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Documents\GitHub\Project-Ocondat\Data\"/>
    </mc:Choice>
  </mc:AlternateContent>
  <xr:revisionPtr revIDLastSave="0" documentId="13_ncr:1_{EA56ED20-44A7-4FDF-9BFA-0B1B5F8ED8EF}" xr6:coauthVersionLast="47" xr6:coauthVersionMax="47" xr10:uidLastSave="{00000000-0000-0000-0000-000000000000}"/>
  <bookViews>
    <workbookView xWindow="-28920" yWindow="-120" windowWidth="29040" windowHeight="15840" tabRatio="972" firstSheet="2" activeTab="17" xr2:uid="{00000000-000D-0000-FFFF-FFFF00000000}"/>
  </bookViews>
  <sheets>
    <sheet name="I-shape_parallel_flange" sheetId="1" r:id="rId1"/>
    <sheet name="I-shape_sloped_flange" sheetId="2" r:id="rId2"/>
    <sheet name="C-channel_sloped_flange" sheetId="3" r:id="rId3"/>
    <sheet name="Tube_Profile" sheetId="4" r:id="rId4"/>
    <sheet name="T_profile" sheetId="5" r:id="rId5"/>
    <sheet name="CChannelParallelFlange" sheetId="6" r:id="rId6"/>
    <sheet name="LAngleOld" sheetId="7" r:id="rId7"/>
    <sheet name="LAngleNotParallel" sheetId="8" r:id="rId8"/>
    <sheet name="LAngleNew" sheetId="9" r:id="rId9"/>
    <sheet name="Rectangle" sheetId="10" r:id="rId10"/>
    <sheet name="Round" sheetId="11" r:id="rId11"/>
    <sheet name="RectangleHollowSection" sheetId="12" r:id="rId12"/>
    <sheet name="C" sheetId="13" r:id="rId13"/>
    <sheet name="U" sheetId="14" r:id="rId14"/>
    <sheet name="Sigma" sheetId="15" r:id="rId15"/>
    <sheet name="Z" sheetId="16" r:id="rId16"/>
    <sheet name="OVERAL_JSON" sheetId="17" r:id="rId17"/>
    <sheet name="CALCPAD_FORMAT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6" i="18" l="1"/>
  <c r="A917" i="18"/>
  <c r="A918" i="18"/>
  <c r="A919" i="18"/>
  <c r="A920" i="18"/>
  <c r="A921" i="18"/>
  <c r="A922" i="18"/>
  <c r="A923" i="18"/>
  <c r="A924" i="18"/>
  <c r="A925" i="18"/>
  <c r="A926" i="18"/>
  <c r="A915" i="18"/>
  <c r="A827" i="18"/>
  <c r="A828" i="18"/>
  <c r="A829" i="18"/>
  <c r="A830" i="18"/>
  <c r="A831" i="18"/>
  <c r="A832" i="18"/>
  <c r="A833" i="18"/>
  <c r="A834" i="18"/>
  <c r="A835" i="18"/>
  <c r="A836" i="18"/>
  <c r="A837" i="18"/>
  <c r="A838" i="18"/>
  <c r="A839" i="18"/>
  <c r="A840" i="18"/>
  <c r="A841" i="18"/>
  <c r="A842" i="18"/>
  <c r="A843" i="18"/>
  <c r="A844" i="18"/>
  <c r="A845" i="18"/>
  <c r="A846" i="18"/>
  <c r="A847" i="18"/>
  <c r="A848" i="18"/>
  <c r="A849" i="18"/>
  <c r="A850" i="18"/>
  <c r="A851" i="18"/>
  <c r="A852" i="18"/>
  <c r="A853" i="18"/>
  <c r="A854" i="18"/>
  <c r="A855" i="18"/>
  <c r="A856" i="18"/>
  <c r="A857" i="18"/>
  <c r="A858" i="18"/>
  <c r="A859" i="18"/>
  <c r="A860" i="18"/>
  <c r="A861" i="18"/>
  <c r="A862" i="18"/>
  <c r="A863" i="18"/>
  <c r="A864" i="18"/>
  <c r="A865" i="18"/>
  <c r="A866" i="18"/>
  <c r="A867" i="18"/>
  <c r="A868" i="18"/>
  <c r="A869" i="18"/>
  <c r="A870" i="18"/>
  <c r="A871" i="18"/>
  <c r="A872" i="18"/>
  <c r="A873" i="18"/>
  <c r="A874" i="18"/>
  <c r="A875" i="18"/>
  <c r="A876" i="18"/>
  <c r="A877" i="18"/>
  <c r="A878" i="18"/>
  <c r="A879" i="18"/>
  <c r="A880" i="18"/>
  <c r="A881" i="18"/>
  <c r="A882" i="18"/>
  <c r="A883" i="18"/>
  <c r="A884" i="18"/>
  <c r="A885" i="18"/>
  <c r="A886" i="18"/>
  <c r="A887" i="18"/>
  <c r="A888" i="18"/>
  <c r="A889" i="18"/>
  <c r="A890" i="18"/>
  <c r="A891" i="18"/>
  <c r="A892" i="18"/>
  <c r="A893" i="18"/>
  <c r="A894" i="18"/>
  <c r="A895" i="18"/>
  <c r="A896" i="18"/>
  <c r="A897" i="18"/>
  <c r="A898" i="18"/>
  <c r="A899" i="18"/>
  <c r="A900" i="18"/>
  <c r="A901" i="18"/>
  <c r="A902" i="18"/>
  <c r="A903" i="18"/>
  <c r="A904" i="18"/>
  <c r="A905" i="18"/>
  <c r="A906" i="18"/>
  <c r="A907" i="18"/>
  <c r="A908" i="18"/>
  <c r="A909" i="18"/>
  <c r="A910" i="18"/>
  <c r="A911" i="18"/>
  <c r="A912" i="18"/>
  <c r="A913" i="18"/>
  <c r="A914" i="18"/>
  <c r="A740" i="18"/>
  <c r="A741" i="18"/>
  <c r="A742" i="18"/>
  <c r="A743" i="18"/>
  <c r="A744" i="18"/>
  <c r="A745" i="18"/>
  <c r="A746" i="18"/>
  <c r="A747" i="18"/>
  <c r="A748" i="18"/>
  <c r="A749" i="18"/>
  <c r="A750" i="18"/>
  <c r="A751" i="18"/>
  <c r="A752" i="18"/>
  <c r="A753" i="18"/>
  <c r="A754" i="18"/>
  <c r="A755" i="18"/>
  <c r="A756" i="18"/>
  <c r="A757" i="18"/>
  <c r="A758" i="18"/>
  <c r="A759" i="18"/>
  <c r="A760" i="18"/>
  <c r="A761" i="18"/>
  <c r="A762" i="18"/>
  <c r="A763" i="18"/>
  <c r="A764" i="18"/>
  <c r="A765" i="18"/>
  <c r="A766" i="18"/>
  <c r="A767" i="18"/>
  <c r="A768" i="18"/>
  <c r="A769" i="18"/>
  <c r="A770" i="18"/>
  <c r="A771" i="18"/>
  <c r="A772" i="18"/>
  <c r="A773" i="18"/>
  <c r="A774" i="18"/>
  <c r="A775" i="18"/>
  <c r="A776" i="18"/>
  <c r="A777" i="18"/>
  <c r="A778" i="18"/>
  <c r="A779" i="18"/>
  <c r="A780" i="18"/>
  <c r="A781" i="18"/>
  <c r="A782" i="18"/>
  <c r="A783" i="18"/>
  <c r="A784" i="18"/>
  <c r="A785" i="18"/>
  <c r="A786" i="18"/>
  <c r="A787" i="18"/>
  <c r="A788" i="18"/>
  <c r="A789" i="18"/>
  <c r="A790" i="18"/>
  <c r="A791" i="18"/>
  <c r="A792" i="18"/>
  <c r="A793" i="18"/>
  <c r="A794" i="18"/>
  <c r="A795" i="18"/>
  <c r="A796" i="18"/>
  <c r="A797" i="18"/>
  <c r="A798" i="18"/>
  <c r="A799" i="18"/>
  <c r="A800" i="18"/>
  <c r="A801" i="18"/>
  <c r="A802" i="18"/>
  <c r="A803" i="18"/>
  <c r="A804" i="18"/>
  <c r="A805" i="18"/>
  <c r="A806" i="18"/>
  <c r="A807" i="18"/>
  <c r="A808" i="18"/>
  <c r="A809" i="18"/>
  <c r="A810" i="18"/>
  <c r="A811" i="18"/>
  <c r="A812" i="18"/>
  <c r="A813" i="18"/>
  <c r="A814" i="18"/>
  <c r="A815" i="18"/>
  <c r="A816" i="18"/>
  <c r="A817" i="18"/>
  <c r="A818" i="18"/>
  <c r="A819" i="18"/>
  <c r="A820" i="18"/>
  <c r="A821" i="18"/>
  <c r="A822" i="18"/>
  <c r="A823" i="18"/>
  <c r="A824" i="18"/>
  <c r="A825" i="18"/>
  <c r="A826" i="18"/>
  <c r="A611" i="18"/>
  <c r="A612" i="18"/>
  <c r="A613" i="18"/>
  <c r="A614" i="18"/>
  <c r="A615" i="18"/>
  <c r="A616" i="18"/>
  <c r="A617" i="18"/>
  <c r="A618" i="18"/>
  <c r="A619" i="18"/>
  <c r="A620" i="18"/>
  <c r="A621" i="18"/>
  <c r="A622" i="18"/>
  <c r="A623" i="18"/>
  <c r="A624" i="18"/>
  <c r="A625" i="18"/>
  <c r="A626" i="18"/>
  <c r="A627" i="18"/>
  <c r="A628" i="18"/>
  <c r="A629" i="18"/>
  <c r="A630" i="18"/>
  <c r="A631" i="18"/>
  <c r="A632" i="18"/>
  <c r="A633" i="18"/>
  <c r="A634" i="18"/>
  <c r="A635" i="18"/>
  <c r="A636" i="18"/>
  <c r="A637" i="18"/>
  <c r="A638" i="18"/>
  <c r="A639" i="18"/>
  <c r="A640" i="18"/>
  <c r="A641" i="18"/>
  <c r="A642" i="18"/>
  <c r="A643" i="18"/>
  <c r="A644" i="18"/>
  <c r="A645" i="18"/>
  <c r="A646" i="18"/>
  <c r="A647" i="18"/>
  <c r="A648" i="18"/>
  <c r="A649" i="18"/>
  <c r="A650" i="18"/>
  <c r="A651" i="18"/>
  <c r="A652" i="18"/>
  <c r="A653" i="18"/>
  <c r="A654" i="18"/>
  <c r="A655" i="18"/>
  <c r="A656" i="18"/>
  <c r="A657" i="18"/>
  <c r="A658" i="18"/>
  <c r="A659" i="18"/>
  <c r="A660" i="18"/>
  <c r="A661" i="18"/>
  <c r="A662" i="18"/>
  <c r="A663" i="18"/>
  <c r="A664" i="18"/>
  <c r="A665" i="18"/>
  <c r="A666" i="18"/>
  <c r="A667" i="18"/>
  <c r="A668" i="18"/>
  <c r="A669" i="18"/>
  <c r="A670" i="18"/>
  <c r="A671" i="18"/>
  <c r="A672" i="18"/>
  <c r="A673" i="18"/>
  <c r="A674" i="18"/>
  <c r="A675" i="18"/>
  <c r="A676" i="18"/>
  <c r="A677" i="18"/>
  <c r="A678" i="18"/>
  <c r="A679" i="18"/>
  <c r="A680" i="18"/>
  <c r="A681" i="18"/>
  <c r="A682" i="18"/>
  <c r="A683" i="18"/>
  <c r="A684" i="18"/>
  <c r="A685" i="18"/>
  <c r="A686" i="18"/>
  <c r="A687" i="18"/>
  <c r="A688" i="18"/>
  <c r="A689" i="18"/>
  <c r="A690" i="18"/>
  <c r="A691" i="18"/>
  <c r="A692" i="18"/>
  <c r="A693" i="18"/>
  <c r="A694" i="18"/>
  <c r="A695" i="18"/>
  <c r="A696" i="18"/>
  <c r="A697" i="18"/>
  <c r="A698" i="18"/>
  <c r="A699" i="18"/>
  <c r="A700" i="18"/>
  <c r="A701" i="18"/>
  <c r="A702" i="18"/>
  <c r="A703" i="18"/>
  <c r="A704" i="18"/>
  <c r="A705" i="18"/>
  <c r="A706" i="18"/>
  <c r="A707" i="18"/>
  <c r="A708" i="18"/>
  <c r="A709" i="18"/>
  <c r="A710" i="18"/>
  <c r="A711" i="18"/>
  <c r="A712" i="18"/>
  <c r="A713" i="18"/>
  <c r="A714" i="18"/>
  <c r="A715" i="18"/>
  <c r="A716" i="18"/>
  <c r="A717" i="18"/>
  <c r="A718" i="18"/>
  <c r="A719" i="18"/>
  <c r="A720" i="18"/>
  <c r="A721" i="18"/>
  <c r="A722" i="18"/>
  <c r="A723" i="18"/>
  <c r="A724" i="18"/>
  <c r="A725" i="18"/>
  <c r="A726" i="18"/>
  <c r="A727" i="18"/>
  <c r="A728" i="18"/>
  <c r="A729" i="18"/>
  <c r="A730" i="18"/>
  <c r="A731" i="18"/>
  <c r="A732" i="18"/>
  <c r="A733" i="18"/>
  <c r="A734" i="18"/>
  <c r="A735" i="18"/>
  <c r="A736" i="18"/>
  <c r="A737" i="18"/>
  <c r="A738" i="18"/>
  <c r="A739" i="18"/>
  <c r="A565" i="18"/>
  <c r="A566" i="18"/>
  <c r="A567" i="18"/>
  <c r="A568" i="18"/>
  <c r="A569" i="18"/>
  <c r="A570" i="18"/>
  <c r="A571" i="18"/>
  <c r="A572" i="18"/>
  <c r="A573" i="18"/>
  <c r="A574" i="18"/>
  <c r="A575" i="18"/>
  <c r="A576" i="18"/>
  <c r="A577" i="18"/>
  <c r="A578" i="18"/>
  <c r="A579" i="18"/>
  <c r="A580" i="18"/>
  <c r="A581" i="18"/>
  <c r="A582" i="18"/>
  <c r="A583" i="18"/>
  <c r="A584" i="18"/>
  <c r="A585" i="18"/>
  <c r="A586" i="18"/>
  <c r="A587" i="18"/>
  <c r="A588" i="18"/>
  <c r="A589" i="18"/>
  <c r="A590" i="18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603" i="18"/>
  <c r="A604" i="18"/>
  <c r="A605" i="18"/>
  <c r="A606" i="18"/>
  <c r="A607" i="18"/>
  <c r="A608" i="18"/>
  <c r="A609" i="18"/>
  <c r="A610" i="18"/>
  <c r="A564" i="18"/>
  <c r="A562" i="18"/>
  <c r="A563" i="18"/>
  <c r="A554" i="18"/>
  <c r="A555" i="18"/>
  <c r="A556" i="18"/>
  <c r="A557" i="18"/>
  <c r="A558" i="18"/>
  <c r="A559" i="18"/>
  <c r="A560" i="18"/>
  <c r="A561" i="18"/>
  <c r="A549" i="18"/>
  <c r="A550" i="18"/>
  <c r="A551" i="18"/>
  <c r="A552" i="18"/>
  <c r="A553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47" i="18"/>
  <c r="A548" i="18"/>
  <c r="A534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481" i="18"/>
  <c r="A459" i="18"/>
  <c r="A460" i="18"/>
  <c r="A461" i="18"/>
  <c r="A462" i="18"/>
  <c r="A463" i="18"/>
  <c r="A464" i="18"/>
  <c r="A465" i="18"/>
  <c r="A466" i="18"/>
  <c r="A467" i="18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80" i="18"/>
  <c r="A458" i="18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44" i="18"/>
  <c r="A445" i="18"/>
  <c r="A446" i="18"/>
  <c r="A447" i="18"/>
  <c r="A448" i="18"/>
  <c r="A449" i="18"/>
  <c r="A450" i="18"/>
  <c r="A451" i="18"/>
  <c r="A452" i="18"/>
  <c r="A453" i="18"/>
  <c r="A454" i="18"/>
  <c r="A455" i="18"/>
  <c r="A456" i="18"/>
  <c r="A457" i="18"/>
  <c r="A431" i="18"/>
  <c r="S5" i="13"/>
  <c r="S6" i="13"/>
  <c r="S7" i="13"/>
  <c r="S8" i="13"/>
  <c r="S9" i="13"/>
  <c r="S10" i="13"/>
  <c r="S11" i="13"/>
  <c r="S12" i="13"/>
  <c r="S13" i="13"/>
  <c r="S14" i="13"/>
  <c r="S15" i="13"/>
  <c r="S4" i="13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R301" i="12"/>
  <c r="R302" i="12"/>
  <c r="R303" i="12"/>
  <c r="R304" i="12"/>
  <c r="R305" i="12"/>
  <c r="R306" i="12"/>
  <c r="R307" i="12"/>
  <c r="R308" i="12"/>
  <c r="R309" i="12"/>
  <c r="R310" i="12"/>
  <c r="R311" i="12"/>
  <c r="R312" i="12"/>
  <c r="R313" i="12"/>
  <c r="R314" i="12"/>
  <c r="R315" i="12"/>
  <c r="R316" i="12"/>
  <c r="R317" i="12"/>
  <c r="R318" i="12"/>
  <c r="R319" i="12"/>
  <c r="R320" i="12"/>
  <c r="R321" i="12"/>
  <c r="R322" i="12"/>
  <c r="R323" i="12"/>
  <c r="R324" i="12"/>
  <c r="R325" i="12"/>
  <c r="R326" i="12"/>
  <c r="R327" i="12"/>
  <c r="R328" i="12"/>
  <c r="R329" i="12"/>
  <c r="R330" i="12"/>
  <c r="R331" i="12"/>
  <c r="R332" i="12"/>
  <c r="R333" i="12"/>
  <c r="R334" i="12"/>
  <c r="R335" i="12"/>
  <c r="R336" i="12"/>
  <c r="R337" i="12"/>
  <c r="R338" i="12"/>
  <c r="R339" i="12"/>
  <c r="R340" i="12"/>
  <c r="R341" i="12"/>
  <c r="R342" i="12"/>
  <c r="R343" i="12"/>
  <c r="R344" i="12"/>
  <c r="R345" i="12"/>
  <c r="R346" i="12"/>
  <c r="R347" i="12"/>
  <c r="R348" i="12"/>
  <c r="R349" i="12"/>
  <c r="R350" i="12"/>
  <c r="R351" i="12"/>
  <c r="R352" i="12"/>
  <c r="R353" i="12"/>
  <c r="R354" i="12"/>
  <c r="R4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4" i="1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3" i="10"/>
  <c r="R5" i="1"/>
  <c r="R6" i="1"/>
  <c r="R7" i="1"/>
  <c r="R8" i="1"/>
  <c r="R9" i="1"/>
  <c r="R10" i="1"/>
  <c r="R11" i="1"/>
  <c r="R12" i="1"/>
  <c r="R13" i="1"/>
  <c r="R14" i="1"/>
  <c r="A11" i="18" s="1"/>
  <c r="R15" i="1"/>
  <c r="R16" i="1"/>
  <c r="A13" i="18" s="1"/>
  <c r="R17" i="1"/>
  <c r="R18" i="1"/>
  <c r="R19" i="1"/>
  <c r="R20" i="1"/>
  <c r="R21" i="1"/>
  <c r="R22" i="1"/>
  <c r="R23" i="1"/>
  <c r="R24" i="1"/>
  <c r="R25" i="1"/>
  <c r="R26" i="1"/>
  <c r="A23" i="18" s="1"/>
  <c r="R27" i="1"/>
  <c r="R28" i="1"/>
  <c r="A25" i="18" s="1"/>
  <c r="R29" i="1"/>
  <c r="R30" i="1"/>
  <c r="R31" i="1"/>
  <c r="R32" i="1"/>
  <c r="R33" i="1"/>
  <c r="R34" i="1"/>
  <c r="R35" i="1"/>
  <c r="R36" i="1"/>
  <c r="R37" i="1"/>
  <c r="R38" i="1"/>
  <c r="A35" i="18" s="1"/>
  <c r="R39" i="1"/>
  <c r="R40" i="1"/>
  <c r="A37" i="18" s="1"/>
  <c r="R41" i="1"/>
  <c r="R42" i="1"/>
  <c r="R43" i="1"/>
  <c r="R44" i="1"/>
  <c r="R45" i="1"/>
  <c r="R46" i="1"/>
  <c r="R47" i="1"/>
  <c r="R48" i="1"/>
  <c r="R49" i="1"/>
  <c r="R50" i="1"/>
  <c r="A47" i="18" s="1"/>
  <c r="R51" i="1"/>
  <c r="R52" i="1"/>
  <c r="A49" i="18" s="1"/>
  <c r="R53" i="1"/>
  <c r="R54" i="1"/>
  <c r="R55" i="1"/>
  <c r="R56" i="1"/>
  <c r="R57" i="1"/>
  <c r="R58" i="1"/>
  <c r="R59" i="1"/>
  <c r="R60" i="1"/>
  <c r="R61" i="1"/>
  <c r="R62" i="1"/>
  <c r="A59" i="18" s="1"/>
  <c r="R63" i="1"/>
  <c r="R64" i="1"/>
  <c r="A61" i="18" s="1"/>
  <c r="R65" i="1"/>
  <c r="R66" i="1"/>
  <c r="R67" i="1"/>
  <c r="R68" i="1"/>
  <c r="R69" i="1"/>
  <c r="R70" i="1"/>
  <c r="R71" i="1"/>
  <c r="R72" i="1"/>
  <c r="R73" i="1"/>
  <c r="R74" i="1"/>
  <c r="A71" i="18" s="1"/>
  <c r="R75" i="1"/>
  <c r="R76" i="1"/>
  <c r="A73" i="18" s="1"/>
  <c r="R77" i="1"/>
  <c r="R78" i="1"/>
  <c r="R79" i="1"/>
  <c r="R80" i="1"/>
  <c r="R81" i="1"/>
  <c r="R82" i="1"/>
  <c r="R83" i="1"/>
  <c r="R84" i="1"/>
  <c r="R85" i="1"/>
  <c r="R86" i="1"/>
  <c r="A83" i="18" s="1"/>
  <c r="R87" i="1"/>
  <c r="R88" i="1"/>
  <c r="A85" i="18" s="1"/>
  <c r="R89" i="1"/>
  <c r="R90" i="1"/>
  <c r="R91" i="1"/>
  <c r="R92" i="1"/>
  <c r="R93" i="1"/>
  <c r="R94" i="1"/>
  <c r="R95" i="1"/>
  <c r="R96" i="1"/>
  <c r="R97" i="1"/>
  <c r="R98" i="1"/>
  <c r="A95" i="18" s="1"/>
  <c r="R99" i="1"/>
  <c r="R100" i="1"/>
  <c r="A97" i="18" s="1"/>
  <c r="R101" i="1"/>
  <c r="R102" i="1"/>
  <c r="R103" i="1"/>
  <c r="R104" i="1"/>
  <c r="R105" i="1"/>
  <c r="R106" i="1"/>
  <c r="R107" i="1"/>
  <c r="R108" i="1"/>
  <c r="R109" i="1"/>
  <c r="R110" i="1"/>
  <c r="A107" i="18" s="1"/>
  <c r="R111" i="1"/>
  <c r="R112" i="1"/>
  <c r="A109" i="18" s="1"/>
  <c r="R113" i="1"/>
  <c r="R114" i="1"/>
  <c r="R115" i="1"/>
  <c r="R116" i="1"/>
  <c r="R117" i="1"/>
  <c r="R118" i="1"/>
  <c r="R119" i="1"/>
  <c r="R120" i="1"/>
  <c r="R121" i="1"/>
  <c r="R122" i="1"/>
  <c r="A119" i="18" s="1"/>
  <c r="R123" i="1"/>
  <c r="R124" i="1"/>
  <c r="A121" i="18" s="1"/>
  <c r="R125" i="1"/>
  <c r="R126" i="1"/>
  <c r="R127" i="1"/>
  <c r="R128" i="1"/>
  <c r="R129" i="1"/>
  <c r="R130" i="1"/>
  <c r="R131" i="1"/>
  <c r="R132" i="1"/>
  <c r="R133" i="1"/>
  <c r="R134" i="1"/>
  <c r="A131" i="18" s="1"/>
  <c r="R135" i="1"/>
  <c r="R136" i="1"/>
  <c r="A133" i="18" s="1"/>
  <c r="R137" i="1"/>
  <c r="R138" i="1"/>
  <c r="R139" i="1"/>
  <c r="R140" i="1"/>
  <c r="R141" i="1"/>
  <c r="R142" i="1"/>
  <c r="R143" i="1"/>
  <c r="R144" i="1"/>
  <c r="R145" i="1"/>
  <c r="R146" i="1"/>
  <c r="A143" i="18" s="1"/>
  <c r="R147" i="1"/>
  <c r="R148" i="1"/>
  <c r="A145" i="18" s="1"/>
  <c r="R149" i="1"/>
  <c r="R150" i="1"/>
  <c r="R151" i="1"/>
  <c r="R152" i="1"/>
  <c r="R153" i="1"/>
  <c r="R154" i="1"/>
  <c r="R155" i="1"/>
  <c r="R156" i="1"/>
  <c r="R157" i="1"/>
  <c r="R158" i="1"/>
  <c r="A155" i="18" s="1"/>
  <c r="R159" i="1"/>
  <c r="R160" i="1"/>
  <c r="A157" i="18" s="1"/>
  <c r="R161" i="1"/>
  <c r="R162" i="1"/>
  <c r="R163" i="1"/>
  <c r="R164" i="1"/>
  <c r="R165" i="1"/>
  <c r="R166" i="1"/>
  <c r="R167" i="1"/>
  <c r="R168" i="1"/>
  <c r="R169" i="1"/>
  <c r="R170" i="1"/>
  <c r="A167" i="18" s="1"/>
  <c r="R171" i="1"/>
  <c r="R172" i="1"/>
  <c r="A169" i="18" s="1"/>
  <c r="R173" i="1"/>
  <c r="R174" i="1"/>
  <c r="R175" i="1"/>
  <c r="R176" i="1"/>
  <c r="R177" i="1"/>
  <c r="R178" i="1"/>
  <c r="R179" i="1"/>
  <c r="R180" i="1"/>
  <c r="R181" i="1"/>
  <c r="R182" i="1"/>
  <c r="A179" i="18" s="1"/>
  <c r="R183" i="1"/>
  <c r="R184" i="1"/>
  <c r="A181" i="18" s="1"/>
  <c r="R185" i="1"/>
  <c r="R186" i="1"/>
  <c r="R187" i="1"/>
  <c r="R188" i="1"/>
  <c r="R189" i="1"/>
  <c r="R190" i="1"/>
  <c r="R191" i="1"/>
  <c r="R192" i="1"/>
  <c r="R193" i="1"/>
  <c r="R194" i="1"/>
  <c r="A191" i="18" s="1"/>
  <c r="R195" i="1"/>
  <c r="R196" i="1"/>
  <c r="A193" i="18" s="1"/>
  <c r="R197" i="1"/>
  <c r="R198" i="1"/>
  <c r="R199" i="1"/>
  <c r="R200" i="1"/>
  <c r="R201" i="1"/>
  <c r="R202" i="1"/>
  <c r="R203" i="1"/>
  <c r="R204" i="1"/>
  <c r="R205" i="1"/>
  <c r="R206" i="1"/>
  <c r="A203" i="18" s="1"/>
  <c r="R207" i="1"/>
  <c r="R208" i="1"/>
  <c r="A205" i="18" s="1"/>
  <c r="R209" i="1"/>
  <c r="R210" i="1"/>
  <c r="R211" i="1"/>
  <c r="R212" i="1"/>
  <c r="R213" i="1"/>
  <c r="R214" i="1"/>
  <c r="R215" i="1"/>
  <c r="R216" i="1"/>
  <c r="R217" i="1"/>
  <c r="R218" i="1"/>
  <c r="A215" i="18" s="1"/>
  <c r="R219" i="1"/>
  <c r="R220" i="1"/>
  <c r="A217" i="18" s="1"/>
  <c r="R221" i="1"/>
  <c r="R222" i="1"/>
  <c r="R223" i="1"/>
  <c r="R224" i="1"/>
  <c r="R225" i="1"/>
  <c r="R226" i="1"/>
  <c r="R227" i="1"/>
  <c r="R228" i="1"/>
  <c r="R229" i="1"/>
  <c r="R230" i="1"/>
  <c r="A227" i="18" s="1"/>
  <c r="R231" i="1"/>
  <c r="R232" i="1"/>
  <c r="A229" i="18" s="1"/>
  <c r="R233" i="1"/>
  <c r="R234" i="1"/>
  <c r="R235" i="1"/>
  <c r="R236" i="1"/>
  <c r="R237" i="1"/>
  <c r="R238" i="1"/>
  <c r="R239" i="1"/>
  <c r="R240" i="1"/>
  <c r="R241" i="1"/>
  <c r="R242" i="1"/>
  <c r="A239" i="18" s="1"/>
  <c r="R243" i="1"/>
  <c r="R244" i="1"/>
  <c r="A241" i="18" s="1"/>
  <c r="R245" i="1"/>
  <c r="A242" i="18" s="1"/>
  <c r="R246" i="1"/>
  <c r="R247" i="1"/>
  <c r="R248" i="1"/>
  <c r="R249" i="1"/>
  <c r="R250" i="1"/>
  <c r="R251" i="1"/>
  <c r="R252" i="1"/>
  <c r="R253" i="1"/>
  <c r="R254" i="1"/>
  <c r="A251" i="18" s="1"/>
  <c r="R255" i="1"/>
  <c r="R256" i="1"/>
  <c r="A253" i="18" s="1"/>
  <c r="R257" i="1"/>
  <c r="A254" i="18" s="1"/>
  <c r="R258" i="1"/>
  <c r="R259" i="1"/>
  <c r="R260" i="1"/>
  <c r="R261" i="1"/>
  <c r="R262" i="1"/>
  <c r="R263" i="1"/>
  <c r="R264" i="1"/>
  <c r="R265" i="1"/>
  <c r="A262" i="18" s="1"/>
  <c r="R266" i="1"/>
  <c r="A263" i="18" s="1"/>
  <c r="R267" i="1"/>
  <c r="R268" i="1"/>
  <c r="A265" i="18" s="1"/>
  <c r="R269" i="1"/>
  <c r="A266" i="18" s="1"/>
  <c r="R270" i="1"/>
  <c r="R4" i="1"/>
  <c r="A1" i="18" s="1"/>
  <c r="T16" i="2"/>
  <c r="T17" i="2"/>
  <c r="T18" i="2"/>
  <c r="T19" i="2"/>
  <c r="T20" i="2"/>
  <c r="T21" i="2"/>
  <c r="T22" i="2"/>
  <c r="T23" i="2"/>
  <c r="T24" i="2"/>
  <c r="T25" i="2"/>
  <c r="T26" i="2"/>
  <c r="A290" i="18" s="1"/>
  <c r="T27" i="2"/>
  <c r="A291" i="18" s="1"/>
  <c r="T28" i="2"/>
  <c r="T29" i="2"/>
  <c r="T30" i="2"/>
  <c r="T31" i="2"/>
  <c r="T32" i="2"/>
  <c r="T33" i="2"/>
  <c r="T34" i="2"/>
  <c r="T35" i="2"/>
  <c r="T36" i="2"/>
  <c r="T37" i="2"/>
  <c r="T38" i="2"/>
  <c r="A302" i="18" s="1"/>
  <c r="T39" i="2"/>
  <c r="A303" i="18" s="1"/>
  <c r="T40" i="2"/>
  <c r="T41" i="2"/>
  <c r="T42" i="2"/>
  <c r="T43" i="2"/>
  <c r="T44" i="2"/>
  <c r="T45" i="2"/>
  <c r="T46" i="2"/>
  <c r="T47" i="2"/>
  <c r="T48" i="2"/>
  <c r="T49" i="2"/>
  <c r="T50" i="2"/>
  <c r="A314" i="18" s="1"/>
  <c r="T51" i="2"/>
  <c r="A315" i="18" s="1"/>
  <c r="T52" i="2"/>
  <c r="T53" i="2"/>
  <c r="T54" i="2"/>
  <c r="T55" i="2"/>
  <c r="T56" i="2"/>
  <c r="T57" i="2"/>
  <c r="T58" i="2"/>
  <c r="T59" i="2"/>
  <c r="T60" i="2"/>
  <c r="T61" i="2"/>
  <c r="T62" i="2"/>
  <c r="A326" i="18" s="1"/>
  <c r="T63" i="2"/>
  <c r="A327" i="18" s="1"/>
  <c r="T64" i="2"/>
  <c r="T65" i="2"/>
  <c r="T66" i="2"/>
  <c r="T67" i="2"/>
  <c r="T68" i="2"/>
  <c r="T69" i="2"/>
  <c r="T70" i="2"/>
  <c r="T71" i="2"/>
  <c r="T72" i="2"/>
  <c r="T73" i="2"/>
  <c r="T74" i="2"/>
  <c r="A338" i="18" s="1"/>
  <c r="T75" i="2"/>
  <c r="A339" i="18" s="1"/>
  <c r="T76" i="2"/>
  <c r="T77" i="2"/>
  <c r="T78" i="2"/>
  <c r="T79" i="2"/>
  <c r="T80" i="2"/>
  <c r="T81" i="2"/>
  <c r="T82" i="2"/>
  <c r="T83" i="2"/>
  <c r="T84" i="2"/>
  <c r="A348" i="18" s="1"/>
  <c r="T85" i="2"/>
  <c r="A349" i="18" s="1"/>
  <c r="T86" i="2"/>
  <c r="A350" i="18" s="1"/>
  <c r="T5" i="2"/>
  <c r="T6" i="2"/>
  <c r="T7" i="2"/>
  <c r="T8" i="2"/>
  <c r="T9" i="2"/>
  <c r="T10" i="2"/>
  <c r="T11" i="2"/>
  <c r="T12" i="2"/>
  <c r="T13" i="2"/>
  <c r="T14" i="2"/>
  <c r="T15" i="2"/>
  <c r="T4" i="2"/>
  <c r="A268" i="18" s="1"/>
  <c r="T5" i="3"/>
  <c r="T6" i="3"/>
  <c r="T7" i="3"/>
  <c r="T8" i="3"/>
  <c r="T9" i="3"/>
  <c r="A356" i="18" s="1"/>
  <c r="T10" i="3"/>
  <c r="T11" i="3"/>
  <c r="T12" i="3"/>
  <c r="T13" i="3"/>
  <c r="T14" i="3"/>
  <c r="T15" i="3"/>
  <c r="A362" i="18" s="1"/>
  <c r="T16" i="3"/>
  <c r="A363" i="18" s="1"/>
  <c r="T17" i="3"/>
  <c r="T18" i="3"/>
  <c r="T19" i="3"/>
  <c r="T4" i="3"/>
  <c r="A351" i="18" s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4" i="6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4" i="5"/>
  <c r="A426" i="18"/>
  <c r="A427" i="18"/>
  <c r="A428" i="18"/>
  <c r="A429" i="18"/>
  <c r="A430" i="18"/>
  <c r="A417" i="18"/>
  <c r="A418" i="18"/>
  <c r="A419" i="18"/>
  <c r="A420" i="18"/>
  <c r="A421" i="18"/>
  <c r="A422" i="18"/>
  <c r="A423" i="18"/>
  <c r="A424" i="18"/>
  <c r="A425" i="18"/>
  <c r="A406" i="18"/>
  <c r="A407" i="18"/>
  <c r="A408" i="18"/>
  <c r="A409" i="18"/>
  <c r="A410" i="18"/>
  <c r="A411" i="18"/>
  <c r="A412" i="18"/>
  <c r="A413" i="18"/>
  <c r="A414" i="18"/>
  <c r="A415" i="18"/>
  <c r="A416" i="18"/>
  <c r="A397" i="18"/>
  <c r="A398" i="18"/>
  <c r="A399" i="18"/>
  <c r="A400" i="18"/>
  <c r="A401" i="18"/>
  <c r="A402" i="18"/>
  <c r="A403" i="18"/>
  <c r="A404" i="18"/>
  <c r="A405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68" i="18"/>
  <c r="A367" i="18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4" i="4"/>
  <c r="A352" i="18"/>
  <c r="A353" i="18"/>
  <c r="A354" i="18"/>
  <c r="A355" i="18"/>
  <c r="A357" i="18"/>
  <c r="A358" i="18"/>
  <c r="A359" i="18"/>
  <c r="A360" i="18"/>
  <c r="A361" i="18"/>
  <c r="A364" i="18"/>
  <c r="A365" i="18"/>
  <c r="A366" i="18"/>
  <c r="A284" i="18"/>
  <c r="A285" i="18"/>
  <c r="A286" i="18"/>
  <c r="A287" i="18"/>
  <c r="A288" i="18"/>
  <c r="A289" i="18"/>
  <c r="A292" i="18"/>
  <c r="A293" i="18"/>
  <c r="A294" i="18"/>
  <c r="A295" i="18"/>
  <c r="A296" i="18"/>
  <c r="A297" i="18"/>
  <c r="A298" i="18"/>
  <c r="A299" i="18"/>
  <c r="A300" i="18"/>
  <c r="A301" i="18"/>
  <c r="A304" i="18"/>
  <c r="A305" i="18"/>
  <c r="A306" i="18"/>
  <c r="A307" i="18"/>
  <c r="A308" i="18"/>
  <c r="A309" i="18"/>
  <c r="A310" i="18"/>
  <c r="A311" i="18"/>
  <c r="A312" i="18"/>
  <c r="A313" i="18"/>
  <c r="A316" i="18"/>
  <c r="A317" i="18"/>
  <c r="A318" i="18"/>
  <c r="A319" i="18"/>
  <c r="A320" i="18"/>
  <c r="A321" i="18"/>
  <c r="A322" i="18"/>
  <c r="A323" i="18"/>
  <c r="A324" i="18"/>
  <c r="A325" i="18"/>
  <c r="A328" i="18"/>
  <c r="A329" i="18"/>
  <c r="A330" i="18"/>
  <c r="A331" i="18"/>
  <c r="A332" i="18"/>
  <c r="A333" i="18"/>
  <c r="A334" i="18"/>
  <c r="A335" i="18"/>
  <c r="A336" i="18"/>
  <c r="A337" i="18"/>
  <c r="A340" i="18"/>
  <c r="A341" i="18"/>
  <c r="A342" i="18"/>
  <c r="A343" i="18"/>
  <c r="A344" i="18"/>
  <c r="A345" i="18"/>
  <c r="A346" i="18"/>
  <c r="A347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180" i="18"/>
  <c r="A182" i="18"/>
  <c r="A183" i="18"/>
  <c r="A184" i="18"/>
  <c r="A185" i="18"/>
  <c r="A186" i="18"/>
  <c r="A187" i="18"/>
  <c r="A188" i="18"/>
  <c r="A189" i="18"/>
  <c r="A190" i="18"/>
  <c r="A192" i="18"/>
  <c r="A194" i="18"/>
  <c r="A195" i="18"/>
  <c r="A196" i="18"/>
  <c r="A197" i="18"/>
  <c r="A198" i="18"/>
  <c r="A199" i="18"/>
  <c r="A200" i="18"/>
  <c r="A201" i="18"/>
  <c r="A202" i="18"/>
  <c r="A204" i="18"/>
  <c r="A206" i="18"/>
  <c r="A207" i="18"/>
  <c r="A208" i="18"/>
  <c r="A209" i="18"/>
  <c r="A210" i="18"/>
  <c r="A211" i="18"/>
  <c r="A212" i="18"/>
  <c r="A213" i="18"/>
  <c r="A214" i="18"/>
  <c r="A216" i="18"/>
  <c r="A218" i="18"/>
  <c r="A219" i="18"/>
  <c r="A220" i="18"/>
  <c r="A221" i="18"/>
  <c r="A222" i="18"/>
  <c r="A223" i="18"/>
  <c r="A224" i="18"/>
  <c r="A225" i="18"/>
  <c r="A226" i="18"/>
  <c r="A228" i="18"/>
  <c r="A230" i="18"/>
  <c r="A231" i="18"/>
  <c r="A232" i="18"/>
  <c r="A233" i="18"/>
  <c r="A234" i="18"/>
  <c r="A235" i="18"/>
  <c r="A236" i="18"/>
  <c r="A237" i="18"/>
  <c r="A238" i="18"/>
  <c r="A240" i="18"/>
  <c r="A243" i="18"/>
  <c r="A244" i="18"/>
  <c r="A245" i="18"/>
  <c r="A246" i="18"/>
  <c r="A247" i="18"/>
  <c r="A248" i="18"/>
  <c r="A249" i="18"/>
  <c r="A250" i="18"/>
  <c r="A252" i="18"/>
  <c r="A255" i="18"/>
  <c r="A256" i="18"/>
  <c r="A257" i="18"/>
  <c r="A258" i="18"/>
  <c r="A259" i="18"/>
  <c r="A260" i="18"/>
  <c r="A261" i="18"/>
  <c r="A264" i="18"/>
  <c r="A267" i="18"/>
  <c r="A130" i="18"/>
  <c r="A132" i="18"/>
  <c r="A134" i="18"/>
  <c r="A135" i="18"/>
  <c r="A136" i="18"/>
  <c r="A137" i="18"/>
  <c r="A138" i="18"/>
  <c r="A139" i="18"/>
  <c r="A140" i="18"/>
  <c r="A141" i="18"/>
  <c r="A142" i="18"/>
  <c r="A144" i="18"/>
  <c r="A146" i="18"/>
  <c r="A147" i="18"/>
  <c r="A148" i="18"/>
  <c r="A149" i="18"/>
  <c r="A150" i="18"/>
  <c r="A151" i="18"/>
  <c r="A152" i="18"/>
  <c r="A153" i="18"/>
  <c r="A154" i="18"/>
  <c r="A156" i="18"/>
  <c r="A158" i="18"/>
  <c r="A159" i="18"/>
  <c r="A160" i="18"/>
  <c r="A161" i="18"/>
  <c r="A162" i="18"/>
  <c r="A163" i="18"/>
  <c r="A164" i="18"/>
  <c r="A165" i="18"/>
  <c r="A166" i="18"/>
  <c r="A168" i="18"/>
  <c r="A170" i="18"/>
  <c r="A171" i="18"/>
  <c r="A172" i="18"/>
  <c r="A173" i="18"/>
  <c r="A174" i="18"/>
  <c r="A175" i="18"/>
  <c r="A176" i="18"/>
  <c r="A177" i="18"/>
  <c r="A178" i="18"/>
  <c r="A112" i="18"/>
  <c r="A113" i="18"/>
  <c r="A114" i="18"/>
  <c r="A115" i="18"/>
  <c r="A116" i="18"/>
  <c r="A117" i="18"/>
  <c r="A118" i="18"/>
  <c r="A120" i="18"/>
  <c r="A122" i="18"/>
  <c r="A123" i="18"/>
  <c r="A124" i="18"/>
  <c r="A125" i="18"/>
  <c r="A126" i="18"/>
  <c r="A127" i="18"/>
  <c r="A128" i="18"/>
  <c r="A129" i="18"/>
  <c r="A44" i="18"/>
  <c r="A45" i="18"/>
  <c r="A46" i="18"/>
  <c r="A48" i="18"/>
  <c r="A50" i="18"/>
  <c r="A51" i="18"/>
  <c r="A52" i="18"/>
  <c r="A53" i="18"/>
  <c r="A54" i="18"/>
  <c r="A55" i="18"/>
  <c r="A56" i="18"/>
  <c r="A57" i="18"/>
  <c r="A58" i="18"/>
  <c r="A60" i="18"/>
  <c r="A62" i="18"/>
  <c r="A63" i="18"/>
  <c r="A64" i="18"/>
  <c r="A65" i="18"/>
  <c r="A66" i="18"/>
  <c r="A67" i="18"/>
  <c r="A68" i="18"/>
  <c r="A69" i="18"/>
  <c r="A70" i="18"/>
  <c r="A72" i="18"/>
  <c r="A74" i="18"/>
  <c r="A75" i="18"/>
  <c r="A76" i="18"/>
  <c r="A77" i="18"/>
  <c r="A78" i="18"/>
  <c r="A79" i="18"/>
  <c r="A80" i="18"/>
  <c r="A81" i="18"/>
  <c r="A82" i="18"/>
  <c r="A84" i="18"/>
  <c r="A86" i="18"/>
  <c r="A87" i="18"/>
  <c r="A88" i="18"/>
  <c r="A89" i="18"/>
  <c r="A90" i="18"/>
  <c r="A91" i="18"/>
  <c r="A92" i="18"/>
  <c r="A93" i="18"/>
  <c r="A94" i="18"/>
  <c r="A96" i="18"/>
  <c r="A98" i="18"/>
  <c r="A99" i="18"/>
  <c r="A100" i="18"/>
  <c r="A101" i="18"/>
  <c r="A102" i="18"/>
  <c r="A103" i="18"/>
  <c r="A104" i="18"/>
  <c r="A105" i="18"/>
  <c r="A106" i="18"/>
  <c r="A108" i="18"/>
  <c r="A110" i="18"/>
  <c r="A111" i="18"/>
  <c r="A3" i="18"/>
  <c r="A4" i="18"/>
  <c r="A5" i="18"/>
  <c r="A6" i="18"/>
  <c r="A7" i="18"/>
  <c r="A8" i="18"/>
  <c r="A9" i="18"/>
  <c r="A10" i="18"/>
  <c r="A12" i="18"/>
  <c r="A14" i="18"/>
  <c r="A15" i="18"/>
  <c r="A16" i="18"/>
  <c r="A17" i="18"/>
  <c r="A18" i="18"/>
  <c r="A19" i="18"/>
  <c r="A20" i="18"/>
  <c r="A21" i="18"/>
  <c r="A22" i="18"/>
  <c r="A24" i="18"/>
  <c r="A26" i="18"/>
  <c r="A27" i="18"/>
  <c r="A28" i="18"/>
  <c r="A29" i="18"/>
  <c r="A30" i="18"/>
  <c r="A31" i="18"/>
  <c r="A32" i="18"/>
  <c r="A33" i="18"/>
  <c r="A34" i="18"/>
  <c r="A36" i="18"/>
  <c r="A38" i="18"/>
  <c r="A39" i="18"/>
  <c r="A40" i="18"/>
  <c r="A41" i="18"/>
  <c r="A42" i="18"/>
  <c r="A43" i="18"/>
  <c r="A2" i="18"/>
  <c r="A615" i="17"/>
  <c r="O66" i="12"/>
  <c r="N66" i="12"/>
  <c r="M66" i="12"/>
  <c r="L66" i="12"/>
  <c r="K66" i="12"/>
  <c r="J66" i="12"/>
  <c r="A66" i="12"/>
  <c r="O57" i="12"/>
  <c r="N57" i="12"/>
  <c r="M57" i="12"/>
  <c r="L57" i="12"/>
  <c r="K57" i="12"/>
  <c r="J57" i="12"/>
  <c r="A57" i="12"/>
  <c r="I57" i="12" s="1"/>
  <c r="A3" i="17"/>
  <c r="R4" i="13"/>
  <c r="R6" i="13"/>
  <c r="R7" i="13"/>
  <c r="R8" i="13"/>
  <c r="R9" i="13"/>
  <c r="R10" i="13"/>
  <c r="R11" i="13"/>
  <c r="R12" i="13"/>
  <c r="R13" i="13"/>
  <c r="R14" i="13"/>
  <c r="R15" i="13"/>
  <c r="R5" i="13"/>
  <c r="S5" i="2"/>
  <c r="S6" i="2"/>
  <c r="S7" i="2"/>
  <c r="S8" i="2"/>
  <c r="S9" i="2"/>
  <c r="S10" i="2"/>
  <c r="S11" i="2"/>
  <c r="S12" i="2"/>
  <c r="S13" i="2"/>
  <c r="A357" i="17" s="1"/>
  <c r="S14" i="2"/>
  <c r="A358" i="17" s="1"/>
  <c r="S15" i="2"/>
  <c r="A359" i="17" s="1"/>
  <c r="S16" i="2"/>
  <c r="A360" i="17" s="1"/>
  <c r="S17" i="2"/>
  <c r="A361" i="17" s="1"/>
  <c r="S18" i="2"/>
  <c r="S19" i="2"/>
  <c r="S20" i="2"/>
  <c r="S21" i="2"/>
  <c r="A365" i="17" s="1"/>
  <c r="S22" i="2"/>
  <c r="A366" i="17" s="1"/>
  <c r="S23" i="2"/>
  <c r="A367" i="17" s="1"/>
  <c r="S24" i="2"/>
  <c r="S25" i="2"/>
  <c r="S26" i="2"/>
  <c r="S27" i="2"/>
  <c r="S28" i="2"/>
  <c r="S29" i="2"/>
  <c r="S30" i="2"/>
  <c r="S31" i="2"/>
  <c r="S32" i="2"/>
  <c r="A375" i="17" s="1"/>
  <c r="S33" i="2"/>
  <c r="S34" i="2"/>
  <c r="A377" i="17" s="1"/>
  <c r="S35" i="2"/>
  <c r="A378" i="17" s="1"/>
  <c r="S36" i="2"/>
  <c r="A379" i="17" s="1"/>
  <c r="S37" i="2"/>
  <c r="A380" i="17" s="1"/>
  <c r="S38" i="2"/>
  <c r="A381" i="17" s="1"/>
  <c r="S39" i="2"/>
  <c r="S40" i="2"/>
  <c r="S41" i="2"/>
  <c r="S42" i="2"/>
  <c r="A385" i="17" s="1"/>
  <c r="S43" i="2"/>
  <c r="A386" i="17" s="1"/>
  <c r="S44" i="2"/>
  <c r="A387" i="17" s="1"/>
  <c r="S45" i="2"/>
  <c r="S46" i="2"/>
  <c r="S47" i="2"/>
  <c r="S48" i="2"/>
  <c r="S49" i="2"/>
  <c r="S50" i="2"/>
  <c r="S51" i="2"/>
  <c r="S52" i="2"/>
  <c r="A395" i="17" s="1"/>
  <c r="S53" i="2"/>
  <c r="A396" i="17" s="1"/>
  <c r="S54" i="2"/>
  <c r="A397" i="17" s="1"/>
  <c r="S55" i="2"/>
  <c r="A398" i="17" s="1"/>
  <c r="S56" i="2"/>
  <c r="A399" i="17" s="1"/>
  <c r="S57" i="2"/>
  <c r="A400" i="17" s="1"/>
  <c r="S58" i="2"/>
  <c r="A401" i="17" s="1"/>
  <c r="S59" i="2"/>
  <c r="S60" i="2"/>
  <c r="S61" i="2"/>
  <c r="S62" i="2"/>
  <c r="A405" i="17" s="1"/>
  <c r="S63" i="2"/>
  <c r="A406" i="17" s="1"/>
  <c r="S64" i="2"/>
  <c r="A407" i="17" s="1"/>
  <c r="S65" i="2"/>
  <c r="S66" i="2"/>
  <c r="S67" i="2"/>
  <c r="S68" i="2"/>
  <c r="S69" i="2"/>
  <c r="S70" i="2"/>
  <c r="S71" i="2"/>
  <c r="S72" i="2"/>
  <c r="A415" i="17" s="1"/>
  <c r="S73" i="2"/>
  <c r="A416" i="17" s="1"/>
  <c r="S74" i="2"/>
  <c r="A417" i="17" s="1"/>
  <c r="S75" i="2"/>
  <c r="A418" i="17" s="1"/>
  <c r="S76" i="2"/>
  <c r="A419" i="17" s="1"/>
  <c r="S77" i="2"/>
  <c r="A420" i="17" s="1"/>
  <c r="S78" i="2"/>
  <c r="A421" i="17" s="1"/>
  <c r="S79" i="2"/>
  <c r="S80" i="2"/>
  <c r="S81" i="2"/>
  <c r="S82" i="2"/>
  <c r="A425" i="17" s="1"/>
  <c r="S83" i="2"/>
  <c r="A426" i="17" s="1"/>
  <c r="S84" i="2"/>
  <c r="A427" i="17" s="1"/>
  <c r="S85" i="2"/>
  <c r="S86" i="2"/>
  <c r="S4" i="2"/>
  <c r="A348" i="17" s="1"/>
  <c r="Q4" i="1"/>
  <c r="J55" i="12"/>
  <c r="O55" i="12"/>
  <c r="N55" i="12"/>
  <c r="M55" i="12"/>
  <c r="L55" i="12"/>
  <c r="K55" i="12"/>
  <c r="A55" i="12"/>
  <c r="I55" i="12" s="1"/>
  <c r="A452" i="17"/>
  <c r="A429" i="17"/>
  <c r="A428" i="17"/>
  <c r="A424" i="17"/>
  <c r="A423" i="17"/>
  <c r="A422" i="17"/>
  <c r="A414" i="17"/>
  <c r="A413" i="17"/>
  <c r="A412" i="17"/>
  <c r="A411" i="17"/>
  <c r="A410" i="17"/>
  <c r="A409" i="17"/>
  <c r="A408" i="17"/>
  <c r="A404" i="17"/>
  <c r="A403" i="17"/>
  <c r="A402" i="17"/>
  <c r="A394" i="17"/>
  <c r="A393" i="17"/>
  <c r="A392" i="17"/>
  <c r="A391" i="17"/>
  <c r="A390" i="17"/>
  <c r="A389" i="17"/>
  <c r="A388" i="17"/>
  <c r="A384" i="17"/>
  <c r="A383" i="17"/>
  <c r="A382" i="17"/>
  <c r="A376" i="17"/>
  <c r="A374" i="17"/>
  <c r="A373" i="17"/>
  <c r="A372" i="17"/>
  <c r="A371" i="17"/>
  <c r="A370" i="17"/>
  <c r="A369" i="17"/>
  <c r="A368" i="17"/>
  <c r="A364" i="17"/>
  <c r="A363" i="17"/>
  <c r="A362" i="17"/>
  <c r="A356" i="17"/>
  <c r="A355" i="17"/>
  <c r="A354" i="17"/>
  <c r="A353" i="17"/>
  <c r="A352" i="17"/>
  <c r="A351" i="17"/>
  <c r="A350" i="17"/>
  <c r="A349" i="17"/>
  <c r="A210" i="17"/>
  <c r="A195" i="17"/>
  <c r="M15" i="13"/>
  <c r="L15" i="13"/>
  <c r="K15" i="13"/>
  <c r="Q15" i="13" s="1"/>
  <c r="E15" i="13"/>
  <c r="G15" i="13" s="1"/>
  <c r="A15" i="13"/>
  <c r="M14" i="13"/>
  <c r="G14" i="13" s="1"/>
  <c r="L14" i="13"/>
  <c r="K14" i="13"/>
  <c r="Q14" i="13" s="1"/>
  <c r="A14" i="13"/>
  <c r="M13" i="13"/>
  <c r="G13" i="13" s="1"/>
  <c r="L13" i="13"/>
  <c r="K13" i="13"/>
  <c r="Q13" i="13" s="1"/>
  <c r="E13" i="13"/>
  <c r="A13" i="13"/>
  <c r="M12" i="13"/>
  <c r="L12" i="13"/>
  <c r="K12" i="13"/>
  <c r="Q12" i="13" s="1"/>
  <c r="G12" i="13"/>
  <c r="E12" i="13"/>
  <c r="A12" i="13"/>
  <c r="M11" i="13"/>
  <c r="G11" i="13" s="1"/>
  <c r="L11" i="13"/>
  <c r="K11" i="13"/>
  <c r="A11" i="13"/>
  <c r="M10" i="13"/>
  <c r="G10" i="13" s="1"/>
  <c r="L10" i="13"/>
  <c r="K10" i="13"/>
  <c r="Q10" i="13" s="1"/>
  <c r="E10" i="13"/>
  <c r="A10" i="13"/>
  <c r="M9" i="13"/>
  <c r="L9" i="13"/>
  <c r="K9" i="13"/>
  <c r="Q9" i="13" s="1"/>
  <c r="G9" i="13"/>
  <c r="E9" i="13"/>
  <c r="A9" i="13"/>
  <c r="M8" i="13"/>
  <c r="L8" i="13"/>
  <c r="K8" i="13"/>
  <c r="A8" i="13"/>
  <c r="M7" i="13"/>
  <c r="G7" i="13" s="1"/>
  <c r="L7" i="13"/>
  <c r="K7" i="13"/>
  <c r="Q7" i="13" s="1"/>
  <c r="E7" i="13"/>
  <c r="A7" i="13"/>
  <c r="M6" i="13"/>
  <c r="L6" i="13"/>
  <c r="K6" i="13"/>
  <c r="G6" i="13"/>
  <c r="E6" i="13"/>
  <c r="A6" i="13"/>
  <c r="M5" i="13"/>
  <c r="G5" i="13" s="1"/>
  <c r="L5" i="13"/>
  <c r="K5" i="13"/>
  <c r="A5" i="13"/>
  <c r="M4" i="13"/>
  <c r="G4" i="13" s="1"/>
  <c r="L4" i="13"/>
  <c r="K4" i="13"/>
  <c r="Q4" i="13" s="1"/>
  <c r="E4" i="13"/>
  <c r="A4" i="13"/>
  <c r="L354" i="12"/>
  <c r="K354" i="12"/>
  <c r="J354" i="12"/>
  <c r="A354" i="12"/>
  <c r="L353" i="12"/>
  <c r="K353" i="12"/>
  <c r="J353" i="12"/>
  <c r="A353" i="12"/>
  <c r="I353" i="12" s="1"/>
  <c r="L352" i="12"/>
  <c r="K352" i="12"/>
  <c r="J352" i="12"/>
  <c r="A352" i="12"/>
  <c r="L351" i="12"/>
  <c r="K351" i="12"/>
  <c r="J351" i="12"/>
  <c r="A351" i="12"/>
  <c r="L350" i="12"/>
  <c r="K350" i="12"/>
  <c r="J350" i="12"/>
  <c r="A350" i="12"/>
  <c r="I350" i="12" s="1"/>
  <c r="L349" i="12"/>
  <c r="K349" i="12"/>
  <c r="J349" i="12"/>
  <c r="A349" i="12"/>
  <c r="L348" i="12"/>
  <c r="K348" i="12"/>
  <c r="J348" i="12"/>
  <c r="A348" i="12"/>
  <c r="L347" i="12"/>
  <c r="K347" i="12"/>
  <c r="J347" i="12"/>
  <c r="A347" i="12"/>
  <c r="I347" i="12" s="1"/>
  <c r="L346" i="12"/>
  <c r="K346" i="12"/>
  <c r="J346" i="12"/>
  <c r="A346" i="12"/>
  <c r="I346" i="12" s="1"/>
  <c r="L345" i="12"/>
  <c r="K345" i="12"/>
  <c r="J345" i="12"/>
  <c r="A345" i="12"/>
  <c r="L344" i="12"/>
  <c r="K344" i="12"/>
  <c r="J344" i="12"/>
  <c r="A344" i="12"/>
  <c r="I344" i="12" s="1"/>
  <c r="L343" i="12"/>
  <c r="K343" i="12"/>
  <c r="J343" i="12"/>
  <c r="A343" i="12"/>
  <c r="L342" i="12"/>
  <c r="K342" i="12"/>
  <c r="J342" i="12"/>
  <c r="A342" i="12"/>
  <c r="I342" i="12" s="1"/>
  <c r="L341" i="12"/>
  <c r="K341" i="12"/>
  <c r="J341" i="12"/>
  <c r="A341" i="12"/>
  <c r="L340" i="12"/>
  <c r="K340" i="12"/>
  <c r="J340" i="12"/>
  <c r="A340" i="12"/>
  <c r="I340" i="12" s="1"/>
  <c r="L339" i="12"/>
  <c r="K339" i="12"/>
  <c r="J339" i="12"/>
  <c r="A339" i="12"/>
  <c r="I339" i="12" s="1"/>
  <c r="L338" i="12"/>
  <c r="K338" i="12"/>
  <c r="J338" i="12"/>
  <c r="A338" i="12"/>
  <c r="I338" i="12" s="1"/>
  <c r="L337" i="12"/>
  <c r="K337" i="12"/>
  <c r="J337" i="12"/>
  <c r="A337" i="12"/>
  <c r="I337" i="12" s="1"/>
  <c r="L336" i="12"/>
  <c r="K336" i="12"/>
  <c r="J336" i="12"/>
  <c r="A336" i="12"/>
  <c r="I336" i="12" s="1"/>
  <c r="L335" i="12"/>
  <c r="K335" i="12"/>
  <c r="J335" i="12"/>
  <c r="A335" i="12"/>
  <c r="I335" i="12" s="1"/>
  <c r="L334" i="12"/>
  <c r="K334" i="12"/>
  <c r="J334" i="12"/>
  <c r="A334" i="12"/>
  <c r="L333" i="12"/>
  <c r="K333" i="12"/>
  <c r="J333" i="12"/>
  <c r="A333" i="12"/>
  <c r="I333" i="12" s="1"/>
  <c r="L332" i="12"/>
  <c r="K332" i="12"/>
  <c r="J332" i="12"/>
  <c r="A332" i="12"/>
  <c r="I332" i="12" s="1"/>
  <c r="L331" i="12"/>
  <c r="K331" i="12"/>
  <c r="J331" i="12"/>
  <c r="A331" i="12"/>
  <c r="L330" i="12"/>
  <c r="K330" i="12"/>
  <c r="J330" i="12"/>
  <c r="A330" i="12"/>
  <c r="I330" i="12" s="1"/>
  <c r="L329" i="12"/>
  <c r="K329" i="12"/>
  <c r="J329" i="12"/>
  <c r="A329" i="12"/>
  <c r="L328" i="12"/>
  <c r="K328" i="12"/>
  <c r="J328" i="12"/>
  <c r="A328" i="12"/>
  <c r="L327" i="12"/>
  <c r="K327" i="12"/>
  <c r="J327" i="12"/>
  <c r="A327" i="12"/>
  <c r="I327" i="12" s="1"/>
  <c r="L326" i="12"/>
  <c r="K326" i="12"/>
  <c r="J326" i="12"/>
  <c r="A326" i="12"/>
  <c r="I326" i="12" s="1"/>
  <c r="L325" i="12"/>
  <c r="K325" i="12"/>
  <c r="J325" i="12"/>
  <c r="A325" i="12"/>
  <c r="I325" i="12" s="1"/>
  <c r="L324" i="12"/>
  <c r="K324" i="12"/>
  <c r="J324" i="12"/>
  <c r="A324" i="12"/>
  <c r="L323" i="12"/>
  <c r="K323" i="12"/>
  <c r="J323" i="12"/>
  <c r="A323" i="12"/>
  <c r="I323" i="12" s="1"/>
  <c r="L322" i="12"/>
  <c r="K322" i="12"/>
  <c r="J322" i="12"/>
  <c r="A322" i="12"/>
  <c r="I322" i="12" s="1"/>
  <c r="L321" i="12"/>
  <c r="K321" i="12"/>
  <c r="J321" i="12"/>
  <c r="A321" i="12"/>
  <c r="I321" i="12" s="1"/>
  <c r="L320" i="12"/>
  <c r="K320" i="12"/>
  <c r="J320" i="12"/>
  <c r="A320" i="12"/>
  <c r="L319" i="12"/>
  <c r="K319" i="12"/>
  <c r="J319" i="12"/>
  <c r="A319" i="12"/>
  <c r="I319" i="12" s="1"/>
  <c r="L318" i="12"/>
  <c r="K318" i="12"/>
  <c r="J318" i="12"/>
  <c r="A318" i="12"/>
  <c r="I318" i="12" s="1"/>
  <c r="L317" i="12"/>
  <c r="K317" i="12"/>
  <c r="J317" i="12"/>
  <c r="A317" i="12"/>
  <c r="L316" i="12"/>
  <c r="K316" i="12"/>
  <c r="J316" i="12"/>
  <c r="A316" i="12"/>
  <c r="I316" i="12" s="1"/>
  <c r="L315" i="12"/>
  <c r="K315" i="12"/>
  <c r="J315" i="12"/>
  <c r="A315" i="12"/>
  <c r="I315" i="12" s="1"/>
  <c r="L314" i="12"/>
  <c r="K314" i="12"/>
  <c r="J314" i="12"/>
  <c r="A314" i="12"/>
  <c r="L313" i="12"/>
  <c r="K313" i="12"/>
  <c r="J313" i="12"/>
  <c r="A313" i="12"/>
  <c r="I313" i="12" s="1"/>
  <c r="L312" i="12"/>
  <c r="K312" i="12"/>
  <c r="J312" i="12"/>
  <c r="A312" i="12"/>
  <c r="I312" i="12" s="1"/>
  <c r="L311" i="12"/>
  <c r="K311" i="12"/>
  <c r="J311" i="12"/>
  <c r="A311" i="12"/>
  <c r="I311" i="12" s="1"/>
  <c r="L310" i="12"/>
  <c r="K310" i="12"/>
  <c r="J310" i="12"/>
  <c r="A310" i="12"/>
  <c r="I310" i="12" s="1"/>
  <c r="L309" i="12"/>
  <c r="K309" i="12"/>
  <c r="J309" i="12"/>
  <c r="A309" i="12"/>
  <c r="L308" i="12"/>
  <c r="K308" i="12"/>
  <c r="J308" i="12"/>
  <c r="A308" i="12"/>
  <c r="I308" i="12" s="1"/>
  <c r="P308" i="12" s="1"/>
  <c r="L307" i="12"/>
  <c r="K307" i="12"/>
  <c r="J307" i="12"/>
  <c r="A307" i="12"/>
  <c r="I307" i="12" s="1"/>
  <c r="L306" i="12"/>
  <c r="K306" i="12"/>
  <c r="J306" i="12"/>
  <c r="A306" i="12"/>
  <c r="I306" i="12" s="1"/>
  <c r="L305" i="12"/>
  <c r="K305" i="12"/>
  <c r="J305" i="12"/>
  <c r="A305" i="12"/>
  <c r="I305" i="12" s="1"/>
  <c r="L304" i="12"/>
  <c r="K304" i="12"/>
  <c r="J304" i="12"/>
  <c r="A304" i="12"/>
  <c r="I304" i="12" s="1"/>
  <c r="L303" i="12"/>
  <c r="K303" i="12"/>
  <c r="J303" i="12"/>
  <c r="A303" i="12"/>
  <c r="L302" i="12"/>
  <c r="K302" i="12"/>
  <c r="J302" i="12"/>
  <c r="A302" i="12"/>
  <c r="L301" i="12"/>
  <c r="K301" i="12"/>
  <c r="J301" i="12"/>
  <c r="A301" i="12"/>
  <c r="L300" i="12"/>
  <c r="K300" i="12"/>
  <c r="J300" i="12"/>
  <c r="A300" i="12"/>
  <c r="L299" i="12"/>
  <c r="K299" i="12"/>
  <c r="J299" i="12"/>
  <c r="A299" i="12"/>
  <c r="I299" i="12" s="1"/>
  <c r="L298" i="12"/>
  <c r="K298" i="12"/>
  <c r="J298" i="12"/>
  <c r="A298" i="12"/>
  <c r="I298" i="12" s="1"/>
  <c r="L297" i="12"/>
  <c r="K297" i="12"/>
  <c r="J297" i="12"/>
  <c r="A297" i="12"/>
  <c r="L296" i="12"/>
  <c r="K296" i="12"/>
  <c r="J296" i="12"/>
  <c r="A296" i="12"/>
  <c r="I296" i="12" s="1"/>
  <c r="L295" i="12"/>
  <c r="K295" i="12"/>
  <c r="J295" i="12"/>
  <c r="A295" i="12"/>
  <c r="I295" i="12" s="1"/>
  <c r="L294" i="12"/>
  <c r="K294" i="12"/>
  <c r="J294" i="12"/>
  <c r="A294" i="12"/>
  <c r="L293" i="12"/>
  <c r="K293" i="12"/>
  <c r="J293" i="12"/>
  <c r="A293" i="12"/>
  <c r="L292" i="12"/>
  <c r="K292" i="12"/>
  <c r="J292" i="12"/>
  <c r="A292" i="12"/>
  <c r="I292" i="12" s="1"/>
  <c r="L291" i="12"/>
  <c r="K291" i="12"/>
  <c r="J291" i="12"/>
  <c r="A291" i="12"/>
  <c r="I291" i="12" s="1"/>
  <c r="L290" i="12"/>
  <c r="K290" i="12"/>
  <c r="J290" i="12"/>
  <c r="A290" i="12"/>
  <c r="I290" i="12" s="1"/>
  <c r="L289" i="12"/>
  <c r="K289" i="12"/>
  <c r="J289" i="12"/>
  <c r="A289" i="12"/>
  <c r="L288" i="12"/>
  <c r="K288" i="12"/>
  <c r="J288" i="12"/>
  <c r="A288" i="12"/>
  <c r="L287" i="12"/>
  <c r="K287" i="12"/>
  <c r="J287" i="12"/>
  <c r="A287" i="12"/>
  <c r="I287" i="12" s="1"/>
  <c r="P287" i="12" s="1"/>
  <c r="Q287" i="12" s="1"/>
  <c r="A837" i="17" s="1"/>
  <c r="L286" i="12"/>
  <c r="K286" i="12"/>
  <c r="J286" i="12"/>
  <c r="A286" i="12"/>
  <c r="I286" i="12" s="1"/>
  <c r="L285" i="12"/>
  <c r="K285" i="12"/>
  <c r="J285" i="12"/>
  <c r="A285" i="12"/>
  <c r="L284" i="12"/>
  <c r="K284" i="12"/>
  <c r="J284" i="12"/>
  <c r="A284" i="12"/>
  <c r="I284" i="12" s="1"/>
  <c r="L283" i="12"/>
  <c r="K283" i="12"/>
  <c r="J283" i="12"/>
  <c r="A283" i="12"/>
  <c r="L282" i="12"/>
  <c r="K282" i="12"/>
  <c r="J282" i="12"/>
  <c r="A282" i="12"/>
  <c r="L281" i="12"/>
  <c r="K281" i="12"/>
  <c r="J281" i="12"/>
  <c r="A281" i="12"/>
  <c r="I281" i="12" s="1"/>
  <c r="L280" i="12"/>
  <c r="K280" i="12"/>
  <c r="J280" i="12"/>
  <c r="A280" i="12"/>
  <c r="L279" i="12"/>
  <c r="K279" i="12"/>
  <c r="J279" i="12"/>
  <c r="A279" i="12"/>
  <c r="I279" i="12" s="1"/>
  <c r="L278" i="12"/>
  <c r="K278" i="12"/>
  <c r="J278" i="12"/>
  <c r="A278" i="12"/>
  <c r="I278" i="12" s="1"/>
  <c r="L277" i="12"/>
  <c r="K277" i="12"/>
  <c r="J277" i="12"/>
  <c r="A277" i="12"/>
  <c r="I277" i="12" s="1"/>
  <c r="P277" i="12" s="1"/>
  <c r="L276" i="12"/>
  <c r="K276" i="12"/>
  <c r="J276" i="12"/>
  <c r="A276" i="12"/>
  <c r="I276" i="12" s="1"/>
  <c r="L275" i="12"/>
  <c r="K275" i="12"/>
  <c r="J275" i="12"/>
  <c r="A275" i="12"/>
  <c r="I275" i="12" s="1"/>
  <c r="L274" i="12"/>
  <c r="K274" i="12"/>
  <c r="J274" i="12"/>
  <c r="A274" i="12"/>
  <c r="L273" i="12"/>
  <c r="K273" i="12"/>
  <c r="J273" i="12"/>
  <c r="A273" i="12"/>
  <c r="L272" i="12"/>
  <c r="K272" i="12"/>
  <c r="J272" i="12"/>
  <c r="A272" i="12"/>
  <c r="I272" i="12" s="1"/>
  <c r="L271" i="12"/>
  <c r="K271" i="12"/>
  <c r="J271" i="12"/>
  <c r="A271" i="12"/>
  <c r="L270" i="12"/>
  <c r="K270" i="12"/>
  <c r="J270" i="12"/>
  <c r="A270" i="12"/>
  <c r="I270" i="12" s="1"/>
  <c r="L269" i="12"/>
  <c r="K269" i="12"/>
  <c r="J269" i="12"/>
  <c r="A269" i="12"/>
  <c r="L268" i="12"/>
  <c r="K268" i="12"/>
  <c r="J268" i="12"/>
  <c r="A268" i="12"/>
  <c r="I268" i="12" s="1"/>
  <c r="L267" i="12"/>
  <c r="K267" i="12"/>
  <c r="J267" i="12"/>
  <c r="A267" i="12"/>
  <c r="I267" i="12" s="1"/>
  <c r="L266" i="12"/>
  <c r="K266" i="12"/>
  <c r="J266" i="12"/>
  <c r="A266" i="12"/>
  <c r="I266" i="12" s="1"/>
  <c r="L265" i="12"/>
  <c r="K265" i="12"/>
  <c r="J265" i="12"/>
  <c r="A265" i="12"/>
  <c r="I265" i="12" s="1"/>
  <c r="P265" i="12" s="1"/>
  <c r="Q265" i="12" s="1"/>
  <c r="A815" i="17" s="1"/>
  <c r="L264" i="12"/>
  <c r="K264" i="12"/>
  <c r="J264" i="12"/>
  <c r="A264" i="12"/>
  <c r="I264" i="12" s="1"/>
  <c r="L263" i="12"/>
  <c r="K263" i="12"/>
  <c r="J263" i="12"/>
  <c r="A263" i="12"/>
  <c r="I263" i="12" s="1"/>
  <c r="L262" i="12"/>
  <c r="K262" i="12"/>
  <c r="J262" i="12"/>
  <c r="A262" i="12"/>
  <c r="I262" i="12" s="1"/>
  <c r="P262" i="12" s="1"/>
  <c r="Q262" i="12" s="1"/>
  <c r="A812" i="17" s="1"/>
  <c r="L261" i="12"/>
  <c r="K261" i="12"/>
  <c r="J261" i="12"/>
  <c r="A261" i="12"/>
  <c r="I261" i="12" s="1"/>
  <c r="L260" i="12"/>
  <c r="K260" i="12"/>
  <c r="J260" i="12"/>
  <c r="A260" i="12"/>
  <c r="I260" i="12" s="1"/>
  <c r="L259" i="12"/>
  <c r="K259" i="12"/>
  <c r="J259" i="12"/>
  <c r="A259" i="12"/>
  <c r="I259" i="12" s="1"/>
  <c r="L258" i="12"/>
  <c r="K258" i="12"/>
  <c r="J258" i="12"/>
  <c r="A258" i="12"/>
  <c r="I258" i="12" s="1"/>
  <c r="L257" i="12"/>
  <c r="K257" i="12"/>
  <c r="J257" i="12"/>
  <c r="A257" i="12"/>
  <c r="L256" i="12"/>
  <c r="K256" i="12"/>
  <c r="J256" i="12"/>
  <c r="A256" i="12"/>
  <c r="L255" i="12"/>
  <c r="K255" i="12"/>
  <c r="J255" i="12"/>
  <c r="A255" i="12"/>
  <c r="I255" i="12" s="1"/>
  <c r="P255" i="12" s="1"/>
  <c r="Q255" i="12" s="1"/>
  <c r="A805" i="17" s="1"/>
  <c r="L254" i="12"/>
  <c r="K254" i="12"/>
  <c r="J254" i="12"/>
  <c r="A254" i="12"/>
  <c r="L253" i="12"/>
  <c r="K253" i="12"/>
  <c r="J253" i="12"/>
  <c r="A253" i="12"/>
  <c r="L252" i="12"/>
  <c r="K252" i="12"/>
  <c r="J252" i="12"/>
  <c r="A252" i="12"/>
  <c r="I252" i="12" s="1"/>
  <c r="L251" i="12"/>
  <c r="K251" i="12"/>
  <c r="J251" i="12"/>
  <c r="A251" i="12"/>
  <c r="L250" i="12"/>
  <c r="K250" i="12"/>
  <c r="J250" i="12"/>
  <c r="A250" i="12"/>
  <c r="I250" i="12" s="1"/>
  <c r="L249" i="12"/>
  <c r="K249" i="12"/>
  <c r="J249" i="12"/>
  <c r="A249" i="12"/>
  <c r="L248" i="12"/>
  <c r="K248" i="12"/>
  <c r="J248" i="12"/>
  <c r="A248" i="12"/>
  <c r="L247" i="12"/>
  <c r="K247" i="12"/>
  <c r="J247" i="12"/>
  <c r="A247" i="12"/>
  <c r="I247" i="12" s="1"/>
  <c r="P247" i="12" s="1"/>
  <c r="Q247" i="12" s="1"/>
  <c r="A797" i="17" s="1"/>
  <c r="L246" i="12"/>
  <c r="K246" i="12"/>
  <c r="J246" i="12"/>
  <c r="A246" i="12"/>
  <c r="I246" i="12" s="1"/>
  <c r="L245" i="12"/>
  <c r="K245" i="12"/>
  <c r="J245" i="12"/>
  <c r="A245" i="12"/>
  <c r="I245" i="12" s="1"/>
  <c r="P245" i="12" s="1"/>
  <c r="Q245" i="12" s="1"/>
  <c r="A795" i="17" s="1"/>
  <c r="L244" i="12"/>
  <c r="K244" i="12"/>
  <c r="J244" i="12"/>
  <c r="A244" i="12"/>
  <c r="I244" i="12" s="1"/>
  <c r="L243" i="12"/>
  <c r="K243" i="12"/>
  <c r="J243" i="12"/>
  <c r="A243" i="12"/>
  <c r="I243" i="12" s="1"/>
  <c r="L242" i="12"/>
  <c r="K242" i="12"/>
  <c r="J242" i="12"/>
  <c r="A242" i="12"/>
  <c r="I242" i="12" s="1"/>
  <c r="P242" i="12" s="1"/>
  <c r="L241" i="12"/>
  <c r="K241" i="12"/>
  <c r="J241" i="12"/>
  <c r="A241" i="12"/>
  <c r="I241" i="12" s="1"/>
  <c r="L240" i="12"/>
  <c r="K240" i="12"/>
  <c r="J240" i="12"/>
  <c r="A240" i="12"/>
  <c r="L239" i="12"/>
  <c r="K239" i="12"/>
  <c r="J239" i="12"/>
  <c r="A239" i="12"/>
  <c r="I239" i="12" s="1"/>
  <c r="L238" i="12"/>
  <c r="K238" i="12"/>
  <c r="J238" i="12"/>
  <c r="A238" i="12"/>
  <c r="I238" i="12" s="1"/>
  <c r="L237" i="12"/>
  <c r="K237" i="12"/>
  <c r="J237" i="12"/>
  <c r="A237" i="12"/>
  <c r="I237" i="12" s="1"/>
  <c r="P237" i="12" s="1"/>
  <c r="L236" i="12"/>
  <c r="K236" i="12"/>
  <c r="J236" i="12"/>
  <c r="A236" i="12"/>
  <c r="L235" i="12"/>
  <c r="K235" i="12"/>
  <c r="J235" i="12"/>
  <c r="A235" i="12"/>
  <c r="I235" i="12" s="1"/>
  <c r="L234" i="12"/>
  <c r="K234" i="12"/>
  <c r="J234" i="12"/>
  <c r="A234" i="12"/>
  <c r="L233" i="12"/>
  <c r="K233" i="12"/>
  <c r="J233" i="12"/>
  <c r="A233" i="12"/>
  <c r="L232" i="12"/>
  <c r="K232" i="12"/>
  <c r="J232" i="12"/>
  <c r="A232" i="12"/>
  <c r="I232" i="12" s="1"/>
  <c r="L231" i="12"/>
  <c r="K231" i="12"/>
  <c r="J231" i="12"/>
  <c r="A231" i="12"/>
  <c r="L230" i="12"/>
  <c r="K230" i="12"/>
  <c r="J230" i="12"/>
  <c r="A230" i="12"/>
  <c r="I230" i="12" s="1"/>
  <c r="L229" i="12"/>
  <c r="K229" i="12"/>
  <c r="J229" i="12"/>
  <c r="A229" i="12"/>
  <c r="L228" i="12"/>
  <c r="K228" i="12"/>
  <c r="J228" i="12"/>
  <c r="A228" i="12"/>
  <c r="I228" i="12" s="1"/>
  <c r="L227" i="12"/>
  <c r="K227" i="12"/>
  <c r="J227" i="12"/>
  <c r="A227" i="12"/>
  <c r="I227" i="12" s="1"/>
  <c r="L226" i="12"/>
  <c r="K226" i="12"/>
  <c r="J226" i="12"/>
  <c r="A226" i="12"/>
  <c r="I226" i="12" s="1"/>
  <c r="L225" i="12"/>
  <c r="K225" i="12"/>
  <c r="J225" i="12"/>
  <c r="A225" i="12"/>
  <c r="I225" i="12" s="1"/>
  <c r="L224" i="12"/>
  <c r="K224" i="12"/>
  <c r="J224" i="12"/>
  <c r="A224" i="12"/>
  <c r="L223" i="12"/>
  <c r="K223" i="12"/>
  <c r="J223" i="12"/>
  <c r="A223" i="12"/>
  <c r="L222" i="12"/>
  <c r="K222" i="12"/>
  <c r="J222" i="12"/>
  <c r="A222" i="12"/>
  <c r="I222" i="12" s="1"/>
  <c r="L221" i="12"/>
  <c r="K221" i="12"/>
  <c r="J221" i="12"/>
  <c r="A221" i="12"/>
  <c r="L220" i="12"/>
  <c r="K220" i="12"/>
  <c r="J220" i="12"/>
  <c r="A220" i="12"/>
  <c r="I220" i="12" s="1"/>
  <c r="L219" i="12"/>
  <c r="K219" i="12"/>
  <c r="J219" i="12"/>
  <c r="A219" i="12"/>
  <c r="I219" i="12" s="1"/>
  <c r="L218" i="12"/>
  <c r="K218" i="12"/>
  <c r="J218" i="12"/>
  <c r="A218" i="12"/>
  <c r="I218" i="12" s="1"/>
  <c r="L217" i="12"/>
  <c r="K217" i="12"/>
  <c r="J217" i="12"/>
  <c r="A217" i="12"/>
  <c r="L216" i="12"/>
  <c r="K216" i="12"/>
  <c r="J216" i="12"/>
  <c r="A216" i="12"/>
  <c r="L215" i="12"/>
  <c r="K215" i="12"/>
  <c r="J215" i="12"/>
  <c r="A215" i="12"/>
  <c r="I215" i="12" s="1"/>
  <c r="L214" i="12"/>
  <c r="K214" i="12"/>
  <c r="J214" i="12"/>
  <c r="A214" i="12"/>
  <c r="I214" i="12" s="1"/>
  <c r="L213" i="12"/>
  <c r="K213" i="12"/>
  <c r="J213" i="12"/>
  <c r="A213" i="12"/>
  <c r="L212" i="12"/>
  <c r="K212" i="12"/>
  <c r="J212" i="12"/>
  <c r="A212" i="12"/>
  <c r="I212" i="12" s="1"/>
  <c r="L211" i="12"/>
  <c r="K211" i="12"/>
  <c r="J211" i="12"/>
  <c r="A211" i="12"/>
  <c r="I211" i="12" s="1"/>
  <c r="L210" i="12"/>
  <c r="K210" i="12"/>
  <c r="J210" i="12"/>
  <c r="A210" i="12"/>
  <c r="I210" i="12" s="1"/>
  <c r="L209" i="12"/>
  <c r="K209" i="12"/>
  <c r="J209" i="12"/>
  <c r="A209" i="12"/>
  <c r="L208" i="12"/>
  <c r="K208" i="12"/>
  <c r="J208" i="12"/>
  <c r="A208" i="12"/>
  <c r="L207" i="12"/>
  <c r="K207" i="12"/>
  <c r="J207" i="12"/>
  <c r="A207" i="12"/>
  <c r="I207" i="12" s="1"/>
  <c r="L206" i="12"/>
  <c r="K206" i="12"/>
  <c r="J206" i="12"/>
  <c r="A206" i="12"/>
  <c r="I206" i="12" s="1"/>
  <c r="L205" i="12"/>
  <c r="K205" i="12"/>
  <c r="J205" i="12"/>
  <c r="A205" i="12"/>
  <c r="I205" i="12" s="1"/>
  <c r="L204" i="12"/>
  <c r="K204" i="12"/>
  <c r="J204" i="12"/>
  <c r="A204" i="12"/>
  <c r="I204" i="12" s="1"/>
  <c r="L203" i="12"/>
  <c r="K203" i="12"/>
  <c r="J203" i="12"/>
  <c r="A203" i="12"/>
  <c r="I203" i="12" s="1"/>
  <c r="L202" i="12"/>
  <c r="K202" i="12"/>
  <c r="J202" i="12"/>
  <c r="A202" i="12"/>
  <c r="I202" i="12" s="1"/>
  <c r="P202" i="12" s="1"/>
  <c r="L201" i="12"/>
  <c r="K201" i="12"/>
  <c r="J201" i="12"/>
  <c r="A201" i="12"/>
  <c r="L200" i="12"/>
  <c r="K200" i="12"/>
  <c r="J200" i="12"/>
  <c r="A200" i="12"/>
  <c r="I200" i="12" s="1"/>
  <c r="L199" i="12"/>
  <c r="K199" i="12"/>
  <c r="J199" i="12"/>
  <c r="A199" i="12"/>
  <c r="I199" i="12" s="1"/>
  <c r="L198" i="12"/>
  <c r="K198" i="12"/>
  <c r="J198" i="12"/>
  <c r="A198" i="12"/>
  <c r="I198" i="12" s="1"/>
  <c r="L197" i="12"/>
  <c r="K197" i="12"/>
  <c r="J197" i="12"/>
  <c r="A197" i="12"/>
  <c r="L196" i="12"/>
  <c r="K196" i="12"/>
  <c r="J196" i="12"/>
  <c r="A196" i="12"/>
  <c r="I196" i="12" s="1"/>
  <c r="L195" i="12"/>
  <c r="K195" i="12"/>
  <c r="J195" i="12"/>
  <c r="A195" i="12"/>
  <c r="I195" i="12" s="1"/>
  <c r="L194" i="12"/>
  <c r="K194" i="12"/>
  <c r="J194" i="12"/>
  <c r="A194" i="12"/>
  <c r="L193" i="12"/>
  <c r="K193" i="12"/>
  <c r="J193" i="12"/>
  <c r="A193" i="12"/>
  <c r="I193" i="12" s="1"/>
  <c r="L192" i="12"/>
  <c r="K192" i="12"/>
  <c r="J192" i="12"/>
  <c r="A192" i="12"/>
  <c r="I192" i="12" s="1"/>
  <c r="L191" i="12"/>
  <c r="K191" i="12"/>
  <c r="J191" i="12"/>
  <c r="A191" i="12"/>
  <c r="I191" i="12" s="1"/>
  <c r="L190" i="12"/>
  <c r="K190" i="12"/>
  <c r="J190" i="12"/>
  <c r="A190" i="12"/>
  <c r="I190" i="12" s="1"/>
  <c r="L189" i="12"/>
  <c r="K189" i="12"/>
  <c r="J189" i="12"/>
  <c r="A189" i="12"/>
  <c r="B188" i="12"/>
  <c r="K188" i="12" s="1"/>
  <c r="B187" i="12"/>
  <c r="B186" i="12"/>
  <c r="L186" i="12" s="1"/>
  <c r="B185" i="12"/>
  <c r="J185" i="12" s="1"/>
  <c r="B184" i="12"/>
  <c r="L184" i="12" s="1"/>
  <c r="A184" i="12"/>
  <c r="I184" i="12" s="1"/>
  <c r="B183" i="12"/>
  <c r="K183" i="12" s="1"/>
  <c r="A183" i="12"/>
  <c r="I183" i="12" s="1"/>
  <c r="B182" i="12"/>
  <c r="B181" i="12"/>
  <c r="A181" i="12" s="1"/>
  <c r="I181" i="12" s="1"/>
  <c r="B180" i="12"/>
  <c r="L180" i="12" s="1"/>
  <c r="A180" i="12"/>
  <c r="I180" i="12" s="1"/>
  <c r="B179" i="12"/>
  <c r="B178" i="12"/>
  <c r="J178" i="12" s="1"/>
  <c r="B177" i="12"/>
  <c r="B176" i="12"/>
  <c r="L176" i="12" s="1"/>
  <c r="A176" i="12"/>
  <c r="B175" i="12"/>
  <c r="K175" i="12" s="1"/>
  <c r="B174" i="12"/>
  <c r="B173" i="12"/>
  <c r="L173" i="12" s="1"/>
  <c r="B172" i="12"/>
  <c r="L172" i="12" s="1"/>
  <c r="B171" i="12"/>
  <c r="L171" i="12" s="1"/>
  <c r="B170" i="12"/>
  <c r="A170" i="12" s="1"/>
  <c r="I170" i="12" s="1"/>
  <c r="B169" i="12"/>
  <c r="A169" i="12" s="1"/>
  <c r="B168" i="12"/>
  <c r="A168" i="12" s="1"/>
  <c r="B167" i="12"/>
  <c r="K167" i="12" s="1"/>
  <c r="B166" i="12"/>
  <c r="L166" i="12" s="1"/>
  <c r="B165" i="12"/>
  <c r="B164" i="12"/>
  <c r="J164" i="12" s="1"/>
  <c r="B163" i="12"/>
  <c r="A163" i="12" s="1"/>
  <c r="I163" i="12" s="1"/>
  <c r="B162" i="12"/>
  <c r="J162" i="12" s="1"/>
  <c r="A162" i="12"/>
  <c r="I162" i="12" s="1"/>
  <c r="B161" i="12"/>
  <c r="L161" i="12" s="1"/>
  <c r="B160" i="12"/>
  <c r="L160" i="12" s="1"/>
  <c r="B159" i="12"/>
  <c r="A159" i="12" s="1"/>
  <c r="I159" i="12" s="1"/>
  <c r="B158" i="12"/>
  <c r="A158" i="12"/>
  <c r="B157" i="12"/>
  <c r="A157" i="12" s="1"/>
  <c r="B156" i="12"/>
  <c r="L156" i="12" s="1"/>
  <c r="B155" i="12"/>
  <c r="J155" i="12" s="1"/>
  <c r="B154" i="12"/>
  <c r="J154" i="12" s="1"/>
  <c r="B153" i="12"/>
  <c r="K153" i="12" s="1"/>
  <c r="B152" i="12"/>
  <c r="J152" i="12" s="1"/>
  <c r="B151" i="12"/>
  <c r="J151" i="12" s="1"/>
  <c r="B150" i="12"/>
  <c r="L150" i="12" s="1"/>
  <c r="A150" i="12"/>
  <c r="I150" i="12" s="1"/>
  <c r="L149" i="12"/>
  <c r="K149" i="12"/>
  <c r="J149" i="12"/>
  <c r="A149" i="12"/>
  <c r="L148" i="12"/>
  <c r="K148" i="12"/>
  <c r="J148" i="12"/>
  <c r="A148" i="12"/>
  <c r="I148" i="12" s="1"/>
  <c r="L147" i="12"/>
  <c r="K147" i="12"/>
  <c r="J147" i="12"/>
  <c r="A147" i="12"/>
  <c r="I147" i="12" s="1"/>
  <c r="L146" i="12"/>
  <c r="K146" i="12"/>
  <c r="J146" i="12"/>
  <c r="A146" i="12"/>
  <c r="L145" i="12"/>
  <c r="K145" i="12"/>
  <c r="J145" i="12"/>
  <c r="A145" i="12"/>
  <c r="L144" i="12"/>
  <c r="K144" i="12"/>
  <c r="J144" i="12"/>
  <c r="A144" i="12"/>
  <c r="I144" i="12" s="1"/>
  <c r="L143" i="12"/>
  <c r="K143" i="12"/>
  <c r="J143" i="12"/>
  <c r="A143" i="12"/>
  <c r="L142" i="12"/>
  <c r="K142" i="12"/>
  <c r="J142" i="12"/>
  <c r="A142" i="12"/>
  <c r="L141" i="12"/>
  <c r="K141" i="12"/>
  <c r="J141" i="12"/>
  <c r="A141" i="12"/>
  <c r="I141" i="12" s="1"/>
  <c r="L140" i="12"/>
  <c r="K140" i="12"/>
  <c r="J140" i="12"/>
  <c r="A140" i="12"/>
  <c r="L139" i="12"/>
  <c r="K139" i="12"/>
  <c r="J139" i="12"/>
  <c r="A139" i="12"/>
  <c r="I139" i="12" s="1"/>
  <c r="L138" i="12"/>
  <c r="K138" i="12"/>
  <c r="J138" i="12"/>
  <c r="A138" i="12"/>
  <c r="I138" i="12" s="1"/>
  <c r="L137" i="12"/>
  <c r="K137" i="12"/>
  <c r="J137" i="12"/>
  <c r="A137" i="12"/>
  <c r="L136" i="12"/>
  <c r="K136" i="12"/>
  <c r="J136" i="12"/>
  <c r="A136" i="12"/>
  <c r="I136" i="12" s="1"/>
  <c r="L135" i="12"/>
  <c r="K135" i="12"/>
  <c r="J135" i="12"/>
  <c r="A135" i="12"/>
  <c r="I135" i="12" s="1"/>
  <c r="L134" i="12"/>
  <c r="K134" i="12"/>
  <c r="J134" i="12"/>
  <c r="A134" i="12"/>
  <c r="L133" i="12"/>
  <c r="K133" i="12"/>
  <c r="J133" i="12"/>
  <c r="A133" i="12"/>
  <c r="I133" i="12" s="1"/>
  <c r="L132" i="12"/>
  <c r="K132" i="12"/>
  <c r="J132" i="12"/>
  <c r="A132" i="12"/>
  <c r="I132" i="12" s="1"/>
  <c r="L131" i="12"/>
  <c r="K131" i="12"/>
  <c r="J131" i="12"/>
  <c r="A131" i="12"/>
  <c r="I131" i="12" s="1"/>
  <c r="L130" i="12"/>
  <c r="K130" i="12"/>
  <c r="J130" i="12"/>
  <c r="A130" i="12"/>
  <c r="L129" i="12"/>
  <c r="K129" i="12"/>
  <c r="J129" i="12"/>
  <c r="A129" i="12"/>
  <c r="I129" i="12" s="1"/>
  <c r="L128" i="12"/>
  <c r="K128" i="12"/>
  <c r="J128" i="12"/>
  <c r="A128" i="12"/>
  <c r="L127" i="12"/>
  <c r="K127" i="12"/>
  <c r="J127" i="12"/>
  <c r="A127" i="12"/>
  <c r="I127" i="12" s="1"/>
  <c r="L126" i="12"/>
  <c r="K126" i="12"/>
  <c r="J126" i="12"/>
  <c r="A126" i="12"/>
  <c r="I126" i="12" s="1"/>
  <c r="L125" i="12"/>
  <c r="K125" i="12"/>
  <c r="J125" i="12"/>
  <c r="A125" i="12"/>
  <c r="L124" i="12"/>
  <c r="K124" i="12"/>
  <c r="J124" i="12"/>
  <c r="A124" i="12"/>
  <c r="L123" i="12"/>
  <c r="K123" i="12"/>
  <c r="J123" i="12"/>
  <c r="A123" i="12"/>
  <c r="I123" i="12" s="1"/>
  <c r="L122" i="12"/>
  <c r="K122" i="12"/>
  <c r="J122" i="12"/>
  <c r="A122" i="12"/>
  <c r="L121" i="12"/>
  <c r="K121" i="12"/>
  <c r="J121" i="12"/>
  <c r="A121" i="12"/>
  <c r="L120" i="12"/>
  <c r="K120" i="12"/>
  <c r="J120" i="12"/>
  <c r="A120" i="12"/>
  <c r="I120" i="12" s="1"/>
  <c r="L119" i="12"/>
  <c r="K119" i="12"/>
  <c r="J119" i="12"/>
  <c r="A119" i="12"/>
  <c r="L118" i="12"/>
  <c r="K118" i="12"/>
  <c r="J118" i="12"/>
  <c r="A118" i="12"/>
  <c r="L117" i="12"/>
  <c r="K117" i="12"/>
  <c r="J117" i="12"/>
  <c r="A117" i="12"/>
  <c r="I117" i="12" s="1"/>
  <c r="L116" i="12"/>
  <c r="K116" i="12"/>
  <c r="J116" i="12"/>
  <c r="A116" i="12"/>
  <c r="L115" i="12"/>
  <c r="K115" i="12"/>
  <c r="J115" i="12"/>
  <c r="A115" i="12"/>
  <c r="I115" i="12" s="1"/>
  <c r="L114" i="12"/>
  <c r="K114" i="12"/>
  <c r="J114" i="12"/>
  <c r="A114" i="12"/>
  <c r="I114" i="12" s="1"/>
  <c r="L113" i="12"/>
  <c r="K113" i="12"/>
  <c r="J113" i="12"/>
  <c r="A113" i="12"/>
  <c r="I113" i="12" s="1"/>
  <c r="L112" i="12"/>
  <c r="K112" i="12"/>
  <c r="J112" i="12"/>
  <c r="A112" i="12"/>
  <c r="L111" i="12"/>
  <c r="K111" i="12"/>
  <c r="J111" i="12"/>
  <c r="A111" i="12"/>
  <c r="I111" i="12" s="1"/>
  <c r="L110" i="12"/>
  <c r="K110" i="12"/>
  <c r="J110" i="12"/>
  <c r="A110" i="12"/>
  <c r="I110" i="12" s="1"/>
  <c r="L109" i="12"/>
  <c r="K109" i="12"/>
  <c r="J109" i="12"/>
  <c r="A109" i="12"/>
  <c r="L108" i="12"/>
  <c r="K108" i="12"/>
  <c r="J108" i="12"/>
  <c r="A108" i="12"/>
  <c r="I108" i="12" s="1"/>
  <c r="L107" i="12"/>
  <c r="K107" i="12"/>
  <c r="J107" i="12"/>
  <c r="A107" i="12"/>
  <c r="I107" i="12" s="1"/>
  <c r="L106" i="12"/>
  <c r="K106" i="12"/>
  <c r="J106" i="12"/>
  <c r="A106" i="12"/>
  <c r="I106" i="12" s="1"/>
  <c r="L105" i="12"/>
  <c r="K105" i="12"/>
  <c r="J105" i="12"/>
  <c r="A105" i="12"/>
  <c r="I105" i="12" s="1"/>
  <c r="L104" i="12"/>
  <c r="K104" i="12"/>
  <c r="J104" i="12"/>
  <c r="A104" i="12"/>
  <c r="L103" i="12"/>
  <c r="K103" i="12"/>
  <c r="J103" i="12"/>
  <c r="A103" i="12"/>
  <c r="I103" i="12" s="1"/>
  <c r="L102" i="12"/>
  <c r="K102" i="12"/>
  <c r="J102" i="12"/>
  <c r="A102" i="12"/>
  <c r="I102" i="12" s="1"/>
  <c r="L101" i="12"/>
  <c r="K101" i="12"/>
  <c r="J101" i="12"/>
  <c r="A101" i="12"/>
  <c r="I101" i="12" s="1"/>
  <c r="L100" i="12"/>
  <c r="K100" i="12"/>
  <c r="J100" i="12"/>
  <c r="A100" i="12"/>
  <c r="I100" i="12" s="1"/>
  <c r="L99" i="12"/>
  <c r="K99" i="12"/>
  <c r="J99" i="12"/>
  <c r="A99" i="12"/>
  <c r="I99" i="12" s="1"/>
  <c r="L98" i="12"/>
  <c r="K98" i="12"/>
  <c r="J98" i="12"/>
  <c r="A98" i="12"/>
  <c r="L97" i="12"/>
  <c r="K97" i="12"/>
  <c r="J97" i="12"/>
  <c r="F97" i="12"/>
  <c r="A97" i="12"/>
  <c r="I97" i="12" s="1"/>
  <c r="L96" i="12"/>
  <c r="K96" i="12"/>
  <c r="J96" i="12"/>
  <c r="A96" i="12"/>
  <c r="I96" i="12" s="1"/>
  <c r="P96" i="12" s="1"/>
  <c r="L95" i="12"/>
  <c r="K95" i="12"/>
  <c r="J95" i="12"/>
  <c r="A95" i="12"/>
  <c r="L94" i="12"/>
  <c r="K94" i="12"/>
  <c r="J94" i="12"/>
  <c r="A94" i="12"/>
  <c r="I94" i="12" s="1"/>
  <c r="L93" i="12"/>
  <c r="K93" i="12"/>
  <c r="J93" i="12"/>
  <c r="A93" i="12"/>
  <c r="O92" i="12"/>
  <c r="N92" i="12"/>
  <c r="M92" i="12"/>
  <c r="L92" i="12"/>
  <c r="K92" i="12"/>
  <c r="J92" i="12"/>
  <c r="A92" i="12"/>
  <c r="O91" i="12"/>
  <c r="N91" i="12"/>
  <c r="M91" i="12"/>
  <c r="L91" i="12"/>
  <c r="K91" i="12"/>
  <c r="J91" i="12"/>
  <c r="A91" i="12"/>
  <c r="I91" i="12" s="1"/>
  <c r="O90" i="12"/>
  <c r="N90" i="12"/>
  <c r="M90" i="12"/>
  <c r="L90" i="12"/>
  <c r="K90" i="12"/>
  <c r="J90" i="12"/>
  <c r="A90" i="12"/>
  <c r="O89" i="12"/>
  <c r="N89" i="12"/>
  <c r="M89" i="12"/>
  <c r="L89" i="12"/>
  <c r="K89" i="12"/>
  <c r="J89" i="12"/>
  <c r="I89" i="12"/>
  <c r="O88" i="12"/>
  <c r="N88" i="12"/>
  <c r="M88" i="12"/>
  <c r="L88" i="12"/>
  <c r="K88" i="12"/>
  <c r="J88" i="12"/>
  <c r="A88" i="12"/>
  <c r="I88" i="12" s="1"/>
  <c r="O87" i="12"/>
  <c r="N87" i="12"/>
  <c r="M87" i="12"/>
  <c r="L87" i="12"/>
  <c r="K87" i="12"/>
  <c r="J87" i="12"/>
  <c r="A87" i="12"/>
  <c r="I87" i="12" s="1"/>
  <c r="O86" i="12"/>
  <c r="N86" i="12"/>
  <c r="M86" i="12"/>
  <c r="L86" i="12"/>
  <c r="K86" i="12"/>
  <c r="J86" i="12"/>
  <c r="A86" i="12"/>
  <c r="O85" i="12"/>
  <c r="N85" i="12"/>
  <c r="M85" i="12"/>
  <c r="L85" i="12"/>
  <c r="K85" i="12"/>
  <c r="J85" i="12"/>
  <c r="A85" i="12"/>
  <c r="I85" i="12" s="1"/>
  <c r="O84" i="12"/>
  <c r="N84" i="12"/>
  <c r="M84" i="12"/>
  <c r="L84" i="12"/>
  <c r="K84" i="12"/>
  <c r="J84" i="12"/>
  <c r="A84" i="12"/>
  <c r="I84" i="12" s="1"/>
  <c r="O83" i="12"/>
  <c r="N83" i="12"/>
  <c r="M83" i="12"/>
  <c r="L83" i="12"/>
  <c r="K83" i="12"/>
  <c r="J83" i="12"/>
  <c r="A83" i="12"/>
  <c r="I83" i="12" s="1"/>
  <c r="O82" i="12"/>
  <c r="N82" i="12"/>
  <c r="M82" i="12"/>
  <c r="L82" i="12"/>
  <c r="K82" i="12"/>
  <c r="J82" i="12"/>
  <c r="A82" i="12"/>
  <c r="O81" i="12"/>
  <c r="N81" i="12"/>
  <c r="M81" i="12"/>
  <c r="L81" i="12"/>
  <c r="K81" i="12"/>
  <c r="J81" i="12"/>
  <c r="A81" i="12"/>
  <c r="O80" i="12"/>
  <c r="N80" i="12"/>
  <c r="M80" i="12"/>
  <c r="L80" i="12"/>
  <c r="K80" i="12"/>
  <c r="J80" i="12"/>
  <c r="A80" i="12"/>
  <c r="O79" i="12"/>
  <c r="N79" i="12"/>
  <c r="M79" i="12"/>
  <c r="L79" i="12"/>
  <c r="K79" i="12"/>
  <c r="J79" i="12"/>
  <c r="A79" i="12"/>
  <c r="I79" i="12" s="1"/>
  <c r="O78" i="12"/>
  <c r="N78" i="12"/>
  <c r="M78" i="12"/>
  <c r="L78" i="12"/>
  <c r="K78" i="12"/>
  <c r="J78" i="12"/>
  <c r="A78" i="12"/>
  <c r="O77" i="12"/>
  <c r="N77" i="12"/>
  <c r="M77" i="12"/>
  <c r="L77" i="12"/>
  <c r="K77" i="12"/>
  <c r="J77" i="12"/>
  <c r="A77" i="12"/>
  <c r="O76" i="12"/>
  <c r="N76" i="12"/>
  <c r="M76" i="12"/>
  <c r="L76" i="12"/>
  <c r="K76" i="12"/>
  <c r="J76" i="12"/>
  <c r="A76" i="12"/>
  <c r="I76" i="12" s="1"/>
  <c r="O75" i="12"/>
  <c r="N75" i="12"/>
  <c r="M75" i="12"/>
  <c r="L75" i="12"/>
  <c r="K75" i="12"/>
  <c r="J75" i="12"/>
  <c r="A75" i="12"/>
  <c r="I75" i="12" s="1"/>
  <c r="O74" i="12"/>
  <c r="N74" i="12"/>
  <c r="M74" i="12"/>
  <c r="L74" i="12"/>
  <c r="K74" i="12"/>
  <c r="J74" i="12"/>
  <c r="A74" i="12"/>
  <c r="I74" i="12" s="1"/>
  <c r="O73" i="12"/>
  <c r="N73" i="12"/>
  <c r="M73" i="12"/>
  <c r="L73" i="12"/>
  <c r="K73" i="12"/>
  <c r="J73" i="12"/>
  <c r="A73" i="12"/>
  <c r="O72" i="12"/>
  <c r="N72" i="12"/>
  <c r="M72" i="12"/>
  <c r="L72" i="12"/>
  <c r="K72" i="12"/>
  <c r="J72" i="12"/>
  <c r="A72" i="12"/>
  <c r="I72" i="12" s="1"/>
  <c r="O71" i="12"/>
  <c r="N71" i="12"/>
  <c r="M71" i="12"/>
  <c r="L71" i="12"/>
  <c r="K71" i="12"/>
  <c r="J71" i="12"/>
  <c r="A71" i="12"/>
  <c r="O70" i="12"/>
  <c r="N70" i="12"/>
  <c r="M70" i="12"/>
  <c r="L70" i="12"/>
  <c r="K70" i="12"/>
  <c r="J70" i="12"/>
  <c r="A70" i="12"/>
  <c r="I70" i="12" s="1"/>
  <c r="O69" i="12"/>
  <c r="N69" i="12"/>
  <c r="M69" i="12"/>
  <c r="L69" i="12"/>
  <c r="K69" i="12"/>
  <c r="J69" i="12"/>
  <c r="A69" i="12"/>
  <c r="I69" i="12" s="1"/>
  <c r="O68" i="12"/>
  <c r="N68" i="12"/>
  <c r="M68" i="12"/>
  <c r="L68" i="12"/>
  <c r="K68" i="12"/>
  <c r="J68" i="12"/>
  <c r="A68" i="12"/>
  <c r="I68" i="12" s="1"/>
  <c r="O67" i="12"/>
  <c r="N67" i="12"/>
  <c r="M67" i="12"/>
  <c r="L67" i="12"/>
  <c r="K67" i="12"/>
  <c r="J67" i="12"/>
  <c r="A67" i="12"/>
  <c r="O65" i="12"/>
  <c r="N65" i="12"/>
  <c r="M65" i="12"/>
  <c r="L65" i="12"/>
  <c r="K65" i="12"/>
  <c r="J65" i="12"/>
  <c r="A65" i="12"/>
  <c r="I65" i="12" s="1"/>
  <c r="O64" i="12"/>
  <c r="N64" i="12"/>
  <c r="M64" i="12"/>
  <c r="L64" i="12"/>
  <c r="K64" i="12"/>
  <c r="J64" i="12"/>
  <c r="A64" i="12"/>
  <c r="O63" i="12"/>
  <c r="N63" i="12"/>
  <c r="M63" i="12"/>
  <c r="L63" i="12"/>
  <c r="K63" i="12"/>
  <c r="J63" i="12"/>
  <c r="A63" i="12"/>
  <c r="I63" i="12" s="1"/>
  <c r="O62" i="12"/>
  <c r="N62" i="12"/>
  <c r="M62" i="12"/>
  <c r="L62" i="12"/>
  <c r="K62" i="12"/>
  <c r="J62" i="12"/>
  <c r="A62" i="12"/>
  <c r="I62" i="12" s="1"/>
  <c r="O61" i="12"/>
  <c r="N61" i="12"/>
  <c r="M61" i="12"/>
  <c r="L61" i="12"/>
  <c r="K61" i="12"/>
  <c r="J61" i="12"/>
  <c r="A61" i="12"/>
  <c r="I61" i="12" s="1"/>
  <c r="O60" i="12"/>
  <c r="N60" i="12"/>
  <c r="M60" i="12"/>
  <c r="L60" i="12"/>
  <c r="K60" i="12"/>
  <c r="J60" i="12"/>
  <c r="A60" i="12"/>
  <c r="I60" i="12" s="1"/>
  <c r="O59" i="12"/>
  <c r="N59" i="12"/>
  <c r="M59" i="12"/>
  <c r="L59" i="12"/>
  <c r="K59" i="12"/>
  <c r="J59" i="12"/>
  <c r="A59" i="12"/>
  <c r="I59" i="12" s="1"/>
  <c r="O58" i="12"/>
  <c r="N58" i="12"/>
  <c r="M58" i="12"/>
  <c r="L58" i="12"/>
  <c r="K58" i="12"/>
  <c r="J58" i="12"/>
  <c r="A58" i="12"/>
  <c r="O56" i="12"/>
  <c r="N56" i="12"/>
  <c r="M56" i="12"/>
  <c r="L56" i="12"/>
  <c r="K56" i="12"/>
  <c r="J56" i="12"/>
  <c r="A56" i="12"/>
  <c r="I56" i="12" s="1"/>
  <c r="O54" i="12"/>
  <c r="N54" i="12"/>
  <c r="M54" i="12"/>
  <c r="L54" i="12"/>
  <c r="K54" i="12"/>
  <c r="J54" i="12"/>
  <c r="A54" i="12"/>
  <c r="I54" i="12" s="1"/>
  <c r="O53" i="12"/>
  <c r="N53" i="12"/>
  <c r="M53" i="12"/>
  <c r="L53" i="12"/>
  <c r="K53" i="12"/>
  <c r="J53" i="12"/>
  <c r="A53" i="12"/>
  <c r="I53" i="12" s="1"/>
  <c r="O52" i="12"/>
  <c r="N52" i="12"/>
  <c r="M52" i="12"/>
  <c r="L52" i="12"/>
  <c r="K52" i="12"/>
  <c r="J52" i="12"/>
  <c r="A52" i="12"/>
  <c r="I52" i="12" s="1"/>
  <c r="P52" i="12" s="1"/>
  <c r="Q52" i="12" s="1"/>
  <c r="A601" i="17" s="1"/>
  <c r="O51" i="12"/>
  <c r="N51" i="12"/>
  <c r="M51" i="12"/>
  <c r="L51" i="12"/>
  <c r="K51" i="12"/>
  <c r="J51" i="12"/>
  <c r="A51" i="12"/>
  <c r="O50" i="12"/>
  <c r="N50" i="12"/>
  <c r="M50" i="12"/>
  <c r="L50" i="12"/>
  <c r="K50" i="12"/>
  <c r="J50" i="12"/>
  <c r="A50" i="12"/>
  <c r="I50" i="12" s="1"/>
  <c r="O49" i="12"/>
  <c r="N49" i="12"/>
  <c r="M49" i="12"/>
  <c r="L49" i="12"/>
  <c r="K49" i="12"/>
  <c r="J49" i="12"/>
  <c r="A49" i="12"/>
  <c r="O48" i="12"/>
  <c r="N48" i="12"/>
  <c r="M48" i="12"/>
  <c r="L48" i="12"/>
  <c r="K48" i="12"/>
  <c r="J48" i="12"/>
  <c r="A48" i="12"/>
  <c r="I48" i="12" s="1"/>
  <c r="O47" i="12"/>
  <c r="N47" i="12"/>
  <c r="M47" i="12"/>
  <c r="L47" i="12"/>
  <c r="K47" i="12"/>
  <c r="J47" i="12"/>
  <c r="A47" i="12"/>
  <c r="I47" i="12" s="1"/>
  <c r="O46" i="12"/>
  <c r="N46" i="12"/>
  <c r="M46" i="12"/>
  <c r="L46" i="12"/>
  <c r="K46" i="12"/>
  <c r="J46" i="12"/>
  <c r="A46" i="12"/>
  <c r="I46" i="12" s="1"/>
  <c r="O45" i="12"/>
  <c r="N45" i="12"/>
  <c r="M45" i="12"/>
  <c r="L45" i="12"/>
  <c r="K45" i="12"/>
  <c r="J45" i="12"/>
  <c r="A45" i="12"/>
  <c r="I45" i="12" s="1"/>
  <c r="O44" i="12"/>
  <c r="N44" i="12"/>
  <c r="M44" i="12"/>
  <c r="L44" i="12"/>
  <c r="K44" i="12"/>
  <c r="J44" i="12"/>
  <c r="A44" i="12"/>
  <c r="I44" i="12" s="1"/>
  <c r="O43" i="12"/>
  <c r="N43" i="12"/>
  <c r="M43" i="12"/>
  <c r="L43" i="12"/>
  <c r="K43" i="12"/>
  <c r="J43" i="12"/>
  <c r="A43" i="12"/>
  <c r="O42" i="12"/>
  <c r="N42" i="12"/>
  <c r="M42" i="12"/>
  <c r="L42" i="12"/>
  <c r="K42" i="12"/>
  <c r="J42" i="12"/>
  <c r="A42" i="12"/>
  <c r="I42" i="12" s="1"/>
  <c r="M41" i="12"/>
  <c r="L41" i="12"/>
  <c r="K41" i="12"/>
  <c r="J41" i="12"/>
  <c r="I41" i="12"/>
  <c r="M40" i="12"/>
  <c r="L40" i="12"/>
  <c r="K40" i="12"/>
  <c r="J40" i="12"/>
  <c r="A40" i="12"/>
  <c r="I40" i="12" s="1"/>
  <c r="M39" i="12"/>
  <c r="L39" i="12"/>
  <c r="K39" i="12"/>
  <c r="J39" i="12"/>
  <c r="A39" i="12"/>
  <c r="I39" i="12" s="1"/>
  <c r="M38" i="12"/>
  <c r="L38" i="12"/>
  <c r="K38" i="12"/>
  <c r="J38" i="12"/>
  <c r="A38" i="12"/>
  <c r="I38" i="12" s="1"/>
  <c r="M37" i="12"/>
  <c r="L37" i="12"/>
  <c r="K37" i="12"/>
  <c r="J37" i="12"/>
  <c r="A37" i="12"/>
  <c r="I37" i="12" s="1"/>
  <c r="M36" i="12"/>
  <c r="L36" i="12"/>
  <c r="K36" i="12"/>
  <c r="J36" i="12"/>
  <c r="A36" i="12"/>
  <c r="I36" i="12" s="1"/>
  <c r="M35" i="12"/>
  <c r="L35" i="12"/>
  <c r="K35" i="12"/>
  <c r="J35" i="12"/>
  <c r="A35" i="12"/>
  <c r="M34" i="12"/>
  <c r="L34" i="12"/>
  <c r="K34" i="12"/>
  <c r="J34" i="12"/>
  <c r="A34" i="12"/>
  <c r="I34" i="12" s="1"/>
  <c r="M33" i="12"/>
  <c r="L33" i="12"/>
  <c r="K33" i="12"/>
  <c r="J33" i="12"/>
  <c r="A33" i="12"/>
  <c r="M32" i="12"/>
  <c r="L32" i="12"/>
  <c r="K32" i="12"/>
  <c r="J32" i="12"/>
  <c r="A32" i="12"/>
  <c r="I32" i="12" s="1"/>
  <c r="M31" i="12"/>
  <c r="L31" i="12"/>
  <c r="K31" i="12"/>
  <c r="J31" i="12"/>
  <c r="A31" i="12"/>
  <c r="I31" i="12" s="1"/>
  <c r="M30" i="12"/>
  <c r="L30" i="12"/>
  <c r="K30" i="12"/>
  <c r="J30" i="12"/>
  <c r="A30" i="12"/>
  <c r="I30" i="12" s="1"/>
  <c r="M29" i="12"/>
  <c r="L29" i="12"/>
  <c r="K29" i="12"/>
  <c r="J29" i="12"/>
  <c r="A29" i="12"/>
  <c r="I29" i="12" s="1"/>
  <c r="M28" i="12"/>
  <c r="L28" i="12"/>
  <c r="K28" i="12"/>
  <c r="J28" i="12"/>
  <c r="A28" i="12"/>
  <c r="I28" i="12" s="1"/>
  <c r="M27" i="12"/>
  <c r="L27" i="12"/>
  <c r="K27" i="12"/>
  <c r="J27" i="12"/>
  <c r="A27" i="12"/>
  <c r="I27" i="12" s="1"/>
  <c r="M26" i="12"/>
  <c r="L26" i="12"/>
  <c r="K26" i="12"/>
  <c r="J26" i="12"/>
  <c r="A26" i="12"/>
  <c r="I26" i="12" s="1"/>
  <c r="M25" i="12"/>
  <c r="L25" i="12"/>
  <c r="K25" i="12"/>
  <c r="J25" i="12"/>
  <c r="A25" i="12"/>
  <c r="I25" i="12" s="1"/>
  <c r="M24" i="12"/>
  <c r="L24" i="12"/>
  <c r="K24" i="12"/>
  <c r="J24" i="12"/>
  <c r="A24" i="12"/>
  <c r="I24" i="12" s="1"/>
  <c r="M23" i="12"/>
  <c r="L23" i="12"/>
  <c r="K23" i="12"/>
  <c r="J23" i="12"/>
  <c r="A23" i="12"/>
  <c r="M22" i="12"/>
  <c r="L22" i="12"/>
  <c r="K22" i="12"/>
  <c r="J22" i="12"/>
  <c r="A22" i="12"/>
  <c r="M21" i="12"/>
  <c r="L21" i="12"/>
  <c r="K21" i="12"/>
  <c r="J21" i="12"/>
  <c r="A21" i="12"/>
  <c r="I21" i="12" s="1"/>
  <c r="M20" i="12"/>
  <c r="L20" i="12"/>
  <c r="K20" i="12"/>
  <c r="J20" i="12"/>
  <c r="A20" i="12"/>
  <c r="I20" i="12" s="1"/>
  <c r="M19" i="12"/>
  <c r="L19" i="12"/>
  <c r="K19" i="12"/>
  <c r="J19" i="12"/>
  <c r="A19" i="12"/>
  <c r="I19" i="12" s="1"/>
  <c r="M18" i="12"/>
  <c r="L18" i="12"/>
  <c r="K18" i="12"/>
  <c r="J18" i="12"/>
  <c r="A18" i="12"/>
  <c r="M17" i="12"/>
  <c r="L17" i="12"/>
  <c r="K17" i="12"/>
  <c r="J17" i="12"/>
  <c r="A17" i="12"/>
  <c r="M16" i="12"/>
  <c r="L16" i="12"/>
  <c r="K16" i="12"/>
  <c r="J16" i="12"/>
  <c r="A16" i="12"/>
  <c r="I16" i="12" s="1"/>
  <c r="M15" i="12"/>
  <c r="L15" i="12"/>
  <c r="K15" i="12"/>
  <c r="J15" i="12"/>
  <c r="A15" i="12"/>
  <c r="I15" i="12" s="1"/>
  <c r="M14" i="12"/>
  <c r="L14" i="12"/>
  <c r="K14" i="12"/>
  <c r="J14" i="12"/>
  <c r="A14" i="12"/>
  <c r="I14" i="12" s="1"/>
  <c r="M13" i="12"/>
  <c r="L13" i="12"/>
  <c r="K13" i="12"/>
  <c r="J13" i="12"/>
  <c r="A13" i="12"/>
  <c r="M12" i="12"/>
  <c r="L12" i="12"/>
  <c r="K12" i="12"/>
  <c r="J12" i="12"/>
  <c r="A12" i="12"/>
  <c r="I12" i="12" s="1"/>
  <c r="M11" i="12"/>
  <c r="L11" i="12"/>
  <c r="K11" i="12"/>
  <c r="J11" i="12"/>
  <c r="A11" i="12"/>
  <c r="I11" i="12" s="1"/>
  <c r="M10" i="12"/>
  <c r="L10" i="12"/>
  <c r="K10" i="12"/>
  <c r="J10" i="12"/>
  <c r="A10" i="12"/>
  <c r="I10" i="12" s="1"/>
  <c r="M9" i="12"/>
  <c r="L9" i="12"/>
  <c r="K9" i="12"/>
  <c r="J9" i="12"/>
  <c r="A9" i="12"/>
  <c r="I9" i="12" s="1"/>
  <c r="M8" i="12"/>
  <c r="L8" i="12"/>
  <c r="K8" i="12"/>
  <c r="J8" i="12"/>
  <c r="A8" i="12"/>
  <c r="I8" i="12" s="1"/>
  <c r="M7" i="12"/>
  <c r="L7" i="12"/>
  <c r="K7" i="12"/>
  <c r="J7" i="12"/>
  <c r="A7" i="12"/>
  <c r="M6" i="12"/>
  <c r="L6" i="12"/>
  <c r="K6" i="12"/>
  <c r="J6" i="12"/>
  <c r="A6" i="12"/>
  <c r="I6" i="12" s="1"/>
  <c r="M5" i="12"/>
  <c r="L5" i="12"/>
  <c r="K5" i="12"/>
  <c r="J5" i="12"/>
  <c r="A5" i="12"/>
  <c r="I5" i="12" s="1"/>
  <c r="M4" i="12"/>
  <c r="L4" i="12"/>
  <c r="K4" i="12"/>
  <c r="J4" i="12"/>
  <c r="A4" i="12"/>
  <c r="I4" i="12" s="1"/>
  <c r="H33" i="11"/>
  <c r="I33" i="11" s="1"/>
  <c r="A552" i="17" s="1"/>
  <c r="H32" i="11"/>
  <c r="I32" i="11" s="1"/>
  <c r="A551" i="17" s="1"/>
  <c r="H31" i="11"/>
  <c r="I31" i="11" s="1"/>
  <c r="A550" i="17" s="1"/>
  <c r="H30" i="11"/>
  <c r="I30" i="11" s="1"/>
  <c r="A549" i="17" s="1"/>
  <c r="H29" i="11"/>
  <c r="I29" i="11" s="1"/>
  <c r="A548" i="17" s="1"/>
  <c r="H28" i="11"/>
  <c r="I28" i="11" s="1"/>
  <c r="A547" i="17" s="1"/>
  <c r="H27" i="11"/>
  <c r="I27" i="11" s="1"/>
  <c r="A546" i="17" s="1"/>
  <c r="H26" i="11"/>
  <c r="I26" i="11" s="1"/>
  <c r="A545" i="17" s="1"/>
  <c r="H25" i="11"/>
  <c r="I25" i="11" s="1"/>
  <c r="A544" i="17" s="1"/>
  <c r="H24" i="11"/>
  <c r="I24" i="11" s="1"/>
  <c r="A543" i="17" s="1"/>
  <c r="H23" i="11"/>
  <c r="I23" i="11" s="1"/>
  <c r="A542" i="17" s="1"/>
  <c r="H22" i="11"/>
  <c r="I22" i="11" s="1"/>
  <c r="A541" i="17" s="1"/>
  <c r="H21" i="11"/>
  <c r="I21" i="11" s="1"/>
  <c r="A540" i="17" s="1"/>
  <c r="H20" i="11"/>
  <c r="I20" i="11" s="1"/>
  <c r="A539" i="17" s="1"/>
  <c r="H19" i="11"/>
  <c r="I19" i="11" s="1"/>
  <c r="A538" i="17" s="1"/>
  <c r="H18" i="11"/>
  <c r="I18" i="11" s="1"/>
  <c r="A537" i="17" s="1"/>
  <c r="H17" i="11"/>
  <c r="I17" i="11" s="1"/>
  <c r="A536" i="17" s="1"/>
  <c r="H16" i="11"/>
  <c r="I16" i="11" s="1"/>
  <c r="A535" i="17" s="1"/>
  <c r="H15" i="11"/>
  <c r="I15" i="11" s="1"/>
  <c r="A534" i="17" s="1"/>
  <c r="H14" i="11"/>
  <c r="I14" i="11" s="1"/>
  <c r="A533" i="17" s="1"/>
  <c r="H13" i="11"/>
  <c r="I13" i="11" s="1"/>
  <c r="A532" i="17" s="1"/>
  <c r="H12" i="11"/>
  <c r="I12" i="11" s="1"/>
  <c r="A531" i="17" s="1"/>
  <c r="H11" i="11"/>
  <c r="I11" i="11" s="1"/>
  <c r="A530" i="17" s="1"/>
  <c r="I10" i="11"/>
  <c r="A529" i="17" s="1"/>
  <c r="H10" i="11"/>
  <c r="H9" i="11"/>
  <c r="I9" i="11" s="1"/>
  <c r="A528" i="17" s="1"/>
  <c r="H8" i="11"/>
  <c r="I8" i="11" s="1"/>
  <c r="A527" i="17" s="1"/>
  <c r="H7" i="11"/>
  <c r="I7" i="11" s="1"/>
  <c r="A526" i="17" s="1"/>
  <c r="H6" i="11"/>
  <c r="I6" i="11" s="1"/>
  <c r="A525" i="17" s="1"/>
  <c r="H5" i="11"/>
  <c r="I5" i="11" s="1"/>
  <c r="A524" i="17" s="1"/>
  <c r="H4" i="11"/>
  <c r="I4" i="11" s="1"/>
  <c r="A523" i="17" s="1"/>
  <c r="G55" i="10"/>
  <c r="F55" i="10"/>
  <c r="A55" i="10"/>
  <c r="G54" i="10"/>
  <c r="F54" i="10"/>
  <c r="E54" i="10"/>
  <c r="I54" i="10" s="1"/>
  <c r="J54" i="10" s="1"/>
  <c r="A521" i="17" s="1"/>
  <c r="A54" i="10"/>
  <c r="G53" i="10"/>
  <c r="F53" i="10"/>
  <c r="E53" i="10"/>
  <c r="I53" i="10" s="1"/>
  <c r="A53" i="10"/>
  <c r="G52" i="10"/>
  <c r="F52" i="10"/>
  <c r="A52" i="10"/>
  <c r="G51" i="10"/>
  <c r="F51" i="10"/>
  <c r="A51" i="10"/>
  <c r="G50" i="10"/>
  <c r="F50" i="10"/>
  <c r="E50" i="10"/>
  <c r="A50" i="10"/>
  <c r="G49" i="10"/>
  <c r="F49" i="10"/>
  <c r="A49" i="10"/>
  <c r="G48" i="10"/>
  <c r="F48" i="10"/>
  <c r="E48" i="10"/>
  <c r="I48" i="10" s="1"/>
  <c r="A48" i="10"/>
  <c r="I47" i="10"/>
  <c r="G47" i="10"/>
  <c r="F47" i="10"/>
  <c r="E47" i="10"/>
  <c r="A47" i="10"/>
  <c r="G46" i="10"/>
  <c r="I46" i="10" s="1"/>
  <c r="J46" i="10" s="1"/>
  <c r="A513" i="17" s="1"/>
  <c r="F46" i="10"/>
  <c r="A46" i="10"/>
  <c r="E46" i="10" s="1"/>
  <c r="G45" i="10"/>
  <c r="F45" i="10"/>
  <c r="A45" i="10"/>
  <c r="G44" i="10"/>
  <c r="F44" i="10"/>
  <c r="E44" i="10"/>
  <c r="I44" i="10" s="1"/>
  <c r="J44" i="10" s="1"/>
  <c r="A511" i="17" s="1"/>
  <c r="A44" i="10"/>
  <c r="J43" i="10"/>
  <c r="A510" i="17" s="1"/>
  <c r="G43" i="10"/>
  <c r="F43" i="10"/>
  <c r="A43" i="10"/>
  <c r="E43" i="10" s="1"/>
  <c r="I43" i="10" s="1"/>
  <c r="G42" i="10"/>
  <c r="F42" i="10"/>
  <c r="A42" i="10"/>
  <c r="G41" i="10"/>
  <c r="F41" i="10"/>
  <c r="A41" i="10"/>
  <c r="J40" i="10"/>
  <c r="A507" i="17" s="1"/>
  <c r="G40" i="10"/>
  <c r="F40" i="10"/>
  <c r="E40" i="10"/>
  <c r="I40" i="10" s="1"/>
  <c r="A40" i="10"/>
  <c r="I39" i="10"/>
  <c r="J39" i="10" s="1"/>
  <c r="A506" i="17" s="1"/>
  <c r="G39" i="10"/>
  <c r="F39" i="10"/>
  <c r="A39" i="10"/>
  <c r="E39" i="10" s="1"/>
  <c r="G38" i="10"/>
  <c r="F38" i="10"/>
  <c r="E38" i="10"/>
  <c r="I38" i="10" s="1"/>
  <c r="A38" i="10"/>
  <c r="G37" i="10"/>
  <c r="F37" i="10"/>
  <c r="A37" i="10"/>
  <c r="G36" i="10"/>
  <c r="F36" i="10"/>
  <c r="I36" i="10" s="1"/>
  <c r="J36" i="10" s="1"/>
  <c r="A503" i="17" s="1"/>
  <c r="A36" i="10"/>
  <c r="E36" i="10" s="1"/>
  <c r="I35" i="10"/>
  <c r="G35" i="10"/>
  <c r="F35" i="10"/>
  <c r="E35" i="10"/>
  <c r="A35" i="10"/>
  <c r="I34" i="10"/>
  <c r="J34" i="10" s="1"/>
  <c r="A501" i="17" s="1"/>
  <c r="G34" i="10"/>
  <c r="F34" i="10"/>
  <c r="E34" i="10"/>
  <c r="A34" i="10"/>
  <c r="G33" i="10"/>
  <c r="F33" i="10"/>
  <c r="A33" i="10"/>
  <c r="G32" i="10"/>
  <c r="F32" i="10"/>
  <c r="A32" i="10"/>
  <c r="I31" i="10"/>
  <c r="J31" i="10" s="1"/>
  <c r="A498" i="17" s="1"/>
  <c r="G31" i="10"/>
  <c r="F31" i="10"/>
  <c r="A31" i="10"/>
  <c r="E31" i="10" s="1"/>
  <c r="G30" i="10"/>
  <c r="F30" i="10"/>
  <c r="A30" i="10"/>
  <c r="E30" i="10" s="1"/>
  <c r="G29" i="10"/>
  <c r="F29" i="10"/>
  <c r="A29" i="10"/>
  <c r="E29" i="10" s="1"/>
  <c r="I29" i="10" s="1"/>
  <c r="G28" i="10"/>
  <c r="F28" i="10"/>
  <c r="A28" i="10"/>
  <c r="G27" i="10"/>
  <c r="F27" i="10"/>
  <c r="A27" i="10"/>
  <c r="E27" i="10" s="1"/>
  <c r="I27" i="10" s="1"/>
  <c r="G26" i="10"/>
  <c r="F26" i="10"/>
  <c r="A26" i="10"/>
  <c r="E26" i="10" s="1"/>
  <c r="I26" i="10" s="1"/>
  <c r="J26" i="10" s="1"/>
  <c r="A493" i="17" s="1"/>
  <c r="G25" i="10"/>
  <c r="F25" i="10"/>
  <c r="E25" i="10"/>
  <c r="A25" i="10"/>
  <c r="G24" i="10"/>
  <c r="F24" i="10"/>
  <c r="E24" i="10"/>
  <c r="I24" i="10" s="1"/>
  <c r="J24" i="10" s="1"/>
  <c r="A491" i="17" s="1"/>
  <c r="A24" i="10"/>
  <c r="G23" i="10"/>
  <c r="F23" i="10"/>
  <c r="E23" i="10"/>
  <c r="A23" i="10"/>
  <c r="G22" i="10"/>
  <c r="F22" i="10"/>
  <c r="A22" i="10"/>
  <c r="G21" i="10"/>
  <c r="F21" i="10"/>
  <c r="A21" i="10"/>
  <c r="G20" i="10"/>
  <c r="F20" i="10"/>
  <c r="E20" i="10"/>
  <c r="I20" i="10" s="1"/>
  <c r="J20" i="10" s="1"/>
  <c r="A487" i="17" s="1"/>
  <c r="A20" i="10"/>
  <c r="G19" i="10"/>
  <c r="F19" i="10"/>
  <c r="A19" i="10"/>
  <c r="G18" i="10"/>
  <c r="F18" i="10"/>
  <c r="E18" i="10"/>
  <c r="A18" i="10"/>
  <c r="G17" i="10"/>
  <c r="F17" i="10"/>
  <c r="A17" i="10"/>
  <c r="I16" i="10"/>
  <c r="J16" i="10" s="1"/>
  <c r="A483" i="17" s="1"/>
  <c r="G16" i="10"/>
  <c r="F16" i="10"/>
  <c r="A16" i="10"/>
  <c r="E16" i="10" s="1"/>
  <c r="G15" i="10"/>
  <c r="F15" i="10"/>
  <c r="E15" i="10"/>
  <c r="I15" i="10" s="1"/>
  <c r="A15" i="10"/>
  <c r="G14" i="10"/>
  <c r="F14" i="10"/>
  <c r="E14" i="10"/>
  <c r="I14" i="10" s="1"/>
  <c r="J14" i="10" s="1"/>
  <c r="A481" i="17" s="1"/>
  <c r="A14" i="10"/>
  <c r="G13" i="10"/>
  <c r="F13" i="10"/>
  <c r="A13" i="10"/>
  <c r="G12" i="10"/>
  <c r="F12" i="10"/>
  <c r="A12" i="10"/>
  <c r="G11" i="10"/>
  <c r="F11" i="10"/>
  <c r="E11" i="10"/>
  <c r="I11" i="10" s="1"/>
  <c r="A11" i="10"/>
  <c r="J11" i="10" s="1"/>
  <c r="A478" i="17" s="1"/>
  <c r="G10" i="10"/>
  <c r="F10" i="10"/>
  <c r="A10" i="10"/>
  <c r="I9" i="10"/>
  <c r="J9" i="10" s="1"/>
  <c r="A476" i="17" s="1"/>
  <c r="G9" i="10"/>
  <c r="F9" i="10"/>
  <c r="A9" i="10"/>
  <c r="E9" i="10" s="1"/>
  <c r="I8" i="10"/>
  <c r="G8" i="10"/>
  <c r="F8" i="10"/>
  <c r="E8" i="10"/>
  <c r="A8" i="10"/>
  <c r="G7" i="10"/>
  <c r="F7" i="10"/>
  <c r="A7" i="10"/>
  <c r="G6" i="10"/>
  <c r="F6" i="10"/>
  <c r="A6" i="10"/>
  <c r="E6" i="10" s="1"/>
  <c r="I6" i="10" s="1"/>
  <c r="J6" i="10" s="1"/>
  <c r="A473" i="17" s="1"/>
  <c r="G5" i="10"/>
  <c r="F5" i="10"/>
  <c r="A5" i="10"/>
  <c r="G4" i="10"/>
  <c r="I4" i="10" s="1"/>
  <c r="J4" i="10" s="1"/>
  <c r="A471" i="17" s="1"/>
  <c r="F4" i="10"/>
  <c r="E4" i="10"/>
  <c r="A4" i="10"/>
  <c r="G3" i="10"/>
  <c r="F3" i="10"/>
  <c r="E3" i="10"/>
  <c r="A3" i="10"/>
  <c r="O31" i="8"/>
  <c r="N31" i="8"/>
  <c r="L31" i="8"/>
  <c r="I31" i="8"/>
  <c r="H31" i="8"/>
  <c r="G31" i="8"/>
  <c r="E31" i="8"/>
  <c r="A31" i="8"/>
  <c r="O30" i="8"/>
  <c r="N30" i="8"/>
  <c r="M30" i="8"/>
  <c r="L30" i="8"/>
  <c r="I30" i="8"/>
  <c r="H30" i="8"/>
  <c r="G30" i="8"/>
  <c r="E30" i="8"/>
  <c r="A30" i="8"/>
  <c r="O29" i="8"/>
  <c r="N29" i="8"/>
  <c r="L29" i="8"/>
  <c r="I29" i="8"/>
  <c r="H29" i="8"/>
  <c r="G29" i="8"/>
  <c r="E29" i="8"/>
  <c r="A29" i="8"/>
  <c r="O28" i="8"/>
  <c r="N28" i="8"/>
  <c r="L28" i="8"/>
  <c r="I28" i="8"/>
  <c r="H28" i="8"/>
  <c r="G28" i="8"/>
  <c r="E28" i="8"/>
  <c r="A28" i="8"/>
  <c r="O27" i="8"/>
  <c r="N27" i="8"/>
  <c r="L27" i="8"/>
  <c r="I27" i="8"/>
  <c r="H27" i="8"/>
  <c r="G27" i="8"/>
  <c r="E27" i="8"/>
  <c r="A27" i="8"/>
  <c r="O26" i="8"/>
  <c r="N26" i="8"/>
  <c r="L26" i="8"/>
  <c r="I26" i="8"/>
  <c r="H26" i="8"/>
  <c r="G26" i="8"/>
  <c r="E26" i="8"/>
  <c r="A26" i="8"/>
  <c r="M26" i="8" s="1"/>
  <c r="Q26" i="8" s="1"/>
  <c r="O25" i="8"/>
  <c r="N25" i="8"/>
  <c r="L25" i="8"/>
  <c r="I25" i="8"/>
  <c r="H25" i="8"/>
  <c r="G25" i="8"/>
  <c r="E25" i="8"/>
  <c r="A25" i="8"/>
  <c r="M25" i="8" s="1"/>
  <c r="O24" i="8"/>
  <c r="N24" i="8"/>
  <c r="L24" i="8"/>
  <c r="I24" i="8"/>
  <c r="H24" i="8"/>
  <c r="G24" i="8"/>
  <c r="E24" i="8"/>
  <c r="A24" i="8"/>
  <c r="O23" i="8"/>
  <c r="N23" i="8"/>
  <c r="M23" i="8"/>
  <c r="L23" i="8"/>
  <c r="I23" i="8"/>
  <c r="H23" i="8"/>
  <c r="G23" i="8"/>
  <c r="E23" i="8"/>
  <c r="A23" i="8"/>
  <c r="O22" i="8"/>
  <c r="N22" i="8"/>
  <c r="L22" i="8"/>
  <c r="I22" i="8"/>
  <c r="H22" i="8"/>
  <c r="G22" i="8"/>
  <c r="E22" i="8"/>
  <c r="A22" i="8"/>
  <c r="O21" i="8"/>
  <c r="N21" i="8"/>
  <c r="M21" i="8"/>
  <c r="L21" i="8"/>
  <c r="I21" i="8"/>
  <c r="H21" i="8"/>
  <c r="G21" i="8"/>
  <c r="E21" i="8"/>
  <c r="A21" i="8"/>
  <c r="O20" i="8"/>
  <c r="N20" i="8"/>
  <c r="L20" i="8"/>
  <c r="I20" i="8"/>
  <c r="H20" i="8"/>
  <c r="G20" i="8"/>
  <c r="E20" i="8"/>
  <c r="A20" i="8"/>
  <c r="O19" i="8"/>
  <c r="N19" i="8"/>
  <c r="L19" i="8"/>
  <c r="I19" i="8"/>
  <c r="H19" i="8"/>
  <c r="G19" i="8"/>
  <c r="E19" i="8"/>
  <c r="A19" i="8"/>
  <c r="M19" i="8" s="1"/>
  <c r="O18" i="8"/>
  <c r="N18" i="8"/>
  <c r="L18" i="8"/>
  <c r="I18" i="8"/>
  <c r="H18" i="8"/>
  <c r="G18" i="8"/>
  <c r="E18" i="8"/>
  <c r="A18" i="8"/>
  <c r="M18" i="8" s="1"/>
  <c r="O17" i="8"/>
  <c r="N17" i="8"/>
  <c r="L17" i="8"/>
  <c r="I17" i="8"/>
  <c r="H17" i="8"/>
  <c r="G17" i="8"/>
  <c r="E17" i="8"/>
  <c r="A17" i="8"/>
  <c r="M17" i="8" s="1"/>
  <c r="O16" i="8"/>
  <c r="N16" i="8"/>
  <c r="L16" i="8"/>
  <c r="I16" i="8"/>
  <c r="H16" i="8"/>
  <c r="G16" i="8"/>
  <c r="E16" i="8"/>
  <c r="A16" i="8"/>
  <c r="O15" i="8"/>
  <c r="N15" i="8"/>
  <c r="L15" i="8"/>
  <c r="I15" i="8"/>
  <c r="H15" i="8"/>
  <c r="G15" i="8"/>
  <c r="E15" i="8"/>
  <c r="A15" i="8"/>
  <c r="M15" i="8" s="1"/>
  <c r="O14" i="8"/>
  <c r="N14" i="8"/>
  <c r="L14" i="8"/>
  <c r="I14" i="8"/>
  <c r="H14" i="8"/>
  <c r="G14" i="8"/>
  <c r="E14" i="8"/>
  <c r="A14" i="8"/>
  <c r="O13" i="8"/>
  <c r="N13" i="8"/>
  <c r="L13" i="8"/>
  <c r="Q13" i="8" s="1"/>
  <c r="R13" i="8" s="1"/>
  <c r="I13" i="8"/>
  <c r="H13" i="8"/>
  <c r="G13" i="8"/>
  <c r="E13" i="8"/>
  <c r="A13" i="8"/>
  <c r="M13" i="8" s="1"/>
  <c r="O12" i="8"/>
  <c r="N12" i="8"/>
  <c r="L12" i="8"/>
  <c r="I12" i="8"/>
  <c r="H12" i="8"/>
  <c r="G12" i="8"/>
  <c r="E12" i="8"/>
  <c r="A12" i="8"/>
  <c r="O11" i="8"/>
  <c r="N11" i="8"/>
  <c r="L11" i="8"/>
  <c r="I11" i="8"/>
  <c r="H11" i="8"/>
  <c r="G11" i="8"/>
  <c r="E11" i="8"/>
  <c r="A11" i="8"/>
  <c r="O10" i="8"/>
  <c r="N10" i="8"/>
  <c r="L10" i="8"/>
  <c r="I10" i="8"/>
  <c r="H10" i="8"/>
  <c r="G10" i="8"/>
  <c r="E10" i="8"/>
  <c r="A10" i="8"/>
  <c r="O9" i="8"/>
  <c r="N9" i="8"/>
  <c r="L9" i="8"/>
  <c r="I9" i="8"/>
  <c r="H9" i="8"/>
  <c r="G9" i="8"/>
  <c r="E9" i="8"/>
  <c r="A9" i="8"/>
  <c r="O8" i="8"/>
  <c r="N8" i="8"/>
  <c r="L8" i="8"/>
  <c r="I8" i="8"/>
  <c r="H8" i="8"/>
  <c r="G8" i="8"/>
  <c r="E8" i="8"/>
  <c r="A8" i="8"/>
  <c r="O7" i="8"/>
  <c r="N7" i="8"/>
  <c r="L7" i="8"/>
  <c r="I7" i="8"/>
  <c r="H7" i="8"/>
  <c r="G7" i="8"/>
  <c r="E7" i="8"/>
  <c r="A7" i="8"/>
  <c r="M7" i="8" s="1"/>
  <c r="O6" i="8"/>
  <c r="N6" i="8"/>
  <c r="L6" i="8"/>
  <c r="Q6" i="8" s="1"/>
  <c r="I6" i="8"/>
  <c r="H6" i="8"/>
  <c r="G6" i="8"/>
  <c r="E6" i="8"/>
  <c r="A6" i="8"/>
  <c r="M6" i="8" s="1"/>
  <c r="O5" i="8"/>
  <c r="N5" i="8"/>
  <c r="L5" i="8"/>
  <c r="I5" i="8"/>
  <c r="H5" i="8"/>
  <c r="G5" i="8"/>
  <c r="E5" i="8"/>
  <c r="A5" i="8"/>
  <c r="M5" i="8" s="1"/>
  <c r="O4" i="8"/>
  <c r="N4" i="8"/>
  <c r="L4" i="8"/>
  <c r="I4" i="8"/>
  <c r="H4" i="8"/>
  <c r="G4" i="8"/>
  <c r="E4" i="8"/>
  <c r="A4" i="8"/>
  <c r="M4" i="8" s="1"/>
  <c r="Q171" i="7"/>
  <c r="R171" i="7" s="1"/>
  <c r="A1072" i="17" s="1"/>
  <c r="Q170" i="7"/>
  <c r="R170" i="7" s="1"/>
  <c r="A1071" i="17" s="1"/>
  <c r="Q169" i="7"/>
  <c r="R169" i="7" s="1"/>
  <c r="A1070" i="17" s="1"/>
  <c r="Q168" i="7"/>
  <c r="R168" i="7" s="1"/>
  <c r="A1069" i="17" s="1"/>
  <c r="Q167" i="7"/>
  <c r="R167" i="7" s="1"/>
  <c r="A1068" i="17" s="1"/>
  <c r="Q166" i="7"/>
  <c r="R166" i="7" s="1"/>
  <c r="A1067" i="17" s="1"/>
  <c r="Q165" i="7"/>
  <c r="R165" i="7" s="1"/>
  <c r="A1066" i="17" s="1"/>
  <c r="Q164" i="7"/>
  <c r="R164" i="7" s="1"/>
  <c r="A1065" i="17" s="1"/>
  <c r="Q163" i="7"/>
  <c r="R163" i="7" s="1"/>
  <c r="A1064" i="17" s="1"/>
  <c r="Q162" i="7"/>
  <c r="R162" i="7" s="1"/>
  <c r="A1063" i="17" s="1"/>
  <c r="Q161" i="7"/>
  <c r="R161" i="7" s="1"/>
  <c r="A1062" i="17" s="1"/>
  <c r="Q160" i="7"/>
  <c r="R160" i="7" s="1"/>
  <c r="A1061" i="17" s="1"/>
  <c r="Q159" i="7"/>
  <c r="R159" i="7" s="1"/>
  <c r="A1060" i="17" s="1"/>
  <c r="Q158" i="7"/>
  <c r="R158" i="7" s="1"/>
  <c r="A1059" i="17" s="1"/>
  <c r="Q157" i="7"/>
  <c r="R157" i="7" s="1"/>
  <c r="A1058" i="17" s="1"/>
  <c r="Q156" i="7"/>
  <c r="R156" i="7" s="1"/>
  <c r="A1057" i="17" s="1"/>
  <c r="Q155" i="7"/>
  <c r="R155" i="7" s="1"/>
  <c r="A1056" i="17" s="1"/>
  <c r="Q154" i="7"/>
  <c r="R154" i="7" s="1"/>
  <c r="A1055" i="17" s="1"/>
  <c r="Q153" i="7"/>
  <c r="R153" i="7" s="1"/>
  <c r="A1054" i="17" s="1"/>
  <c r="Q152" i="7"/>
  <c r="R152" i="7" s="1"/>
  <c r="A1053" i="17" s="1"/>
  <c r="Q151" i="7"/>
  <c r="R151" i="7" s="1"/>
  <c r="A1052" i="17" s="1"/>
  <c r="Q150" i="7"/>
  <c r="R150" i="7" s="1"/>
  <c r="A1051" i="17" s="1"/>
  <c r="Q149" i="7"/>
  <c r="R149" i="7" s="1"/>
  <c r="A1050" i="17" s="1"/>
  <c r="Q148" i="7"/>
  <c r="R148" i="7" s="1"/>
  <c r="A1049" i="17" s="1"/>
  <c r="Q147" i="7"/>
  <c r="R147" i="7" s="1"/>
  <c r="A1048" i="17" s="1"/>
  <c r="Q146" i="7"/>
  <c r="R146" i="7" s="1"/>
  <c r="A1047" i="17" s="1"/>
  <c r="Q145" i="7"/>
  <c r="R145" i="7" s="1"/>
  <c r="A1046" i="17" s="1"/>
  <c r="Q144" i="7"/>
  <c r="R144" i="7" s="1"/>
  <c r="A1045" i="17" s="1"/>
  <c r="Q143" i="7"/>
  <c r="R143" i="7" s="1"/>
  <c r="A1044" i="17" s="1"/>
  <c r="Q142" i="7"/>
  <c r="R142" i="7" s="1"/>
  <c r="A1043" i="17" s="1"/>
  <c r="Q141" i="7"/>
  <c r="R141" i="7" s="1"/>
  <c r="A1042" i="17" s="1"/>
  <c r="Q140" i="7"/>
  <c r="R140" i="7" s="1"/>
  <c r="A1041" i="17" s="1"/>
  <c r="Q139" i="7"/>
  <c r="R139" i="7" s="1"/>
  <c r="A1040" i="17" s="1"/>
  <c r="Q138" i="7"/>
  <c r="R138" i="7" s="1"/>
  <c r="A1039" i="17" s="1"/>
  <c r="Q137" i="7"/>
  <c r="R137" i="7" s="1"/>
  <c r="A1038" i="17" s="1"/>
  <c r="Q136" i="7"/>
  <c r="R136" i="7" s="1"/>
  <c r="A1037" i="17" s="1"/>
  <c r="Q135" i="7"/>
  <c r="R135" i="7" s="1"/>
  <c r="A1036" i="17" s="1"/>
  <c r="Q134" i="7"/>
  <c r="R134" i="7" s="1"/>
  <c r="A1035" i="17" s="1"/>
  <c r="Q133" i="7"/>
  <c r="R133" i="7" s="1"/>
  <c r="A1034" i="17" s="1"/>
  <c r="Q132" i="7"/>
  <c r="R132" i="7" s="1"/>
  <c r="A1033" i="17" s="1"/>
  <c r="R131" i="7"/>
  <c r="A1032" i="17" s="1"/>
  <c r="Q131" i="7"/>
  <c r="Q130" i="7"/>
  <c r="R130" i="7" s="1"/>
  <c r="A1031" i="17" s="1"/>
  <c r="Q129" i="7"/>
  <c r="R129" i="7" s="1"/>
  <c r="A1030" i="17" s="1"/>
  <c r="Q128" i="7"/>
  <c r="R128" i="7" s="1"/>
  <c r="A1029" i="17" s="1"/>
  <c r="Q127" i="7"/>
  <c r="R127" i="7" s="1"/>
  <c r="A1028" i="17" s="1"/>
  <c r="Q126" i="7"/>
  <c r="R126" i="7" s="1"/>
  <c r="A1027" i="17" s="1"/>
  <c r="Q125" i="7"/>
  <c r="R125" i="7" s="1"/>
  <c r="A1026" i="17" s="1"/>
  <c r="Q124" i="7"/>
  <c r="R124" i="7" s="1"/>
  <c r="A1025" i="17" s="1"/>
  <c r="Q123" i="7"/>
  <c r="R123" i="7" s="1"/>
  <c r="A1024" i="17" s="1"/>
  <c r="Q122" i="7"/>
  <c r="R122" i="7" s="1"/>
  <c r="A1023" i="17" s="1"/>
  <c r="Q121" i="7"/>
  <c r="R121" i="7" s="1"/>
  <c r="A1022" i="17" s="1"/>
  <c r="Q120" i="7"/>
  <c r="R120" i="7" s="1"/>
  <c r="A1021" i="17" s="1"/>
  <c r="Q119" i="7"/>
  <c r="R119" i="7" s="1"/>
  <c r="A1020" i="17" s="1"/>
  <c r="Q118" i="7"/>
  <c r="R118" i="7" s="1"/>
  <c r="A1019" i="17" s="1"/>
  <c r="R117" i="7"/>
  <c r="A1018" i="17" s="1"/>
  <c r="Q117" i="7"/>
  <c r="Q116" i="7"/>
  <c r="R116" i="7" s="1"/>
  <c r="A1017" i="17" s="1"/>
  <c r="Q115" i="7"/>
  <c r="R115" i="7" s="1"/>
  <c r="A1016" i="17" s="1"/>
  <c r="Q114" i="7"/>
  <c r="R114" i="7" s="1"/>
  <c r="A1015" i="17" s="1"/>
  <c r="Q113" i="7"/>
  <c r="R113" i="7" s="1"/>
  <c r="A1014" i="17" s="1"/>
  <c r="Q112" i="7"/>
  <c r="R112" i="7" s="1"/>
  <c r="A1013" i="17" s="1"/>
  <c r="Q111" i="7"/>
  <c r="R111" i="7" s="1"/>
  <c r="A1012" i="17" s="1"/>
  <c r="Q110" i="7"/>
  <c r="R110" i="7" s="1"/>
  <c r="A1011" i="17" s="1"/>
  <c r="Q109" i="7"/>
  <c r="R109" i="7" s="1"/>
  <c r="A1010" i="17" s="1"/>
  <c r="Q108" i="7"/>
  <c r="R108" i="7" s="1"/>
  <c r="A1009" i="17" s="1"/>
  <c r="Q107" i="7"/>
  <c r="R107" i="7" s="1"/>
  <c r="A1008" i="17" s="1"/>
  <c r="Q106" i="7"/>
  <c r="R106" i="7" s="1"/>
  <c r="A1007" i="17" s="1"/>
  <c r="Q105" i="7"/>
  <c r="R105" i="7" s="1"/>
  <c r="A1006" i="17" s="1"/>
  <c r="Q104" i="7"/>
  <c r="R104" i="7" s="1"/>
  <c r="A1005" i="17" s="1"/>
  <c r="Q103" i="7"/>
  <c r="R103" i="7" s="1"/>
  <c r="A1004" i="17" s="1"/>
  <c r="Q102" i="7"/>
  <c r="R102" i="7" s="1"/>
  <c r="A1003" i="17" s="1"/>
  <c r="Q101" i="7"/>
  <c r="R101" i="7" s="1"/>
  <c r="A1002" i="17" s="1"/>
  <c r="Q100" i="7"/>
  <c r="R100" i="7" s="1"/>
  <c r="A1001" i="17" s="1"/>
  <c r="R99" i="7"/>
  <c r="A1000" i="17" s="1"/>
  <c r="Q99" i="7"/>
  <c r="Q98" i="7"/>
  <c r="R98" i="7" s="1"/>
  <c r="A999" i="17" s="1"/>
  <c r="Q97" i="7"/>
  <c r="R97" i="7" s="1"/>
  <c r="A998" i="17" s="1"/>
  <c r="Q96" i="7"/>
  <c r="R96" i="7" s="1"/>
  <c r="A997" i="17" s="1"/>
  <c r="Q95" i="7"/>
  <c r="R95" i="7" s="1"/>
  <c r="A996" i="17" s="1"/>
  <c r="Q94" i="7"/>
  <c r="R94" i="7" s="1"/>
  <c r="A995" i="17" s="1"/>
  <c r="Q93" i="7"/>
  <c r="R93" i="7" s="1"/>
  <c r="A994" i="17" s="1"/>
  <c r="Q92" i="7"/>
  <c r="R92" i="7" s="1"/>
  <c r="A993" i="17" s="1"/>
  <c r="Q91" i="7"/>
  <c r="R91" i="7" s="1"/>
  <c r="A992" i="17" s="1"/>
  <c r="Q90" i="7"/>
  <c r="R90" i="7" s="1"/>
  <c r="A991" i="17" s="1"/>
  <c r="Q89" i="7"/>
  <c r="R89" i="7" s="1"/>
  <c r="A990" i="17" s="1"/>
  <c r="Q88" i="7"/>
  <c r="R88" i="7" s="1"/>
  <c r="A989" i="17" s="1"/>
  <c r="Q87" i="7"/>
  <c r="R87" i="7" s="1"/>
  <c r="A988" i="17" s="1"/>
  <c r="Q86" i="7"/>
  <c r="R86" i="7" s="1"/>
  <c r="A987" i="17" s="1"/>
  <c r="Q85" i="7"/>
  <c r="R85" i="7" s="1"/>
  <c r="A986" i="17" s="1"/>
  <c r="Q84" i="7"/>
  <c r="R84" i="7" s="1"/>
  <c r="A985" i="17" s="1"/>
  <c r="Q83" i="7"/>
  <c r="R83" i="7" s="1"/>
  <c r="A984" i="17" s="1"/>
  <c r="Q82" i="7"/>
  <c r="R82" i="7" s="1"/>
  <c r="A983" i="17" s="1"/>
  <c r="Q81" i="7"/>
  <c r="R81" i="7" s="1"/>
  <c r="A982" i="17" s="1"/>
  <c r="Q80" i="7"/>
  <c r="R80" i="7" s="1"/>
  <c r="A981" i="17" s="1"/>
  <c r="Q79" i="7"/>
  <c r="R79" i="7" s="1"/>
  <c r="A980" i="17" s="1"/>
  <c r="Q78" i="7"/>
  <c r="R78" i="7" s="1"/>
  <c r="A979" i="17" s="1"/>
  <c r="Q77" i="7"/>
  <c r="R77" i="7" s="1"/>
  <c r="A978" i="17" s="1"/>
  <c r="R76" i="7"/>
  <c r="A977" i="17" s="1"/>
  <c r="Q76" i="7"/>
  <c r="Q75" i="7"/>
  <c r="R75" i="7" s="1"/>
  <c r="A976" i="17" s="1"/>
  <c r="Q74" i="7"/>
  <c r="R74" i="7" s="1"/>
  <c r="A975" i="17" s="1"/>
  <c r="Q73" i="7"/>
  <c r="R73" i="7" s="1"/>
  <c r="A974" i="17" s="1"/>
  <c r="Q72" i="7"/>
  <c r="R72" i="7" s="1"/>
  <c r="A973" i="17" s="1"/>
  <c r="Q71" i="7"/>
  <c r="R71" i="7" s="1"/>
  <c r="A972" i="17" s="1"/>
  <c r="Q70" i="7"/>
  <c r="R70" i="7" s="1"/>
  <c r="A971" i="17" s="1"/>
  <c r="Q69" i="7"/>
  <c r="R69" i="7" s="1"/>
  <c r="A970" i="17" s="1"/>
  <c r="Q68" i="7"/>
  <c r="R68" i="7" s="1"/>
  <c r="A969" i="17" s="1"/>
  <c r="Q67" i="7"/>
  <c r="R67" i="7" s="1"/>
  <c r="A968" i="17" s="1"/>
  <c r="Q66" i="7"/>
  <c r="R66" i="7" s="1"/>
  <c r="A967" i="17" s="1"/>
  <c r="Q65" i="7"/>
  <c r="R65" i="7" s="1"/>
  <c r="A966" i="17" s="1"/>
  <c r="Q64" i="7"/>
  <c r="R64" i="7" s="1"/>
  <c r="A965" i="17" s="1"/>
  <c r="Q63" i="7"/>
  <c r="R63" i="7" s="1"/>
  <c r="A964" i="17" s="1"/>
  <c r="Q62" i="7"/>
  <c r="R62" i="7" s="1"/>
  <c r="A963" i="17" s="1"/>
  <c r="Q61" i="7"/>
  <c r="R61" i="7" s="1"/>
  <c r="A962" i="17" s="1"/>
  <c r="Q60" i="7"/>
  <c r="R60" i="7" s="1"/>
  <c r="A961" i="17" s="1"/>
  <c r="R59" i="7"/>
  <c r="A960" i="17" s="1"/>
  <c r="Q59" i="7"/>
  <c r="Q58" i="7"/>
  <c r="R58" i="7" s="1"/>
  <c r="A959" i="17" s="1"/>
  <c r="Q57" i="7"/>
  <c r="R57" i="7" s="1"/>
  <c r="A958" i="17" s="1"/>
  <c r="Q56" i="7"/>
  <c r="R56" i="7" s="1"/>
  <c r="A957" i="17" s="1"/>
  <c r="Q55" i="7"/>
  <c r="R55" i="7" s="1"/>
  <c r="A956" i="17" s="1"/>
  <c r="Q54" i="7"/>
  <c r="R54" i="7" s="1"/>
  <c r="A955" i="17" s="1"/>
  <c r="Q53" i="7"/>
  <c r="R53" i="7" s="1"/>
  <c r="A954" i="17" s="1"/>
  <c r="Q52" i="7"/>
  <c r="R52" i="7" s="1"/>
  <c r="A953" i="17" s="1"/>
  <c r="Q51" i="7"/>
  <c r="R51" i="7" s="1"/>
  <c r="A952" i="17" s="1"/>
  <c r="Q50" i="7"/>
  <c r="R50" i="7" s="1"/>
  <c r="A951" i="17" s="1"/>
  <c r="Q49" i="7"/>
  <c r="R49" i="7" s="1"/>
  <c r="A950" i="17" s="1"/>
  <c r="Q48" i="7"/>
  <c r="R48" i="7" s="1"/>
  <c r="A949" i="17" s="1"/>
  <c r="Q47" i="7"/>
  <c r="R47" i="7" s="1"/>
  <c r="A948" i="17" s="1"/>
  <c r="Q46" i="7"/>
  <c r="R46" i="7" s="1"/>
  <c r="A947" i="17" s="1"/>
  <c r="Q45" i="7"/>
  <c r="R45" i="7" s="1"/>
  <c r="A946" i="17" s="1"/>
  <c r="Q44" i="7"/>
  <c r="R44" i="7" s="1"/>
  <c r="A945" i="17" s="1"/>
  <c r="Q43" i="7"/>
  <c r="R43" i="7" s="1"/>
  <c r="A944" i="17" s="1"/>
  <c r="Q42" i="7"/>
  <c r="R42" i="7" s="1"/>
  <c r="A943" i="17" s="1"/>
  <c r="Q41" i="7"/>
  <c r="R41" i="7" s="1"/>
  <c r="A942" i="17" s="1"/>
  <c r="Q40" i="7"/>
  <c r="R40" i="7" s="1"/>
  <c r="A941" i="17" s="1"/>
  <c r="Q39" i="7"/>
  <c r="R39" i="7" s="1"/>
  <c r="A940" i="17" s="1"/>
  <c r="Q38" i="7"/>
  <c r="R38" i="7" s="1"/>
  <c r="A939" i="17" s="1"/>
  <c r="Q37" i="7"/>
  <c r="R37" i="7" s="1"/>
  <c r="A938" i="17" s="1"/>
  <c r="Q36" i="7"/>
  <c r="R36" i="7" s="1"/>
  <c r="A937" i="17" s="1"/>
  <c r="Q35" i="7"/>
  <c r="R35" i="7" s="1"/>
  <c r="A936" i="17" s="1"/>
  <c r="Q34" i="7"/>
  <c r="R34" i="7" s="1"/>
  <c r="A935" i="17" s="1"/>
  <c r="Q33" i="7"/>
  <c r="R33" i="7" s="1"/>
  <c r="A934" i="17" s="1"/>
  <c r="Q32" i="7"/>
  <c r="R32" i="7" s="1"/>
  <c r="A933" i="17" s="1"/>
  <c r="Q31" i="7"/>
  <c r="R31" i="7" s="1"/>
  <c r="A932" i="17" s="1"/>
  <c r="Q30" i="7"/>
  <c r="R30" i="7" s="1"/>
  <c r="A931" i="17" s="1"/>
  <c r="Q29" i="7"/>
  <c r="R29" i="7" s="1"/>
  <c r="A930" i="17" s="1"/>
  <c r="R28" i="7"/>
  <c r="A929" i="17" s="1"/>
  <c r="Q28" i="7"/>
  <c r="Q27" i="7"/>
  <c r="R27" i="7" s="1"/>
  <c r="A928" i="17" s="1"/>
  <c r="Q26" i="7"/>
  <c r="R26" i="7" s="1"/>
  <c r="A927" i="17" s="1"/>
  <c r="Q25" i="7"/>
  <c r="R25" i="7" s="1"/>
  <c r="A926" i="17" s="1"/>
  <c r="Q24" i="7"/>
  <c r="R24" i="7" s="1"/>
  <c r="A925" i="17" s="1"/>
  <c r="Q23" i="7"/>
  <c r="R23" i="7" s="1"/>
  <c r="A924" i="17" s="1"/>
  <c r="Q22" i="7"/>
  <c r="R22" i="7" s="1"/>
  <c r="A923" i="17" s="1"/>
  <c r="R21" i="7"/>
  <c r="A922" i="17" s="1"/>
  <c r="Q21" i="7"/>
  <c r="Q20" i="7"/>
  <c r="R20" i="7" s="1"/>
  <c r="A921" i="17" s="1"/>
  <c r="Q19" i="7"/>
  <c r="R19" i="7" s="1"/>
  <c r="A920" i="17" s="1"/>
  <c r="Q18" i="7"/>
  <c r="R18" i="7" s="1"/>
  <c r="A919" i="17" s="1"/>
  <c r="Q17" i="7"/>
  <c r="R17" i="7" s="1"/>
  <c r="A918" i="17" s="1"/>
  <c r="Q16" i="7"/>
  <c r="R16" i="7" s="1"/>
  <c r="A917" i="17" s="1"/>
  <c r="Q15" i="7"/>
  <c r="R15" i="7" s="1"/>
  <c r="A916" i="17" s="1"/>
  <c r="Q14" i="7"/>
  <c r="R14" i="7" s="1"/>
  <c r="A915" i="17" s="1"/>
  <c r="Q13" i="7"/>
  <c r="R13" i="7" s="1"/>
  <c r="A914" i="17" s="1"/>
  <c r="Q12" i="7"/>
  <c r="R12" i="7" s="1"/>
  <c r="A913" i="17" s="1"/>
  <c r="Q11" i="7"/>
  <c r="R11" i="7" s="1"/>
  <c r="A912" i="17" s="1"/>
  <c r="Q10" i="7"/>
  <c r="R10" i="7" s="1"/>
  <c r="A911" i="17" s="1"/>
  <c r="Q9" i="7"/>
  <c r="R9" i="7" s="1"/>
  <c r="A910" i="17" s="1"/>
  <c r="Q8" i="7"/>
  <c r="R8" i="7" s="1"/>
  <c r="A909" i="17" s="1"/>
  <c r="Q7" i="7"/>
  <c r="R7" i="7" s="1"/>
  <c r="A908" i="17" s="1"/>
  <c r="Q6" i="7"/>
  <c r="R6" i="7" s="1"/>
  <c r="A907" i="17" s="1"/>
  <c r="Q5" i="7"/>
  <c r="R5" i="7" s="1"/>
  <c r="A906" i="17" s="1"/>
  <c r="Q4" i="7"/>
  <c r="R4" i="7" s="1"/>
  <c r="A905" i="17" s="1"/>
  <c r="P26" i="6"/>
  <c r="A469" i="17" s="1"/>
  <c r="O26" i="6"/>
  <c r="N26" i="6"/>
  <c r="M26" i="6"/>
  <c r="L26" i="6"/>
  <c r="N25" i="6"/>
  <c r="M25" i="6"/>
  <c r="L25" i="6"/>
  <c r="O25" i="6" s="1"/>
  <c r="P25" i="6" s="1"/>
  <c r="A468" i="17" s="1"/>
  <c r="N24" i="6"/>
  <c r="M24" i="6"/>
  <c r="L24" i="6"/>
  <c r="N23" i="6"/>
  <c r="M23" i="6"/>
  <c r="L23" i="6"/>
  <c r="O23" i="6" s="1"/>
  <c r="P23" i="6" s="1"/>
  <c r="A466" i="17" s="1"/>
  <c r="N22" i="6"/>
  <c r="M22" i="6"/>
  <c r="L22" i="6"/>
  <c r="O22" i="6" s="1"/>
  <c r="P22" i="6" s="1"/>
  <c r="A465" i="17" s="1"/>
  <c r="P21" i="6"/>
  <c r="A464" i="17" s="1"/>
  <c r="O21" i="6"/>
  <c r="N21" i="6"/>
  <c r="M21" i="6"/>
  <c r="L21" i="6"/>
  <c r="O20" i="6"/>
  <c r="P20" i="6" s="1"/>
  <c r="A463" i="17" s="1"/>
  <c r="N20" i="6"/>
  <c r="M20" i="6"/>
  <c r="L20" i="6"/>
  <c r="N19" i="6"/>
  <c r="M19" i="6"/>
  <c r="L19" i="6"/>
  <c r="O19" i="6" s="1"/>
  <c r="P19" i="6" s="1"/>
  <c r="A462" i="17" s="1"/>
  <c r="N18" i="6"/>
  <c r="M18" i="6"/>
  <c r="L18" i="6"/>
  <c r="O18" i="6" s="1"/>
  <c r="P18" i="6" s="1"/>
  <c r="A461" i="17" s="1"/>
  <c r="N17" i="6"/>
  <c r="O17" i="6" s="1"/>
  <c r="P17" i="6" s="1"/>
  <c r="A460" i="17" s="1"/>
  <c r="M17" i="6"/>
  <c r="L17" i="6"/>
  <c r="O16" i="6"/>
  <c r="P16" i="6" s="1"/>
  <c r="A459" i="17" s="1"/>
  <c r="N16" i="6"/>
  <c r="M16" i="6"/>
  <c r="L16" i="6"/>
  <c r="N15" i="6"/>
  <c r="M15" i="6"/>
  <c r="L15" i="6"/>
  <c r="N14" i="6"/>
  <c r="M14" i="6"/>
  <c r="L14" i="6"/>
  <c r="O14" i="6" s="1"/>
  <c r="P14" i="6" s="1"/>
  <c r="A457" i="17" s="1"/>
  <c r="N13" i="6"/>
  <c r="O13" i="6" s="1"/>
  <c r="P13" i="6" s="1"/>
  <c r="A456" i="17" s="1"/>
  <c r="M13" i="6"/>
  <c r="L13" i="6"/>
  <c r="O12" i="6"/>
  <c r="P12" i="6" s="1"/>
  <c r="A455" i="17" s="1"/>
  <c r="N12" i="6"/>
  <c r="M12" i="6"/>
  <c r="L12" i="6"/>
  <c r="N11" i="6"/>
  <c r="M11" i="6"/>
  <c r="L11" i="6"/>
  <c r="N10" i="6"/>
  <c r="M10" i="6"/>
  <c r="L10" i="6"/>
  <c r="O10" i="6" s="1"/>
  <c r="P10" i="6" s="1"/>
  <c r="A453" i="17" s="1"/>
  <c r="N9" i="6"/>
  <c r="O9" i="6" s="1"/>
  <c r="P9" i="6" s="1"/>
  <c r="M9" i="6"/>
  <c r="L9" i="6"/>
  <c r="N8" i="6"/>
  <c r="M8" i="6"/>
  <c r="L8" i="6"/>
  <c r="O8" i="6" s="1"/>
  <c r="P8" i="6" s="1"/>
  <c r="A451" i="17" s="1"/>
  <c r="N7" i="6"/>
  <c r="M7" i="6"/>
  <c r="L7" i="6"/>
  <c r="N6" i="6"/>
  <c r="M6" i="6"/>
  <c r="L6" i="6"/>
  <c r="O6" i="6" s="1"/>
  <c r="P6" i="6" s="1"/>
  <c r="A449" i="17" s="1"/>
  <c r="N5" i="6"/>
  <c r="O5" i="6" s="1"/>
  <c r="P5" i="6" s="1"/>
  <c r="A448" i="17" s="1"/>
  <c r="M5" i="6"/>
  <c r="L5" i="6"/>
  <c r="N4" i="6"/>
  <c r="O4" i="6" s="1"/>
  <c r="P4" i="6" s="1"/>
  <c r="A447" i="17" s="1"/>
  <c r="M4" i="6"/>
  <c r="L4" i="6"/>
  <c r="U30" i="5"/>
  <c r="Q30" i="5"/>
  <c r="P30" i="5"/>
  <c r="N30" i="5"/>
  <c r="I30" i="5"/>
  <c r="Q29" i="5"/>
  <c r="U29" i="5" s="1"/>
  <c r="P29" i="5"/>
  <c r="N29" i="5"/>
  <c r="I29" i="5"/>
  <c r="Q28" i="5"/>
  <c r="U28" i="5" s="1"/>
  <c r="P28" i="5"/>
  <c r="N28" i="5"/>
  <c r="I28" i="5"/>
  <c r="Q27" i="5"/>
  <c r="U27" i="5" s="1"/>
  <c r="P27" i="5"/>
  <c r="N27" i="5"/>
  <c r="I27" i="5"/>
  <c r="U26" i="5"/>
  <c r="Q26" i="5"/>
  <c r="P26" i="5"/>
  <c r="N26" i="5"/>
  <c r="I26" i="5"/>
  <c r="Q25" i="5"/>
  <c r="U25" i="5" s="1"/>
  <c r="P25" i="5"/>
  <c r="N25" i="5"/>
  <c r="I25" i="5"/>
  <c r="Q24" i="5"/>
  <c r="U24" i="5" s="1"/>
  <c r="P24" i="5"/>
  <c r="N24" i="5"/>
  <c r="I24" i="5"/>
  <c r="Q23" i="5"/>
  <c r="U23" i="5" s="1"/>
  <c r="P23" i="5"/>
  <c r="N23" i="5"/>
  <c r="I23" i="5"/>
  <c r="U22" i="5"/>
  <c r="Q22" i="5"/>
  <c r="P22" i="5"/>
  <c r="N22" i="5"/>
  <c r="I22" i="5"/>
  <c r="Q21" i="5"/>
  <c r="U21" i="5" s="1"/>
  <c r="P21" i="5"/>
  <c r="N21" i="5"/>
  <c r="I21" i="5"/>
  <c r="T20" i="5"/>
  <c r="U20" i="5" s="1"/>
  <c r="V20" i="5" s="1"/>
  <c r="A446" i="17" s="1"/>
  <c r="S20" i="5"/>
  <c r="Q20" i="5"/>
  <c r="P20" i="5"/>
  <c r="N20" i="5"/>
  <c r="T19" i="5"/>
  <c r="S19" i="5"/>
  <c r="Q19" i="5"/>
  <c r="P19" i="5"/>
  <c r="N19" i="5"/>
  <c r="S18" i="5"/>
  <c r="Q18" i="5"/>
  <c r="P18" i="5"/>
  <c r="N18" i="5"/>
  <c r="S17" i="5"/>
  <c r="Q17" i="5"/>
  <c r="P17" i="5"/>
  <c r="N17" i="5"/>
  <c r="T16" i="5"/>
  <c r="S16" i="5"/>
  <c r="Q16" i="5"/>
  <c r="U16" i="5" s="1"/>
  <c r="V16" i="5" s="1"/>
  <c r="A442" i="17" s="1"/>
  <c r="P16" i="5"/>
  <c r="N16" i="5"/>
  <c r="U15" i="5"/>
  <c r="V15" i="5" s="1"/>
  <c r="A441" i="17" s="1"/>
  <c r="T15" i="5"/>
  <c r="S15" i="5"/>
  <c r="Q15" i="5"/>
  <c r="P15" i="5"/>
  <c r="N15" i="5"/>
  <c r="S14" i="5"/>
  <c r="Q14" i="5"/>
  <c r="P14" i="5"/>
  <c r="N14" i="5"/>
  <c r="S13" i="5"/>
  <c r="Q13" i="5"/>
  <c r="P13" i="5"/>
  <c r="N13" i="5"/>
  <c r="V12" i="5"/>
  <c r="A438" i="17" s="1"/>
  <c r="U12" i="5"/>
  <c r="T12" i="5"/>
  <c r="S12" i="5"/>
  <c r="Q12" i="5"/>
  <c r="P12" i="5"/>
  <c r="N12" i="5"/>
  <c r="S11" i="5"/>
  <c r="Q11" i="5"/>
  <c r="P11" i="5"/>
  <c r="N11" i="5"/>
  <c r="T10" i="5"/>
  <c r="S10" i="5"/>
  <c r="Q10" i="5"/>
  <c r="P10" i="5"/>
  <c r="N10" i="5"/>
  <c r="V9" i="5"/>
  <c r="A435" i="17" s="1"/>
  <c r="U9" i="5"/>
  <c r="T9" i="5"/>
  <c r="S9" i="5"/>
  <c r="Q9" i="5"/>
  <c r="P9" i="5"/>
  <c r="N9" i="5"/>
  <c r="T8" i="5"/>
  <c r="S8" i="5"/>
  <c r="U8" i="5" s="1"/>
  <c r="V8" i="5" s="1"/>
  <c r="A434" i="17" s="1"/>
  <c r="Q8" i="5"/>
  <c r="P8" i="5"/>
  <c r="N8" i="5"/>
  <c r="T7" i="5"/>
  <c r="S7" i="5"/>
  <c r="Q7" i="5"/>
  <c r="P7" i="5"/>
  <c r="N7" i="5"/>
  <c r="S6" i="5"/>
  <c r="Q6" i="5"/>
  <c r="P6" i="5"/>
  <c r="N6" i="5"/>
  <c r="S5" i="5"/>
  <c r="Q5" i="5"/>
  <c r="P5" i="5"/>
  <c r="N5" i="5"/>
  <c r="S4" i="5"/>
  <c r="Q4" i="5"/>
  <c r="P4" i="5"/>
  <c r="N4" i="5"/>
  <c r="I67" i="4"/>
  <c r="H67" i="4"/>
  <c r="G67" i="4"/>
  <c r="A67" i="4"/>
  <c r="I66" i="4"/>
  <c r="H66" i="4"/>
  <c r="G66" i="4"/>
  <c r="A66" i="4"/>
  <c r="F66" i="4" s="1"/>
  <c r="J66" i="4" s="1"/>
  <c r="I65" i="4"/>
  <c r="H65" i="4"/>
  <c r="G65" i="4"/>
  <c r="F65" i="4"/>
  <c r="J65" i="4" s="1"/>
  <c r="A65" i="4"/>
  <c r="I64" i="4"/>
  <c r="H64" i="4"/>
  <c r="G64" i="4"/>
  <c r="A64" i="4"/>
  <c r="I63" i="4"/>
  <c r="H63" i="4"/>
  <c r="G63" i="4"/>
  <c r="F63" i="4"/>
  <c r="J63" i="4" s="1"/>
  <c r="A63" i="4"/>
  <c r="K63" i="4" s="1"/>
  <c r="A343" i="17" s="1"/>
  <c r="I62" i="4"/>
  <c r="H62" i="4"/>
  <c r="G62" i="4"/>
  <c r="F62" i="4"/>
  <c r="A62" i="4"/>
  <c r="I61" i="4"/>
  <c r="H61" i="4"/>
  <c r="G61" i="4"/>
  <c r="A61" i="4"/>
  <c r="I60" i="4"/>
  <c r="H60" i="4"/>
  <c r="G60" i="4"/>
  <c r="F60" i="4"/>
  <c r="J60" i="4" s="1"/>
  <c r="A60" i="4"/>
  <c r="I59" i="4"/>
  <c r="H59" i="4"/>
  <c r="G59" i="4"/>
  <c r="A59" i="4"/>
  <c r="K58" i="4"/>
  <c r="A338" i="17" s="1"/>
  <c r="I58" i="4"/>
  <c r="H58" i="4"/>
  <c r="G58" i="4"/>
  <c r="F58" i="4"/>
  <c r="J58" i="4" s="1"/>
  <c r="A58" i="4"/>
  <c r="I57" i="4"/>
  <c r="H57" i="4"/>
  <c r="G57" i="4"/>
  <c r="F57" i="4"/>
  <c r="J57" i="4" s="1"/>
  <c r="K57" i="4" s="1"/>
  <c r="A337" i="17" s="1"/>
  <c r="A57" i="4"/>
  <c r="I56" i="4"/>
  <c r="H56" i="4"/>
  <c r="G56" i="4"/>
  <c r="A56" i="4"/>
  <c r="I55" i="4"/>
  <c r="H55" i="4"/>
  <c r="G55" i="4"/>
  <c r="A55" i="4"/>
  <c r="I54" i="4"/>
  <c r="H54" i="4"/>
  <c r="G54" i="4"/>
  <c r="A54" i="4"/>
  <c r="F54" i="4" s="1"/>
  <c r="J54" i="4" s="1"/>
  <c r="K54" i="4" s="1"/>
  <c r="A334" i="17" s="1"/>
  <c r="I53" i="4"/>
  <c r="H53" i="4"/>
  <c r="G53" i="4"/>
  <c r="F53" i="4"/>
  <c r="J53" i="4" s="1"/>
  <c r="K53" i="4" s="1"/>
  <c r="A333" i="17" s="1"/>
  <c r="A53" i="4"/>
  <c r="I52" i="4"/>
  <c r="H52" i="4"/>
  <c r="G52" i="4"/>
  <c r="A52" i="4"/>
  <c r="I51" i="4"/>
  <c r="J51" i="4" s="1"/>
  <c r="K51" i="4" s="1"/>
  <c r="A331" i="17" s="1"/>
  <c r="H51" i="4"/>
  <c r="G51" i="4"/>
  <c r="A51" i="4"/>
  <c r="F51" i="4" s="1"/>
  <c r="I50" i="4"/>
  <c r="H50" i="4"/>
  <c r="G50" i="4"/>
  <c r="A50" i="4"/>
  <c r="F50" i="4" s="1"/>
  <c r="J50" i="4" s="1"/>
  <c r="K50" i="4" s="1"/>
  <c r="A330" i="17" s="1"/>
  <c r="I49" i="4"/>
  <c r="H49" i="4"/>
  <c r="G49" i="4"/>
  <c r="F49" i="4"/>
  <c r="J49" i="4" s="1"/>
  <c r="K49" i="4" s="1"/>
  <c r="A329" i="17" s="1"/>
  <c r="A49" i="4"/>
  <c r="J48" i="4"/>
  <c r="K48" i="4" s="1"/>
  <c r="A328" i="17" s="1"/>
  <c r="I48" i="4"/>
  <c r="H48" i="4"/>
  <c r="G48" i="4"/>
  <c r="A48" i="4"/>
  <c r="F48" i="4" s="1"/>
  <c r="I47" i="4"/>
  <c r="H47" i="4"/>
  <c r="G47" i="4"/>
  <c r="A47" i="4"/>
  <c r="I46" i="4"/>
  <c r="H46" i="4"/>
  <c r="G46" i="4"/>
  <c r="F46" i="4"/>
  <c r="J46" i="4" s="1"/>
  <c r="K46" i="4" s="1"/>
  <c r="A326" i="17" s="1"/>
  <c r="A46" i="4"/>
  <c r="I45" i="4"/>
  <c r="H45" i="4"/>
  <c r="G45" i="4"/>
  <c r="A45" i="4"/>
  <c r="F45" i="4" s="1"/>
  <c r="J45" i="4" s="1"/>
  <c r="K45" i="4" s="1"/>
  <c r="A325" i="17" s="1"/>
  <c r="I44" i="4"/>
  <c r="H44" i="4"/>
  <c r="G44" i="4"/>
  <c r="F44" i="4"/>
  <c r="J44" i="4" s="1"/>
  <c r="A44" i="4"/>
  <c r="I43" i="4"/>
  <c r="H43" i="4"/>
  <c r="G43" i="4"/>
  <c r="A43" i="4"/>
  <c r="J42" i="4"/>
  <c r="K42" i="4" s="1"/>
  <c r="A322" i="17" s="1"/>
  <c r="I42" i="4"/>
  <c r="H42" i="4"/>
  <c r="G42" i="4"/>
  <c r="A42" i="4"/>
  <c r="F42" i="4" s="1"/>
  <c r="I41" i="4"/>
  <c r="H41" i="4"/>
  <c r="G41" i="4"/>
  <c r="A41" i="4"/>
  <c r="F41" i="4" s="1"/>
  <c r="J41" i="4" s="1"/>
  <c r="J40" i="4"/>
  <c r="I40" i="4"/>
  <c r="H40" i="4"/>
  <c r="G40" i="4"/>
  <c r="F40" i="4"/>
  <c r="A40" i="4"/>
  <c r="I39" i="4"/>
  <c r="J39" i="4" s="1"/>
  <c r="K39" i="4" s="1"/>
  <c r="A319" i="17" s="1"/>
  <c r="H39" i="4"/>
  <c r="G39" i="4"/>
  <c r="A39" i="4"/>
  <c r="F39" i="4" s="1"/>
  <c r="I38" i="4"/>
  <c r="H38" i="4"/>
  <c r="G38" i="4"/>
  <c r="F38" i="4"/>
  <c r="J38" i="4" s="1"/>
  <c r="K38" i="4" s="1"/>
  <c r="A318" i="17" s="1"/>
  <c r="A38" i="4"/>
  <c r="I37" i="4"/>
  <c r="H37" i="4"/>
  <c r="J37" i="4" s="1"/>
  <c r="K37" i="4" s="1"/>
  <c r="A317" i="17" s="1"/>
  <c r="G37" i="4"/>
  <c r="F37" i="4"/>
  <c r="A37" i="4"/>
  <c r="I36" i="4"/>
  <c r="H36" i="4"/>
  <c r="G36" i="4"/>
  <c r="A36" i="4"/>
  <c r="F36" i="4" s="1"/>
  <c r="J36" i="4" s="1"/>
  <c r="K36" i="4" s="1"/>
  <c r="A316" i="17" s="1"/>
  <c r="I35" i="4"/>
  <c r="H35" i="4"/>
  <c r="G35" i="4"/>
  <c r="A35" i="4"/>
  <c r="I34" i="4"/>
  <c r="H34" i="4"/>
  <c r="G34" i="4"/>
  <c r="A34" i="4"/>
  <c r="F34" i="4" s="1"/>
  <c r="J34" i="4" s="1"/>
  <c r="I33" i="4"/>
  <c r="H33" i="4"/>
  <c r="J33" i="4" s="1"/>
  <c r="K33" i="4" s="1"/>
  <c r="A313" i="17" s="1"/>
  <c r="G33" i="4"/>
  <c r="F33" i="4"/>
  <c r="A33" i="4"/>
  <c r="I32" i="4"/>
  <c r="H32" i="4"/>
  <c r="G32" i="4"/>
  <c r="A32" i="4"/>
  <c r="F32" i="4" s="1"/>
  <c r="J32" i="4" s="1"/>
  <c r="I31" i="4"/>
  <c r="H31" i="4"/>
  <c r="G31" i="4"/>
  <c r="A31" i="4"/>
  <c r="F31" i="4" s="1"/>
  <c r="J31" i="4" s="1"/>
  <c r="J30" i="4"/>
  <c r="K30" i="4" s="1"/>
  <c r="A310" i="17" s="1"/>
  <c r="I30" i="4"/>
  <c r="H30" i="4"/>
  <c r="G30" i="4"/>
  <c r="A30" i="4"/>
  <c r="F30" i="4" s="1"/>
  <c r="I29" i="4"/>
  <c r="H29" i="4"/>
  <c r="G29" i="4"/>
  <c r="A29" i="4"/>
  <c r="J28" i="4"/>
  <c r="K28" i="4" s="1"/>
  <c r="A308" i="17" s="1"/>
  <c r="I28" i="4"/>
  <c r="H28" i="4"/>
  <c r="G28" i="4"/>
  <c r="A28" i="4"/>
  <c r="F28" i="4" s="1"/>
  <c r="I27" i="4"/>
  <c r="H27" i="4"/>
  <c r="J27" i="4" s="1"/>
  <c r="K27" i="4" s="1"/>
  <c r="A307" i="17" s="1"/>
  <c r="G27" i="4"/>
  <c r="A27" i="4"/>
  <c r="F27" i="4" s="1"/>
  <c r="I26" i="4"/>
  <c r="H26" i="4"/>
  <c r="G26" i="4"/>
  <c r="A26" i="4"/>
  <c r="I25" i="4"/>
  <c r="H25" i="4"/>
  <c r="G25" i="4"/>
  <c r="A25" i="4"/>
  <c r="I24" i="4"/>
  <c r="J24" i="4" s="1"/>
  <c r="K24" i="4" s="1"/>
  <c r="A304" i="17" s="1"/>
  <c r="H24" i="4"/>
  <c r="G24" i="4"/>
  <c r="F24" i="4"/>
  <c r="A24" i="4"/>
  <c r="I23" i="4"/>
  <c r="H23" i="4"/>
  <c r="G23" i="4"/>
  <c r="A23" i="4"/>
  <c r="I22" i="4"/>
  <c r="H22" i="4"/>
  <c r="G22" i="4"/>
  <c r="A22" i="4"/>
  <c r="I21" i="4"/>
  <c r="H21" i="4"/>
  <c r="G21" i="4"/>
  <c r="J21" i="4" s="1"/>
  <c r="K21" i="4" s="1"/>
  <c r="A301" i="17" s="1"/>
  <c r="F21" i="4"/>
  <c r="A21" i="4"/>
  <c r="I20" i="4"/>
  <c r="H20" i="4"/>
  <c r="G20" i="4"/>
  <c r="A20" i="4"/>
  <c r="I19" i="4"/>
  <c r="H19" i="4"/>
  <c r="G19" i="4"/>
  <c r="A19" i="4"/>
  <c r="F19" i="4" s="1"/>
  <c r="J19" i="4" s="1"/>
  <c r="I18" i="4"/>
  <c r="H18" i="4"/>
  <c r="G18" i="4"/>
  <c r="F18" i="4"/>
  <c r="J18" i="4" s="1"/>
  <c r="K18" i="4" s="1"/>
  <c r="A298" i="17" s="1"/>
  <c r="A18" i="4"/>
  <c r="I17" i="4"/>
  <c r="H17" i="4"/>
  <c r="G17" i="4"/>
  <c r="A17" i="4"/>
  <c r="J16" i="4"/>
  <c r="K16" i="4" s="1"/>
  <c r="A296" i="17" s="1"/>
  <c r="I16" i="4"/>
  <c r="H16" i="4"/>
  <c r="G16" i="4"/>
  <c r="F16" i="4"/>
  <c r="A16" i="4"/>
  <c r="I15" i="4"/>
  <c r="H15" i="4"/>
  <c r="G15" i="4"/>
  <c r="A15" i="4"/>
  <c r="K14" i="4"/>
  <c r="A294" i="17" s="1"/>
  <c r="I14" i="4"/>
  <c r="H14" i="4"/>
  <c r="G14" i="4"/>
  <c r="F14" i="4"/>
  <c r="J14" i="4" s="1"/>
  <c r="A14" i="4"/>
  <c r="I13" i="4"/>
  <c r="H13" i="4"/>
  <c r="G13" i="4"/>
  <c r="F13" i="4"/>
  <c r="J13" i="4" s="1"/>
  <c r="K13" i="4" s="1"/>
  <c r="A293" i="17" s="1"/>
  <c r="A13" i="4"/>
  <c r="I12" i="4"/>
  <c r="H12" i="4"/>
  <c r="G12" i="4"/>
  <c r="A12" i="4"/>
  <c r="K11" i="4"/>
  <c r="A291" i="17" s="1"/>
  <c r="I11" i="4"/>
  <c r="H11" i="4"/>
  <c r="G11" i="4"/>
  <c r="F11" i="4"/>
  <c r="J11" i="4" s="1"/>
  <c r="A11" i="4"/>
  <c r="I10" i="4"/>
  <c r="H10" i="4"/>
  <c r="G10" i="4"/>
  <c r="A10" i="4"/>
  <c r="F10" i="4" s="1"/>
  <c r="J10" i="4" s="1"/>
  <c r="K10" i="4" s="1"/>
  <c r="A290" i="17" s="1"/>
  <c r="I9" i="4"/>
  <c r="J9" i="4" s="1"/>
  <c r="K9" i="4" s="1"/>
  <c r="A289" i="17" s="1"/>
  <c r="H9" i="4"/>
  <c r="G9" i="4"/>
  <c r="F9" i="4"/>
  <c r="A9" i="4"/>
  <c r="I8" i="4"/>
  <c r="H8" i="4"/>
  <c r="G8" i="4"/>
  <c r="F8" i="4"/>
  <c r="J8" i="4" s="1"/>
  <c r="K8" i="4" s="1"/>
  <c r="A288" i="17" s="1"/>
  <c r="A8" i="4"/>
  <c r="I7" i="4"/>
  <c r="H7" i="4"/>
  <c r="G7" i="4"/>
  <c r="A7" i="4"/>
  <c r="I6" i="4"/>
  <c r="H6" i="4"/>
  <c r="G6" i="4"/>
  <c r="F6" i="4"/>
  <c r="J6" i="4" s="1"/>
  <c r="A6" i="4"/>
  <c r="K5" i="4"/>
  <c r="A285" i="17" s="1"/>
  <c r="I5" i="4"/>
  <c r="H5" i="4"/>
  <c r="G5" i="4"/>
  <c r="F5" i="4"/>
  <c r="J5" i="4" s="1"/>
  <c r="A5" i="4"/>
  <c r="I4" i="4"/>
  <c r="H4" i="4"/>
  <c r="G4" i="4"/>
  <c r="F4" i="4"/>
  <c r="J4" i="4" s="1"/>
  <c r="A4" i="4"/>
  <c r="Q19" i="3"/>
  <c r="P19" i="3"/>
  <c r="O19" i="3"/>
  <c r="R19" i="3" s="1"/>
  <c r="H19" i="3"/>
  <c r="F19" i="3"/>
  <c r="S19" i="3" s="1"/>
  <c r="A283" i="17" s="1"/>
  <c r="S18" i="3"/>
  <c r="A282" i="17" s="1"/>
  <c r="Q18" i="3"/>
  <c r="P18" i="3"/>
  <c r="O18" i="3"/>
  <c r="R18" i="3" s="1"/>
  <c r="H18" i="3"/>
  <c r="F18" i="3"/>
  <c r="Q17" i="3"/>
  <c r="P17" i="3"/>
  <c r="O17" i="3"/>
  <c r="R17" i="3" s="1"/>
  <c r="H17" i="3"/>
  <c r="F17" i="3"/>
  <c r="S17" i="3" s="1"/>
  <c r="A281" i="17" s="1"/>
  <c r="Q16" i="3"/>
  <c r="R16" i="3" s="1"/>
  <c r="P16" i="3"/>
  <c r="O16" i="3"/>
  <c r="H16" i="3"/>
  <c r="R15" i="3"/>
  <c r="S15" i="3" s="1"/>
  <c r="A279" i="17" s="1"/>
  <c r="Q15" i="3"/>
  <c r="P15" i="3"/>
  <c r="O15" i="3"/>
  <c r="H15" i="3"/>
  <c r="F15" i="3"/>
  <c r="Q14" i="3"/>
  <c r="P14" i="3"/>
  <c r="O14" i="3"/>
  <c r="R14" i="3" s="1"/>
  <c r="H14" i="3"/>
  <c r="F14" i="3"/>
  <c r="Q13" i="3"/>
  <c r="P13" i="3"/>
  <c r="O13" i="3"/>
  <c r="R13" i="3" s="1"/>
  <c r="H13" i="3"/>
  <c r="F13" i="3"/>
  <c r="R12" i="3"/>
  <c r="S12" i="3" s="1"/>
  <c r="A276" i="17" s="1"/>
  <c r="Q12" i="3"/>
  <c r="P12" i="3"/>
  <c r="O12" i="3"/>
  <c r="H12" i="3"/>
  <c r="F12" i="3"/>
  <c r="Q11" i="3"/>
  <c r="P11" i="3"/>
  <c r="O11" i="3"/>
  <c r="R11" i="3" s="1"/>
  <c r="H11" i="3"/>
  <c r="Q10" i="3"/>
  <c r="P10" i="3"/>
  <c r="O10" i="3"/>
  <c r="R10" i="3" s="1"/>
  <c r="H10" i="3"/>
  <c r="Q9" i="3"/>
  <c r="R9" i="3" s="1"/>
  <c r="S9" i="3" s="1"/>
  <c r="A273" i="17" s="1"/>
  <c r="P9" i="3"/>
  <c r="O9" i="3"/>
  <c r="H9" i="3"/>
  <c r="F9" i="3"/>
  <c r="Q8" i="3"/>
  <c r="P8" i="3"/>
  <c r="O8" i="3"/>
  <c r="R8" i="3" s="1"/>
  <c r="H8" i="3"/>
  <c r="S8" i="3" s="1"/>
  <c r="A272" i="17" s="1"/>
  <c r="Q7" i="3"/>
  <c r="P7" i="3"/>
  <c r="O7" i="3"/>
  <c r="H7" i="3"/>
  <c r="F7" i="3"/>
  <c r="Q6" i="3"/>
  <c r="P6" i="3"/>
  <c r="O6" i="3"/>
  <c r="R6" i="3" s="1"/>
  <c r="H6" i="3"/>
  <c r="S6" i="3" s="1"/>
  <c r="A270" i="17" s="1"/>
  <c r="F6" i="3"/>
  <c r="Q5" i="3"/>
  <c r="P5" i="3"/>
  <c r="O5" i="3"/>
  <c r="R5" i="3" s="1"/>
  <c r="H5" i="3"/>
  <c r="S5" i="3" s="1"/>
  <c r="A269" i="17" s="1"/>
  <c r="Q4" i="3"/>
  <c r="P4" i="3"/>
  <c r="O4" i="3"/>
  <c r="H4" i="3"/>
  <c r="F4" i="3"/>
  <c r="Q86" i="2"/>
  <c r="O86" i="2"/>
  <c r="N86" i="2"/>
  <c r="M86" i="2"/>
  <c r="P86" i="2" s="1"/>
  <c r="L86" i="2"/>
  <c r="R86" i="2" s="1"/>
  <c r="J86" i="2"/>
  <c r="F86" i="2"/>
  <c r="A86" i="2"/>
  <c r="Q85" i="2"/>
  <c r="O85" i="2"/>
  <c r="N85" i="2"/>
  <c r="M85" i="2"/>
  <c r="P85" i="2" s="1"/>
  <c r="L85" i="2"/>
  <c r="R85" i="2" s="1"/>
  <c r="J85" i="2"/>
  <c r="F85" i="2"/>
  <c r="A85" i="2"/>
  <c r="R84" i="2"/>
  <c r="J84" i="2"/>
  <c r="R83" i="2"/>
  <c r="J83" i="2"/>
  <c r="R82" i="2"/>
  <c r="J82" i="2"/>
  <c r="Q81" i="2"/>
  <c r="O81" i="2"/>
  <c r="N81" i="2"/>
  <c r="M81" i="2"/>
  <c r="P81" i="2" s="1"/>
  <c r="R81" i="2" s="1"/>
  <c r="L81" i="2"/>
  <c r="F81" i="2"/>
  <c r="A81" i="2"/>
  <c r="J81" i="2" s="1"/>
  <c r="O80" i="2"/>
  <c r="N80" i="2"/>
  <c r="Q80" i="2" s="1"/>
  <c r="M80" i="2"/>
  <c r="P80" i="2" s="1"/>
  <c r="L80" i="2"/>
  <c r="J80" i="2"/>
  <c r="F80" i="2"/>
  <c r="A80" i="2"/>
  <c r="Q79" i="2"/>
  <c r="O79" i="2"/>
  <c r="N79" i="2"/>
  <c r="M79" i="2"/>
  <c r="P79" i="2" s="1"/>
  <c r="R79" i="2" s="1"/>
  <c r="L79" i="2"/>
  <c r="F79" i="2"/>
  <c r="A79" i="2"/>
  <c r="J79" i="2" s="1"/>
  <c r="P78" i="2"/>
  <c r="O78" i="2"/>
  <c r="N78" i="2"/>
  <c r="Q78" i="2" s="1"/>
  <c r="M78" i="2"/>
  <c r="L78" i="2"/>
  <c r="R78" i="2" s="1"/>
  <c r="F78" i="2"/>
  <c r="A78" i="2"/>
  <c r="J78" i="2" s="1"/>
  <c r="R77" i="2"/>
  <c r="Q77" i="2"/>
  <c r="O77" i="2"/>
  <c r="N77" i="2"/>
  <c r="M77" i="2"/>
  <c r="P77" i="2" s="1"/>
  <c r="L77" i="2"/>
  <c r="F77" i="2"/>
  <c r="A77" i="2"/>
  <c r="J77" i="2" s="1"/>
  <c r="O76" i="2"/>
  <c r="N76" i="2"/>
  <c r="Q76" i="2" s="1"/>
  <c r="M76" i="2"/>
  <c r="P76" i="2" s="1"/>
  <c r="L76" i="2"/>
  <c r="R76" i="2" s="1"/>
  <c r="F76" i="2"/>
  <c r="A76" i="2"/>
  <c r="J76" i="2" s="1"/>
  <c r="Q75" i="2"/>
  <c r="R75" i="2" s="1"/>
  <c r="O75" i="2"/>
  <c r="N75" i="2"/>
  <c r="M75" i="2"/>
  <c r="P75" i="2" s="1"/>
  <c r="L75" i="2"/>
  <c r="F75" i="2"/>
  <c r="A75" i="2"/>
  <c r="J75" i="2" s="1"/>
  <c r="Q74" i="2"/>
  <c r="P74" i="2"/>
  <c r="O74" i="2"/>
  <c r="N74" i="2"/>
  <c r="M74" i="2"/>
  <c r="L74" i="2"/>
  <c r="R74" i="2" s="1"/>
  <c r="F74" i="2"/>
  <c r="A74" i="2"/>
  <c r="J74" i="2" s="1"/>
  <c r="R73" i="2"/>
  <c r="Q73" i="2"/>
  <c r="O73" i="2"/>
  <c r="N73" i="2"/>
  <c r="M73" i="2"/>
  <c r="P73" i="2" s="1"/>
  <c r="L73" i="2"/>
  <c r="F73" i="2"/>
  <c r="A73" i="2"/>
  <c r="J73" i="2" s="1"/>
  <c r="O72" i="2"/>
  <c r="N72" i="2"/>
  <c r="Q72" i="2" s="1"/>
  <c r="M72" i="2"/>
  <c r="L72" i="2"/>
  <c r="F72" i="2"/>
  <c r="J72" i="2" s="1"/>
  <c r="A72" i="2"/>
  <c r="Q71" i="2"/>
  <c r="O71" i="2"/>
  <c r="N71" i="2"/>
  <c r="M71" i="2"/>
  <c r="P71" i="2" s="1"/>
  <c r="R71" i="2" s="1"/>
  <c r="L71" i="2"/>
  <c r="F71" i="2"/>
  <c r="A71" i="2"/>
  <c r="J71" i="2" s="1"/>
  <c r="O70" i="2"/>
  <c r="N70" i="2"/>
  <c r="Q70" i="2" s="1"/>
  <c r="M70" i="2"/>
  <c r="P70" i="2" s="1"/>
  <c r="L70" i="2"/>
  <c r="R70" i="2" s="1"/>
  <c r="J70" i="2"/>
  <c r="F70" i="2"/>
  <c r="A70" i="2"/>
  <c r="Q69" i="2"/>
  <c r="O69" i="2"/>
  <c r="N69" i="2"/>
  <c r="M69" i="2"/>
  <c r="P69" i="2" s="1"/>
  <c r="R69" i="2" s="1"/>
  <c r="L69" i="2"/>
  <c r="F69" i="2"/>
  <c r="A69" i="2"/>
  <c r="J69" i="2" s="1"/>
  <c r="Q68" i="2"/>
  <c r="O68" i="2"/>
  <c r="N68" i="2"/>
  <c r="M68" i="2"/>
  <c r="P68" i="2" s="1"/>
  <c r="L68" i="2"/>
  <c r="F68" i="2"/>
  <c r="A68" i="2"/>
  <c r="J68" i="2" s="1"/>
  <c r="Q67" i="2"/>
  <c r="O67" i="2"/>
  <c r="N67" i="2"/>
  <c r="M67" i="2"/>
  <c r="P67" i="2" s="1"/>
  <c r="R67" i="2" s="1"/>
  <c r="L67" i="2"/>
  <c r="F67" i="2"/>
  <c r="A67" i="2"/>
  <c r="J67" i="2" s="1"/>
  <c r="Q66" i="2"/>
  <c r="O66" i="2"/>
  <c r="N66" i="2"/>
  <c r="M66" i="2"/>
  <c r="P66" i="2" s="1"/>
  <c r="R66" i="2" s="1"/>
  <c r="L66" i="2"/>
  <c r="F66" i="2"/>
  <c r="A66" i="2"/>
  <c r="J66" i="2" s="1"/>
  <c r="Q65" i="2"/>
  <c r="O65" i="2"/>
  <c r="N65" i="2"/>
  <c r="M65" i="2"/>
  <c r="P65" i="2" s="1"/>
  <c r="R65" i="2" s="1"/>
  <c r="L65" i="2"/>
  <c r="F65" i="2"/>
  <c r="A65" i="2"/>
  <c r="J65" i="2" s="1"/>
  <c r="R64" i="2"/>
  <c r="Q64" i="2"/>
  <c r="P64" i="2"/>
  <c r="O64" i="2"/>
  <c r="N64" i="2"/>
  <c r="M64" i="2"/>
  <c r="L64" i="2"/>
  <c r="J64" i="2"/>
  <c r="F64" i="2"/>
  <c r="A64" i="2"/>
  <c r="Q63" i="2"/>
  <c r="R63" i="2" s="1"/>
  <c r="O63" i="2"/>
  <c r="N63" i="2"/>
  <c r="M63" i="2"/>
  <c r="P63" i="2" s="1"/>
  <c r="L63" i="2"/>
  <c r="F63" i="2"/>
  <c r="A63" i="2"/>
  <c r="J63" i="2" s="1"/>
  <c r="Q62" i="2"/>
  <c r="P62" i="2"/>
  <c r="O62" i="2"/>
  <c r="R62" i="2" s="1"/>
  <c r="N62" i="2"/>
  <c r="M62" i="2"/>
  <c r="L62" i="2"/>
  <c r="F62" i="2"/>
  <c r="A62" i="2"/>
  <c r="J62" i="2" s="1"/>
  <c r="Q61" i="2"/>
  <c r="O61" i="2"/>
  <c r="N61" i="2"/>
  <c r="M61" i="2"/>
  <c r="P61" i="2" s="1"/>
  <c r="R61" i="2" s="1"/>
  <c r="L61" i="2"/>
  <c r="F61" i="2"/>
  <c r="A61" i="2"/>
  <c r="J61" i="2" s="1"/>
  <c r="O60" i="2"/>
  <c r="N60" i="2"/>
  <c r="Q60" i="2" s="1"/>
  <c r="M60" i="2"/>
  <c r="P60" i="2" s="1"/>
  <c r="L60" i="2"/>
  <c r="R60" i="2" s="1"/>
  <c r="J60" i="2"/>
  <c r="F60" i="2"/>
  <c r="A60" i="2"/>
  <c r="Q59" i="2"/>
  <c r="O59" i="2"/>
  <c r="N59" i="2"/>
  <c r="M59" i="2"/>
  <c r="P59" i="2" s="1"/>
  <c r="R59" i="2" s="1"/>
  <c r="L59" i="2"/>
  <c r="F59" i="2"/>
  <c r="A59" i="2"/>
  <c r="J59" i="2" s="1"/>
  <c r="O58" i="2"/>
  <c r="N58" i="2"/>
  <c r="Q58" i="2" s="1"/>
  <c r="M58" i="2"/>
  <c r="P58" i="2" s="1"/>
  <c r="L58" i="2"/>
  <c r="F58" i="2"/>
  <c r="A58" i="2"/>
  <c r="J58" i="2" s="1"/>
  <c r="R57" i="2"/>
  <c r="Q57" i="2"/>
  <c r="O57" i="2"/>
  <c r="N57" i="2"/>
  <c r="M57" i="2"/>
  <c r="P57" i="2" s="1"/>
  <c r="L57" i="2"/>
  <c r="F57" i="2"/>
  <c r="A57" i="2"/>
  <c r="J57" i="2" s="1"/>
  <c r="O56" i="2"/>
  <c r="N56" i="2"/>
  <c r="Q56" i="2" s="1"/>
  <c r="M56" i="2"/>
  <c r="P56" i="2" s="1"/>
  <c r="L56" i="2"/>
  <c r="R56" i="2" s="1"/>
  <c r="F56" i="2"/>
  <c r="A56" i="2"/>
  <c r="J56" i="2" s="1"/>
  <c r="Q55" i="2"/>
  <c r="R55" i="2" s="1"/>
  <c r="O55" i="2"/>
  <c r="N55" i="2"/>
  <c r="M55" i="2"/>
  <c r="P55" i="2" s="1"/>
  <c r="L55" i="2"/>
  <c r="F55" i="2"/>
  <c r="A55" i="2"/>
  <c r="J55" i="2" s="1"/>
  <c r="Q54" i="2"/>
  <c r="P54" i="2"/>
  <c r="O54" i="2"/>
  <c r="N54" i="2"/>
  <c r="M54" i="2"/>
  <c r="L54" i="2"/>
  <c r="R54" i="2" s="1"/>
  <c r="F54" i="2"/>
  <c r="A54" i="2"/>
  <c r="J54" i="2" s="1"/>
  <c r="P53" i="2"/>
  <c r="R53" i="2" s="1"/>
  <c r="O53" i="2"/>
  <c r="L53" i="2"/>
  <c r="F53" i="2"/>
  <c r="J53" i="2" s="1"/>
  <c r="P52" i="2"/>
  <c r="L52" i="2"/>
  <c r="O52" i="2" s="1"/>
  <c r="F52" i="2"/>
  <c r="J52" i="2" s="1"/>
  <c r="P51" i="2"/>
  <c r="L51" i="2"/>
  <c r="J51" i="2"/>
  <c r="F51" i="2"/>
  <c r="P50" i="2"/>
  <c r="O50" i="2"/>
  <c r="L50" i="2"/>
  <c r="J50" i="2"/>
  <c r="F50" i="2"/>
  <c r="P49" i="2"/>
  <c r="L49" i="2"/>
  <c r="F49" i="2"/>
  <c r="J49" i="2" s="1"/>
  <c r="P48" i="2"/>
  <c r="L48" i="2"/>
  <c r="J48" i="2"/>
  <c r="F48" i="2"/>
  <c r="P47" i="2"/>
  <c r="L47" i="2"/>
  <c r="F47" i="2"/>
  <c r="J47" i="2" s="1"/>
  <c r="R46" i="2"/>
  <c r="P46" i="2"/>
  <c r="L46" i="2"/>
  <c r="O46" i="2" s="1"/>
  <c r="J46" i="2"/>
  <c r="F46" i="2"/>
  <c r="P45" i="2"/>
  <c r="L45" i="2"/>
  <c r="O45" i="2" s="1"/>
  <c r="J45" i="2"/>
  <c r="F45" i="2"/>
  <c r="P44" i="2"/>
  <c r="O44" i="2"/>
  <c r="L44" i="2"/>
  <c r="J44" i="2"/>
  <c r="F44" i="2"/>
  <c r="R43" i="2"/>
  <c r="P43" i="2"/>
  <c r="O43" i="2"/>
  <c r="L43" i="2"/>
  <c r="F43" i="2"/>
  <c r="J43" i="2" s="1"/>
  <c r="P42" i="2"/>
  <c r="R42" i="2" s="1"/>
  <c r="L42" i="2"/>
  <c r="O42" i="2" s="1"/>
  <c r="J42" i="2"/>
  <c r="F42" i="2"/>
  <c r="P41" i="2"/>
  <c r="O41" i="2"/>
  <c r="L41" i="2"/>
  <c r="R41" i="2" s="1"/>
  <c r="F41" i="2"/>
  <c r="J41" i="2" s="1"/>
  <c r="P40" i="2"/>
  <c r="R40" i="2" s="1"/>
  <c r="O40" i="2"/>
  <c r="L40" i="2"/>
  <c r="J40" i="2"/>
  <c r="F40" i="2"/>
  <c r="P39" i="2"/>
  <c r="L39" i="2"/>
  <c r="F39" i="2"/>
  <c r="J39" i="2" s="1"/>
  <c r="P38" i="2"/>
  <c r="R38" i="2" s="1"/>
  <c r="O38" i="2"/>
  <c r="L38" i="2"/>
  <c r="F38" i="2"/>
  <c r="J38" i="2" s="1"/>
  <c r="P37" i="2"/>
  <c r="L37" i="2"/>
  <c r="O37" i="2" s="1"/>
  <c r="J37" i="2"/>
  <c r="F37" i="2"/>
  <c r="P36" i="2"/>
  <c r="L36" i="2"/>
  <c r="O36" i="2" s="1"/>
  <c r="J36" i="2"/>
  <c r="F36" i="2"/>
  <c r="P35" i="2"/>
  <c r="L35" i="2"/>
  <c r="F35" i="2"/>
  <c r="J35" i="2" s="1"/>
  <c r="P34" i="2"/>
  <c r="L34" i="2"/>
  <c r="J34" i="2"/>
  <c r="F34" i="2"/>
  <c r="P33" i="2"/>
  <c r="O33" i="2"/>
  <c r="R33" i="2" s="1"/>
  <c r="L33" i="2"/>
  <c r="F33" i="2"/>
  <c r="J33" i="2" s="1"/>
  <c r="P32" i="2"/>
  <c r="L32" i="2"/>
  <c r="O32" i="2" s="1"/>
  <c r="J32" i="2"/>
  <c r="F32" i="2"/>
  <c r="R31" i="2"/>
  <c r="P31" i="2"/>
  <c r="O31" i="2"/>
  <c r="L31" i="2"/>
  <c r="J31" i="2"/>
  <c r="F31" i="2"/>
  <c r="P30" i="2"/>
  <c r="O30" i="2"/>
  <c r="L30" i="2"/>
  <c r="R30" i="2" s="1"/>
  <c r="J30" i="2"/>
  <c r="F30" i="2"/>
  <c r="P29" i="2"/>
  <c r="L29" i="2"/>
  <c r="F29" i="2"/>
  <c r="J29" i="2" s="1"/>
  <c r="P28" i="2"/>
  <c r="L28" i="2"/>
  <c r="O28" i="2" s="1"/>
  <c r="J28" i="2"/>
  <c r="F28" i="2"/>
  <c r="R27" i="2"/>
  <c r="P27" i="2"/>
  <c r="O27" i="2"/>
  <c r="L27" i="2"/>
  <c r="F27" i="2"/>
  <c r="J27" i="2" s="1"/>
  <c r="P26" i="2"/>
  <c r="L26" i="2"/>
  <c r="O26" i="2" s="1"/>
  <c r="F26" i="2"/>
  <c r="J26" i="2" s="1"/>
  <c r="P25" i="2"/>
  <c r="O25" i="2"/>
  <c r="L25" i="2"/>
  <c r="F25" i="2"/>
  <c r="J25" i="2" s="1"/>
  <c r="Q24" i="2"/>
  <c r="P24" i="2"/>
  <c r="L24" i="2"/>
  <c r="R23" i="2"/>
  <c r="Q23" i="2"/>
  <c r="P23" i="2"/>
  <c r="O23" i="2"/>
  <c r="L23" i="2"/>
  <c r="Q22" i="2"/>
  <c r="P22" i="2"/>
  <c r="O22" i="2"/>
  <c r="L22" i="2"/>
  <c r="R22" i="2" s="1"/>
  <c r="Q21" i="2"/>
  <c r="P21" i="2"/>
  <c r="L21" i="2"/>
  <c r="O21" i="2" s="1"/>
  <c r="R21" i="2" s="1"/>
  <c r="Q20" i="2"/>
  <c r="P20" i="2"/>
  <c r="L20" i="2"/>
  <c r="O20" i="2" s="1"/>
  <c r="R20" i="2" s="1"/>
  <c r="Q19" i="2"/>
  <c r="R19" i="2" s="1"/>
  <c r="P19" i="2"/>
  <c r="O19" i="2"/>
  <c r="L19" i="2"/>
  <c r="Q18" i="2"/>
  <c r="P18" i="2"/>
  <c r="O18" i="2"/>
  <c r="L18" i="2"/>
  <c r="R18" i="2" s="1"/>
  <c r="Q17" i="2"/>
  <c r="P17" i="2"/>
  <c r="L17" i="2"/>
  <c r="O17" i="2" s="1"/>
  <c r="Q16" i="2"/>
  <c r="P16" i="2"/>
  <c r="L16" i="2"/>
  <c r="Q15" i="2"/>
  <c r="R15" i="2" s="1"/>
  <c r="P15" i="2"/>
  <c r="O15" i="2"/>
  <c r="L15" i="2"/>
  <c r="Q14" i="2"/>
  <c r="P14" i="2"/>
  <c r="O14" i="2"/>
  <c r="L14" i="2"/>
  <c r="Q13" i="2"/>
  <c r="P13" i="2"/>
  <c r="L13" i="2"/>
  <c r="O13" i="2" s="1"/>
  <c r="Q12" i="2"/>
  <c r="P12" i="2"/>
  <c r="L12" i="2"/>
  <c r="O12" i="2" s="1"/>
  <c r="Q11" i="2"/>
  <c r="P11" i="2"/>
  <c r="O11" i="2"/>
  <c r="R11" i="2" s="1"/>
  <c r="L11" i="2"/>
  <c r="Q10" i="2"/>
  <c r="P10" i="2"/>
  <c r="O10" i="2"/>
  <c r="L10" i="2"/>
  <c r="R10" i="2" s="1"/>
  <c r="Q9" i="2"/>
  <c r="P9" i="2"/>
  <c r="L9" i="2"/>
  <c r="Q8" i="2"/>
  <c r="P8" i="2"/>
  <c r="O8" i="2"/>
  <c r="L8" i="2"/>
  <c r="Q7" i="2"/>
  <c r="P7" i="2"/>
  <c r="O7" i="2"/>
  <c r="R7" i="2" s="1"/>
  <c r="L7" i="2"/>
  <c r="Q6" i="2"/>
  <c r="P6" i="2"/>
  <c r="O6" i="2"/>
  <c r="L6" i="2"/>
  <c r="R6" i="2" s="1"/>
  <c r="Q5" i="2"/>
  <c r="P5" i="2"/>
  <c r="L5" i="2"/>
  <c r="Q4" i="2"/>
  <c r="P4" i="2"/>
  <c r="L4" i="2"/>
  <c r="O4" i="2" s="1"/>
  <c r="P270" i="1"/>
  <c r="Q270" i="1" s="1"/>
  <c r="A267" i="17" s="1"/>
  <c r="P269" i="1"/>
  <c r="Q269" i="1" s="1"/>
  <c r="A266" i="17" s="1"/>
  <c r="P268" i="1"/>
  <c r="Q268" i="1" s="1"/>
  <c r="A265" i="17" s="1"/>
  <c r="Q267" i="1"/>
  <c r="A264" i="17" s="1"/>
  <c r="P267" i="1"/>
  <c r="Q266" i="1"/>
  <c r="A263" i="17" s="1"/>
  <c r="P266" i="1"/>
  <c r="P265" i="1"/>
  <c r="Q265" i="1" s="1"/>
  <c r="A262" i="17" s="1"/>
  <c r="P264" i="1"/>
  <c r="Q264" i="1" s="1"/>
  <c r="A261" i="17" s="1"/>
  <c r="P263" i="1"/>
  <c r="Q263" i="1" s="1"/>
  <c r="A260" i="17" s="1"/>
  <c r="Q262" i="1"/>
  <c r="A259" i="17" s="1"/>
  <c r="P262" i="1"/>
  <c r="P261" i="1"/>
  <c r="Q261" i="1" s="1"/>
  <c r="A258" i="17" s="1"/>
  <c r="P260" i="1"/>
  <c r="Q260" i="1" s="1"/>
  <c r="A257" i="17" s="1"/>
  <c r="P259" i="1"/>
  <c r="Q259" i="1" s="1"/>
  <c r="A256" i="17" s="1"/>
  <c r="P258" i="1"/>
  <c r="Q258" i="1" s="1"/>
  <c r="A255" i="17" s="1"/>
  <c r="Q257" i="1"/>
  <c r="A254" i="17" s="1"/>
  <c r="P257" i="1"/>
  <c r="Q256" i="1"/>
  <c r="A253" i="17" s="1"/>
  <c r="P256" i="1"/>
  <c r="P255" i="1"/>
  <c r="Q255" i="1" s="1"/>
  <c r="A252" i="17" s="1"/>
  <c r="Q254" i="1"/>
  <c r="A251" i="17" s="1"/>
  <c r="P254" i="1"/>
  <c r="P253" i="1"/>
  <c r="Q253" i="1" s="1"/>
  <c r="A250" i="17" s="1"/>
  <c r="P252" i="1"/>
  <c r="Q252" i="1" s="1"/>
  <c r="A249" i="17" s="1"/>
  <c r="Q251" i="1"/>
  <c r="A248" i="17" s="1"/>
  <c r="P251" i="1"/>
  <c r="Q250" i="1"/>
  <c r="A247" i="17" s="1"/>
  <c r="P250" i="1"/>
  <c r="Q249" i="1"/>
  <c r="A246" i="17" s="1"/>
  <c r="P249" i="1"/>
  <c r="P248" i="1"/>
  <c r="Q248" i="1" s="1"/>
  <c r="A245" i="17" s="1"/>
  <c r="P247" i="1"/>
  <c r="Q247" i="1" s="1"/>
  <c r="A244" i="17" s="1"/>
  <c r="Q246" i="1"/>
  <c r="A243" i="17" s="1"/>
  <c r="P246" i="1"/>
  <c r="P245" i="1"/>
  <c r="Q245" i="1" s="1"/>
  <c r="A242" i="17" s="1"/>
  <c r="P244" i="1"/>
  <c r="Q244" i="1" s="1"/>
  <c r="A241" i="17" s="1"/>
  <c r="P243" i="1"/>
  <c r="Q243" i="1" s="1"/>
  <c r="A240" i="17" s="1"/>
  <c r="P242" i="1"/>
  <c r="Q242" i="1" s="1"/>
  <c r="A239" i="17" s="1"/>
  <c r="P241" i="1"/>
  <c r="Q241" i="1" s="1"/>
  <c r="A238" i="17" s="1"/>
  <c r="Q240" i="1"/>
  <c r="A237" i="17" s="1"/>
  <c r="P240" i="1"/>
  <c r="P239" i="1"/>
  <c r="Q239" i="1" s="1"/>
  <c r="A236" i="17" s="1"/>
  <c r="P238" i="1"/>
  <c r="Q238" i="1" s="1"/>
  <c r="A235" i="17" s="1"/>
  <c r="Q237" i="1"/>
  <c r="A234" i="17" s="1"/>
  <c r="P237" i="1"/>
  <c r="Q236" i="1"/>
  <c r="A233" i="17" s="1"/>
  <c r="P236" i="1"/>
  <c r="Q235" i="1"/>
  <c r="A232" i="17" s="1"/>
  <c r="P235" i="1"/>
  <c r="P234" i="1"/>
  <c r="Q234" i="1" s="1"/>
  <c r="A231" i="17" s="1"/>
  <c r="Q233" i="1"/>
  <c r="A230" i="17" s="1"/>
  <c r="P233" i="1"/>
  <c r="P232" i="1"/>
  <c r="Q232" i="1" s="1"/>
  <c r="A229" i="17" s="1"/>
  <c r="P231" i="1"/>
  <c r="Q231" i="1" s="1"/>
  <c r="A228" i="17" s="1"/>
  <c r="P230" i="1"/>
  <c r="Q230" i="1" s="1"/>
  <c r="A227" i="17" s="1"/>
  <c r="P229" i="1"/>
  <c r="Q229" i="1" s="1"/>
  <c r="A226" i="17" s="1"/>
  <c r="P228" i="1"/>
  <c r="Q228" i="1" s="1"/>
  <c r="A225" i="17" s="1"/>
  <c r="Q227" i="1"/>
  <c r="A224" i="17" s="1"/>
  <c r="P227" i="1"/>
  <c r="Q226" i="1"/>
  <c r="A223" i="17" s="1"/>
  <c r="P226" i="1"/>
  <c r="Q225" i="1"/>
  <c r="A222" i="17" s="1"/>
  <c r="P225" i="1"/>
  <c r="P224" i="1"/>
  <c r="Q224" i="1" s="1"/>
  <c r="A221" i="17" s="1"/>
  <c r="P223" i="1"/>
  <c r="Q223" i="1" s="1"/>
  <c r="A220" i="17" s="1"/>
  <c r="P222" i="1"/>
  <c r="Q222" i="1" s="1"/>
  <c r="A219" i="17" s="1"/>
  <c r="P221" i="1"/>
  <c r="Q221" i="1" s="1"/>
  <c r="A218" i="17" s="1"/>
  <c r="P220" i="1"/>
  <c r="Q220" i="1" s="1"/>
  <c r="A217" i="17" s="1"/>
  <c r="P219" i="1"/>
  <c r="Q219" i="1" s="1"/>
  <c r="A216" i="17" s="1"/>
  <c r="P218" i="1"/>
  <c r="Q218" i="1" s="1"/>
  <c r="A215" i="17" s="1"/>
  <c r="P217" i="1"/>
  <c r="Q217" i="1" s="1"/>
  <c r="A214" i="17" s="1"/>
  <c r="P216" i="1"/>
  <c r="Q216" i="1" s="1"/>
  <c r="A213" i="17" s="1"/>
  <c r="P215" i="1"/>
  <c r="Q215" i="1" s="1"/>
  <c r="A212" i="17" s="1"/>
  <c r="Q214" i="1"/>
  <c r="A211" i="17" s="1"/>
  <c r="P214" i="1"/>
  <c r="P213" i="1"/>
  <c r="Q213" i="1" s="1"/>
  <c r="Q212" i="1"/>
  <c r="A209" i="17" s="1"/>
  <c r="P212" i="1"/>
  <c r="P211" i="1"/>
  <c r="Q211" i="1" s="1"/>
  <c r="A208" i="17" s="1"/>
  <c r="P210" i="1"/>
  <c r="Q210" i="1" s="1"/>
  <c r="A207" i="17" s="1"/>
  <c r="P209" i="1"/>
  <c r="Q209" i="1" s="1"/>
  <c r="A206" i="17" s="1"/>
  <c r="P208" i="1"/>
  <c r="Q208" i="1" s="1"/>
  <c r="A205" i="17" s="1"/>
  <c r="P207" i="1"/>
  <c r="Q207" i="1" s="1"/>
  <c r="A204" i="17" s="1"/>
  <c r="Q206" i="1"/>
  <c r="A203" i="17" s="1"/>
  <c r="P206" i="1"/>
  <c r="P205" i="1"/>
  <c r="Q205" i="1" s="1"/>
  <c r="A202" i="17" s="1"/>
  <c r="Q204" i="1"/>
  <c r="A201" i="17" s="1"/>
  <c r="P204" i="1"/>
  <c r="P203" i="1"/>
  <c r="Q203" i="1" s="1"/>
  <c r="A200" i="17" s="1"/>
  <c r="P202" i="1"/>
  <c r="Q202" i="1" s="1"/>
  <c r="A199" i="17" s="1"/>
  <c r="P201" i="1"/>
  <c r="Q201" i="1" s="1"/>
  <c r="A198" i="17" s="1"/>
  <c r="P200" i="1"/>
  <c r="Q200" i="1" s="1"/>
  <c r="A197" i="17" s="1"/>
  <c r="P199" i="1"/>
  <c r="Q199" i="1" s="1"/>
  <c r="A196" i="17" s="1"/>
  <c r="P198" i="1"/>
  <c r="Q198" i="1" s="1"/>
  <c r="P197" i="1"/>
  <c r="Q197" i="1" s="1"/>
  <c r="A194" i="17" s="1"/>
  <c r="P196" i="1"/>
  <c r="Q196" i="1" s="1"/>
  <c r="A193" i="17" s="1"/>
  <c r="Q195" i="1"/>
  <c r="A192" i="17" s="1"/>
  <c r="P195" i="1"/>
  <c r="P194" i="1"/>
  <c r="Q194" i="1" s="1"/>
  <c r="A191" i="17" s="1"/>
  <c r="Q193" i="1"/>
  <c r="A190" i="17" s="1"/>
  <c r="P193" i="1"/>
  <c r="P192" i="1"/>
  <c r="Q192" i="1" s="1"/>
  <c r="A189" i="17" s="1"/>
  <c r="Q191" i="1"/>
  <c r="A188" i="17" s="1"/>
  <c r="P191" i="1"/>
  <c r="P190" i="1"/>
  <c r="Q190" i="1" s="1"/>
  <c r="A187" i="17" s="1"/>
  <c r="Q189" i="1"/>
  <c r="A186" i="17" s="1"/>
  <c r="P189" i="1"/>
  <c r="P188" i="1"/>
  <c r="Q188" i="1" s="1"/>
  <c r="A185" i="17" s="1"/>
  <c r="P187" i="1"/>
  <c r="Q187" i="1" s="1"/>
  <c r="A184" i="17" s="1"/>
  <c r="P186" i="1"/>
  <c r="Q186" i="1" s="1"/>
  <c r="A183" i="17" s="1"/>
  <c r="P185" i="1"/>
  <c r="Q185" i="1" s="1"/>
  <c r="A182" i="17" s="1"/>
  <c r="P184" i="1"/>
  <c r="Q184" i="1" s="1"/>
  <c r="A181" i="17" s="1"/>
  <c r="Q183" i="1"/>
  <c r="A180" i="17" s="1"/>
  <c r="P183" i="1"/>
  <c r="P182" i="1"/>
  <c r="Q182" i="1" s="1"/>
  <c r="A179" i="17" s="1"/>
  <c r="P181" i="1"/>
  <c r="Q181" i="1" s="1"/>
  <c r="A178" i="17" s="1"/>
  <c r="P180" i="1"/>
  <c r="Q180" i="1" s="1"/>
  <c r="A177" i="17" s="1"/>
  <c r="P179" i="1"/>
  <c r="Q179" i="1" s="1"/>
  <c r="A176" i="17" s="1"/>
  <c r="P178" i="1"/>
  <c r="Q178" i="1" s="1"/>
  <c r="A175" i="17" s="1"/>
  <c r="P177" i="1"/>
  <c r="Q177" i="1" s="1"/>
  <c r="A174" i="17" s="1"/>
  <c r="Q176" i="1"/>
  <c r="A173" i="17" s="1"/>
  <c r="P176" i="1"/>
  <c r="Q175" i="1"/>
  <c r="A172" i="17" s="1"/>
  <c r="P175" i="1"/>
  <c r="Q174" i="1"/>
  <c r="A171" i="17" s="1"/>
  <c r="P174" i="1"/>
  <c r="P173" i="1"/>
  <c r="Q173" i="1" s="1"/>
  <c r="A170" i="17" s="1"/>
  <c r="Q172" i="1"/>
  <c r="A169" i="17" s="1"/>
  <c r="P172" i="1"/>
  <c r="P171" i="1"/>
  <c r="Q171" i="1" s="1"/>
  <c r="A168" i="17" s="1"/>
  <c r="Q170" i="1"/>
  <c r="A167" i="17" s="1"/>
  <c r="P170" i="1"/>
  <c r="P169" i="1"/>
  <c r="Q169" i="1" s="1"/>
  <c r="A166" i="17" s="1"/>
  <c r="P168" i="1"/>
  <c r="Q168" i="1" s="1"/>
  <c r="A165" i="17" s="1"/>
  <c r="Q167" i="1"/>
  <c r="A164" i="17" s="1"/>
  <c r="P167" i="1"/>
  <c r="P166" i="1"/>
  <c r="Q166" i="1" s="1"/>
  <c r="A163" i="17" s="1"/>
  <c r="P165" i="1"/>
  <c r="Q165" i="1" s="1"/>
  <c r="A162" i="17" s="1"/>
  <c r="Q164" i="1"/>
  <c r="A161" i="17" s="1"/>
  <c r="P164" i="1"/>
  <c r="P163" i="1"/>
  <c r="Q163" i="1" s="1"/>
  <c r="A160" i="17" s="1"/>
  <c r="Q162" i="1"/>
  <c r="A159" i="17" s="1"/>
  <c r="P162" i="1"/>
  <c r="P161" i="1"/>
  <c r="Q161" i="1" s="1"/>
  <c r="A158" i="17" s="1"/>
  <c r="P160" i="1"/>
  <c r="Q160" i="1" s="1"/>
  <c r="A157" i="17" s="1"/>
  <c r="L159" i="1"/>
  <c r="I159" i="1"/>
  <c r="L158" i="1"/>
  <c r="I158" i="1"/>
  <c r="Q157" i="1"/>
  <c r="A154" i="17" s="1"/>
  <c r="P157" i="1"/>
  <c r="L157" i="1"/>
  <c r="K157" i="1"/>
  <c r="I157" i="1"/>
  <c r="Q156" i="1"/>
  <c r="A153" i="17" s="1"/>
  <c r="L156" i="1"/>
  <c r="I156" i="1"/>
  <c r="K156" i="1" s="1"/>
  <c r="P156" i="1" s="1"/>
  <c r="L155" i="1"/>
  <c r="I155" i="1"/>
  <c r="K155" i="1" s="1"/>
  <c r="L154" i="1"/>
  <c r="I154" i="1"/>
  <c r="K154" i="1" s="1"/>
  <c r="L153" i="1"/>
  <c r="I153" i="1"/>
  <c r="L152" i="1"/>
  <c r="I152" i="1"/>
  <c r="K152" i="1" s="1"/>
  <c r="P152" i="1" s="1"/>
  <c r="Q152" i="1" s="1"/>
  <c r="A149" i="17" s="1"/>
  <c r="L151" i="1"/>
  <c r="I151" i="1"/>
  <c r="K151" i="1" s="1"/>
  <c r="L150" i="1"/>
  <c r="K150" i="1"/>
  <c r="P150" i="1" s="1"/>
  <c r="Q150" i="1" s="1"/>
  <c r="A147" i="17" s="1"/>
  <c r="I150" i="1"/>
  <c r="L149" i="1"/>
  <c r="I149" i="1"/>
  <c r="L148" i="1"/>
  <c r="P148" i="1" s="1"/>
  <c r="Q148" i="1" s="1"/>
  <c r="A145" i="17" s="1"/>
  <c r="K148" i="1"/>
  <c r="I148" i="1"/>
  <c r="L147" i="1"/>
  <c r="I147" i="1"/>
  <c r="K147" i="1" s="1"/>
  <c r="L146" i="1"/>
  <c r="K146" i="1"/>
  <c r="I146" i="1"/>
  <c r="L145" i="1"/>
  <c r="K145" i="1"/>
  <c r="P145" i="1" s="1"/>
  <c r="Q145" i="1" s="1"/>
  <c r="A142" i="17" s="1"/>
  <c r="I145" i="1"/>
  <c r="L144" i="1"/>
  <c r="K144" i="1"/>
  <c r="P144" i="1" s="1"/>
  <c r="Q144" i="1" s="1"/>
  <c r="A141" i="17" s="1"/>
  <c r="I144" i="1"/>
  <c r="L143" i="1"/>
  <c r="I143" i="1"/>
  <c r="K143" i="1" s="1"/>
  <c r="L142" i="1"/>
  <c r="I142" i="1"/>
  <c r="L141" i="1"/>
  <c r="I141" i="1"/>
  <c r="L140" i="1"/>
  <c r="K140" i="1"/>
  <c r="P140" i="1" s="1"/>
  <c r="Q140" i="1" s="1"/>
  <c r="A137" i="17" s="1"/>
  <c r="I140" i="1"/>
  <c r="L139" i="1"/>
  <c r="I139" i="1"/>
  <c r="K139" i="1" s="1"/>
  <c r="L138" i="1"/>
  <c r="I138" i="1"/>
  <c r="L137" i="1"/>
  <c r="K137" i="1"/>
  <c r="I137" i="1"/>
  <c r="P137" i="1" s="1"/>
  <c r="Q137" i="1" s="1"/>
  <c r="A134" i="17" s="1"/>
  <c r="L136" i="1"/>
  <c r="I136" i="1"/>
  <c r="Q135" i="1"/>
  <c r="A132" i="17" s="1"/>
  <c r="P135" i="1"/>
  <c r="L135" i="1"/>
  <c r="I135" i="1"/>
  <c r="K135" i="1" s="1"/>
  <c r="L134" i="1"/>
  <c r="I134" i="1"/>
  <c r="K134" i="1" s="1"/>
  <c r="L133" i="1"/>
  <c r="K133" i="1"/>
  <c r="I133" i="1"/>
  <c r="L132" i="1"/>
  <c r="I132" i="1"/>
  <c r="P131" i="1"/>
  <c r="Q131" i="1" s="1"/>
  <c r="A128" i="17" s="1"/>
  <c r="L131" i="1"/>
  <c r="I131" i="1"/>
  <c r="K131" i="1" s="1"/>
  <c r="L130" i="1"/>
  <c r="I130" i="1"/>
  <c r="L129" i="1"/>
  <c r="K129" i="1"/>
  <c r="P129" i="1" s="1"/>
  <c r="Q129" i="1" s="1"/>
  <c r="A126" i="17" s="1"/>
  <c r="I129" i="1"/>
  <c r="L128" i="1"/>
  <c r="I128" i="1"/>
  <c r="K128" i="1" s="1"/>
  <c r="P127" i="1"/>
  <c r="Q127" i="1" s="1"/>
  <c r="A124" i="17" s="1"/>
  <c r="L127" i="1"/>
  <c r="I127" i="1"/>
  <c r="K127" i="1" s="1"/>
  <c r="L126" i="1"/>
  <c r="K126" i="1"/>
  <c r="I126" i="1"/>
  <c r="P126" i="1" s="1"/>
  <c r="Q126" i="1" s="1"/>
  <c r="A123" i="17" s="1"/>
  <c r="L125" i="1"/>
  <c r="I125" i="1"/>
  <c r="L124" i="1"/>
  <c r="K124" i="1"/>
  <c r="P124" i="1" s="1"/>
  <c r="Q124" i="1" s="1"/>
  <c r="A121" i="17" s="1"/>
  <c r="I124" i="1"/>
  <c r="L123" i="1"/>
  <c r="I123" i="1"/>
  <c r="L122" i="1"/>
  <c r="I122" i="1"/>
  <c r="L121" i="1"/>
  <c r="K121" i="1"/>
  <c r="I121" i="1"/>
  <c r="L120" i="1"/>
  <c r="I120" i="1"/>
  <c r="K120" i="1" s="1"/>
  <c r="Q119" i="1"/>
  <c r="A116" i="17" s="1"/>
  <c r="P119" i="1"/>
  <c r="L119" i="1"/>
  <c r="I119" i="1"/>
  <c r="K119" i="1" s="1"/>
  <c r="Q118" i="1"/>
  <c r="A115" i="17" s="1"/>
  <c r="L118" i="1"/>
  <c r="I118" i="1"/>
  <c r="K118" i="1" s="1"/>
  <c r="P118" i="1" s="1"/>
  <c r="L117" i="1"/>
  <c r="K117" i="1"/>
  <c r="P117" i="1" s="1"/>
  <c r="Q117" i="1" s="1"/>
  <c r="A114" i="17" s="1"/>
  <c r="P116" i="1"/>
  <c r="Q116" i="1" s="1"/>
  <c r="A113" i="17" s="1"/>
  <c r="L116" i="1"/>
  <c r="K116" i="1"/>
  <c r="L115" i="1"/>
  <c r="K115" i="1"/>
  <c r="P115" i="1" s="1"/>
  <c r="Q115" i="1" s="1"/>
  <c r="A112" i="17" s="1"/>
  <c r="L114" i="1"/>
  <c r="K114" i="1"/>
  <c r="P114" i="1" s="1"/>
  <c r="Q114" i="1" s="1"/>
  <c r="A111" i="17" s="1"/>
  <c r="P113" i="1"/>
  <c r="Q113" i="1" s="1"/>
  <c r="A110" i="17" s="1"/>
  <c r="L113" i="1"/>
  <c r="K113" i="1"/>
  <c r="L112" i="1"/>
  <c r="K112" i="1"/>
  <c r="P112" i="1" s="1"/>
  <c r="Q112" i="1" s="1"/>
  <c r="A109" i="17" s="1"/>
  <c r="L111" i="1"/>
  <c r="K111" i="1"/>
  <c r="P111" i="1" s="1"/>
  <c r="Q111" i="1" s="1"/>
  <c r="A108" i="17" s="1"/>
  <c r="L110" i="1"/>
  <c r="P110" i="1" s="1"/>
  <c r="Q110" i="1" s="1"/>
  <c r="A107" i="17" s="1"/>
  <c r="K110" i="1"/>
  <c r="L109" i="1"/>
  <c r="K109" i="1"/>
  <c r="P109" i="1" s="1"/>
  <c r="Q109" i="1" s="1"/>
  <c r="A106" i="17" s="1"/>
  <c r="L108" i="1"/>
  <c r="K108" i="1"/>
  <c r="P108" i="1" s="1"/>
  <c r="Q108" i="1" s="1"/>
  <c r="A105" i="17" s="1"/>
  <c r="L107" i="1"/>
  <c r="K107" i="1"/>
  <c r="P107" i="1" s="1"/>
  <c r="Q107" i="1" s="1"/>
  <c r="A104" i="17" s="1"/>
  <c r="L106" i="1"/>
  <c r="K106" i="1"/>
  <c r="P106" i="1" s="1"/>
  <c r="Q106" i="1" s="1"/>
  <c r="A103" i="17" s="1"/>
  <c r="L105" i="1"/>
  <c r="K105" i="1"/>
  <c r="P105" i="1" s="1"/>
  <c r="Q105" i="1" s="1"/>
  <c r="A102" i="17" s="1"/>
  <c r="L104" i="1"/>
  <c r="K104" i="1"/>
  <c r="P104" i="1" s="1"/>
  <c r="Q104" i="1" s="1"/>
  <c r="A101" i="17" s="1"/>
  <c r="L103" i="1"/>
  <c r="K103" i="1"/>
  <c r="P103" i="1" s="1"/>
  <c r="Q103" i="1" s="1"/>
  <c r="A100" i="17" s="1"/>
  <c r="P102" i="1"/>
  <c r="Q102" i="1" s="1"/>
  <c r="A99" i="17" s="1"/>
  <c r="L102" i="1"/>
  <c r="K102" i="1"/>
  <c r="L101" i="1"/>
  <c r="K101" i="1"/>
  <c r="P101" i="1" s="1"/>
  <c r="Q101" i="1" s="1"/>
  <c r="A98" i="17" s="1"/>
  <c r="L100" i="1"/>
  <c r="K100" i="1"/>
  <c r="P99" i="1"/>
  <c r="Q99" i="1" s="1"/>
  <c r="A96" i="17" s="1"/>
  <c r="L99" i="1"/>
  <c r="K99" i="1"/>
  <c r="P98" i="1"/>
  <c r="Q98" i="1" s="1"/>
  <c r="A95" i="17" s="1"/>
  <c r="L98" i="1"/>
  <c r="K98" i="1"/>
  <c r="P97" i="1"/>
  <c r="Q97" i="1" s="1"/>
  <c r="A94" i="17" s="1"/>
  <c r="L97" i="1"/>
  <c r="K97" i="1"/>
  <c r="L96" i="1"/>
  <c r="K96" i="1"/>
  <c r="P96" i="1" s="1"/>
  <c r="Q96" i="1" s="1"/>
  <c r="A93" i="17" s="1"/>
  <c r="L95" i="1"/>
  <c r="K95" i="1"/>
  <c r="P94" i="1"/>
  <c r="Q94" i="1" s="1"/>
  <c r="A91" i="17" s="1"/>
  <c r="L94" i="1"/>
  <c r="K94" i="1"/>
  <c r="Q93" i="1"/>
  <c r="A90" i="17" s="1"/>
  <c r="P93" i="1"/>
  <c r="N93" i="1"/>
  <c r="M93" i="1"/>
  <c r="L93" i="1"/>
  <c r="Q92" i="1"/>
  <c r="A89" i="17" s="1"/>
  <c r="P92" i="1"/>
  <c r="N92" i="1"/>
  <c r="M92" i="1"/>
  <c r="L92" i="1"/>
  <c r="N91" i="1"/>
  <c r="M91" i="1"/>
  <c r="L91" i="1"/>
  <c r="P91" i="1" s="1"/>
  <c r="Q91" i="1" s="1"/>
  <c r="A88" i="17" s="1"/>
  <c r="N90" i="1"/>
  <c r="M90" i="1"/>
  <c r="L90" i="1"/>
  <c r="P90" i="1" s="1"/>
  <c r="Q90" i="1" s="1"/>
  <c r="A87" i="17" s="1"/>
  <c r="Q89" i="1"/>
  <c r="A86" i="17" s="1"/>
  <c r="P89" i="1"/>
  <c r="N89" i="1"/>
  <c r="M89" i="1"/>
  <c r="L89" i="1"/>
  <c r="Q88" i="1"/>
  <c r="A85" i="17" s="1"/>
  <c r="P88" i="1"/>
  <c r="N88" i="1"/>
  <c r="M88" i="1"/>
  <c r="L88" i="1"/>
  <c r="N87" i="1"/>
  <c r="M87" i="1"/>
  <c r="L87" i="1"/>
  <c r="P87" i="1" s="1"/>
  <c r="Q87" i="1" s="1"/>
  <c r="A84" i="17" s="1"/>
  <c r="N86" i="1"/>
  <c r="M86" i="1"/>
  <c r="L86" i="1"/>
  <c r="P86" i="1" s="1"/>
  <c r="Q86" i="1" s="1"/>
  <c r="A83" i="17" s="1"/>
  <c r="N85" i="1"/>
  <c r="M85" i="1"/>
  <c r="P85" i="1" s="1"/>
  <c r="Q85" i="1" s="1"/>
  <c r="A82" i="17" s="1"/>
  <c r="L85" i="1"/>
  <c r="Q84" i="1"/>
  <c r="A81" i="17" s="1"/>
  <c r="P84" i="1"/>
  <c r="N84" i="1"/>
  <c r="M84" i="1"/>
  <c r="L84" i="1"/>
  <c r="N83" i="1"/>
  <c r="M83" i="1"/>
  <c r="L83" i="1"/>
  <c r="P83" i="1" s="1"/>
  <c r="Q83" i="1" s="1"/>
  <c r="A80" i="17" s="1"/>
  <c r="N82" i="1"/>
  <c r="P82" i="1" s="1"/>
  <c r="Q82" i="1" s="1"/>
  <c r="A79" i="17" s="1"/>
  <c r="M82" i="1"/>
  <c r="L82" i="1"/>
  <c r="N81" i="1"/>
  <c r="M81" i="1"/>
  <c r="L81" i="1"/>
  <c r="P81" i="1" s="1"/>
  <c r="Q81" i="1" s="1"/>
  <c r="A78" i="17" s="1"/>
  <c r="Q80" i="1"/>
  <c r="A77" i="17" s="1"/>
  <c r="P80" i="1"/>
  <c r="N80" i="1"/>
  <c r="M80" i="1"/>
  <c r="L80" i="1"/>
  <c r="N79" i="1"/>
  <c r="M79" i="1"/>
  <c r="L79" i="1"/>
  <c r="P79" i="1" s="1"/>
  <c r="Q79" i="1" s="1"/>
  <c r="A76" i="17" s="1"/>
  <c r="N78" i="1"/>
  <c r="M78" i="1"/>
  <c r="L78" i="1"/>
  <c r="P78" i="1" s="1"/>
  <c r="Q78" i="1" s="1"/>
  <c r="A75" i="17" s="1"/>
  <c r="N77" i="1"/>
  <c r="M77" i="1"/>
  <c r="L77" i="1"/>
  <c r="P77" i="1" s="1"/>
  <c r="Q77" i="1" s="1"/>
  <c r="A74" i="17" s="1"/>
  <c r="Q76" i="1"/>
  <c r="A73" i="17" s="1"/>
  <c r="P76" i="1"/>
  <c r="N76" i="1"/>
  <c r="M76" i="1"/>
  <c r="L76" i="1"/>
  <c r="N75" i="1"/>
  <c r="M75" i="1"/>
  <c r="L75" i="1"/>
  <c r="P75" i="1" s="1"/>
  <c r="Q75" i="1" s="1"/>
  <c r="A72" i="17" s="1"/>
  <c r="N74" i="1"/>
  <c r="M74" i="1"/>
  <c r="L74" i="1"/>
  <c r="P74" i="1" s="1"/>
  <c r="Q74" i="1" s="1"/>
  <c r="A71" i="17" s="1"/>
  <c r="N73" i="1"/>
  <c r="M73" i="1"/>
  <c r="L73" i="1"/>
  <c r="P73" i="1" s="1"/>
  <c r="Q73" i="1" s="1"/>
  <c r="A70" i="17" s="1"/>
  <c r="Q72" i="1"/>
  <c r="A69" i="17" s="1"/>
  <c r="P72" i="1"/>
  <c r="N72" i="1"/>
  <c r="M72" i="1"/>
  <c r="L72" i="1"/>
  <c r="N71" i="1"/>
  <c r="M71" i="1"/>
  <c r="L71" i="1"/>
  <c r="P71" i="1" s="1"/>
  <c r="Q71" i="1" s="1"/>
  <c r="A68" i="17" s="1"/>
  <c r="N70" i="1"/>
  <c r="M70" i="1"/>
  <c r="L70" i="1"/>
  <c r="P70" i="1" s="1"/>
  <c r="Q70" i="1" s="1"/>
  <c r="A67" i="17" s="1"/>
  <c r="P69" i="1"/>
  <c r="Q69" i="1" s="1"/>
  <c r="A66" i="17" s="1"/>
  <c r="N69" i="1"/>
  <c r="M69" i="1"/>
  <c r="L69" i="1"/>
  <c r="Q68" i="1"/>
  <c r="A65" i="17" s="1"/>
  <c r="P68" i="1"/>
  <c r="N68" i="1"/>
  <c r="M68" i="1"/>
  <c r="L68" i="1"/>
  <c r="N67" i="1"/>
  <c r="M67" i="1"/>
  <c r="L67" i="1"/>
  <c r="P67" i="1" s="1"/>
  <c r="Q67" i="1" s="1"/>
  <c r="A64" i="17" s="1"/>
  <c r="Q66" i="1"/>
  <c r="A63" i="17" s="1"/>
  <c r="P66" i="1"/>
  <c r="N66" i="1"/>
  <c r="M66" i="1"/>
  <c r="L66" i="1"/>
  <c r="N65" i="1"/>
  <c r="M65" i="1"/>
  <c r="L65" i="1"/>
  <c r="P65" i="1" s="1"/>
  <c r="Q65" i="1" s="1"/>
  <c r="A62" i="17" s="1"/>
  <c r="Q64" i="1"/>
  <c r="A61" i="17" s="1"/>
  <c r="P64" i="1"/>
  <c r="N64" i="1"/>
  <c r="M64" i="1"/>
  <c r="L64" i="1"/>
  <c r="N63" i="1"/>
  <c r="M63" i="1"/>
  <c r="L63" i="1"/>
  <c r="P63" i="1" s="1"/>
  <c r="Q63" i="1" s="1"/>
  <c r="A60" i="17" s="1"/>
  <c r="N62" i="1"/>
  <c r="P62" i="1" s="1"/>
  <c r="Q62" i="1" s="1"/>
  <c r="A59" i="17" s="1"/>
  <c r="M62" i="1"/>
  <c r="L62" i="1"/>
  <c r="N61" i="1"/>
  <c r="M61" i="1"/>
  <c r="L61" i="1"/>
  <c r="P61" i="1" s="1"/>
  <c r="Q61" i="1" s="1"/>
  <c r="A58" i="17" s="1"/>
  <c r="Q60" i="1"/>
  <c r="A57" i="17" s="1"/>
  <c r="P60" i="1"/>
  <c r="N60" i="1"/>
  <c r="M60" i="1"/>
  <c r="L60" i="1"/>
  <c r="N59" i="1"/>
  <c r="M59" i="1"/>
  <c r="L59" i="1"/>
  <c r="P59" i="1" s="1"/>
  <c r="Q59" i="1" s="1"/>
  <c r="A56" i="17" s="1"/>
  <c r="N58" i="1"/>
  <c r="M58" i="1"/>
  <c r="L58" i="1"/>
  <c r="P58" i="1" s="1"/>
  <c r="Q58" i="1" s="1"/>
  <c r="A55" i="17" s="1"/>
  <c r="N57" i="1"/>
  <c r="M57" i="1"/>
  <c r="P57" i="1" s="1"/>
  <c r="Q57" i="1" s="1"/>
  <c r="A54" i="17" s="1"/>
  <c r="L57" i="1"/>
  <c r="Q56" i="1"/>
  <c r="A53" i="17" s="1"/>
  <c r="P56" i="1"/>
  <c r="N56" i="1"/>
  <c r="M56" i="1"/>
  <c r="L56" i="1"/>
  <c r="N55" i="1"/>
  <c r="M55" i="1"/>
  <c r="L55" i="1"/>
  <c r="P55" i="1" s="1"/>
  <c r="Q55" i="1" s="1"/>
  <c r="A52" i="17" s="1"/>
  <c r="P54" i="1"/>
  <c r="Q54" i="1" s="1"/>
  <c r="A51" i="17" s="1"/>
  <c r="N54" i="1"/>
  <c r="M54" i="1"/>
  <c r="L54" i="1"/>
  <c r="P53" i="1"/>
  <c r="Q53" i="1" s="1"/>
  <c r="A50" i="17" s="1"/>
  <c r="N53" i="1"/>
  <c r="M53" i="1"/>
  <c r="L53" i="1"/>
  <c r="Q52" i="1"/>
  <c r="A49" i="17" s="1"/>
  <c r="P52" i="1"/>
  <c r="N52" i="1"/>
  <c r="M52" i="1"/>
  <c r="L52" i="1"/>
  <c r="N51" i="1"/>
  <c r="M51" i="1"/>
  <c r="L51" i="1"/>
  <c r="P51" i="1" s="1"/>
  <c r="Q51" i="1" s="1"/>
  <c r="A48" i="17" s="1"/>
  <c r="N50" i="1"/>
  <c r="M50" i="1"/>
  <c r="L50" i="1"/>
  <c r="P50" i="1" s="1"/>
  <c r="Q50" i="1" s="1"/>
  <c r="A47" i="17" s="1"/>
  <c r="N49" i="1"/>
  <c r="M49" i="1"/>
  <c r="P49" i="1" s="1"/>
  <c r="Q49" i="1" s="1"/>
  <c r="A46" i="17" s="1"/>
  <c r="L49" i="1"/>
  <c r="Q48" i="1"/>
  <c r="A45" i="17" s="1"/>
  <c r="P48" i="1"/>
  <c r="N48" i="1"/>
  <c r="M48" i="1"/>
  <c r="L48" i="1"/>
  <c r="N47" i="1"/>
  <c r="M47" i="1"/>
  <c r="L47" i="1"/>
  <c r="P47" i="1" s="1"/>
  <c r="Q47" i="1" s="1"/>
  <c r="A44" i="17" s="1"/>
  <c r="N46" i="1"/>
  <c r="M46" i="1"/>
  <c r="L46" i="1"/>
  <c r="P46" i="1" s="1"/>
  <c r="Q46" i="1" s="1"/>
  <c r="A43" i="17" s="1"/>
  <c r="N45" i="1"/>
  <c r="P45" i="1" s="1"/>
  <c r="Q45" i="1" s="1"/>
  <c r="A42" i="17" s="1"/>
  <c r="M45" i="1"/>
  <c r="L45" i="1"/>
  <c r="Q44" i="1"/>
  <c r="A41" i="17" s="1"/>
  <c r="P44" i="1"/>
  <c r="N44" i="1"/>
  <c r="M44" i="1"/>
  <c r="L44" i="1"/>
  <c r="N43" i="1"/>
  <c r="M43" i="1"/>
  <c r="L43" i="1"/>
  <c r="P43" i="1" s="1"/>
  <c r="Q43" i="1" s="1"/>
  <c r="A40" i="17" s="1"/>
  <c r="N42" i="1"/>
  <c r="P42" i="1" s="1"/>
  <c r="Q42" i="1" s="1"/>
  <c r="A39" i="17" s="1"/>
  <c r="M42" i="1"/>
  <c r="L42" i="1"/>
  <c r="N41" i="1"/>
  <c r="M41" i="1"/>
  <c r="L41" i="1"/>
  <c r="P41" i="1" s="1"/>
  <c r="Q41" i="1" s="1"/>
  <c r="A38" i="17" s="1"/>
  <c r="Q40" i="1"/>
  <c r="A37" i="17" s="1"/>
  <c r="P40" i="1"/>
  <c r="N40" i="1"/>
  <c r="M40" i="1"/>
  <c r="L40" i="1"/>
  <c r="N39" i="1"/>
  <c r="M39" i="1"/>
  <c r="L39" i="1"/>
  <c r="P39" i="1" s="1"/>
  <c r="Q39" i="1" s="1"/>
  <c r="A36" i="17" s="1"/>
  <c r="N38" i="1"/>
  <c r="M38" i="1"/>
  <c r="L38" i="1"/>
  <c r="P38" i="1" s="1"/>
  <c r="Q38" i="1" s="1"/>
  <c r="A35" i="17" s="1"/>
  <c r="N37" i="1"/>
  <c r="M37" i="1"/>
  <c r="L37" i="1"/>
  <c r="P37" i="1" s="1"/>
  <c r="Q37" i="1" s="1"/>
  <c r="A34" i="17" s="1"/>
  <c r="Q36" i="1"/>
  <c r="A33" i="17" s="1"/>
  <c r="P36" i="1"/>
  <c r="N36" i="1"/>
  <c r="M36" i="1"/>
  <c r="L36" i="1"/>
  <c r="N35" i="1"/>
  <c r="M35" i="1"/>
  <c r="L35" i="1"/>
  <c r="P35" i="1" s="1"/>
  <c r="Q35" i="1" s="1"/>
  <c r="A32" i="17" s="1"/>
  <c r="N34" i="1"/>
  <c r="M34" i="1"/>
  <c r="L34" i="1"/>
  <c r="P34" i="1" s="1"/>
  <c r="Q34" i="1" s="1"/>
  <c r="A31" i="17" s="1"/>
  <c r="N33" i="1"/>
  <c r="M33" i="1"/>
  <c r="L33" i="1"/>
  <c r="P33" i="1" s="1"/>
  <c r="Q33" i="1" s="1"/>
  <c r="A30" i="17" s="1"/>
  <c r="Q32" i="1"/>
  <c r="A29" i="17" s="1"/>
  <c r="P32" i="1"/>
  <c r="N32" i="1"/>
  <c r="M32" i="1"/>
  <c r="L32" i="1"/>
  <c r="N31" i="1"/>
  <c r="M31" i="1"/>
  <c r="L31" i="1"/>
  <c r="P31" i="1" s="1"/>
  <c r="Q31" i="1" s="1"/>
  <c r="A28" i="17" s="1"/>
  <c r="N30" i="1"/>
  <c r="M30" i="1"/>
  <c r="L30" i="1"/>
  <c r="P30" i="1" s="1"/>
  <c r="Q30" i="1" s="1"/>
  <c r="A27" i="17" s="1"/>
  <c r="P29" i="1"/>
  <c r="Q29" i="1" s="1"/>
  <c r="A26" i="17" s="1"/>
  <c r="N29" i="1"/>
  <c r="M29" i="1"/>
  <c r="L29" i="1"/>
  <c r="Q28" i="1"/>
  <c r="A25" i="17" s="1"/>
  <c r="P28" i="1"/>
  <c r="N28" i="1"/>
  <c r="M28" i="1"/>
  <c r="L28" i="1"/>
  <c r="N27" i="1"/>
  <c r="M27" i="1"/>
  <c r="L27" i="1"/>
  <c r="P27" i="1" s="1"/>
  <c r="Q27" i="1" s="1"/>
  <c r="A24" i="17" s="1"/>
  <c r="Q26" i="1"/>
  <c r="A23" i="17" s="1"/>
  <c r="P26" i="1"/>
  <c r="N26" i="1"/>
  <c r="M26" i="1"/>
  <c r="L26" i="1"/>
  <c r="N25" i="1"/>
  <c r="M25" i="1"/>
  <c r="L25" i="1"/>
  <c r="P25" i="1" s="1"/>
  <c r="Q25" i="1" s="1"/>
  <c r="A22" i="17" s="1"/>
  <c r="Q24" i="1"/>
  <c r="A21" i="17" s="1"/>
  <c r="P24" i="1"/>
  <c r="N24" i="1"/>
  <c r="M24" i="1"/>
  <c r="L24" i="1"/>
  <c r="N23" i="1"/>
  <c r="M23" i="1"/>
  <c r="L23" i="1"/>
  <c r="P23" i="1" s="1"/>
  <c r="Q23" i="1" s="1"/>
  <c r="A20" i="17" s="1"/>
  <c r="N22" i="1"/>
  <c r="P22" i="1" s="1"/>
  <c r="Q22" i="1" s="1"/>
  <c r="A19" i="17" s="1"/>
  <c r="M22" i="1"/>
  <c r="L22" i="1"/>
  <c r="N21" i="1"/>
  <c r="M21" i="1"/>
  <c r="L21" i="1"/>
  <c r="P21" i="1" s="1"/>
  <c r="Q21" i="1" s="1"/>
  <c r="A18" i="17" s="1"/>
  <c r="Q20" i="1"/>
  <c r="A17" i="17" s="1"/>
  <c r="P20" i="1"/>
  <c r="N20" i="1"/>
  <c r="M20" i="1"/>
  <c r="L20" i="1"/>
  <c r="N19" i="1"/>
  <c r="M19" i="1"/>
  <c r="L19" i="1"/>
  <c r="P19" i="1" s="1"/>
  <c r="Q19" i="1" s="1"/>
  <c r="A16" i="17" s="1"/>
  <c r="N18" i="1"/>
  <c r="M18" i="1"/>
  <c r="L18" i="1"/>
  <c r="P18" i="1" s="1"/>
  <c r="Q18" i="1" s="1"/>
  <c r="A15" i="17" s="1"/>
  <c r="Q17" i="1"/>
  <c r="A14" i="17" s="1"/>
  <c r="P17" i="1"/>
  <c r="N17" i="1"/>
  <c r="M17" i="1"/>
  <c r="L17" i="1"/>
  <c r="Q16" i="1"/>
  <c r="A13" i="17" s="1"/>
  <c r="P16" i="1"/>
  <c r="N16" i="1"/>
  <c r="M16" i="1"/>
  <c r="L16" i="1"/>
  <c r="N15" i="1"/>
  <c r="M15" i="1"/>
  <c r="L15" i="1"/>
  <c r="P15" i="1" s="1"/>
  <c r="Q15" i="1" s="1"/>
  <c r="A12" i="17" s="1"/>
  <c r="N14" i="1"/>
  <c r="M14" i="1"/>
  <c r="L14" i="1"/>
  <c r="P14" i="1" s="1"/>
  <c r="Q14" i="1" s="1"/>
  <c r="A11" i="17" s="1"/>
  <c r="P13" i="1"/>
  <c r="Q13" i="1" s="1"/>
  <c r="A10" i="17" s="1"/>
  <c r="N13" i="1"/>
  <c r="M13" i="1"/>
  <c r="L13" i="1"/>
  <c r="Q12" i="1"/>
  <c r="A9" i="17" s="1"/>
  <c r="P12" i="1"/>
  <c r="N12" i="1"/>
  <c r="M12" i="1"/>
  <c r="L12" i="1"/>
  <c r="N11" i="1"/>
  <c r="M11" i="1"/>
  <c r="L11" i="1"/>
  <c r="P11" i="1" s="1"/>
  <c r="Q11" i="1" s="1"/>
  <c r="A8" i="17" s="1"/>
  <c r="Q10" i="1"/>
  <c r="A7" i="17" s="1"/>
  <c r="P10" i="1"/>
  <c r="N10" i="1"/>
  <c r="M10" i="1"/>
  <c r="L10" i="1"/>
  <c r="N9" i="1"/>
  <c r="M9" i="1"/>
  <c r="P9" i="1" s="1"/>
  <c r="Q9" i="1" s="1"/>
  <c r="A6" i="17" s="1"/>
  <c r="L9" i="1"/>
  <c r="Q8" i="1"/>
  <c r="A5" i="17" s="1"/>
  <c r="P8" i="1"/>
  <c r="N8" i="1"/>
  <c r="M8" i="1"/>
  <c r="L8" i="1"/>
  <c r="N7" i="1"/>
  <c r="M7" i="1"/>
  <c r="L7" i="1"/>
  <c r="P7" i="1" s="1"/>
  <c r="Q7" i="1" s="1"/>
  <c r="A4" i="17" s="1"/>
  <c r="N6" i="1"/>
  <c r="M6" i="1"/>
  <c r="L6" i="1"/>
  <c r="N5" i="1"/>
  <c r="M5" i="1"/>
  <c r="L5" i="1"/>
  <c r="P5" i="1" s="1"/>
  <c r="Q5" i="1" s="1"/>
  <c r="A2" i="17" s="1"/>
  <c r="A1" i="17"/>
  <c r="P4" i="1"/>
  <c r="N4" i="1"/>
  <c r="M4" i="1"/>
  <c r="L4" i="1"/>
  <c r="I66" i="12" l="1"/>
  <c r="P66" i="12" s="1"/>
  <c r="Q66" i="12" s="1"/>
  <c r="P88" i="12"/>
  <c r="P94" i="12"/>
  <c r="A164" i="12"/>
  <c r="P306" i="12"/>
  <c r="Q306" i="12" s="1"/>
  <c r="A856" i="17" s="1"/>
  <c r="P321" i="12"/>
  <c r="P326" i="12"/>
  <c r="Q326" i="12" s="1"/>
  <c r="A876" i="17" s="1"/>
  <c r="P346" i="12"/>
  <c r="Q346" i="12" s="1"/>
  <c r="A896" i="17" s="1"/>
  <c r="P106" i="12"/>
  <c r="P111" i="12"/>
  <c r="Q111" i="12" s="1"/>
  <c r="A661" i="17" s="1"/>
  <c r="K186" i="12"/>
  <c r="P199" i="12"/>
  <c r="Q199" i="12" s="1"/>
  <c r="A749" i="17" s="1"/>
  <c r="P214" i="12"/>
  <c r="P279" i="12"/>
  <c r="Q279" i="12" s="1"/>
  <c r="A829" i="17" s="1"/>
  <c r="P344" i="12"/>
  <c r="P57" i="12"/>
  <c r="Q57" i="12" s="1"/>
  <c r="A606" i="17" s="1"/>
  <c r="P14" i="12"/>
  <c r="Q14" i="12" s="1"/>
  <c r="A563" i="17" s="1"/>
  <c r="P11" i="12"/>
  <c r="Q11" i="12" s="1"/>
  <c r="A560" i="17" s="1"/>
  <c r="P105" i="12"/>
  <c r="Q105" i="12" s="1"/>
  <c r="A655" i="17" s="1"/>
  <c r="P191" i="12"/>
  <c r="Q191" i="12" s="1"/>
  <c r="A741" i="17" s="1"/>
  <c r="P206" i="12"/>
  <c r="Q206" i="12" s="1"/>
  <c r="A756" i="17" s="1"/>
  <c r="P15" i="12"/>
  <c r="Q15" i="12" s="1"/>
  <c r="A564" i="17" s="1"/>
  <c r="P31" i="12"/>
  <c r="Q31" i="12" s="1"/>
  <c r="A580" i="17" s="1"/>
  <c r="P100" i="12"/>
  <c r="Q100" i="12" s="1"/>
  <c r="A650" i="17" s="1"/>
  <c r="P115" i="12"/>
  <c r="Q115" i="12" s="1"/>
  <c r="A665" i="17" s="1"/>
  <c r="P135" i="12"/>
  <c r="Q135" i="12" s="1"/>
  <c r="A685" i="17" s="1"/>
  <c r="A151" i="12"/>
  <c r="I151" i="12" s="1"/>
  <c r="K181" i="12"/>
  <c r="P296" i="12"/>
  <c r="Q296" i="12" s="1"/>
  <c r="A846" i="17" s="1"/>
  <c r="P84" i="12"/>
  <c r="P147" i="12"/>
  <c r="Q147" i="12" s="1"/>
  <c r="A697" i="17" s="1"/>
  <c r="P29" i="12"/>
  <c r="Q29" i="12" s="1"/>
  <c r="A578" i="17" s="1"/>
  <c r="P37" i="12"/>
  <c r="Q37" i="12" s="1"/>
  <c r="A586" i="17" s="1"/>
  <c r="A172" i="12"/>
  <c r="I172" i="12" s="1"/>
  <c r="P218" i="12"/>
  <c r="Q218" i="12" s="1"/>
  <c r="A768" i="17" s="1"/>
  <c r="P238" i="12"/>
  <c r="Q238" i="12" s="1"/>
  <c r="A788" i="17" s="1"/>
  <c r="P258" i="12"/>
  <c r="Q258" i="12" s="1"/>
  <c r="A808" i="17" s="1"/>
  <c r="P228" i="12"/>
  <c r="Q228" i="12" s="1"/>
  <c r="A778" i="17" s="1"/>
  <c r="L168" i="12"/>
  <c r="P9" i="12"/>
  <c r="Q9" i="12" s="1"/>
  <c r="A558" i="17" s="1"/>
  <c r="P103" i="12"/>
  <c r="Q103" i="12" s="1"/>
  <c r="A653" i="17" s="1"/>
  <c r="P113" i="12"/>
  <c r="P133" i="12"/>
  <c r="Q133" i="12" s="1"/>
  <c r="A683" i="17" s="1"/>
  <c r="P138" i="12"/>
  <c r="Q138" i="12" s="1"/>
  <c r="A688" i="17" s="1"/>
  <c r="P313" i="12"/>
  <c r="Q313" i="12" s="1"/>
  <c r="A863" i="17" s="1"/>
  <c r="P318" i="12"/>
  <c r="Q318" i="12" s="1"/>
  <c r="A868" i="17" s="1"/>
  <c r="P333" i="12"/>
  <c r="Q333" i="12" s="1"/>
  <c r="A883" i="17" s="1"/>
  <c r="P353" i="12"/>
  <c r="Q353" i="12" s="1"/>
  <c r="A903" i="17" s="1"/>
  <c r="L183" i="12"/>
  <c r="P99" i="12"/>
  <c r="Q99" i="12" s="1"/>
  <c r="A649" i="17" s="1"/>
  <c r="A185" i="12"/>
  <c r="I185" i="12" s="1"/>
  <c r="P212" i="12"/>
  <c r="Q212" i="12" s="1"/>
  <c r="A762" i="17" s="1"/>
  <c r="P241" i="12"/>
  <c r="P246" i="12"/>
  <c r="Q246" i="12" s="1"/>
  <c r="A796" i="17" s="1"/>
  <c r="P261" i="12"/>
  <c r="Q261" i="12" s="1"/>
  <c r="A811" i="17" s="1"/>
  <c r="P4" i="12"/>
  <c r="P20" i="12"/>
  <c r="Q20" i="12" s="1"/>
  <c r="A569" i="17" s="1"/>
  <c r="P46" i="12"/>
  <c r="Q46" i="12" s="1"/>
  <c r="A595" i="17" s="1"/>
  <c r="P123" i="12"/>
  <c r="Q123" i="12" s="1"/>
  <c r="A673" i="17" s="1"/>
  <c r="P222" i="12"/>
  <c r="Q222" i="12" s="1"/>
  <c r="A772" i="17" s="1"/>
  <c r="P305" i="12"/>
  <c r="Q305" i="12" s="1"/>
  <c r="A855" i="17" s="1"/>
  <c r="P28" i="12"/>
  <c r="P32" i="12"/>
  <c r="Q32" i="12" s="1"/>
  <c r="A581" i="17" s="1"/>
  <c r="P36" i="12"/>
  <c r="Q36" i="12" s="1"/>
  <c r="A585" i="17" s="1"/>
  <c r="P83" i="12"/>
  <c r="Q83" i="12" s="1"/>
  <c r="A632" i="17" s="1"/>
  <c r="P114" i="12"/>
  <c r="Q114" i="12" s="1"/>
  <c r="A664" i="17" s="1"/>
  <c r="A161" i="12"/>
  <c r="I161" i="12" s="1"/>
  <c r="L185" i="12"/>
  <c r="P266" i="12"/>
  <c r="Q266" i="12" s="1"/>
  <c r="A816" i="17" s="1"/>
  <c r="P310" i="12"/>
  <c r="Q310" i="12" s="1"/>
  <c r="A860" i="17" s="1"/>
  <c r="P325" i="12"/>
  <c r="Q325" i="12" s="1"/>
  <c r="A875" i="17" s="1"/>
  <c r="P299" i="12"/>
  <c r="Q299" i="12" s="1"/>
  <c r="A849" i="17" s="1"/>
  <c r="P39" i="12"/>
  <c r="Q39" i="12" s="1"/>
  <c r="A588" i="17" s="1"/>
  <c r="P54" i="12"/>
  <c r="Q54" i="12" s="1"/>
  <c r="A603" i="17" s="1"/>
  <c r="P193" i="12"/>
  <c r="Q193" i="12" s="1"/>
  <c r="A743" i="17" s="1"/>
  <c r="P198" i="12"/>
  <c r="Q198" i="12" s="1"/>
  <c r="A748" i="17" s="1"/>
  <c r="P281" i="12"/>
  <c r="Q281" i="12" s="1"/>
  <c r="A831" i="17" s="1"/>
  <c r="P286" i="12"/>
  <c r="Q286" i="12" s="1"/>
  <c r="A836" i="17" s="1"/>
  <c r="P330" i="12"/>
  <c r="Q330" i="12" s="1"/>
  <c r="A880" i="17" s="1"/>
  <c r="P335" i="12"/>
  <c r="Q335" i="12" s="1"/>
  <c r="A885" i="17" s="1"/>
  <c r="P340" i="12"/>
  <c r="Q340" i="12" s="1"/>
  <c r="A890" i="17" s="1"/>
  <c r="P350" i="12"/>
  <c r="Q350" i="12" s="1"/>
  <c r="A900" i="17" s="1"/>
  <c r="P307" i="12"/>
  <c r="Q307" i="12" s="1"/>
  <c r="A857" i="17" s="1"/>
  <c r="P136" i="12"/>
  <c r="Q136" i="12" s="1"/>
  <c r="A686" i="17" s="1"/>
  <c r="A152" i="12"/>
  <c r="I152" i="12" s="1"/>
  <c r="A166" i="12"/>
  <c r="I166" i="12" s="1"/>
  <c r="P190" i="12"/>
  <c r="Q190" i="12" s="1"/>
  <c r="A740" i="17" s="1"/>
  <c r="P205" i="12"/>
  <c r="Q205" i="12" s="1"/>
  <c r="A755" i="17" s="1"/>
  <c r="P268" i="12"/>
  <c r="Q268" i="12" s="1"/>
  <c r="A818" i="17" s="1"/>
  <c r="P278" i="12"/>
  <c r="Q278" i="12" s="1"/>
  <c r="A828" i="17" s="1"/>
  <c r="P327" i="12"/>
  <c r="Q327" i="12" s="1"/>
  <c r="A877" i="17" s="1"/>
  <c r="P342" i="12"/>
  <c r="Q342" i="12" s="1"/>
  <c r="A892" i="17" s="1"/>
  <c r="P347" i="12"/>
  <c r="Q347" i="12" s="1"/>
  <c r="A897" i="17" s="1"/>
  <c r="P47" i="12"/>
  <c r="Q47" i="12" s="1"/>
  <c r="A596" i="17" s="1"/>
  <c r="P53" i="12"/>
  <c r="Q53" i="12" s="1"/>
  <c r="A602" i="17" s="1"/>
  <c r="P239" i="12"/>
  <c r="Q239" i="12" s="1"/>
  <c r="A789" i="17" s="1"/>
  <c r="P244" i="12"/>
  <c r="Q244" i="12" s="1"/>
  <c r="A794" i="17" s="1"/>
  <c r="P259" i="12"/>
  <c r="Q259" i="12" s="1"/>
  <c r="A809" i="17" s="1"/>
  <c r="P298" i="12"/>
  <c r="Q298" i="12" s="1"/>
  <c r="A848" i="17" s="1"/>
  <c r="P50" i="12"/>
  <c r="Q50" i="12" s="1"/>
  <c r="A599" i="17" s="1"/>
  <c r="A154" i="12"/>
  <c r="I154" i="12" s="1"/>
  <c r="L181" i="12"/>
  <c r="Q15" i="8"/>
  <c r="R15" i="8" s="1"/>
  <c r="R6" i="8"/>
  <c r="Q30" i="8"/>
  <c r="R30" i="8" s="1"/>
  <c r="Q4" i="8"/>
  <c r="R26" i="8"/>
  <c r="Q19" i="8"/>
  <c r="R19" i="8" s="1"/>
  <c r="Q5" i="8"/>
  <c r="Q25" i="8"/>
  <c r="R25" i="8" s="1"/>
  <c r="Q23" i="8"/>
  <c r="R23" i="8" s="1"/>
  <c r="Q7" i="8"/>
  <c r="R7" i="8" s="1"/>
  <c r="Q21" i="8"/>
  <c r="R21" i="8" s="1"/>
  <c r="P55" i="12"/>
  <c r="Q55" i="12" s="1"/>
  <c r="A604" i="17" s="1"/>
  <c r="P108" i="12"/>
  <c r="Q108" i="12" s="1"/>
  <c r="A658" i="17" s="1"/>
  <c r="J181" i="12"/>
  <c r="P181" i="12" s="1"/>
  <c r="Q181" i="12" s="1"/>
  <c r="A731" i="17" s="1"/>
  <c r="P48" i="12"/>
  <c r="Q48" i="12" s="1"/>
  <c r="A597" i="17" s="1"/>
  <c r="P25" i="12"/>
  <c r="Q25" i="12" s="1"/>
  <c r="A574" i="17" s="1"/>
  <c r="J163" i="12"/>
  <c r="K163" i="12"/>
  <c r="K177" i="12"/>
  <c r="L177" i="12"/>
  <c r="J177" i="12"/>
  <c r="K187" i="12"/>
  <c r="J187" i="12"/>
  <c r="L179" i="12"/>
  <c r="K179" i="12"/>
  <c r="A179" i="12"/>
  <c r="I179" i="12" s="1"/>
  <c r="P45" i="12"/>
  <c r="Q45" i="12" s="1"/>
  <c r="A594" i="17" s="1"/>
  <c r="P8" i="12"/>
  <c r="Q8" i="12" s="1"/>
  <c r="A557" i="17" s="1"/>
  <c r="J159" i="12"/>
  <c r="L159" i="12"/>
  <c r="K159" i="12"/>
  <c r="P200" i="12"/>
  <c r="P319" i="12"/>
  <c r="Q319" i="12" s="1"/>
  <c r="A869" i="17" s="1"/>
  <c r="P102" i="12"/>
  <c r="Q102" i="12" s="1"/>
  <c r="A652" i="17" s="1"/>
  <c r="L170" i="12"/>
  <c r="K170" i="12"/>
  <c r="J170" i="12"/>
  <c r="K182" i="12"/>
  <c r="L182" i="12"/>
  <c r="P10" i="12"/>
  <c r="Q10" i="12" s="1"/>
  <c r="A559" i="17" s="1"/>
  <c r="L163" i="12"/>
  <c r="K176" i="12"/>
  <c r="P226" i="12"/>
  <c r="Q226" i="12" s="1"/>
  <c r="A776" i="17" s="1"/>
  <c r="P60" i="12"/>
  <c r="Q60" i="12" s="1"/>
  <c r="A609" i="17" s="1"/>
  <c r="A177" i="12"/>
  <c r="I177" i="12" s="1"/>
  <c r="J186" i="12"/>
  <c r="P260" i="12"/>
  <c r="Q260" i="12" s="1"/>
  <c r="A810" i="17" s="1"/>
  <c r="P322" i="12"/>
  <c r="Q322" i="12" s="1"/>
  <c r="A872" i="17" s="1"/>
  <c r="P339" i="12"/>
  <c r="Q339" i="12" s="1"/>
  <c r="A889" i="17" s="1"/>
  <c r="P26" i="12"/>
  <c r="Q26" i="12" s="1"/>
  <c r="A575" i="17" s="1"/>
  <c r="P19" i="12"/>
  <c r="Q19" i="12" s="1"/>
  <c r="A568" i="17" s="1"/>
  <c r="P61" i="12"/>
  <c r="Q61" i="12" s="1"/>
  <c r="A610" i="17" s="1"/>
  <c r="P129" i="12"/>
  <c r="Q129" i="12" s="1"/>
  <c r="A679" i="17" s="1"/>
  <c r="K152" i="12"/>
  <c r="P227" i="12"/>
  <c r="Q227" i="12" s="1"/>
  <c r="A777" i="17" s="1"/>
  <c r="P40" i="12"/>
  <c r="Q40" i="12" s="1"/>
  <c r="A589" i="17" s="1"/>
  <c r="L152" i="12"/>
  <c r="P210" i="12"/>
  <c r="Q210" i="12" s="1"/>
  <c r="A760" i="17" s="1"/>
  <c r="P232" i="12"/>
  <c r="Q232" i="12" s="1"/>
  <c r="A782" i="17" s="1"/>
  <c r="P292" i="12"/>
  <c r="Q292" i="12" s="1"/>
  <c r="A842" i="17" s="1"/>
  <c r="P336" i="12"/>
  <c r="Q336" i="12" s="1"/>
  <c r="A886" i="17" s="1"/>
  <c r="P12" i="12"/>
  <c r="Q12" i="12" s="1"/>
  <c r="A561" i="17" s="1"/>
  <c r="K164" i="12"/>
  <c r="J183" i="12"/>
  <c r="P270" i="12"/>
  <c r="Q270" i="12" s="1"/>
  <c r="A820" i="17" s="1"/>
  <c r="P332" i="12"/>
  <c r="Q332" i="12" s="1"/>
  <c r="A882" i="17" s="1"/>
  <c r="P41" i="12"/>
  <c r="Q41" i="12" s="1"/>
  <c r="A590" i="17" s="1"/>
  <c r="Q84" i="12"/>
  <c r="A633" i="17" s="1"/>
  <c r="P144" i="12"/>
  <c r="Q144" i="12" s="1"/>
  <c r="A694" i="17" s="1"/>
  <c r="L153" i="12"/>
  <c r="K160" i="12"/>
  <c r="L164" i="12"/>
  <c r="P215" i="12"/>
  <c r="Q215" i="12" s="1"/>
  <c r="A765" i="17" s="1"/>
  <c r="P219" i="12"/>
  <c r="Q219" i="12" s="1"/>
  <c r="A769" i="17" s="1"/>
  <c r="P275" i="12"/>
  <c r="Q275" i="12" s="1"/>
  <c r="A825" i="17" s="1"/>
  <c r="P284" i="12"/>
  <c r="Q284" i="12" s="1"/>
  <c r="A834" i="17" s="1"/>
  <c r="P44" i="12"/>
  <c r="Q44" i="12" s="1"/>
  <c r="A593" i="17" s="1"/>
  <c r="P5" i="12"/>
  <c r="Q5" i="12" s="1"/>
  <c r="A554" i="17" s="1"/>
  <c r="J172" i="12"/>
  <c r="P117" i="12"/>
  <c r="Q117" i="12" s="1"/>
  <c r="A667" i="17" s="1"/>
  <c r="I149" i="12"/>
  <c r="P149" i="12" s="1"/>
  <c r="Q149" i="12" s="1"/>
  <c r="A699" i="17" s="1"/>
  <c r="L154" i="12"/>
  <c r="J166" i="12"/>
  <c r="K172" i="12"/>
  <c r="P87" i="12"/>
  <c r="Q87" i="12" s="1"/>
  <c r="A636" i="17" s="1"/>
  <c r="K166" i="12"/>
  <c r="I93" i="12"/>
  <c r="P93" i="12" s="1"/>
  <c r="Q93" i="12" s="1"/>
  <c r="L167" i="12"/>
  <c r="K180" i="12"/>
  <c r="P316" i="12"/>
  <c r="Q316" i="12" s="1"/>
  <c r="A866" i="17" s="1"/>
  <c r="P141" i="12"/>
  <c r="Q141" i="12" s="1"/>
  <c r="A691" i="17" s="1"/>
  <c r="J156" i="12"/>
  <c r="L162" i="12"/>
  <c r="P225" i="12"/>
  <c r="Q225" i="12" s="1"/>
  <c r="A775" i="17" s="1"/>
  <c r="K156" i="12"/>
  <c r="J168" i="12"/>
  <c r="P243" i="12"/>
  <c r="Q243" i="12" s="1"/>
  <c r="A793" i="17" s="1"/>
  <c r="P304" i="12"/>
  <c r="Q304" i="12" s="1"/>
  <c r="A854" i="17" s="1"/>
  <c r="P312" i="12"/>
  <c r="Q312" i="12" s="1"/>
  <c r="A862" i="17" s="1"/>
  <c r="P89" i="12"/>
  <c r="Q89" i="12" s="1"/>
  <c r="A638" i="17" s="1"/>
  <c r="Q113" i="12"/>
  <c r="A663" i="17" s="1"/>
  <c r="P16" i="12"/>
  <c r="Q16" i="12" s="1"/>
  <c r="A565" i="17" s="1"/>
  <c r="P34" i="12"/>
  <c r="Q34" i="12" s="1"/>
  <c r="A583" i="17" s="1"/>
  <c r="K154" i="12"/>
  <c r="K161" i="12"/>
  <c r="P126" i="12"/>
  <c r="Q126" i="12" s="1"/>
  <c r="A676" i="17" s="1"/>
  <c r="J184" i="12"/>
  <c r="P267" i="12"/>
  <c r="Q267" i="12" s="1"/>
  <c r="A817" i="17" s="1"/>
  <c r="P24" i="12"/>
  <c r="Q24" i="12" s="1"/>
  <c r="A573" i="17" s="1"/>
  <c r="J180" i="12"/>
  <c r="K184" i="12"/>
  <c r="K162" i="12"/>
  <c r="J173" i="12"/>
  <c r="P6" i="12"/>
  <c r="Q6" i="12" s="1"/>
  <c r="A555" i="17" s="1"/>
  <c r="P132" i="12"/>
  <c r="Q132" i="12" s="1"/>
  <c r="A682" i="17" s="1"/>
  <c r="K168" i="12"/>
  <c r="K185" i="12"/>
  <c r="P196" i="12"/>
  <c r="Q196" i="12" s="1"/>
  <c r="A746" i="17" s="1"/>
  <c r="R32" i="2"/>
  <c r="K159" i="1"/>
  <c r="P159" i="1"/>
  <c r="Q159" i="1" s="1"/>
  <c r="A156" i="17" s="1"/>
  <c r="K132" i="1"/>
  <c r="P132" i="1" s="1"/>
  <c r="Q132" i="1" s="1"/>
  <c r="A129" i="17" s="1"/>
  <c r="R80" i="2"/>
  <c r="I320" i="12"/>
  <c r="P320" i="12" s="1"/>
  <c r="Q320" i="12" s="1"/>
  <c r="A870" i="17" s="1"/>
  <c r="O29" i="2"/>
  <c r="R29" i="2" s="1"/>
  <c r="R47" i="2"/>
  <c r="I142" i="12"/>
  <c r="P142" i="12" s="1"/>
  <c r="Q142" i="12" s="1"/>
  <c r="A692" i="17" s="1"/>
  <c r="I158" i="12"/>
  <c r="I169" i="12"/>
  <c r="P133" i="1"/>
  <c r="Q133" i="1" s="1"/>
  <c r="A130" i="17" s="1"/>
  <c r="P146" i="1"/>
  <c r="Q146" i="1" s="1"/>
  <c r="A143" i="17" s="1"/>
  <c r="K153" i="1"/>
  <c r="P153" i="1" s="1"/>
  <c r="Q153" i="1" s="1"/>
  <c r="A150" i="17" s="1"/>
  <c r="R68" i="2"/>
  <c r="K6" i="4"/>
  <c r="A286" i="17" s="1"/>
  <c r="R28" i="2"/>
  <c r="K22" i="4"/>
  <c r="A302" i="17" s="1"/>
  <c r="I104" i="12"/>
  <c r="P104" i="12" s="1"/>
  <c r="Q104" i="12"/>
  <c r="A654" i="17" s="1"/>
  <c r="K141" i="1"/>
  <c r="P141" i="1" s="1"/>
  <c r="Q141" i="1" s="1"/>
  <c r="A138" i="17" s="1"/>
  <c r="F15" i="4"/>
  <c r="J15" i="4" s="1"/>
  <c r="K15" i="4" s="1"/>
  <c r="A295" i="17" s="1"/>
  <c r="K43" i="4"/>
  <c r="A323" i="17" s="1"/>
  <c r="U4" i="5"/>
  <c r="V4" i="5" s="1"/>
  <c r="A430" i="17" s="1"/>
  <c r="Q17" i="8"/>
  <c r="R17" i="8" s="1"/>
  <c r="M24" i="8"/>
  <c r="Q24" i="8" s="1"/>
  <c r="R24" i="8"/>
  <c r="E49" i="10"/>
  <c r="I49" i="10" s="1"/>
  <c r="J49" i="10"/>
  <c r="A516" i="17" s="1"/>
  <c r="M14" i="8"/>
  <c r="Q14" i="8" s="1"/>
  <c r="R14" i="8" s="1"/>
  <c r="F67" i="4"/>
  <c r="J67" i="4" s="1"/>
  <c r="K67" i="4"/>
  <c r="A347" i="17" s="1"/>
  <c r="S16" i="3"/>
  <c r="A280" i="17" s="1"/>
  <c r="K64" i="4"/>
  <c r="A344" i="17" s="1"/>
  <c r="P79" i="12"/>
  <c r="Q79" i="12" s="1"/>
  <c r="A628" i="17" s="1"/>
  <c r="I109" i="12"/>
  <c r="P109" i="12" s="1"/>
  <c r="Q109" i="12" s="1"/>
  <c r="A659" i="17" s="1"/>
  <c r="I253" i="12"/>
  <c r="P253" i="12" s="1"/>
  <c r="Q253" i="12" s="1"/>
  <c r="A803" i="17" s="1"/>
  <c r="J13" i="10"/>
  <c r="A480" i="17" s="1"/>
  <c r="R51" i="2"/>
  <c r="E41" i="10"/>
  <c r="I41" i="10" s="1"/>
  <c r="J41" i="10"/>
  <c r="A508" i="17" s="1"/>
  <c r="I208" i="12"/>
  <c r="P208" i="12" s="1"/>
  <c r="Q208" i="12" s="1"/>
  <c r="A758" i="17" s="1"/>
  <c r="R16" i="2"/>
  <c r="O16" i="2"/>
  <c r="F59" i="4"/>
  <c r="J59" i="4" s="1"/>
  <c r="K59" i="4" s="1"/>
  <c r="A339" i="17" s="1"/>
  <c r="K149" i="1"/>
  <c r="P149" i="1" s="1"/>
  <c r="Q149" i="1" s="1"/>
  <c r="A146" i="17" s="1"/>
  <c r="F56" i="4"/>
  <c r="J56" i="4" s="1"/>
  <c r="K56" i="4" s="1"/>
  <c r="A336" i="17" s="1"/>
  <c r="J17" i="10"/>
  <c r="A484" i="17" s="1"/>
  <c r="K158" i="1"/>
  <c r="P158" i="1" s="1"/>
  <c r="Q158" i="1" s="1"/>
  <c r="A155" i="17" s="1"/>
  <c r="I216" i="12"/>
  <c r="P216" i="12" s="1"/>
  <c r="Q216" i="12" s="1"/>
  <c r="A766" i="17" s="1"/>
  <c r="K41" i="4"/>
  <c r="A321" i="17" s="1"/>
  <c r="O24" i="2"/>
  <c r="R24" i="2" s="1"/>
  <c r="K138" i="1"/>
  <c r="P138" i="1" s="1"/>
  <c r="Q138" i="1" s="1"/>
  <c r="A135" i="17" s="1"/>
  <c r="I112" i="12"/>
  <c r="P112" i="12" s="1"/>
  <c r="Q112" i="12" s="1"/>
  <c r="A662" i="17" s="1"/>
  <c r="P120" i="1"/>
  <c r="Q120" i="1" s="1"/>
  <c r="A117" i="17" s="1"/>
  <c r="I257" i="12"/>
  <c r="P257" i="12" s="1"/>
  <c r="Q257" i="12" s="1"/>
  <c r="A807" i="17" s="1"/>
  <c r="P128" i="1"/>
  <c r="Q128" i="1" s="1"/>
  <c r="A125" i="17" s="1"/>
  <c r="P100" i="1"/>
  <c r="Q100" i="1" s="1"/>
  <c r="A97" i="17" s="1"/>
  <c r="K136" i="1"/>
  <c r="P136" i="1" s="1"/>
  <c r="Q136" i="1" s="1"/>
  <c r="A133" i="17" s="1"/>
  <c r="P142" i="1"/>
  <c r="Q142" i="1" s="1"/>
  <c r="A139" i="17" s="1"/>
  <c r="K142" i="1"/>
  <c r="R12" i="2"/>
  <c r="R50" i="2"/>
  <c r="R4" i="3"/>
  <c r="S4" i="3" s="1"/>
  <c r="A268" i="17" s="1"/>
  <c r="U6" i="5"/>
  <c r="V6" i="5" s="1"/>
  <c r="A432" i="17" s="1"/>
  <c r="I51" i="12"/>
  <c r="P51" i="12" s="1"/>
  <c r="Q51" i="12" s="1"/>
  <c r="A600" i="17" s="1"/>
  <c r="K125" i="1"/>
  <c r="P125" i="1" s="1"/>
  <c r="Q125" i="1" s="1"/>
  <c r="A122" i="17" s="1"/>
  <c r="F22" i="4"/>
  <c r="J22" i="4" s="1"/>
  <c r="I116" i="12"/>
  <c r="P116" i="12" s="1"/>
  <c r="Q116" i="12" s="1"/>
  <c r="A666" i="17" s="1"/>
  <c r="F55" i="4"/>
  <c r="J55" i="4" s="1"/>
  <c r="K55" i="4" s="1"/>
  <c r="A335" i="17" s="1"/>
  <c r="K31" i="4"/>
  <c r="A311" i="17" s="1"/>
  <c r="P72" i="2"/>
  <c r="R72" i="2" s="1"/>
  <c r="K52" i="4"/>
  <c r="A332" i="17" s="1"/>
  <c r="E45" i="10"/>
  <c r="I45" i="10" s="1"/>
  <c r="J45" i="10" s="1"/>
  <c r="A512" i="17" s="1"/>
  <c r="I233" i="12"/>
  <c r="P233" i="12" s="1"/>
  <c r="Q233" i="12" s="1"/>
  <c r="A783" i="17" s="1"/>
  <c r="T6" i="5"/>
  <c r="E5" i="10"/>
  <c r="I5" i="10" s="1"/>
  <c r="J5" i="10" s="1"/>
  <c r="A472" i="17" s="1"/>
  <c r="F7" i="4"/>
  <c r="J7" i="4" s="1"/>
  <c r="K7" i="4"/>
  <c r="A287" i="17" s="1"/>
  <c r="K123" i="1"/>
  <c r="P123" i="1"/>
  <c r="Q123" i="1" s="1"/>
  <c r="A120" i="17" s="1"/>
  <c r="R36" i="2"/>
  <c r="F52" i="4"/>
  <c r="J52" i="4" s="1"/>
  <c r="P65" i="12"/>
  <c r="Q65" i="12" s="1"/>
  <c r="A614" i="17" s="1"/>
  <c r="K61" i="4"/>
  <c r="A341" i="17" s="1"/>
  <c r="F61" i="4"/>
  <c r="J61" i="4" s="1"/>
  <c r="K25" i="4"/>
  <c r="A305" i="17" s="1"/>
  <c r="I98" i="12"/>
  <c r="P98" i="12" s="1"/>
  <c r="Q98" i="12" s="1"/>
  <c r="A648" i="17" s="1"/>
  <c r="R58" i="2"/>
  <c r="K34" i="4"/>
  <c r="A314" i="17" s="1"/>
  <c r="P154" i="1"/>
  <c r="Q154" i="1" s="1"/>
  <c r="A151" i="17" s="1"/>
  <c r="M28" i="8"/>
  <c r="Q28" i="8" s="1"/>
  <c r="R28" i="8" s="1"/>
  <c r="E10" i="10"/>
  <c r="I10" i="10" s="1"/>
  <c r="J10" i="10" s="1"/>
  <c r="A477" i="17" s="1"/>
  <c r="E21" i="10"/>
  <c r="I21" i="10" s="1"/>
  <c r="J21" i="10" s="1"/>
  <c r="A488" i="17" s="1"/>
  <c r="R17" i="2"/>
  <c r="P6" i="1"/>
  <c r="Q6" i="1" s="1"/>
  <c r="R8" i="2"/>
  <c r="T13" i="5"/>
  <c r="U13" i="5" s="1"/>
  <c r="V13" i="5" s="1"/>
  <c r="A439" i="17" s="1"/>
  <c r="I18" i="10"/>
  <c r="Q106" i="12"/>
  <c r="A656" i="17" s="1"/>
  <c r="M22" i="8"/>
  <c r="P97" i="12"/>
  <c r="Q97" i="12" s="1"/>
  <c r="A647" i="17" s="1"/>
  <c r="P95" i="1"/>
  <c r="Q95" i="1" s="1"/>
  <c r="A92" i="17" s="1"/>
  <c r="P121" i="1"/>
  <c r="Q121" i="1" s="1"/>
  <c r="A118" i="17" s="1"/>
  <c r="U10" i="5"/>
  <c r="V10" i="5" s="1"/>
  <c r="A436" i="17" s="1"/>
  <c r="T17" i="5"/>
  <c r="U17" i="5"/>
  <c r="V17" i="5" s="1"/>
  <c r="A443" i="17" s="1"/>
  <c r="M20" i="8"/>
  <c r="Q20" i="8" s="1"/>
  <c r="R20" i="8" s="1"/>
  <c r="M31" i="8"/>
  <c r="Q31" i="8" s="1"/>
  <c r="R31" i="8" s="1"/>
  <c r="P21" i="12"/>
  <c r="Q21" i="12" s="1"/>
  <c r="A570" i="17" s="1"/>
  <c r="I35" i="12"/>
  <c r="P35" i="12" s="1"/>
  <c r="Q35" i="12" s="1"/>
  <c r="A584" i="17" s="1"/>
  <c r="P38" i="12"/>
  <c r="Q38" i="12" s="1"/>
  <c r="A587" i="17" s="1"/>
  <c r="I49" i="12"/>
  <c r="P49" i="12" s="1"/>
  <c r="Q49" i="12" s="1"/>
  <c r="A598" i="17" s="1"/>
  <c r="I58" i="12"/>
  <c r="P58" i="12" s="1"/>
  <c r="Q58" i="12" s="1"/>
  <c r="A607" i="17" s="1"/>
  <c r="K174" i="12"/>
  <c r="L174" i="12"/>
  <c r="J174" i="12"/>
  <c r="A174" i="12"/>
  <c r="M16" i="8"/>
  <c r="Q16" i="8" s="1"/>
  <c r="R16" i="8" s="1"/>
  <c r="R18" i="8"/>
  <c r="M29" i="8"/>
  <c r="Q29" i="8" s="1"/>
  <c r="R29" i="8" s="1"/>
  <c r="P101" i="12"/>
  <c r="Q101" i="12" s="1"/>
  <c r="A651" i="17" s="1"/>
  <c r="K169" i="12"/>
  <c r="J169" i="12"/>
  <c r="P122" i="1"/>
  <c r="Q122" i="1" s="1"/>
  <c r="A119" i="17" s="1"/>
  <c r="R25" i="2"/>
  <c r="S13" i="3"/>
  <c r="A277" i="17" s="1"/>
  <c r="K4" i="4"/>
  <c r="A284" i="17" s="1"/>
  <c r="F25" i="4"/>
  <c r="J25" i="4" s="1"/>
  <c r="F64" i="4"/>
  <c r="J64" i="4" s="1"/>
  <c r="U7" i="5"/>
  <c r="V7" i="5" s="1"/>
  <c r="A433" i="17" s="1"/>
  <c r="I18" i="12"/>
  <c r="P18" i="12" s="1"/>
  <c r="Q18" i="12" s="1"/>
  <c r="A567" i="17" s="1"/>
  <c r="P75" i="12"/>
  <c r="Q75" i="12" s="1"/>
  <c r="A624" i="17" s="1"/>
  <c r="Q94" i="12"/>
  <c r="A644" i="17" s="1"/>
  <c r="L169" i="12"/>
  <c r="I224" i="12"/>
  <c r="P224" i="12" s="1"/>
  <c r="Q224" i="12"/>
  <c r="A774" i="17" s="1"/>
  <c r="S10" i="3"/>
  <c r="A274" i="17" s="1"/>
  <c r="E32" i="10"/>
  <c r="I32" i="10" s="1"/>
  <c r="J32" i="10" s="1"/>
  <c r="A499" i="17" s="1"/>
  <c r="I229" i="12"/>
  <c r="P229" i="12" s="1"/>
  <c r="Q229" i="12" s="1"/>
  <c r="A779" i="17" s="1"/>
  <c r="O47" i="2"/>
  <c r="T4" i="5"/>
  <c r="E17" i="10"/>
  <c r="I17" i="10" s="1"/>
  <c r="I145" i="12"/>
  <c r="P145" i="12" s="1"/>
  <c r="Q145" i="12" s="1"/>
  <c r="A695" i="17" s="1"/>
  <c r="O51" i="2"/>
  <c r="I78" i="12"/>
  <c r="P78" i="12" s="1"/>
  <c r="Q78" i="12" s="1"/>
  <c r="A627" i="17" s="1"/>
  <c r="I348" i="12"/>
  <c r="P348" i="12" s="1"/>
  <c r="Q348" i="12" s="1"/>
  <c r="A898" i="17" s="1"/>
  <c r="Q5" i="13"/>
  <c r="O9" i="2"/>
  <c r="R9" i="2" s="1"/>
  <c r="O39" i="2"/>
  <c r="R39" i="2" s="1"/>
  <c r="S14" i="3"/>
  <c r="A278" i="17" s="1"/>
  <c r="F12" i="4"/>
  <c r="J12" i="4" s="1"/>
  <c r="K12" i="4" s="1"/>
  <c r="A292" i="17" s="1"/>
  <c r="K40" i="4"/>
  <c r="A320" i="17" s="1"/>
  <c r="K65" i="4"/>
  <c r="A345" i="17" s="1"/>
  <c r="U19" i="5"/>
  <c r="V19" i="5" s="1"/>
  <c r="A445" i="17" s="1"/>
  <c r="E13" i="10"/>
  <c r="I13" i="10" s="1"/>
  <c r="E22" i="10"/>
  <c r="I22" i="10" s="1"/>
  <c r="J22" i="10" s="1"/>
  <c r="A489" i="17" s="1"/>
  <c r="I73" i="12"/>
  <c r="P73" i="12" s="1"/>
  <c r="Q73" i="12" s="1"/>
  <c r="A622" i="17" s="1"/>
  <c r="P91" i="12"/>
  <c r="Q91" i="12" s="1"/>
  <c r="A640" i="17" s="1"/>
  <c r="I213" i="12"/>
  <c r="P213" i="12" s="1"/>
  <c r="Q213" i="12" s="1"/>
  <c r="A763" i="17" s="1"/>
  <c r="M12" i="8"/>
  <c r="Q12" i="8" s="1"/>
  <c r="R12" i="8" s="1"/>
  <c r="R35" i="2"/>
  <c r="F47" i="4"/>
  <c r="J47" i="4" s="1"/>
  <c r="K47" i="4"/>
  <c r="A327" i="17" s="1"/>
  <c r="J33" i="10"/>
  <c r="A500" i="17" s="1"/>
  <c r="I345" i="12"/>
  <c r="P345" i="12" s="1"/>
  <c r="Q345" i="12" s="1"/>
  <c r="A895" i="17" s="1"/>
  <c r="R13" i="2"/>
  <c r="I22" i="12"/>
  <c r="P22" i="12" s="1"/>
  <c r="Q22" i="12" s="1"/>
  <c r="A571" i="17" s="1"/>
  <c r="F43" i="4"/>
  <c r="J43" i="4" s="1"/>
  <c r="R4" i="2"/>
  <c r="O5" i="2"/>
  <c r="R5" i="2" s="1"/>
  <c r="O35" i="2"/>
  <c r="R5" i="8"/>
  <c r="J27" i="10"/>
  <c r="A494" i="17" s="1"/>
  <c r="A178" i="12"/>
  <c r="L178" i="12"/>
  <c r="R7" i="3"/>
  <c r="S7" i="3" s="1"/>
  <c r="A271" i="17" s="1"/>
  <c r="S11" i="3"/>
  <c r="A275" i="17" s="1"/>
  <c r="K19" i="4"/>
  <c r="A299" i="17" s="1"/>
  <c r="K44" i="4"/>
  <c r="A324" i="17" s="1"/>
  <c r="E28" i="10"/>
  <c r="I28" i="10" s="1"/>
  <c r="J28" i="10" s="1"/>
  <c r="A495" i="17" s="1"/>
  <c r="P56" i="12"/>
  <c r="Q56" i="12" s="1"/>
  <c r="A605" i="17" s="1"/>
  <c r="P62" i="12"/>
  <c r="Q62" i="12" s="1"/>
  <c r="A611" i="17" s="1"/>
  <c r="I137" i="12"/>
  <c r="P137" i="12" s="1"/>
  <c r="Q137" i="12" s="1"/>
  <c r="A687" i="17" s="1"/>
  <c r="I201" i="12"/>
  <c r="P201" i="12" s="1"/>
  <c r="Q201" i="12" s="1"/>
  <c r="A751" i="17" s="1"/>
  <c r="I328" i="12"/>
  <c r="P328" i="12" s="1"/>
  <c r="Q328" i="12" s="1"/>
  <c r="A878" i="17" s="1"/>
  <c r="P130" i="1"/>
  <c r="Q130" i="1" s="1"/>
  <c r="A127" i="17" s="1"/>
  <c r="R44" i="2"/>
  <c r="R48" i="2"/>
  <c r="J62" i="4"/>
  <c r="K62" i="4" s="1"/>
  <c r="A342" i="17" s="1"/>
  <c r="I23" i="10"/>
  <c r="J23" i="10" s="1"/>
  <c r="A490" i="17" s="1"/>
  <c r="J48" i="10"/>
  <c r="A515" i="17" s="1"/>
  <c r="J53" i="10"/>
  <c r="A520" i="17" s="1"/>
  <c r="I71" i="12"/>
  <c r="P71" i="12" s="1"/>
  <c r="Q71" i="12" s="1"/>
  <c r="A620" i="17" s="1"/>
  <c r="K178" i="12"/>
  <c r="I197" i="12"/>
  <c r="P197" i="12" s="1"/>
  <c r="Q197" i="12" s="1"/>
  <c r="A747" i="17" s="1"/>
  <c r="P311" i="12"/>
  <c r="Q311" i="12" s="1"/>
  <c r="A861" i="17" s="1"/>
  <c r="I341" i="12"/>
  <c r="P341" i="12" s="1"/>
  <c r="Q341" i="12" s="1"/>
  <c r="A891" i="17" s="1"/>
  <c r="T14" i="5"/>
  <c r="U14" i="5" s="1"/>
  <c r="V14" i="5" s="1"/>
  <c r="A440" i="17" s="1"/>
  <c r="R4" i="8"/>
  <c r="E19" i="10"/>
  <c r="I19" i="10" s="1"/>
  <c r="J19" i="10"/>
  <c r="A486" i="17" s="1"/>
  <c r="E33" i="10"/>
  <c r="I33" i="10" s="1"/>
  <c r="E37" i="10"/>
  <c r="I37" i="10" s="1"/>
  <c r="J37" i="10" s="1"/>
  <c r="A504" i="17" s="1"/>
  <c r="A165" i="12"/>
  <c r="L165" i="12"/>
  <c r="I251" i="12"/>
  <c r="P251" i="12" s="1"/>
  <c r="Q251" i="12" s="1"/>
  <c r="A801" i="17" s="1"/>
  <c r="K20" i="4"/>
  <c r="A300" i="17" s="1"/>
  <c r="F35" i="4"/>
  <c r="J35" i="4" s="1"/>
  <c r="K35" i="4" s="1"/>
  <c r="A315" i="17" s="1"/>
  <c r="F20" i="4"/>
  <c r="J20" i="4" s="1"/>
  <c r="I13" i="12"/>
  <c r="P13" i="12" s="1"/>
  <c r="Q13" i="12" s="1"/>
  <c r="A562" i="17" s="1"/>
  <c r="I95" i="12"/>
  <c r="P95" i="12" s="1"/>
  <c r="Q95" i="12" s="1"/>
  <c r="A645" i="17" s="1"/>
  <c r="I122" i="12"/>
  <c r="P122" i="12" s="1"/>
  <c r="Q122" i="12" s="1"/>
  <c r="A672" i="17" s="1"/>
  <c r="I130" i="12"/>
  <c r="P130" i="12" s="1"/>
  <c r="Q130" i="12" s="1"/>
  <c r="A680" i="17" s="1"/>
  <c r="I194" i="12"/>
  <c r="P194" i="12" s="1"/>
  <c r="Q194" i="12" s="1"/>
  <c r="A744" i="17" s="1"/>
  <c r="I271" i="12"/>
  <c r="P271" i="12" s="1"/>
  <c r="Q271" i="12" s="1"/>
  <c r="A821" i="17" s="1"/>
  <c r="K130" i="1"/>
  <c r="P155" i="1"/>
  <c r="Q155" i="1" s="1"/>
  <c r="A152" i="17" s="1"/>
  <c r="R14" i="2"/>
  <c r="K60" i="4"/>
  <c r="A340" i="17" s="1"/>
  <c r="U11" i="5"/>
  <c r="V11" i="5" s="1"/>
  <c r="A437" i="17" s="1"/>
  <c r="I77" i="12"/>
  <c r="P77" i="12" s="1"/>
  <c r="Q77" i="12" s="1"/>
  <c r="A626" i="17" s="1"/>
  <c r="I82" i="12"/>
  <c r="P82" i="12" s="1"/>
  <c r="Q82" i="12" s="1"/>
  <c r="A631" i="17" s="1"/>
  <c r="I92" i="12"/>
  <c r="P92" i="12" s="1"/>
  <c r="Q92" i="12" s="1"/>
  <c r="A641" i="17" s="1"/>
  <c r="I134" i="12"/>
  <c r="P134" i="12" s="1"/>
  <c r="Q134" i="12" s="1"/>
  <c r="A684" i="17" s="1"/>
  <c r="J165" i="12"/>
  <c r="I300" i="12"/>
  <c r="P300" i="12" s="1"/>
  <c r="Q300" i="12" s="1"/>
  <c r="A850" i="17" s="1"/>
  <c r="K32" i="4"/>
  <c r="A312" i="17" s="1"/>
  <c r="F26" i="4"/>
  <c r="J26" i="4" s="1"/>
  <c r="K26" i="4" s="1"/>
  <c r="A306" i="17" s="1"/>
  <c r="R37" i="2"/>
  <c r="K165" i="12"/>
  <c r="I288" i="12"/>
  <c r="P288" i="12" s="1"/>
  <c r="Q288" i="12" s="1"/>
  <c r="A838" i="17" s="1"/>
  <c r="I309" i="12"/>
  <c r="P309" i="12" s="1"/>
  <c r="Q309" i="12" s="1"/>
  <c r="A859" i="17" s="1"/>
  <c r="M10" i="8"/>
  <c r="Q10" i="8" s="1"/>
  <c r="R10" i="8" s="1"/>
  <c r="J50" i="10"/>
  <c r="A517" i="17" s="1"/>
  <c r="O48" i="2"/>
  <c r="F23" i="4"/>
  <c r="J23" i="4" s="1"/>
  <c r="K23" i="4" s="1"/>
  <c r="A303" i="17" s="1"/>
  <c r="P134" i="1"/>
  <c r="Q134" i="1" s="1"/>
  <c r="A131" i="17" s="1"/>
  <c r="P151" i="1"/>
  <c r="Q151" i="1" s="1"/>
  <c r="A148" i="17" s="1"/>
  <c r="R26" i="2"/>
  <c r="P147" i="1"/>
  <c r="Q147" i="1" s="1"/>
  <c r="A144" i="17" s="1"/>
  <c r="R52" i="2"/>
  <c r="T11" i="5"/>
  <c r="J7" i="10"/>
  <c r="A474" i="17" s="1"/>
  <c r="E7" i="10"/>
  <c r="I7" i="10" s="1"/>
  <c r="I7" i="12"/>
  <c r="P7" i="12" s="1"/>
  <c r="Q7" i="12" s="1"/>
  <c r="A556" i="17" s="1"/>
  <c r="I33" i="12"/>
  <c r="P33" i="12" s="1"/>
  <c r="Q33" i="12" s="1"/>
  <c r="A582" i="17" s="1"/>
  <c r="P70" i="12"/>
  <c r="Q70" i="12" s="1"/>
  <c r="A619" i="17" s="1"/>
  <c r="J157" i="12"/>
  <c r="K157" i="12"/>
  <c r="I256" i="12"/>
  <c r="P256" i="12" s="1"/>
  <c r="Q256" i="12"/>
  <c r="A806" i="17" s="1"/>
  <c r="G8" i="13"/>
  <c r="Q8" i="13"/>
  <c r="P143" i="1"/>
  <c r="Q143" i="1" s="1"/>
  <c r="A140" i="17" s="1"/>
  <c r="O34" i="2"/>
  <c r="R34" i="2" s="1"/>
  <c r="T5" i="5"/>
  <c r="U5" i="5" s="1"/>
  <c r="V5" i="5" s="1"/>
  <c r="A431" i="17" s="1"/>
  <c r="O15" i="6"/>
  <c r="P15" i="6" s="1"/>
  <c r="A458" i="17" s="1"/>
  <c r="I90" i="12"/>
  <c r="P90" i="12" s="1"/>
  <c r="Q90" i="12" s="1"/>
  <c r="A639" i="17" s="1"/>
  <c r="I157" i="12"/>
  <c r="F17" i="4"/>
  <c r="J17" i="4" s="1"/>
  <c r="K17" i="4" s="1"/>
  <c r="A297" i="17" s="1"/>
  <c r="F29" i="4"/>
  <c r="J29" i="4" s="1"/>
  <c r="K29" i="4" s="1"/>
  <c r="A309" i="17" s="1"/>
  <c r="K122" i="1"/>
  <c r="R45" i="2"/>
  <c r="P139" i="1"/>
  <c r="Q139" i="1" s="1"/>
  <c r="A136" i="17" s="1"/>
  <c r="O49" i="2"/>
  <c r="R49" i="2" s="1"/>
  <c r="T18" i="5"/>
  <c r="U18" i="5" s="1"/>
  <c r="V18" i="5" s="1"/>
  <c r="A444" i="17" s="1"/>
  <c r="O11" i="6"/>
  <c r="P11" i="6" s="1"/>
  <c r="A454" i="17" s="1"/>
  <c r="O24" i="6"/>
  <c r="P24" i="6" s="1"/>
  <c r="A467" i="17" s="1"/>
  <c r="M8" i="8"/>
  <c r="Q8" i="8" s="1"/>
  <c r="R8" i="8" s="1"/>
  <c r="I3" i="10"/>
  <c r="J3" i="10" s="1"/>
  <c r="A470" i="17" s="1"/>
  <c r="J25" i="10"/>
  <c r="A492" i="17" s="1"/>
  <c r="J29" i="10"/>
  <c r="A496" i="17" s="1"/>
  <c r="P30" i="12"/>
  <c r="Q30" i="12" s="1"/>
  <c r="A579" i="17" s="1"/>
  <c r="P59" i="12"/>
  <c r="Q59" i="12" s="1"/>
  <c r="A608" i="17" s="1"/>
  <c r="I64" i="12"/>
  <c r="P64" i="12" s="1"/>
  <c r="Q64" i="12" s="1"/>
  <c r="A613" i="17" s="1"/>
  <c r="I80" i="12"/>
  <c r="P80" i="12" s="1"/>
  <c r="Q80" i="12" s="1"/>
  <c r="A629" i="17" s="1"/>
  <c r="I119" i="12"/>
  <c r="P119" i="12" s="1"/>
  <c r="Q119" i="12" s="1"/>
  <c r="A669" i="17" s="1"/>
  <c r="P127" i="12"/>
  <c r="Q127" i="12" s="1"/>
  <c r="A677" i="17" s="1"/>
  <c r="L157" i="12"/>
  <c r="I248" i="12"/>
  <c r="P248" i="12" s="1"/>
  <c r="Q248" i="12" s="1"/>
  <c r="A798" i="17" s="1"/>
  <c r="I285" i="12"/>
  <c r="P285" i="12" s="1"/>
  <c r="Q285" i="12" s="1"/>
  <c r="A835" i="17" s="1"/>
  <c r="K66" i="4"/>
  <c r="A346" i="17" s="1"/>
  <c r="O7" i="6"/>
  <c r="P7" i="6" s="1"/>
  <c r="A450" i="17" s="1"/>
  <c r="M11" i="8"/>
  <c r="Q11" i="8" s="1"/>
  <c r="R11" i="8" s="1"/>
  <c r="M27" i="8"/>
  <c r="Q27" i="8" s="1"/>
  <c r="R27" i="8" s="1"/>
  <c r="I25" i="10"/>
  <c r="I30" i="10"/>
  <c r="J30" i="10" s="1"/>
  <c r="A497" i="17" s="1"/>
  <c r="E52" i="10"/>
  <c r="I52" i="10" s="1"/>
  <c r="J52" i="10" s="1"/>
  <c r="A519" i="17" s="1"/>
  <c r="P27" i="12"/>
  <c r="Q27" i="12" s="1"/>
  <c r="A576" i="17" s="1"/>
  <c r="P85" i="12"/>
  <c r="Q85" i="12" s="1"/>
  <c r="A634" i="17" s="1"/>
  <c r="P148" i="12"/>
  <c r="Q148" i="12" s="1"/>
  <c r="A698" i="17" s="1"/>
  <c r="J18" i="10"/>
  <c r="A485" i="17" s="1"/>
  <c r="P42" i="12"/>
  <c r="Q42" i="12" s="1"/>
  <c r="A591" i="17" s="1"/>
  <c r="I146" i="12"/>
  <c r="P146" i="12" s="1"/>
  <c r="Q146" i="12"/>
  <c r="A696" i="17" s="1"/>
  <c r="L158" i="12"/>
  <c r="K158" i="12"/>
  <c r="J158" i="12"/>
  <c r="Q202" i="12"/>
  <c r="A752" i="17" s="1"/>
  <c r="I317" i="12"/>
  <c r="P317" i="12" s="1"/>
  <c r="Q317" i="12" s="1"/>
  <c r="A867" i="17" s="1"/>
  <c r="Q18" i="8"/>
  <c r="Q22" i="8"/>
  <c r="R22" i="8" s="1"/>
  <c r="J38" i="10"/>
  <c r="A505" i="17" s="1"/>
  <c r="E42" i="10"/>
  <c r="I42" i="10" s="1"/>
  <c r="J42" i="10" s="1"/>
  <c r="A509" i="17" s="1"/>
  <c r="I249" i="12"/>
  <c r="P249" i="12" s="1"/>
  <c r="Q249" i="12" s="1"/>
  <c r="A799" i="17" s="1"/>
  <c r="Q277" i="12"/>
  <c r="A827" i="17" s="1"/>
  <c r="I289" i="12"/>
  <c r="P289" i="12" s="1"/>
  <c r="Q289" i="12" s="1"/>
  <c r="A839" i="17" s="1"/>
  <c r="I293" i="12"/>
  <c r="P293" i="12" s="1"/>
  <c r="Q293" i="12" s="1"/>
  <c r="A843" i="17" s="1"/>
  <c r="I354" i="12"/>
  <c r="P354" i="12" s="1"/>
  <c r="Q354" i="12" s="1"/>
  <c r="A904" i="17" s="1"/>
  <c r="J15" i="10"/>
  <c r="A482" i="17" s="1"/>
  <c r="I50" i="10"/>
  <c r="Q28" i="12"/>
  <c r="A577" i="17" s="1"/>
  <c r="P63" i="12"/>
  <c r="Q63" i="12" s="1"/>
  <c r="A612" i="17" s="1"/>
  <c r="P69" i="12"/>
  <c r="Q69" i="12" s="1"/>
  <c r="A618" i="17" s="1"/>
  <c r="P74" i="12"/>
  <c r="Q74" i="12" s="1"/>
  <c r="A623" i="17" s="1"/>
  <c r="Q96" i="12"/>
  <c r="A646" i="17" s="1"/>
  <c r="I124" i="12"/>
  <c r="P124" i="12" s="1"/>
  <c r="Q124" i="12"/>
  <c r="A674" i="17" s="1"/>
  <c r="P131" i="12"/>
  <c r="Q131" i="12" s="1"/>
  <c r="A681" i="17" s="1"/>
  <c r="A187" i="12"/>
  <c r="I273" i="12"/>
  <c r="P273" i="12" s="1"/>
  <c r="Q273" i="12" s="1"/>
  <c r="A823" i="17" s="1"/>
  <c r="Q88" i="12"/>
  <c r="A637" i="17" s="1"/>
  <c r="P110" i="12"/>
  <c r="Q110" i="12" s="1"/>
  <c r="A660" i="17" s="1"/>
  <c r="P139" i="12"/>
  <c r="Q139" i="12" s="1"/>
  <c r="A689" i="17" s="1"/>
  <c r="I143" i="12"/>
  <c r="P143" i="12" s="1"/>
  <c r="Q143" i="12" s="1"/>
  <c r="A693" i="17" s="1"/>
  <c r="A171" i="12"/>
  <c r="J175" i="12"/>
  <c r="L175" i="12"/>
  <c r="A175" i="12"/>
  <c r="P195" i="12"/>
  <c r="Q195" i="12" s="1"/>
  <c r="A745" i="17" s="1"/>
  <c r="Q242" i="12"/>
  <c r="A792" i="17" s="1"/>
  <c r="I269" i="12"/>
  <c r="P269" i="12" s="1"/>
  <c r="Q269" i="12" s="1"/>
  <c r="A819" i="17" s="1"/>
  <c r="I302" i="12"/>
  <c r="P302" i="12" s="1"/>
  <c r="Q302" i="12" s="1"/>
  <c r="A852" i="17" s="1"/>
  <c r="I334" i="12"/>
  <c r="P334" i="12" s="1"/>
  <c r="Q334" i="12" s="1"/>
  <c r="A884" i="17" s="1"/>
  <c r="E55" i="10"/>
  <c r="I55" i="10" s="1"/>
  <c r="J55" i="10" s="1"/>
  <c r="A522" i="17" s="1"/>
  <c r="I67" i="12"/>
  <c r="P67" i="12" s="1"/>
  <c r="Q67" i="12" s="1"/>
  <c r="A616" i="17" s="1"/>
  <c r="I81" i="12"/>
  <c r="P81" i="12" s="1"/>
  <c r="Q81" i="12" s="1"/>
  <c r="A630" i="17" s="1"/>
  <c r="I121" i="12"/>
  <c r="P121" i="12" s="1"/>
  <c r="Q121" i="12" s="1"/>
  <c r="A671" i="17" s="1"/>
  <c r="I128" i="12"/>
  <c r="P128" i="12" s="1"/>
  <c r="Q128" i="12" s="1"/>
  <c r="A678" i="17" s="1"/>
  <c r="L155" i="12"/>
  <c r="K155" i="12"/>
  <c r="A155" i="12"/>
  <c r="L187" i="12"/>
  <c r="J8" i="10"/>
  <c r="A475" i="17" s="1"/>
  <c r="J35" i="10"/>
  <c r="A502" i="17" s="1"/>
  <c r="J47" i="10"/>
  <c r="A514" i="17" s="1"/>
  <c r="E51" i="10"/>
  <c r="I51" i="10" s="1"/>
  <c r="J51" i="10" s="1"/>
  <c r="A518" i="17" s="1"/>
  <c r="I17" i="12"/>
  <c r="P17" i="12" s="1"/>
  <c r="Q17" i="12" s="1"/>
  <c r="A566" i="17" s="1"/>
  <c r="I43" i="12"/>
  <c r="P43" i="12" s="1"/>
  <c r="Q43" i="12" s="1"/>
  <c r="A592" i="17" s="1"/>
  <c r="P107" i="12"/>
  <c r="Q107" i="12" s="1"/>
  <c r="A657" i="17" s="1"/>
  <c r="L151" i="12"/>
  <c r="K151" i="12"/>
  <c r="A160" i="12"/>
  <c r="J171" i="12"/>
  <c r="P192" i="12"/>
  <c r="Q192" i="12" s="1"/>
  <c r="A742" i="17" s="1"/>
  <c r="P207" i="12"/>
  <c r="Q207" i="12" s="1"/>
  <c r="A757" i="17" s="1"/>
  <c r="P211" i="12"/>
  <c r="Q211" i="12" s="1"/>
  <c r="A761" i="17" s="1"/>
  <c r="I282" i="12"/>
  <c r="P282" i="12" s="1"/>
  <c r="Q282" i="12" s="1"/>
  <c r="A832" i="17" s="1"/>
  <c r="I294" i="12"/>
  <c r="P294" i="12" s="1"/>
  <c r="Q294" i="12" s="1"/>
  <c r="A844" i="17" s="1"/>
  <c r="I343" i="12"/>
  <c r="P343" i="12" s="1"/>
  <c r="Q343" i="12" s="1"/>
  <c r="A893" i="17" s="1"/>
  <c r="E12" i="10"/>
  <c r="I12" i="10" s="1"/>
  <c r="J12" i="10" s="1"/>
  <c r="A479" i="17" s="1"/>
  <c r="I86" i="12"/>
  <c r="P86" i="12" s="1"/>
  <c r="Q86" i="12" s="1"/>
  <c r="A635" i="17" s="1"/>
  <c r="K171" i="12"/>
  <c r="I176" i="12"/>
  <c r="L188" i="12"/>
  <c r="A188" i="12"/>
  <c r="M9" i="8"/>
  <c r="Q9" i="8" s="1"/>
  <c r="R9" i="8" s="1"/>
  <c r="I23" i="12"/>
  <c r="P23" i="12" s="1"/>
  <c r="Q23" i="12" s="1"/>
  <c r="A572" i="17" s="1"/>
  <c r="I118" i="12"/>
  <c r="P118" i="12" s="1"/>
  <c r="Q118" i="12" s="1"/>
  <c r="A668" i="17" s="1"/>
  <c r="I125" i="12"/>
  <c r="P125" i="12" s="1"/>
  <c r="Q125" i="12" s="1"/>
  <c r="A675" i="17" s="1"/>
  <c r="I140" i="12"/>
  <c r="P140" i="12" s="1"/>
  <c r="Q140" i="12" s="1"/>
  <c r="A690" i="17" s="1"/>
  <c r="J160" i="12"/>
  <c r="I168" i="12"/>
  <c r="J188" i="12"/>
  <c r="Q200" i="12"/>
  <c r="A750" i="17" s="1"/>
  <c r="I223" i="12"/>
  <c r="P223" i="12" s="1"/>
  <c r="Q223" i="12" s="1"/>
  <c r="A773" i="17" s="1"/>
  <c r="I231" i="12"/>
  <c r="P231" i="12" s="1"/>
  <c r="Q231" i="12" s="1"/>
  <c r="A781" i="17" s="1"/>
  <c r="P315" i="12"/>
  <c r="Q315" i="12" s="1"/>
  <c r="A865" i="17" s="1"/>
  <c r="P323" i="12"/>
  <c r="Q323" i="12" s="1"/>
  <c r="A873" i="17" s="1"/>
  <c r="P230" i="12"/>
  <c r="Q230" i="12" s="1"/>
  <c r="A780" i="17" s="1"/>
  <c r="I234" i="12"/>
  <c r="P234" i="12" s="1"/>
  <c r="Q234" i="12" s="1"/>
  <c r="A784" i="17" s="1"/>
  <c r="Q308" i="12"/>
  <c r="A858" i="17" s="1"/>
  <c r="I324" i="12"/>
  <c r="P324" i="12" s="1"/>
  <c r="Q324" i="12"/>
  <c r="A874" i="17" s="1"/>
  <c r="Q6" i="13"/>
  <c r="A167" i="12"/>
  <c r="A173" i="12"/>
  <c r="A182" i="12"/>
  <c r="P235" i="12"/>
  <c r="Q235" i="12" s="1"/>
  <c r="A785" i="17" s="1"/>
  <c r="P290" i="12"/>
  <c r="Q290" i="12" s="1"/>
  <c r="A840" i="17" s="1"/>
  <c r="Q11" i="13"/>
  <c r="P76" i="12"/>
  <c r="Q76" i="12" s="1"/>
  <c r="A625" i="17" s="1"/>
  <c r="I189" i="12"/>
  <c r="P189" i="12" s="1"/>
  <c r="Q189" i="12" s="1"/>
  <c r="A739" i="17" s="1"/>
  <c r="A153" i="12"/>
  <c r="J161" i="12"/>
  <c r="I164" i="12"/>
  <c r="J167" i="12"/>
  <c r="J176" i="12"/>
  <c r="J179" i="12"/>
  <c r="J182" i="12"/>
  <c r="P250" i="12"/>
  <c r="Q250" i="12" s="1"/>
  <c r="A800" i="17" s="1"/>
  <c r="I283" i="12"/>
  <c r="P283" i="12" s="1"/>
  <c r="Q283" i="12"/>
  <c r="A833" i="17" s="1"/>
  <c r="P72" i="12"/>
  <c r="Q72" i="12" s="1"/>
  <c r="A621" i="17" s="1"/>
  <c r="J150" i="12"/>
  <c r="A156" i="12"/>
  <c r="K173" i="12"/>
  <c r="A186" i="12"/>
  <c r="P203" i="12"/>
  <c r="Q203" i="12" s="1"/>
  <c r="A753" i="17" s="1"/>
  <c r="Q214" i="12"/>
  <c r="A764" i="17" s="1"/>
  <c r="I236" i="12"/>
  <c r="P236" i="12" s="1"/>
  <c r="Q236" i="12" s="1"/>
  <c r="A786" i="17" s="1"/>
  <c r="P272" i="12"/>
  <c r="Q272" i="12" s="1"/>
  <c r="A822" i="17" s="1"/>
  <c r="I329" i="12"/>
  <c r="P329" i="12" s="1"/>
  <c r="Q329" i="12" s="1"/>
  <c r="A879" i="17" s="1"/>
  <c r="I351" i="12"/>
  <c r="P351" i="12" s="1"/>
  <c r="Q351" i="12" s="1"/>
  <c r="A901" i="17" s="1"/>
  <c r="P68" i="12"/>
  <c r="Q68" i="12" s="1"/>
  <c r="A617" i="17" s="1"/>
  <c r="P120" i="12"/>
  <c r="Q120" i="12" s="1"/>
  <c r="A670" i="17" s="1"/>
  <c r="K150" i="12"/>
  <c r="J153" i="12"/>
  <c r="P276" i="12"/>
  <c r="Q276" i="12" s="1"/>
  <c r="A826" i="17" s="1"/>
  <c r="P291" i="12"/>
  <c r="Q291" i="12" s="1"/>
  <c r="A841" i="17" s="1"/>
  <c r="P295" i="12"/>
  <c r="Q295" i="12" s="1"/>
  <c r="A845" i="17" s="1"/>
  <c r="I303" i="12"/>
  <c r="P303" i="12" s="1"/>
  <c r="Q303" i="12" s="1"/>
  <c r="A853" i="17" s="1"/>
  <c r="P337" i="12"/>
  <c r="Q337" i="12" s="1"/>
  <c r="A887" i="17" s="1"/>
  <c r="Q344" i="12"/>
  <c r="A894" i="17" s="1"/>
  <c r="I209" i="12"/>
  <c r="P209" i="12" s="1"/>
  <c r="Q209" i="12" s="1"/>
  <c r="A759" i="17" s="1"/>
  <c r="P252" i="12"/>
  <c r="Q252" i="12" s="1"/>
  <c r="A802" i="17" s="1"/>
  <c r="P263" i="12"/>
  <c r="Q263" i="12" s="1"/>
  <c r="A813" i="17" s="1"/>
  <c r="Q321" i="12"/>
  <c r="A871" i="17" s="1"/>
  <c r="P338" i="12"/>
  <c r="Q338" i="12" s="1"/>
  <c r="A888" i="17" s="1"/>
  <c r="P220" i="12"/>
  <c r="Q220" i="12" s="1"/>
  <c r="A770" i="17" s="1"/>
  <c r="P204" i="12"/>
  <c r="Q204" i="12" s="1"/>
  <c r="A754" i="17" s="1"/>
  <c r="I217" i="12"/>
  <c r="P217" i="12" s="1"/>
  <c r="Q217" i="12" s="1"/>
  <c r="A767" i="17" s="1"/>
  <c r="Q237" i="12"/>
  <c r="A787" i="17" s="1"/>
  <c r="I240" i="12"/>
  <c r="P240" i="12" s="1"/>
  <c r="Q240" i="12" s="1"/>
  <c r="A790" i="17" s="1"/>
  <c r="I280" i="12"/>
  <c r="P280" i="12" s="1"/>
  <c r="Q280" i="12" s="1"/>
  <c r="A830" i="17" s="1"/>
  <c r="I297" i="12"/>
  <c r="P297" i="12" s="1"/>
  <c r="Q297" i="12" s="1"/>
  <c r="A847" i="17" s="1"/>
  <c r="I314" i="12"/>
  <c r="P314" i="12" s="1"/>
  <c r="Q314" i="12" s="1"/>
  <c r="A864" i="17" s="1"/>
  <c r="I331" i="12"/>
  <c r="P331" i="12" s="1"/>
  <c r="Q331" i="12" s="1"/>
  <c r="A881" i="17" s="1"/>
  <c r="P264" i="12"/>
  <c r="Q264" i="12" s="1"/>
  <c r="A814" i="17" s="1"/>
  <c r="I301" i="12"/>
  <c r="P301" i="12" s="1"/>
  <c r="Q301" i="12" s="1"/>
  <c r="A851" i="17" s="1"/>
  <c r="I349" i="12"/>
  <c r="P349" i="12" s="1"/>
  <c r="Q349" i="12" s="1"/>
  <c r="A899" i="17" s="1"/>
  <c r="I221" i="12"/>
  <c r="P221" i="12" s="1"/>
  <c r="Q221" i="12" s="1"/>
  <c r="A771" i="17" s="1"/>
  <c r="Q241" i="12"/>
  <c r="A791" i="17" s="1"/>
  <c r="I254" i="12"/>
  <c r="P254" i="12" s="1"/>
  <c r="Q254" i="12" s="1"/>
  <c r="A804" i="17" s="1"/>
  <c r="I274" i="12"/>
  <c r="P274" i="12" s="1"/>
  <c r="Q274" i="12" s="1"/>
  <c r="A824" i="17" s="1"/>
  <c r="I352" i="12"/>
  <c r="P352" i="12" s="1"/>
  <c r="Q352" i="12" s="1"/>
  <c r="A902" i="17" s="1"/>
  <c r="P168" i="12" l="1"/>
  <c r="Q168" i="12" s="1"/>
  <c r="A718" i="17" s="1"/>
  <c r="P183" i="12"/>
  <c r="Q183" i="12" s="1"/>
  <c r="A733" i="17" s="1"/>
  <c r="P166" i="12"/>
  <c r="Q166" i="12" s="1"/>
  <c r="A716" i="17" s="1"/>
  <c r="P172" i="12"/>
  <c r="Q172" i="12" s="1"/>
  <c r="A722" i="17" s="1"/>
  <c r="P184" i="12"/>
  <c r="Q184" i="12" s="1"/>
  <c r="A734" i="17" s="1"/>
  <c r="P170" i="12"/>
  <c r="Q170" i="12" s="1"/>
  <c r="A720" i="17" s="1"/>
  <c r="P163" i="12"/>
  <c r="Q163" i="12" s="1"/>
  <c r="A713" i="17" s="1"/>
  <c r="P162" i="12"/>
  <c r="Q162" i="12" s="1"/>
  <c r="A712" i="17" s="1"/>
  <c r="P180" i="12"/>
  <c r="Q180" i="12" s="1"/>
  <c r="A730" i="17" s="1"/>
  <c r="P159" i="12"/>
  <c r="Q159" i="12" s="1"/>
  <c r="A709" i="17" s="1"/>
  <c r="P151" i="12"/>
  <c r="Q151" i="12" s="1"/>
  <c r="A701" i="17" s="1"/>
  <c r="Q4" i="12"/>
  <c r="A553" i="17" s="1"/>
  <c r="A643" i="17"/>
  <c r="A642" i="17"/>
  <c r="P152" i="12"/>
  <c r="Q152" i="12" s="1"/>
  <c r="A702" i="17" s="1"/>
  <c r="P169" i="12"/>
  <c r="Q169" i="12" s="1"/>
  <c r="A719" i="17" s="1"/>
  <c r="P154" i="12"/>
  <c r="Q154" i="12" s="1"/>
  <c r="A704" i="17" s="1"/>
  <c r="P179" i="12"/>
  <c r="Q179" i="12" s="1"/>
  <c r="A729" i="17" s="1"/>
  <c r="P164" i="12"/>
  <c r="Q164" i="12" s="1"/>
  <c r="A714" i="17" s="1"/>
  <c r="P185" i="12"/>
  <c r="Q185" i="12" s="1"/>
  <c r="A735" i="17" s="1"/>
  <c r="P177" i="12"/>
  <c r="Q177" i="12" s="1"/>
  <c r="A727" i="17" s="1"/>
  <c r="I173" i="12"/>
  <c r="P173" i="12" s="1"/>
  <c r="Q173" i="12" s="1"/>
  <c r="A723" i="17" s="1"/>
  <c r="I188" i="12"/>
  <c r="P188" i="12" s="1"/>
  <c r="Q188" i="12" s="1"/>
  <c r="A738" i="17" s="1"/>
  <c r="P157" i="12"/>
  <c r="Q157" i="12" s="1"/>
  <c r="A707" i="17" s="1"/>
  <c r="I171" i="12"/>
  <c r="P171" i="12" s="1"/>
  <c r="Q171" i="12" s="1"/>
  <c r="A721" i="17" s="1"/>
  <c r="I160" i="12"/>
  <c r="P160" i="12" s="1"/>
  <c r="Q160" i="12" s="1"/>
  <c r="A710" i="17" s="1"/>
  <c r="I153" i="12"/>
  <c r="P153" i="12" s="1"/>
  <c r="Q153" i="12" s="1"/>
  <c r="A703" i="17" s="1"/>
  <c r="I182" i="12"/>
  <c r="P182" i="12" s="1"/>
  <c r="Q182" i="12" s="1"/>
  <c r="A732" i="17" s="1"/>
  <c r="I174" i="12"/>
  <c r="P174" i="12" s="1"/>
  <c r="Q174" i="12" s="1"/>
  <c r="A724" i="17" s="1"/>
  <c r="I186" i="12"/>
  <c r="P186" i="12" s="1"/>
  <c r="Q186" i="12" s="1"/>
  <c r="A736" i="17" s="1"/>
  <c r="I156" i="12"/>
  <c r="P156" i="12" s="1"/>
  <c r="Q156" i="12" s="1"/>
  <c r="A706" i="17" s="1"/>
  <c r="P150" i="12"/>
  <c r="Q150" i="12" s="1"/>
  <c r="A700" i="17" s="1"/>
  <c r="I165" i="12"/>
  <c r="P165" i="12" s="1"/>
  <c r="Q165" i="12" s="1"/>
  <c r="A715" i="17" s="1"/>
  <c r="I178" i="12"/>
  <c r="P178" i="12" s="1"/>
  <c r="Q178" i="12" s="1"/>
  <c r="A728" i="17" s="1"/>
  <c r="P176" i="12"/>
  <c r="Q176" i="12" s="1"/>
  <c r="A726" i="17" s="1"/>
  <c r="P161" i="12"/>
  <c r="Q161" i="12" s="1"/>
  <c r="A711" i="17" s="1"/>
  <c r="I175" i="12"/>
  <c r="P175" i="12" s="1"/>
  <c r="Q175" i="12" s="1"/>
  <c r="A725" i="17" s="1"/>
  <c r="P158" i="12"/>
  <c r="Q158" i="12" s="1"/>
  <c r="A708" i="17" s="1"/>
  <c r="I167" i="12"/>
  <c r="P167" i="12" s="1"/>
  <c r="Q167" i="12" s="1"/>
  <c r="A717" i="17" s="1"/>
  <c r="I187" i="12"/>
  <c r="P187" i="12" s="1"/>
  <c r="Q187" i="12" s="1"/>
  <c r="A737" i="17" s="1"/>
  <c r="I155" i="12"/>
  <c r="P155" i="12" s="1"/>
  <c r="Q155" i="12" s="1"/>
  <c r="A705" i="17" s="1"/>
</calcChain>
</file>

<file path=xl/sharedStrings.xml><?xml version="1.0" encoding="utf-8"?>
<sst xmlns="http://schemas.openxmlformats.org/spreadsheetml/2006/main" count="5609" uniqueCount="2080">
  <si>
    <t>Profilename</t>
  </si>
  <si>
    <t>h</t>
  </si>
  <si>
    <t>bf</t>
  </si>
  <si>
    <t>tw/d</t>
  </si>
  <si>
    <t>tf</t>
  </si>
  <si>
    <t>r</t>
  </si>
  <si>
    <t>IfcType</t>
  </si>
  <si>
    <t>Shape</t>
  </si>
  <si>
    <t>Synonyms</t>
  </si>
  <si>
    <t>JSONString</t>
  </si>
  <si>
    <t>[mm]</t>
  </si>
  <si>
    <t>OverallDepth</t>
  </si>
  <si>
    <t>OverallWidth</t>
  </si>
  <si>
    <t>WebThickness</t>
  </si>
  <si>
    <t>FlangeThickness</t>
  </si>
  <si>
    <t>FilletRadius</t>
  </si>
  <si>
    <t>HEA100</t>
  </si>
  <si>
    <t>IfcIShapeProfileDef</t>
  </si>
  <si>
    <t>I-shape parallel flange</t>
  </si>
  <si>
    <t>HE100A</t>
  </si>
  <si>
    <t>HEA 100</t>
  </si>
  <si>
    <t>HEA120</t>
  </si>
  <si>
    <t>HE120A</t>
  </si>
  <si>
    <t>HEA 120</t>
  </si>
  <si>
    <t>HEA140</t>
  </si>
  <si>
    <t>5.5</t>
  </si>
  <si>
    <t>HE140A</t>
  </si>
  <si>
    <t>HEA 140</t>
  </si>
  <si>
    <t>HEA160</t>
  </si>
  <si>
    <t>HE160A</t>
  </si>
  <si>
    <t>HEA 160</t>
  </si>
  <si>
    <t>HEA180</t>
  </si>
  <si>
    <t>HE180A</t>
  </si>
  <si>
    <t>HEA 180</t>
  </si>
  <si>
    <t>HEA200</t>
  </si>
  <si>
    <t>6.5</t>
  </si>
  <si>
    <t>HE200A</t>
  </si>
  <si>
    <t>HEA 200</t>
  </si>
  <si>
    <t>HEA220</t>
  </si>
  <si>
    <t>HE220A</t>
  </si>
  <si>
    <t>HEA 220</t>
  </si>
  <si>
    <t>HEA240</t>
  </si>
  <si>
    <t>7.5</t>
  </si>
  <si>
    <t>HE240A</t>
  </si>
  <si>
    <t>HEA 240</t>
  </si>
  <si>
    <t>HEA260</t>
  </si>
  <si>
    <t>HE260A</t>
  </si>
  <si>
    <t>HEA 260</t>
  </si>
  <si>
    <t>HEA280</t>
  </si>
  <si>
    <t>HE280A</t>
  </si>
  <si>
    <t>HEA 280</t>
  </si>
  <si>
    <t>HEA300</t>
  </si>
  <si>
    <t>8.5</t>
  </si>
  <si>
    <t>HE300A</t>
  </si>
  <si>
    <t>HEA 300</t>
  </si>
  <si>
    <t>HEA320</t>
  </si>
  <si>
    <t>HE320A</t>
  </si>
  <si>
    <t>HEA 320</t>
  </si>
  <si>
    <t>HEA340</t>
  </si>
  <si>
    <t>9.5</t>
  </si>
  <si>
    <t>HE340A</t>
  </si>
  <si>
    <t>HEA 340</t>
  </si>
  <si>
    <t>HEA360</t>
  </si>
  <si>
    <t>HE360A</t>
  </si>
  <si>
    <t>HEA 360</t>
  </si>
  <si>
    <t>HEA400</t>
  </si>
  <si>
    <t>HE400A</t>
  </si>
  <si>
    <t>HEA 400</t>
  </si>
  <si>
    <t>HEA450</t>
  </si>
  <si>
    <t>11.5</t>
  </si>
  <si>
    <t>HE450A</t>
  </si>
  <si>
    <t>HEA 450</t>
  </si>
  <si>
    <t>HEA500</t>
  </si>
  <si>
    <t>HE500A</t>
  </si>
  <si>
    <t>HEA 500</t>
  </si>
  <si>
    <t>HEA550</t>
  </si>
  <si>
    <t>12.5</t>
  </si>
  <si>
    <t>HE550A</t>
  </si>
  <si>
    <t>HEA 550</t>
  </si>
  <si>
    <t>HEA600</t>
  </si>
  <si>
    <t>HE600A</t>
  </si>
  <si>
    <t>HEA 600</t>
  </si>
  <si>
    <t>HEA650</t>
  </si>
  <si>
    <t>13.5</t>
  </si>
  <si>
    <t>HE650A</t>
  </si>
  <si>
    <t>HEA 650</t>
  </si>
  <si>
    <t>HEA700</t>
  </si>
  <si>
    <t>14.5</t>
  </si>
  <si>
    <t>HE700A</t>
  </si>
  <si>
    <t>HEA 700</t>
  </si>
  <si>
    <t>HEA800</t>
  </si>
  <si>
    <t>HE800A</t>
  </si>
  <si>
    <t>HEA 800</t>
  </si>
  <si>
    <t>HEA900</t>
  </si>
  <si>
    <t>HE900A</t>
  </si>
  <si>
    <t>HEA 900</t>
  </si>
  <si>
    <t>HEA1000</t>
  </si>
  <si>
    <t>16.5</t>
  </si>
  <si>
    <t>HE1000A</t>
  </si>
  <si>
    <t>HEA 1000</t>
  </si>
  <si>
    <t>HEB100</t>
  </si>
  <si>
    <t>HE100B</t>
  </si>
  <si>
    <t>HEB 100</t>
  </si>
  <si>
    <t>HEB120</t>
  </si>
  <si>
    <t>HE120B</t>
  </si>
  <si>
    <t>HEB 120</t>
  </si>
  <si>
    <t>HEB140</t>
  </si>
  <si>
    <t>HE140B</t>
  </si>
  <si>
    <t>HEB 140</t>
  </si>
  <si>
    <t>HEB160</t>
  </si>
  <si>
    <t>HE160B</t>
  </si>
  <si>
    <t>HEB 160</t>
  </si>
  <si>
    <t>HEB180</t>
  </si>
  <si>
    <t>HE180B</t>
  </si>
  <si>
    <t>HEB 180</t>
  </si>
  <si>
    <t>HEB200</t>
  </si>
  <si>
    <t>HE200B</t>
  </si>
  <si>
    <t>HEB 200</t>
  </si>
  <si>
    <t>HEB220</t>
  </si>
  <si>
    <t>HE220B</t>
  </si>
  <si>
    <t>HEB 220</t>
  </si>
  <si>
    <t>HEB240</t>
  </si>
  <si>
    <t>HE240B</t>
  </si>
  <si>
    <t>HEB 240</t>
  </si>
  <si>
    <t>HEB260</t>
  </si>
  <si>
    <t>HE260B</t>
  </si>
  <si>
    <t>HEB 260</t>
  </si>
  <si>
    <t>HEB280</t>
  </si>
  <si>
    <t>10.5</t>
  </si>
  <si>
    <t>HE280B</t>
  </si>
  <si>
    <t>HEB 280</t>
  </si>
  <si>
    <t>HEB300</t>
  </si>
  <si>
    <t>HE300B</t>
  </si>
  <si>
    <t>HEB 300</t>
  </si>
  <si>
    <t>HEB320</t>
  </si>
  <si>
    <t>HE320B</t>
  </si>
  <si>
    <t>HEB 320</t>
  </si>
  <si>
    <t>HEB340</t>
  </si>
  <si>
    <t>HE340B</t>
  </si>
  <si>
    <t>HEB 340</t>
  </si>
  <si>
    <t>HEB360</t>
  </si>
  <si>
    <t>HE360B</t>
  </si>
  <si>
    <t>HEB 360</t>
  </si>
  <si>
    <t>HEB400</t>
  </si>
  <si>
    <t>HE400B</t>
  </si>
  <si>
    <t>HEB 400</t>
  </si>
  <si>
    <t>HEB450</t>
  </si>
  <si>
    <t>HE450B</t>
  </si>
  <si>
    <t>HEB 450</t>
  </si>
  <si>
    <t>HEB500</t>
  </si>
  <si>
    <t>HE500B</t>
  </si>
  <si>
    <t>HEB 500</t>
  </si>
  <si>
    <t>HEB550</t>
  </si>
  <si>
    <t>HE550B</t>
  </si>
  <si>
    <t>HEB 550</t>
  </si>
  <si>
    <t>HEB600</t>
  </si>
  <si>
    <t>15.5</t>
  </si>
  <si>
    <t>HE600B</t>
  </si>
  <si>
    <t>HEB 600</t>
  </si>
  <si>
    <t>HEB650</t>
  </si>
  <si>
    <t>HE650B</t>
  </si>
  <si>
    <t>HEB 650</t>
  </si>
  <si>
    <t>HEB700</t>
  </si>
  <si>
    <t>HE700B</t>
  </si>
  <si>
    <t>HEB 700</t>
  </si>
  <si>
    <t>HEB800</t>
  </si>
  <si>
    <t>17.5</t>
  </si>
  <si>
    <t>HE800B</t>
  </si>
  <si>
    <t>HEB 800</t>
  </si>
  <si>
    <t>HEB900</t>
  </si>
  <si>
    <t>18.5</t>
  </si>
  <si>
    <t>HE900B</t>
  </si>
  <si>
    <t>HEB 900</t>
  </si>
  <si>
    <t>HEB1000</t>
  </si>
  <si>
    <t>HE1000B</t>
  </si>
  <si>
    <t>HEB 1000</t>
  </si>
  <si>
    <t>HEM100</t>
  </si>
  <si>
    <t>HE100M</t>
  </si>
  <si>
    <t>HEM 100</t>
  </si>
  <si>
    <t>HEM120</t>
  </si>
  <si>
    <t>HE120M</t>
  </si>
  <si>
    <t>HEM 120</t>
  </si>
  <si>
    <t>HEM140</t>
  </si>
  <si>
    <t>HE140M</t>
  </si>
  <si>
    <t>HEM 140</t>
  </si>
  <si>
    <t>HEM160</t>
  </si>
  <si>
    <t>HE160M</t>
  </si>
  <si>
    <t>HEM 160</t>
  </si>
  <si>
    <t>HEM180</t>
  </si>
  <si>
    <t>HE180M</t>
  </si>
  <si>
    <t>HEM 180</t>
  </si>
  <si>
    <t>HEM200</t>
  </si>
  <si>
    <t>HE200M</t>
  </si>
  <si>
    <t>HEM 200</t>
  </si>
  <si>
    <t>HEM220</t>
  </si>
  <si>
    <t>HE220M</t>
  </si>
  <si>
    <t>HEM 220</t>
  </si>
  <si>
    <t>HEM240</t>
  </si>
  <si>
    <t>HE240M</t>
  </si>
  <si>
    <t>HEM 240</t>
  </si>
  <si>
    <t>HEM260</t>
  </si>
  <si>
    <t>HE260M</t>
  </si>
  <si>
    <t>HEM 260</t>
  </si>
  <si>
    <t>HEM280</t>
  </si>
  <si>
    <t>HE280M</t>
  </si>
  <si>
    <t>HEM 280</t>
  </si>
  <si>
    <t>HEM300</t>
  </si>
  <si>
    <t>HE300M</t>
  </si>
  <si>
    <t>HEM 300</t>
  </si>
  <si>
    <t>HEM320</t>
  </si>
  <si>
    <t>HE320M</t>
  </si>
  <si>
    <t>HEM 320</t>
  </si>
  <si>
    <t>HEM340</t>
  </si>
  <si>
    <t>HE340M</t>
  </si>
  <si>
    <t>HEM 340</t>
  </si>
  <si>
    <t>HEM360</t>
  </si>
  <si>
    <t>HE360M</t>
  </si>
  <si>
    <t>HEM 360</t>
  </si>
  <si>
    <t>HEM400</t>
  </si>
  <si>
    <t>HE400M</t>
  </si>
  <si>
    <t>HEM 400</t>
  </si>
  <si>
    <t>HEM450</t>
  </si>
  <si>
    <t>HE450M</t>
  </si>
  <si>
    <t>HEM 450</t>
  </si>
  <si>
    <t>HEM500</t>
  </si>
  <si>
    <t>HE500M</t>
  </si>
  <si>
    <t>HEM 500</t>
  </si>
  <si>
    <t>HEM550</t>
  </si>
  <si>
    <t>HE550M</t>
  </si>
  <si>
    <t>HEM 550</t>
  </si>
  <si>
    <t>HEM600</t>
  </si>
  <si>
    <t>HE600M</t>
  </si>
  <si>
    <t>HEM 600</t>
  </si>
  <si>
    <t>HEM650</t>
  </si>
  <si>
    <t>HE650M</t>
  </si>
  <si>
    <t>HEM 650</t>
  </si>
  <si>
    <t>HEM700</t>
  </si>
  <si>
    <t>HE700M</t>
  </si>
  <si>
    <t>HEM 700</t>
  </si>
  <si>
    <t>HEM800</t>
  </si>
  <si>
    <t>HE800M</t>
  </si>
  <si>
    <t>HEM 800</t>
  </si>
  <si>
    <t>HEM900</t>
  </si>
  <si>
    <t>HE900M</t>
  </si>
  <si>
    <t>HEM 900</t>
  </si>
  <si>
    <t>HEM1000</t>
  </si>
  <si>
    <t>HE1000M</t>
  </si>
  <si>
    <t>HEM 1000</t>
  </si>
  <si>
    <t>IPE80</t>
  </si>
  <si>
    <t>3.8</t>
  </si>
  <si>
    <t>5.2</t>
  </si>
  <si>
    <t>IPE 80</t>
  </si>
  <si>
    <t>IP80E</t>
  </si>
  <si>
    <t>IPE100</t>
  </si>
  <si>
    <t>4.1</t>
  </si>
  <si>
    <t>5.7</t>
  </si>
  <si>
    <t>IPE 100</t>
  </si>
  <si>
    <t>IP100E</t>
  </si>
  <si>
    <t>IPE120</t>
  </si>
  <si>
    <t>4.4</t>
  </si>
  <si>
    <t>6.3</t>
  </si>
  <si>
    <t>IPE 120</t>
  </si>
  <si>
    <t>IP120E</t>
  </si>
  <si>
    <t>IPE140</t>
  </si>
  <si>
    <t>4.7</t>
  </si>
  <si>
    <t>6.9</t>
  </si>
  <si>
    <t>IPE 140</t>
  </si>
  <si>
    <t>IP140E</t>
  </si>
  <si>
    <t>IPE160</t>
  </si>
  <si>
    <t>7.4</t>
  </si>
  <si>
    <t>IPE 160</t>
  </si>
  <si>
    <t>IP160E</t>
  </si>
  <si>
    <t>IPE180</t>
  </si>
  <si>
    <t>5.3</t>
  </si>
  <si>
    <t>IPE 180</t>
  </si>
  <si>
    <t>IP180E</t>
  </si>
  <si>
    <t>IPE200</t>
  </si>
  <si>
    <t>5.6</t>
  </si>
  <si>
    <t>IPE 200</t>
  </si>
  <si>
    <t>IP200E</t>
  </si>
  <si>
    <t>IPE220</t>
  </si>
  <si>
    <t>5.9</t>
  </si>
  <si>
    <t>9.2</t>
  </si>
  <si>
    <t>IPE 220</t>
  </si>
  <si>
    <t>IP220E</t>
  </si>
  <si>
    <t>IPE240</t>
  </si>
  <si>
    <t>6.2</t>
  </si>
  <si>
    <t>9.8</t>
  </si>
  <si>
    <t>IPE 240</t>
  </si>
  <si>
    <t>IP240E</t>
  </si>
  <si>
    <t>IPE270</t>
  </si>
  <si>
    <t>6.6</t>
  </si>
  <si>
    <t>10.2</t>
  </si>
  <si>
    <t>IPE 270</t>
  </si>
  <si>
    <t>IP270E</t>
  </si>
  <si>
    <t>IPE300</t>
  </si>
  <si>
    <t>7.1</t>
  </si>
  <si>
    <t>10.7</t>
  </si>
  <si>
    <t>IPE 300</t>
  </si>
  <si>
    <t>IP300E</t>
  </si>
  <si>
    <t>IPE330</t>
  </si>
  <si>
    <t>IPE 330</t>
  </si>
  <si>
    <t>IP330E</t>
  </si>
  <si>
    <t>IPE360</t>
  </si>
  <si>
    <t>12.7</t>
  </si>
  <si>
    <t>IPE 360</t>
  </si>
  <si>
    <t>IP360E</t>
  </si>
  <si>
    <t>IPE400</t>
  </si>
  <si>
    <t>8.6</t>
  </si>
  <si>
    <t>IPE 400</t>
  </si>
  <si>
    <t>IP400E</t>
  </si>
  <si>
    <t>IPE450</t>
  </si>
  <si>
    <t>9.4</t>
  </si>
  <si>
    <t>14.6</t>
  </si>
  <si>
    <t>IPE 450</t>
  </si>
  <si>
    <t>IP450E</t>
  </si>
  <si>
    <t>IPE500</t>
  </si>
  <si>
    <t>IPE 500</t>
  </si>
  <si>
    <t>IP500E</t>
  </si>
  <si>
    <t>IPE550</t>
  </si>
  <si>
    <t>11.1</t>
  </si>
  <si>
    <t>17.2</t>
  </si>
  <si>
    <t>IPE 550</t>
  </si>
  <si>
    <t>IP550E</t>
  </si>
  <si>
    <t>IPE600</t>
  </si>
  <si>
    <t>IPE 600</t>
  </si>
  <si>
    <t>IP600E</t>
  </si>
  <si>
    <t>100AA</t>
  </si>
  <si>
    <t>4.2</t>
  </si>
  <si>
    <t>100 AA</t>
  </si>
  <si>
    <t>120AA</t>
  </si>
  <si>
    <t>120 AA</t>
  </si>
  <si>
    <t>140AA</t>
  </si>
  <si>
    <t>4.3</t>
  </si>
  <si>
    <t>140 AA</t>
  </si>
  <si>
    <t>160AA</t>
  </si>
  <si>
    <t>4.5</t>
  </si>
  <si>
    <t>160 AA</t>
  </si>
  <si>
    <t>180AA</t>
  </si>
  <si>
    <t>180 AA</t>
  </si>
  <si>
    <t>200AA</t>
  </si>
  <si>
    <t>200 AA</t>
  </si>
  <si>
    <t>220AA</t>
  </si>
  <si>
    <t>220 AA</t>
  </si>
  <si>
    <t>240AA</t>
  </si>
  <si>
    <t>240 AA</t>
  </si>
  <si>
    <t>260AA</t>
  </si>
  <si>
    <t>260 AA</t>
  </si>
  <si>
    <t>280AA</t>
  </si>
  <si>
    <t>280 AA</t>
  </si>
  <si>
    <t>300AA</t>
  </si>
  <si>
    <t>300 AA</t>
  </si>
  <si>
    <t>320AA</t>
  </si>
  <si>
    <t>320 AA</t>
  </si>
  <si>
    <t>340AA</t>
  </si>
  <si>
    <t>340 AA</t>
  </si>
  <si>
    <t>360AA</t>
  </si>
  <si>
    <t>360 AA</t>
  </si>
  <si>
    <t>400AA</t>
  </si>
  <si>
    <t>400 AA</t>
  </si>
  <si>
    <t>450AA</t>
  </si>
  <si>
    <t>450 AA</t>
  </si>
  <si>
    <t>500AA</t>
  </si>
  <si>
    <t>500 AA</t>
  </si>
  <si>
    <t>550AA</t>
  </si>
  <si>
    <t>550 AA</t>
  </si>
  <si>
    <t>600AA</t>
  </si>
  <si>
    <t>600 AA</t>
  </si>
  <si>
    <t>650AA</t>
  </si>
  <si>
    <t>650 AA</t>
  </si>
  <si>
    <t>700AA</t>
  </si>
  <si>
    <t>700 AA</t>
  </si>
  <si>
    <t>800AA</t>
  </si>
  <si>
    <t>800 AA</t>
  </si>
  <si>
    <t>900AA</t>
  </si>
  <si>
    <t>900 AA</t>
  </si>
  <si>
    <t>1000AA</t>
  </si>
  <si>
    <t>1000 AA</t>
  </si>
  <si>
    <t>HD260/54,1</t>
  </si>
  <si>
    <t>HD260x54,1</t>
  </si>
  <si>
    <t>HD260/68,2</t>
  </si>
  <si>
    <t>HD260x68,2</t>
  </si>
  <si>
    <t>HD260/93</t>
  </si>
  <si>
    <t>HD260x93</t>
  </si>
  <si>
    <t>HD260/114</t>
  </si>
  <si>
    <t>21.5</t>
  </si>
  <si>
    <t>HD260x114</t>
  </si>
  <si>
    <t>HD260/142</t>
  </si>
  <si>
    <t>26.5</t>
  </si>
  <si>
    <t>HD260x142</t>
  </si>
  <si>
    <t>HD260/172</t>
  </si>
  <si>
    <t>32.5</t>
  </si>
  <si>
    <t>HD260x172</t>
  </si>
  <si>
    <t>HD260/225</t>
  </si>
  <si>
    <t>HD260x225</t>
  </si>
  <si>
    <t>HD260/299</t>
  </si>
  <si>
    <t>HD260x299</t>
  </si>
  <si>
    <t>HD320/74,2</t>
  </si>
  <si>
    <t>HD320x74,2</t>
  </si>
  <si>
    <t>HD320/97,6</t>
  </si>
  <si>
    <t>HD320x97,6</t>
  </si>
  <si>
    <t>HD320/127</t>
  </si>
  <si>
    <t>20.5</t>
  </si>
  <si>
    <t>HD320x127</t>
  </si>
  <si>
    <t>HD320/158</t>
  </si>
  <si>
    <t>25.5</t>
  </si>
  <si>
    <t>HD320x158</t>
  </si>
  <si>
    <t>HD320/198</t>
  </si>
  <si>
    <t>HD320x198</t>
  </si>
  <si>
    <t>HD320/245</t>
  </si>
  <si>
    <t>HD320x245</t>
  </si>
  <si>
    <t>HD320/300</t>
  </si>
  <si>
    <t>HD320x300</t>
  </si>
  <si>
    <t>HD320/368</t>
  </si>
  <si>
    <t>HD320x368</t>
  </si>
  <si>
    <t>HD320/451</t>
  </si>
  <si>
    <t>HD320x451</t>
  </si>
  <si>
    <t>HD360/134</t>
  </si>
  <si>
    <t>11.2</t>
  </si>
  <si>
    <t>HD360x134</t>
  </si>
  <si>
    <t>HD360/147</t>
  </si>
  <si>
    <t>12.3</t>
  </si>
  <si>
    <t>19.8</t>
  </si>
  <si>
    <t>HD360x147</t>
  </si>
  <si>
    <t>HD360/162</t>
  </si>
  <si>
    <t>13.3</t>
  </si>
  <si>
    <t>21.8</t>
  </si>
  <si>
    <t>HD360x162</t>
  </si>
  <si>
    <t>HD360/179</t>
  </si>
  <si>
    <t>23.9</t>
  </si>
  <si>
    <t>HD360x179</t>
  </si>
  <si>
    <t>HD360/196</t>
  </si>
  <si>
    <t>16.4</t>
  </si>
  <si>
    <t>26.2</t>
  </si>
  <si>
    <t>HD360x196</t>
  </si>
  <si>
    <t>HD400/187</t>
  </si>
  <si>
    <t>HD400x187</t>
  </si>
  <si>
    <t>HD400/216</t>
  </si>
  <si>
    <t>17.3</t>
  </si>
  <si>
    <t>27.7</t>
  </si>
  <si>
    <t>HD400x216</t>
  </si>
  <si>
    <t>HD400/237</t>
  </si>
  <si>
    <t>18.9</t>
  </si>
  <si>
    <t>30.2</t>
  </si>
  <si>
    <t>HD400x237</t>
  </si>
  <si>
    <t>HD400/262</t>
  </si>
  <si>
    <t>21.1</t>
  </si>
  <si>
    <t>33.3</t>
  </si>
  <si>
    <t>HD400x262</t>
  </si>
  <si>
    <t>HD400/287</t>
  </si>
  <si>
    <t>22.6</t>
  </si>
  <si>
    <t>36.6</t>
  </si>
  <si>
    <t>HD400x287</t>
  </si>
  <si>
    <t>HD400/314</t>
  </si>
  <si>
    <t>24.9</t>
  </si>
  <si>
    <t>39.6</t>
  </si>
  <si>
    <t>HD400x314</t>
  </si>
  <si>
    <t>HD400/347</t>
  </si>
  <si>
    <t>27.2</t>
  </si>
  <si>
    <t>43.7</t>
  </si>
  <si>
    <t>HD400x347</t>
  </si>
  <si>
    <t>HD400/382</t>
  </si>
  <si>
    <t>29.8</t>
  </si>
  <si>
    <t>HD400x382</t>
  </si>
  <si>
    <t>HD400/421</t>
  </si>
  <si>
    <t>32.8</t>
  </si>
  <si>
    <t>52.6</t>
  </si>
  <si>
    <t>HD400x421</t>
  </si>
  <si>
    <t>HD400/463</t>
  </si>
  <si>
    <t>35.8</t>
  </si>
  <si>
    <t>57.4</t>
  </si>
  <si>
    <t>HD400x463</t>
  </si>
  <si>
    <t>HD400/509</t>
  </si>
  <si>
    <t>39.1</t>
  </si>
  <si>
    <t>62.7</t>
  </si>
  <si>
    <t>HD400x509</t>
  </si>
  <si>
    <t>HD400/551</t>
  </si>
  <si>
    <t>42.0</t>
  </si>
  <si>
    <t>67.6</t>
  </si>
  <si>
    <t>HD400x551</t>
  </si>
  <si>
    <t>HD400/592</t>
  </si>
  <si>
    <t>45.0</t>
  </si>
  <si>
    <t>72.3</t>
  </si>
  <si>
    <t>HD400x592</t>
  </si>
  <si>
    <t>HD400/634</t>
  </si>
  <si>
    <t>47.6</t>
  </si>
  <si>
    <t>77.1</t>
  </si>
  <si>
    <t>HD400x634</t>
  </si>
  <si>
    <t>HD400/677</t>
  </si>
  <si>
    <t>51.2</t>
  </si>
  <si>
    <t>81.5</t>
  </si>
  <si>
    <t>HD400x677</t>
  </si>
  <si>
    <t>HD400/744</t>
  </si>
  <si>
    <t>55.6</t>
  </si>
  <si>
    <t>88.9</t>
  </si>
  <si>
    <t>HD400x744</t>
  </si>
  <si>
    <t>HD400/818</t>
  </si>
  <si>
    <t>60.5</t>
  </si>
  <si>
    <t>HD400x818</t>
  </si>
  <si>
    <t>HD400/900</t>
  </si>
  <si>
    <t>65.9</t>
  </si>
  <si>
    <t>HD400x900</t>
  </si>
  <si>
    <t>HD400/990</t>
  </si>
  <si>
    <t>71.9</t>
  </si>
  <si>
    <t>HD400x990</t>
  </si>
  <si>
    <t>HD400/1086</t>
  </si>
  <si>
    <t>HD400x1086</t>
  </si>
  <si>
    <t>DIN10</t>
  </si>
  <si>
    <t>DIN12</t>
  </si>
  <si>
    <t>DIN14</t>
  </si>
  <si>
    <t>DIN16</t>
  </si>
  <si>
    <t>DIN18</t>
  </si>
  <si>
    <t>DIN20</t>
  </si>
  <si>
    <t>DIN22</t>
  </si>
  <si>
    <t>DIN24</t>
  </si>
  <si>
    <t>DIN26</t>
  </si>
  <si>
    <t>DIN28</t>
  </si>
  <si>
    <t>DIN30</t>
  </si>
  <si>
    <t>DIN32</t>
  </si>
  <si>
    <t>DIN34</t>
  </si>
  <si>
    <t>DIN36</t>
  </si>
  <si>
    <t>DIN38</t>
  </si>
  <si>
    <t>DIN40</t>
  </si>
  <si>
    <t>DIN42.5</t>
  </si>
  <si>
    <t>DIN45</t>
  </si>
  <si>
    <t>DIN47.5</t>
  </si>
  <si>
    <t>DIN50</t>
  </si>
  <si>
    <t>DIN55</t>
  </si>
  <si>
    <t>DIN60</t>
  </si>
  <si>
    <t>DIN65</t>
  </si>
  <si>
    <t>DIN70</t>
  </si>
  <si>
    <t>DIN75</t>
  </si>
  <si>
    <t>DIN80</t>
  </si>
  <si>
    <t>DIN85</t>
  </si>
  <si>
    <t>DIN90</t>
  </si>
  <si>
    <t>DIN95</t>
  </si>
  <si>
    <t>DIN100</t>
  </si>
  <si>
    <t>DIE10</t>
  </si>
  <si>
    <t>DIE12</t>
  </si>
  <si>
    <t>DIE14</t>
  </si>
  <si>
    <t>DIE16</t>
  </si>
  <si>
    <t>DIE18</t>
  </si>
  <si>
    <t>DIE20</t>
  </si>
  <si>
    <t>DIE22</t>
  </si>
  <si>
    <t>7.3</t>
  </si>
  <si>
    <t>DIE24</t>
  </si>
  <si>
    <t>7.8</t>
  </si>
  <si>
    <t>DIE26</t>
  </si>
  <si>
    <t>DIE28</t>
  </si>
  <si>
    <t>8.3</t>
  </si>
  <si>
    <t>DIE30</t>
  </si>
  <si>
    <t>8.8</t>
  </si>
  <si>
    <t>DIE32</t>
  </si>
  <si>
    <t>DIE34</t>
  </si>
  <si>
    <t>DIE36</t>
  </si>
  <si>
    <t>DIE38</t>
  </si>
  <si>
    <t>DIE40</t>
  </si>
  <si>
    <t>DIE42.5</t>
  </si>
  <si>
    <t>DIE45</t>
  </si>
  <si>
    <t>DIE47.5</t>
  </si>
  <si>
    <t>DIE50</t>
  </si>
  <si>
    <t>DIE55</t>
  </si>
  <si>
    <t>DIE60</t>
  </si>
  <si>
    <t>DIE65</t>
  </si>
  <si>
    <t>DIE70</t>
  </si>
  <si>
    <t>DIE75</t>
  </si>
  <si>
    <t>DIE80</t>
  </si>
  <si>
    <t>DIE85</t>
  </si>
  <si>
    <t>DIE90</t>
  </si>
  <si>
    <t>DIE95</t>
  </si>
  <si>
    <t>DIE100</t>
  </si>
  <si>
    <t>DIL10</t>
  </si>
  <si>
    <t>DIL12</t>
  </si>
  <si>
    <t>DIL14</t>
  </si>
  <si>
    <t>DIL16</t>
  </si>
  <si>
    <t>DIL18</t>
  </si>
  <si>
    <t>DIL20</t>
  </si>
  <si>
    <t>DIL22</t>
  </si>
  <si>
    <t>DIL24</t>
  </si>
  <si>
    <t>DIL26</t>
  </si>
  <si>
    <t>DIL28</t>
  </si>
  <si>
    <t>DIL30</t>
  </si>
  <si>
    <t>DIL32</t>
  </si>
  <si>
    <t>DIL34</t>
  </si>
  <si>
    <t>DIL36</t>
  </si>
  <si>
    <t>DIL38</t>
  </si>
  <si>
    <t>DIL40</t>
  </si>
  <si>
    <t>DIL42.5</t>
  </si>
  <si>
    <t>DIL45</t>
  </si>
  <si>
    <t>DIL47.5</t>
  </si>
  <si>
    <t>DIL50</t>
  </si>
  <si>
    <t>DIL55</t>
  </si>
  <si>
    <t>DIL60</t>
  </si>
  <si>
    <t>DIR14</t>
  </si>
  <si>
    <t>DIR16</t>
  </si>
  <si>
    <t>DIR18</t>
  </si>
  <si>
    <t>DIR20</t>
  </si>
  <si>
    <t>DIR22</t>
  </si>
  <si>
    <t>DIR24</t>
  </si>
  <si>
    <t>DIR25</t>
  </si>
  <si>
    <t>DIR26</t>
  </si>
  <si>
    <t>DIR28</t>
  </si>
  <si>
    <t>DIR30</t>
  </si>
  <si>
    <t>DIR32</t>
  </si>
  <si>
    <t>DIR34</t>
  </si>
  <si>
    <t>DIR36</t>
  </si>
  <si>
    <t>DIR38</t>
  </si>
  <si>
    <t>DIR40</t>
  </si>
  <si>
    <t>DIR42.5</t>
  </si>
  <si>
    <t>DIR45</t>
  </si>
  <si>
    <t>DIR47.5</t>
  </si>
  <si>
    <t>DIR50</t>
  </si>
  <si>
    <t>DIR55</t>
  </si>
  <si>
    <t>DIR60</t>
  </si>
  <si>
    <t>DIR65</t>
  </si>
  <si>
    <t>DIR70</t>
  </si>
  <si>
    <t>DIR75</t>
  </si>
  <si>
    <t>DIR80</t>
  </si>
  <si>
    <t>DIR85</t>
  </si>
  <si>
    <t>DIR90</t>
  </si>
  <si>
    <t>DIR95</t>
  </si>
  <si>
    <t>DIR100</t>
  </si>
  <si>
    <t>r1</t>
  </si>
  <si>
    <t>helling</t>
  </si>
  <si>
    <t>G</t>
  </si>
  <si>
    <t>inner radius</t>
  </si>
  <si>
    <t>outer radius</t>
  </si>
  <si>
    <t>gewicht</t>
  </si>
  <si>
    <t>STRUCT4U STRING</t>
  </si>
  <si>
    <t>[%]</t>
  </si>
  <si>
    <t>[kG]</t>
  </si>
  <si>
    <t>h, bf, tw, ?, tf r, r1</t>
  </si>
  <si>
    <t>INP80</t>
  </si>
  <si>
    <t>3.9</t>
  </si>
  <si>
    <t>I-shape sloped flange</t>
  </si>
  <si>
    <t>IN80P</t>
  </si>
  <si>
    <t>INP 80</t>
  </si>
  <si>
    <t>INP100</t>
  </si>
  <si>
    <t>6.8</t>
  </si>
  <si>
    <t>IN100P</t>
  </si>
  <si>
    <t>INP 100</t>
  </si>
  <si>
    <t>INP120</t>
  </si>
  <si>
    <t>5.1</t>
  </si>
  <si>
    <t>7.7</t>
  </si>
  <si>
    <t>IN120P</t>
  </si>
  <si>
    <t>INP 120</t>
  </si>
  <si>
    <t>INP140</t>
  </si>
  <si>
    <t>IN140P</t>
  </si>
  <si>
    <t>INP 140</t>
  </si>
  <si>
    <t>INP160</t>
  </si>
  <si>
    <t>IN160P</t>
  </si>
  <si>
    <t>INP 160</t>
  </si>
  <si>
    <t>INP180</t>
  </si>
  <si>
    <t>10.4</t>
  </si>
  <si>
    <t>IN180P</t>
  </si>
  <si>
    <t>INP 180</t>
  </si>
  <si>
    <t>INP200</t>
  </si>
  <si>
    <t>11.3</t>
  </si>
  <si>
    <t>IN200P</t>
  </si>
  <si>
    <t>INP 200</t>
  </si>
  <si>
    <t>INP220</t>
  </si>
  <si>
    <t>8.1</t>
  </si>
  <si>
    <t>12.2</t>
  </si>
  <si>
    <t>IN220P</t>
  </si>
  <si>
    <t>INP 220</t>
  </si>
  <si>
    <t>INP240</t>
  </si>
  <si>
    <t>8.7</t>
  </si>
  <si>
    <t>13.1</t>
  </si>
  <si>
    <t>IN240P</t>
  </si>
  <si>
    <t>INP 240</t>
  </si>
  <si>
    <t>INP260</t>
  </si>
  <si>
    <t>14.1</t>
  </si>
  <si>
    <t>IN260P</t>
  </si>
  <si>
    <t>INP 260</t>
  </si>
  <si>
    <t>INP280</t>
  </si>
  <si>
    <t>10.1</t>
  </si>
  <si>
    <t>15.2</t>
  </si>
  <si>
    <t>IN280P</t>
  </si>
  <si>
    <t>INP 280</t>
  </si>
  <si>
    <t>INP300</t>
  </si>
  <si>
    <t>10.8</t>
  </si>
  <si>
    <t>16.2</t>
  </si>
  <si>
    <t>IN300P</t>
  </si>
  <si>
    <t>INP 300</t>
  </si>
  <si>
    <t>INP320</t>
  </si>
  <si>
    <t>IN320P</t>
  </si>
  <si>
    <t>INP 320</t>
  </si>
  <si>
    <t>INP340</t>
  </si>
  <si>
    <t>18.3</t>
  </si>
  <si>
    <t>IN340P</t>
  </si>
  <si>
    <t>INP 340</t>
  </si>
  <si>
    <t>INP360</t>
  </si>
  <si>
    <t>19.5</t>
  </si>
  <si>
    <t>IN360P</t>
  </si>
  <si>
    <t>INP 360</t>
  </si>
  <si>
    <t>INP380</t>
  </si>
  <si>
    <t>13.7</t>
  </si>
  <si>
    <t>IN380P</t>
  </si>
  <si>
    <t>INP 380</t>
  </si>
  <si>
    <t>INP400</t>
  </si>
  <si>
    <t>14.4</t>
  </si>
  <si>
    <t>21.6</t>
  </si>
  <si>
    <t>IN400P</t>
  </si>
  <si>
    <t>INP 400</t>
  </si>
  <si>
    <t>INP450</t>
  </si>
  <si>
    <t>24.3</t>
  </si>
  <si>
    <t>IN450P</t>
  </si>
  <si>
    <t>INP 450</t>
  </si>
  <si>
    <t>INP500</t>
  </si>
  <si>
    <t>IN500P</t>
  </si>
  <si>
    <t>INP 500</t>
  </si>
  <si>
    <t>INP550</t>
  </si>
  <si>
    <t>IN550P</t>
  </si>
  <si>
    <t>INP 550</t>
  </si>
  <si>
    <t>INP600</t>
  </si>
  <si>
    <t>32.4</t>
  </si>
  <si>
    <t>18 B</t>
  </si>
  <si>
    <t>12.9</t>
  </si>
  <si>
    <t>18B</t>
  </si>
  <si>
    <t>20 B</t>
  </si>
  <si>
    <t>13.8</t>
  </si>
  <si>
    <t>55.3</t>
  </si>
  <si>
    <t>20B</t>
  </si>
  <si>
    <t>22 B</t>
  </si>
  <si>
    <t>14.8</t>
  </si>
  <si>
    <t>64.8</t>
  </si>
  <si>
    <t>22B</t>
  </si>
  <si>
    <t>24 B</t>
  </si>
  <si>
    <t>15.7</t>
  </si>
  <si>
    <t>24B</t>
  </si>
  <si>
    <t>25 B</t>
  </si>
  <si>
    <t>16.3</t>
  </si>
  <si>
    <t>82.5</t>
  </si>
  <si>
    <t>25B</t>
  </si>
  <si>
    <t>26 B</t>
  </si>
  <si>
    <t>90.7</t>
  </si>
  <si>
    <t>26B</t>
  </si>
  <si>
    <t>27 B</t>
  </si>
  <si>
    <t>11.25</t>
  </si>
  <si>
    <t>17.8</t>
  </si>
  <si>
    <t>96.7</t>
  </si>
  <si>
    <t>27B</t>
  </si>
  <si>
    <t>28 B</t>
  </si>
  <si>
    <t>18.4</t>
  </si>
  <si>
    <t>103.4</t>
  </si>
  <si>
    <t>28B</t>
  </si>
  <si>
    <t>29 B</t>
  </si>
  <si>
    <t>110.8</t>
  </si>
  <si>
    <t>29B</t>
  </si>
  <si>
    <t>30 B</t>
  </si>
  <si>
    <t>119.4</t>
  </si>
  <si>
    <t>30B</t>
  </si>
  <si>
    <t>32 B</t>
  </si>
  <si>
    <t>20.6</t>
  </si>
  <si>
    <t>126.2</t>
  </si>
  <si>
    <t>32B</t>
  </si>
  <si>
    <t>34 B</t>
  </si>
  <si>
    <t>13.4</t>
  </si>
  <si>
    <t>21.2</t>
  </si>
  <si>
    <t>131.4</t>
  </si>
  <si>
    <t>34B</t>
  </si>
  <si>
    <t>36 B</t>
  </si>
  <si>
    <t>14.2</t>
  </si>
  <si>
    <t>142.5</t>
  </si>
  <si>
    <t>36B</t>
  </si>
  <si>
    <t>38 B</t>
  </si>
  <si>
    <t>23.4</t>
  </si>
  <si>
    <t>150.1</t>
  </si>
  <si>
    <t>38B</t>
  </si>
  <si>
    <t>40 B</t>
  </si>
  <si>
    <t>24.6</t>
  </si>
  <si>
    <t>159.8</t>
  </si>
  <si>
    <t>40B</t>
  </si>
  <si>
    <t>42.5 B</t>
  </si>
  <si>
    <t>25.4</t>
  </si>
  <si>
    <t>167.9</t>
  </si>
  <si>
    <t>42.5B</t>
  </si>
  <si>
    <t>45 B</t>
  </si>
  <si>
    <t>26.7</t>
  </si>
  <si>
    <t>45B</t>
  </si>
  <si>
    <t>47.5 B</t>
  </si>
  <si>
    <t>17.6</t>
  </si>
  <si>
    <t>47.5B</t>
  </si>
  <si>
    <t>50 B</t>
  </si>
  <si>
    <t>19.4</t>
  </si>
  <si>
    <t>28.9</t>
  </si>
  <si>
    <t>205.5</t>
  </si>
  <si>
    <t>50B</t>
  </si>
  <si>
    <t>55 B</t>
  </si>
  <si>
    <t>30.8</t>
  </si>
  <si>
    <t>226.1</t>
  </si>
  <si>
    <t>55B</t>
  </si>
  <si>
    <t>60 B</t>
  </si>
  <si>
    <t>20.8</t>
  </si>
  <si>
    <t>60B</t>
  </si>
  <si>
    <t>65 B</t>
  </si>
  <si>
    <t>31.3</t>
  </si>
  <si>
    <t>246.9</t>
  </si>
  <si>
    <t>65B</t>
  </si>
  <si>
    <t>70 B</t>
  </si>
  <si>
    <t>255.3</t>
  </si>
  <si>
    <t>70B</t>
  </si>
  <si>
    <t>75 B</t>
  </si>
  <si>
    <t>263.4</t>
  </si>
  <si>
    <t>75B</t>
  </si>
  <si>
    <t>80 B</t>
  </si>
  <si>
    <t>32.3</t>
  </si>
  <si>
    <t>278.6</t>
  </si>
  <si>
    <t>80B</t>
  </si>
  <si>
    <t>85 B</t>
  </si>
  <si>
    <t>85B</t>
  </si>
  <si>
    <t>90 B</t>
  </si>
  <si>
    <t>295.5</t>
  </si>
  <si>
    <t>90B</t>
  </si>
  <si>
    <t>95 B</t>
  </si>
  <si>
    <t>21.9</t>
  </si>
  <si>
    <t>95B</t>
  </si>
  <si>
    <t>100 B</t>
  </si>
  <si>
    <t>319.7</t>
  </si>
  <si>
    <t>100B</t>
  </si>
  <si>
    <t>2.34</t>
  </si>
  <si>
    <t>5.91</t>
  </si>
  <si>
    <t>2.52</t>
  </si>
  <si>
    <t>7.06</t>
  </si>
  <si>
    <t>2.7</t>
  </si>
  <si>
    <t>8.32</t>
  </si>
  <si>
    <t>4.8</t>
  </si>
  <si>
    <t>7.2</t>
  </si>
  <si>
    <t>2.88</t>
  </si>
  <si>
    <t>9.66</t>
  </si>
  <si>
    <t>3.06</t>
  </si>
  <si>
    <t>5.4</t>
  </si>
  <si>
    <t>3.24</t>
  </si>
  <si>
    <t>12.6</t>
  </si>
  <si>
    <t>3.42</t>
  </si>
  <si>
    <t>14.3</t>
  </si>
  <si>
    <t>3.6</t>
  </si>
  <si>
    <t>3.78</t>
  </si>
  <si>
    <t>17.9</t>
  </si>
  <si>
    <t>9.9</t>
  </si>
  <si>
    <t>3.96</t>
  </si>
  <si>
    <t>4.14</t>
  </si>
  <si>
    <t>4.32</t>
  </si>
  <si>
    <t>11.7</t>
  </si>
  <si>
    <t>4.68</t>
  </si>
  <si>
    <t>28.5</t>
  </si>
  <si>
    <t>4.86</t>
  </si>
  <si>
    <t>8.4</t>
  </si>
  <si>
    <t>5.04</t>
  </si>
  <si>
    <t>33.4</t>
  </si>
  <si>
    <t>5.22</t>
  </si>
  <si>
    <t>36.2</t>
  </si>
  <si>
    <t>13.6</t>
  </si>
  <si>
    <t>5.64</t>
  </si>
  <si>
    <t>41.8</t>
  </si>
  <si>
    <t>9.7</t>
  </si>
  <si>
    <t>14.7</t>
  </si>
  <si>
    <t>5.82</t>
  </si>
  <si>
    <t>44.8</t>
  </si>
  <si>
    <t>6.06</t>
  </si>
  <si>
    <t>47.9</t>
  </si>
  <si>
    <t>6.24</t>
  </si>
  <si>
    <t>50.9</t>
  </si>
  <si>
    <t>6.48</t>
  </si>
  <si>
    <t>54.2</t>
  </si>
  <si>
    <t>7.32</t>
  </si>
  <si>
    <t>68.1</t>
  </si>
  <si>
    <t>76.1</t>
  </si>
  <si>
    <t>8.22</t>
  </si>
  <si>
    <t>8.64</t>
  </si>
  <si>
    <t>92.6</t>
  </si>
  <si>
    <t>42.5 N.P.</t>
  </si>
  <si>
    <t>15.3</t>
  </si>
  <si>
    <t>9.18</t>
  </si>
  <si>
    <t>42.5 NP</t>
  </si>
  <si>
    <t>NP42.5</t>
  </si>
  <si>
    <t>NP 42.5</t>
  </si>
  <si>
    <t>N.P. 42.5</t>
  </si>
  <si>
    <t>np42.5</t>
  </si>
  <si>
    <t>np 42.5</t>
  </si>
  <si>
    <t>45 N.P.</t>
  </si>
  <si>
    <t>9.72</t>
  </si>
  <si>
    <t>45 NP</t>
  </si>
  <si>
    <t>NP45</t>
  </si>
  <si>
    <t>NP 45</t>
  </si>
  <si>
    <t>N.P. 45</t>
  </si>
  <si>
    <t>np45</t>
  </si>
  <si>
    <t>np 45</t>
  </si>
  <si>
    <t>47.5 N.P.</t>
  </si>
  <si>
    <t>17.1</t>
  </si>
  <si>
    <t>25.6</t>
  </si>
  <si>
    <t>10.26</t>
  </si>
  <si>
    <t>47.5 NP</t>
  </si>
  <si>
    <t>NP47.5</t>
  </si>
  <si>
    <t>NP 47.5</t>
  </si>
  <si>
    <t>N.P. 47.5</t>
  </si>
  <si>
    <t>np47.5</t>
  </si>
  <si>
    <t>np 47.5</t>
  </si>
  <si>
    <t>11.4</t>
  </si>
  <si>
    <t>b</t>
  </si>
  <si>
    <t>tf/r</t>
  </si>
  <si>
    <t>r2</t>
  </si>
  <si>
    <t>tl</t>
  </si>
  <si>
    <t>sa</t>
  </si>
  <si>
    <t>ex</t>
  </si>
  <si>
    <t>web fillet</t>
  </si>
  <si>
    <t>flange fillet</t>
  </si>
  <si>
    <t>flange thickness location from right</t>
  </si>
  <si>
    <t>angle of sloped angle</t>
  </si>
  <si>
    <t>centroid horizontal</t>
  </si>
  <si>
    <t>[Percentage]</t>
  </si>
  <si>
    <t>UNP80</t>
  </si>
  <si>
    <t>C-channel sloped flange</t>
  </si>
  <si>
    <t>UNP 80</t>
  </si>
  <si>
    <t>UN80P</t>
  </si>
  <si>
    <t>UNP100</t>
  </si>
  <si>
    <t>UNP 100</t>
  </si>
  <si>
    <t>UN100P</t>
  </si>
  <si>
    <t>UNP120</t>
  </si>
  <si>
    <t>UNP 120</t>
  </si>
  <si>
    <t>UN120P</t>
  </si>
  <si>
    <t>UNP140</t>
  </si>
  <si>
    <t>UNP 140</t>
  </si>
  <si>
    <t>UN140P</t>
  </si>
  <si>
    <t>UNP160</t>
  </si>
  <si>
    <t>UNP 160</t>
  </si>
  <si>
    <t>UN160P</t>
  </si>
  <si>
    <t>UNP180</t>
  </si>
  <si>
    <t>19.2</t>
  </si>
  <si>
    <t>UNP 180</t>
  </si>
  <si>
    <t>UN180P</t>
  </si>
  <si>
    <t>UNP200</t>
  </si>
  <si>
    <t>20.1</t>
  </si>
  <si>
    <t>UNP 200</t>
  </si>
  <si>
    <t>UN200P</t>
  </si>
  <si>
    <t>UNP220</t>
  </si>
  <si>
    <t>21.4</t>
  </si>
  <si>
    <t>UNP 220</t>
  </si>
  <si>
    <t>UN220P</t>
  </si>
  <si>
    <t>UNP240</t>
  </si>
  <si>
    <t>22.3</t>
  </si>
  <si>
    <t>UNP 240</t>
  </si>
  <si>
    <t>UN240P</t>
  </si>
  <si>
    <t>UNP260</t>
  </si>
  <si>
    <t>23.6</t>
  </si>
  <si>
    <t>UNP 260</t>
  </si>
  <si>
    <t>UN260P</t>
  </si>
  <si>
    <t>UNP280</t>
  </si>
  <si>
    <t>25.3</t>
  </si>
  <si>
    <t>UNP 280</t>
  </si>
  <si>
    <t>UN280P</t>
  </si>
  <si>
    <t>UNP300</t>
  </si>
  <si>
    <t>UNP 300</t>
  </si>
  <si>
    <t>UN300P</t>
  </si>
  <si>
    <t>UNP320</t>
  </si>
  <si>
    <t>8.75</t>
  </si>
  <si>
    <t>UNP 320</t>
  </si>
  <si>
    <t>UN320P</t>
  </si>
  <si>
    <t>UNP350</t>
  </si>
  <si>
    <t>UNP 350</t>
  </si>
  <si>
    <t>UN350P</t>
  </si>
  <si>
    <t>UNP380</t>
  </si>
  <si>
    <t>23.8</t>
  </si>
  <si>
    <t>UNP 380</t>
  </si>
  <si>
    <t>UN380P</t>
  </si>
  <si>
    <t>UNP400</t>
  </si>
  <si>
    <t>UNP 400</t>
  </si>
  <si>
    <t>UN400P</t>
  </si>
  <si>
    <r>
      <t>h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b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tf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tw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r1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r2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tl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sa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ex):</t>
    </r>
  </si>
  <si>
    <t>C-channel sloped flange]}</t>
  </si>
  <si>
    <t>19.7</t>
  </si>
  <si>
    <t>LAngle]}</t>
  </si>
  <si>
    <t>D</t>
  </si>
  <si>
    <t>T</t>
  </si>
  <si>
    <t>42.4</t>
  </si>
  <si>
    <t>2.6</t>
  </si>
  <si>
    <t>Round tube profile</t>
  </si>
  <si>
    <t>IfcCircleHollowProfileDef</t>
  </si>
  <si>
    <t>3.2</t>
  </si>
  <si>
    <t>48.3</t>
  </si>
  <si>
    <t>60.3</t>
  </si>
  <si>
    <t>114.3</t>
  </si>
  <si>
    <t>139.7</t>
  </si>
  <si>
    <t>168.3</t>
  </si>
  <si>
    <t>193.7</t>
  </si>
  <si>
    <t>219.1</t>
  </si>
  <si>
    <t>244.5</t>
  </si>
  <si>
    <t>323.9</t>
  </si>
  <si>
    <t>355.6</t>
  </si>
  <si>
    <t>406.4</t>
  </si>
  <si>
    <t>496.4</t>
  </si>
  <si>
    <t>tw</t>
  </si>
  <si>
    <t>ey</t>
  </si>
  <si>
    <t>WebSlope</t>
  </si>
  <si>
    <t>WebSlopeRAD</t>
  </si>
  <si>
    <t>FlangeSlope</t>
  </si>
  <si>
    <t>FlangeSlopeRAD</t>
  </si>
  <si>
    <t>FlangeEdgeRadius</t>
  </si>
  <si>
    <t>WebEdgeRadius</t>
  </si>
  <si>
    <t>T15/15/3</t>
  </si>
  <si>
    <t>1.5</t>
  </si>
  <si>
    <t>4.6</t>
  </si>
  <si>
    <t>TProfile</t>
  </si>
  <si>
    <t>IfcTShapeProfileDef</t>
  </si>
  <si>
    <t>T 15</t>
  </si>
  <si>
    <t>T20/20/3</t>
  </si>
  <si>
    <t>5.8</t>
  </si>
  <si>
    <t>T 20</t>
  </si>
  <si>
    <t>T25/25/3.5</t>
  </si>
  <si>
    <t>3.5</t>
  </si>
  <si>
    <t>T 25</t>
  </si>
  <si>
    <t>T30/30/4</t>
  </si>
  <si>
    <t>T 30</t>
  </si>
  <si>
    <t>T35/35/4.5</t>
  </si>
  <si>
    <t>2.5</t>
  </si>
  <si>
    <t>T 35</t>
  </si>
  <si>
    <t>T40/40/5</t>
  </si>
  <si>
    <t>T 40</t>
  </si>
  <si>
    <t>T45/45/5.5</t>
  </si>
  <si>
    <t>22.5</t>
  </si>
  <si>
    <t>T 45</t>
  </si>
  <si>
    <t>T50/50/6</t>
  </si>
  <si>
    <t>13.9</t>
  </si>
  <si>
    <t>T 50</t>
  </si>
  <si>
    <t>T60/60/7</t>
  </si>
  <si>
    <t>16.6</t>
  </si>
  <si>
    <t>T 60</t>
  </si>
  <si>
    <t>T70/70/7</t>
  </si>
  <si>
    <t>T 70</t>
  </si>
  <si>
    <t>T80/80/9</t>
  </si>
  <si>
    <t>22.2</t>
  </si>
  <si>
    <t>T 80</t>
  </si>
  <si>
    <t>T90/90/10</t>
  </si>
  <si>
    <t>24.8</t>
  </si>
  <si>
    <t>T 90</t>
  </si>
  <si>
    <t>T100/100/11</t>
  </si>
  <si>
    <t>27.4</t>
  </si>
  <si>
    <t>T 100</t>
  </si>
  <si>
    <t>T120/120/13</t>
  </si>
  <si>
    <t>T 120</t>
  </si>
  <si>
    <t>T140/140/15</t>
  </si>
  <si>
    <t>T 140</t>
  </si>
  <si>
    <t>T160/160/15</t>
  </si>
  <si>
    <t>T 160</t>
  </si>
  <si>
    <t>T180/180/18</t>
  </si>
  <si>
    <t>T 180</t>
  </si>
  <si>
    <t>T60/30/5.5</t>
  </si>
  <si>
    <t>6.7</t>
  </si>
  <si>
    <t>T60x30x5.5</t>
  </si>
  <si>
    <t>T60X30X5.5</t>
  </si>
  <si>
    <t>t60X30X5.5</t>
  </si>
  <si>
    <t>T70/35/6</t>
  </si>
  <si>
    <t>T70x35x6</t>
  </si>
  <si>
    <t>T70X35X6</t>
  </si>
  <si>
    <t>t70X35X6</t>
  </si>
  <si>
    <t>T80/40/7</t>
  </si>
  <si>
    <t>T80x40x7</t>
  </si>
  <si>
    <t>T80X40X7</t>
  </si>
  <si>
    <t>t80X40X7</t>
  </si>
  <si>
    <t>T90/45/8</t>
  </si>
  <si>
    <t>T90x45x8</t>
  </si>
  <si>
    <t>T90X45X8</t>
  </si>
  <si>
    <t>t90X45X8</t>
  </si>
  <si>
    <t>T100/50/8.5</t>
  </si>
  <si>
    <t>10.9</t>
  </si>
  <si>
    <t>T100x50x8.5</t>
  </si>
  <si>
    <t>T100X50X8.5</t>
  </si>
  <si>
    <t>t100X50X8.5</t>
  </si>
  <si>
    <t>T120/60/10</t>
  </si>
  <si>
    <t>T120x60x10</t>
  </si>
  <si>
    <t>T120X60X10</t>
  </si>
  <si>
    <t>t120X60X10</t>
  </si>
  <si>
    <t>T140/70/11.5</t>
  </si>
  <si>
    <t>15.1</t>
  </si>
  <si>
    <t>T140x70x11.5</t>
  </si>
  <si>
    <t>T140X70X11.5</t>
  </si>
  <si>
    <t>t140X70X11.5</t>
  </si>
  <si>
    <t>T160/80/13</t>
  </si>
  <si>
    <t>T160x80x13</t>
  </si>
  <si>
    <t>T160X80X13</t>
  </si>
  <si>
    <t>t160X80X13</t>
  </si>
  <si>
    <t>T180/90/14.5</t>
  </si>
  <si>
    <t>19.3</t>
  </si>
  <si>
    <t>T180x90x14.5</t>
  </si>
  <si>
    <t>T180X90X14.5</t>
  </si>
  <si>
    <t>t180X90X14.5</t>
  </si>
  <si>
    <t>T200/100/16</t>
  </si>
  <si>
    <t>T200x100x16</t>
  </si>
  <si>
    <t>T200X100X16</t>
  </si>
  <si>
    <t>t200X100X16</t>
  </si>
  <si>
    <t>ex/ys</t>
  </si>
  <si>
    <t>centroid horizontal from left</t>
  </si>
  <si>
    <t>UPE80</t>
  </si>
  <si>
    <t>C-channel parallel flange</t>
  </si>
  <si>
    <t>UPE 80</t>
  </si>
  <si>
    <t>UP80E</t>
  </si>
  <si>
    <t>UPE100</t>
  </si>
  <si>
    <t>UPE 100</t>
  </si>
  <si>
    <t>UP100E</t>
  </si>
  <si>
    <t>UPE120</t>
  </si>
  <si>
    <t>20.4</t>
  </si>
  <si>
    <t>UPE 120</t>
  </si>
  <si>
    <t>UP120E</t>
  </si>
  <si>
    <t>UPE140</t>
  </si>
  <si>
    <t>21.3</t>
  </si>
  <si>
    <t>UPE 140</t>
  </si>
  <si>
    <t>UP140E</t>
  </si>
  <si>
    <t>UPE160</t>
  </si>
  <si>
    <t>22.1</t>
  </si>
  <si>
    <t>UPE 160</t>
  </si>
  <si>
    <t>UP160E</t>
  </si>
  <si>
    <t>UPE180</t>
  </si>
  <si>
    <t>23.1</t>
  </si>
  <si>
    <t>UPE 180</t>
  </si>
  <si>
    <t>UP180E</t>
  </si>
  <si>
    <t>UPE200</t>
  </si>
  <si>
    <t>24.1</t>
  </si>
  <si>
    <t>UPE 200</t>
  </si>
  <si>
    <t>UP200E</t>
  </si>
  <si>
    <t>UPE220</t>
  </si>
  <si>
    <t>UPE 220</t>
  </si>
  <si>
    <t>UP220E</t>
  </si>
  <si>
    <t>UPE240</t>
  </si>
  <si>
    <t>26.8</t>
  </si>
  <si>
    <t>UPE 240</t>
  </si>
  <si>
    <t>UP240E</t>
  </si>
  <si>
    <t>UPE270</t>
  </si>
  <si>
    <t>27.8</t>
  </si>
  <si>
    <t>UPE 270</t>
  </si>
  <si>
    <t>UP270E</t>
  </si>
  <si>
    <t>UPE300</t>
  </si>
  <si>
    <t>UPE 300</t>
  </si>
  <si>
    <t>UP300E</t>
  </si>
  <si>
    <t>UPE330</t>
  </si>
  <si>
    <t>UPE 330</t>
  </si>
  <si>
    <t>UP330E</t>
  </si>
  <si>
    <t>UPE360</t>
  </si>
  <si>
    <t>29.7</t>
  </si>
  <si>
    <t>UPE 360</t>
  </si>
  <si>
    <t>UP360E</t>
  </si>
  <si>
    <t>UPE400</t>
  </si>
  <si>
    <t>UPE 400</t>
  </si>
  <si>
    <t>UP400E</t>
  </si>
  <si>
    <t>UAP80</t>
  </si>
  <si>
    <t>16.1</t>
  </si>
  <si>
    <t>UAP 80</t>
  </si>
  <si>
    <t>UA80P</t>
  </si>
  <si>
    <t>UAP100</t>
  </si>
  <si>
    <t>UAP 100</t>
  </si>
  <si>
    <t>UA100P</t>
  </si>
  <si>
    <t>UAP130</t>
  </si>
  <si>
    <t>17.7</t>
  </si>
  <si>
    <t>UAP 130</t>
  </si>
  <si>
    <t>UA130P</t>
  </si>
  <si>
    <t>UAP150</t>
  </si>
  <si>
    <t>10.25</t>
  </si>
  <si>
    <t>UAP 150</t>
  </si>
  <si>
    <t>UA150P</t>
  </si>
  <si>
    <t>UAP175</t>
  </si>
  <si>
    <t>10.75</t>
  </si>
  <si>
    <t>UAP 175</t>
  </si>
  <si>
    <t>UA175P</t>
  </si>
  <si>
    <t>UAP200</t>
  </si>
  <si>
    <t>UAP 200</t>
  </si>
  <si>
    <t>UA200P</t>
  </si>
  <si>
    <t>UAP220</t>
  </si>
  <si>
    <t>UAP 220</t>
  </si>
  <si>
    <t>UA220P</t>
  </si>
  <si>
    <t>UAP250</t>
  </si>
  <si>
    <t>24.5</t>
  </si>
  <si>
    <t>UAP 250</t>
  </si>
  <si>
    <t>UA250P</t>
  </si>
  <si>
    <t>UAP300</t>
  </si>
  <si>
    <t>29.6</t>
  </si>
  <si>
    <t>UAP 300</t>
  </si>
  <si>
    <t>UA300P</t>
  </si>
  <si>
    <t>L16/16/3</t>
  </si>
  <si>
    <t>LAngle</t>
  </si>
  <si>
    <t>IfcLShapeProfileDef</t>
  </si>
  <si>
    <t>H16/16/3</t>
  </si>
  <si>
    <t>L16x16x3</t>
  </si>
  <si>
    <t>L16x3</t>
  </si>
  <si>
    <t>LEQ16x3</t>
  </si>
  <si>
    <t>L16/16/4</t>
  </si>
  <si>
    <t>H16/16/4</t>
  </si>
  <si>
    <t>L16x16x4</t>
  </si>
  <si>
    <t>L16x4</t>
  </si>
  <si>
    <t>LEQ16x4</t>
  </si>
  <si>
    <t>L20/20/3</t>
  </si>
  <si>
    <t>H20/20/3</t>
  </si>
  <si>
    <t>L20x20x3</t>
  </si>
  <si>
    <t>L20x3</t>
  </si>
  <si>
    <t>LEQ20x20x3</t>
  </si>
  <si>
    <t>L20/20/4</t>
  </si>
  <si>
    <t>H20/20/4</t>
  </si>
  <si>
    <t>L20x20x4</t>
  </si>
  <si>
    <t>L20x4</t>
  </si>
  <si>
    <t>LEQ20x20x4</t>
  </si>
  <si>
    <t>L25/25/3</t>
  </si>
  <si>
    <t>H25/25/3</t>
  </si>
  <si>
    <t>L25x25x3</t>
  </si>
  <si>
    <t>L25x3</t>
  </si>
  <si>
    <t>LEQ25x25x3</t>
  </si>
  <si>
    <t>L25/25/4</t>
  </si>
  <si>
    <t>H25/25/4</t>
  </si>
  <si>
    <t>L25x25x4</t>
  </si>
  <si>
    <t>L25x4</t>
  </si>
  <si>
    <t>LEQ25x25x4</t>
  </si>
  <si>
    <t>L25/25/5</t>
  </si>
  <si>
    <t>H25/25/5</t>
  </si>
  <si>
    <t>L25x25x5</t>
  </si>
  <si>
    <t>L25x5</t>
  </si>
  <si>
    <t>LEQ25x25x5</t>
  </si>
  <si>
    <t>L30/30/3</t>
  </si>
  <si>
    <t>2.75</t>
  </si>
  <si>
    <t>H30/30/3</t>
  </si>
  <si>
    <t>L30x30x3</t>
  </si>
  <si>
    <t>L30x3</t>
  </si>
  <si>
    <t>LEQ30x30x3</t>
  </si>
  <si>
    <t>L30/30/4</t>
  </si>
  <si>
    <t>3.25</t>
  </si>
  <si>
    <t>H30/30/4</t>
  </si>
  <si>
    <t>L30x30x4</t>
  </si>
  <si>
    <t>L30x4</t>
  </si>
  <si>
    <t>LEQ30x30x4</t>
  </si>
  <si>
    <t>L30/30/5</t>
  </si>
  <si>
    <t>3.75</t>
  </si>
  <si>
    <t>H30/30/5</t>
  </si>
  <si>
    <t>L30x30x5</t>
  </si>
  <si>
    <t>L30x5</t>
  </si>
  <si>
    <t>LEQ30x30x5</t>
  </si>
  <si>
    <t>L30/30/6</t>
  </si>
  <si>
    <t>4.25</t>
  </si>
  <si>
    <t>H30/30/6</t>
  </si>
  <si>
    <t>L30x30x6</t>
  </si>
  <si>
    <t>L30x6</t>
  </si>
  <si>
    <t>LEQ30x30x6</t>
  </si>
  <si>
    <t>L35/35/3</t>
  </si>
  <si>
    <t>H35/35/3</t>
  </si>
  <si>
    <t>L35x35x3</t>
  </si>
  <si>
    <t>L35x3</t>
  </si>
  <si>
    <t>LEQ35x35x3</t>
  </si>
  <si>
    <t>L35/35/4</t>
  </si>
  <si>
    <t>H35/35/4</t>
  </si>
  <si>
    <t>L35x35x4</t>
  </si>
  <si>
    <t>L35x4</t>
  </si>
  <si>
    <t>LEQ35x35x4</t>
  </si>
  <si>
    <t>L35/35/5</t>
  </si>
  <si>
    <t>H35/35/5</t>
  </si>
  <si>
    <t>L35x35x5</t>
  </si>
  <si>
    <t>L35x5</t>
  </si>
  <si>
    <t>LEQ35x35x5</t>
  </si>
  <si>
    <t>L35/35/6</t>
  </si>
  <si>
    <t>H35/35/6</t>
  </si>
  <si>
    <t>L35x35x6</t>
  </si>
  <si>
    <t>L35x6</t>
  </si>
  <si>
    <t>LEQ35x35x6</t>
  </si>
  <si>
    <t>L40/40/3</t>
  </si>
  <si>
    <t>H40/40/3</t>
  </si>
  <si>
    <t>L40x40x3</t>
  </si>
  <si>
    <t>L40x3</t>
  </si>
  <si>
    <t>LEQ40x40x3</t>
  </si>
  <si>
    <t>L40/40/4</t>
  </si>
  <si>
    <t>H40/40/4</t>
  </si>
  <si>
    <t>L40x40x4</t>
  </si>
  <si>
    <t>L40x4</t>
  </si>
  <si>
    <t>LEQ40x40x4</t>
  </si>
  <si>
    <t>L40/40/5</t>
  </si>
  <si>
    <t>H40/40/5</t>
  </si>
  <si>
    <t>L40x40x5</t>
  </si>
  <si>
    <t>L40x5</t>
  </si>
  <si>
    <t>LEQ40x40x5</t>
  </si>
  <si>
    <t>L40/40/6</t>
  </si>
  <si>
    <t>H40/40/6</t>
  </si>
  <si>
    <t>L40x40x6</t>
  </si>
  <si>
    <t>L40x6</t>
  </si>
  <si>
    <t>LEQ40x40x6</t>
  </si>
  <si>
    <t>L45/45/4</t>
  </si>
  <si>
    <t>H45/45/4</t>
  </si>
  <si>
    <t>L45x45x4</t>
  </si>
  <si>
    <t>L45x4</t>
  </si>
  <si>
    <t>LEQ45x45x4</t>
  </si>
  <si>
    <t>L45/45/5</t>
  </si>
  <si>
    <t>H45/45/5</t>
  </si>
  <si>
    <t>L45x45x5</t>
  </si>
  <si>
    <t>L45x5</t>
  </si>
  <si>
    <t>LEQ45x45x5</t>
  </si>
  <si>
    <t>L45/45/6</t>
  </si>
  <si>
    <t>4.75</t>
  </si>
  <si>
    <t>H45/45/6</t>
  </si>
  <si>
    <t>L45x45x6</t>
  </si>
  <si>
    <t>L45x6</t>
  </si>
  <si>
    <t>LEQ45x45x6</t>
  </si>
  <si>
    <t>L45/45/7</t>
  </si>
  <si>
    <t>5.25</t>
  </si>
  <si>
    <t>H45/45/7</t>
  </si>
  <si>
    <t>L45x45x7</t>
  </si>
  <si>
    <t>L45x7</t>
  </si>
  <si>
    <t>LEQ45x45x7</t>
  </si>
  <si>
    <t>L50/50/4</t>
  </si>
  <si>
    <t>H50/50/4</t>
  </si>
  <si>
    <t>L50x50x4</t>
  </si>
  <si>
    <t>L50x4</t>
  </si>
  <si>
    <t>LEQ50x50x4</t>
  </si>
  <si>
    <t>L50/50/5</t>
  </si>
  <si>
    <t>H50/50/5</t>
  </si>
  <si>
    <t>L50x50x5</t>
  </si>
  <si>
    <t>L50x5</t>
  </si>
  <si>
    <t>LEQ50x50x5</t>
  </si>
  <si>
    <t>L50/50/6</t>
  </si>
  <si>
    <t>H50/50/6</t>
  </si>
  <si>
    <t>L50x50x6</t>
  </si>
  <si>
    <t>L50x6</t>
  </si>
  <si>
    <t>LEQ50x50x6</t>
  </si>
  <si>
    <t>L50/50/7</t>
  </si>
  <si>
    <t>H50/50/7</t>
  </si>
  <si>
    <t>L50x50x7</t>
  </si>
  <si>
    <t>L50x7</t>
  </si>
  <si>
    <t>LEQ50x50x7</t>
  </si>
  <si>
    <t>L50/50/8</t>
  </si>
  <si>
    <t>H50/50/8</t>
  </si>
  <si>
    <t>L50x50x8</t>
  </si>
  <si>
    <t>L50x8</t>
  </si>
  <si>
    <t>LEQ50x50x8</t>
  </si>
  <si>
    <t>L50/50/9</t>
  </si>
  <si>
    <t>H50/50/9</t>
  </si>
  <si>
    <t>L50x50x9</t>
  </si>
  <si>
    <t>L50x9</t>
  </si>
  <si>
    <t>LEQ50x50x9</t>
  </si>
  <si>
    <t>L55/55/5</t>
  </si>
  <si>
    <t>27.5</t>
  </si>
  <si>
    <t>H55/55/5</t>
  </si>
  <si>
    <t>L55x55x5</t>
  </si>
  <si>
    <t>L55x5</t>
  </si>
  <si>
    <t>LEQ55x55x5</t>
  </si>
  <si>
    <t>L55/55/6</t>
  </si>
  <si>
    <t>H55/55/6</t>
  </si>
  <si>
    <t>L55x55x6</t>
  </si>
  <si>
    <t>L55x6</t>
  </si>
  <si>
    <t>LEQ55x55x6</t>
  </si>
  <si>
    <t>L55/55/7</t>
  </si>
  <si>
    <t>H55/55/7</t>
  </si>
  <si>
    <t>L55x55x7</t>
  </si>
  <si>
    <t>L55x7</t>
  </si>
  <si>
    <t>LEQ55x55x7</t>
  </si>
  <si>
    <t>L55/55/8</t>
  </si>
  <si>
    <t>H55/55/8</t>
  </si>
  <si>
    <t>L55x55x8</t>
  </si>
  <si>
    <t>L55x8</t>
  </si>
  <si>
    <t>LEQ55x55x8</t>
  </si>
  <si>
    <t>L55/55/10</t>
  </si>
  <si>
    <t>H55/55/10</t>
  </si>
  <si>
    <t>L55x55x10</t>
  </si>
  <si>
    <t>L55x10</t>
  </si>
  <si>
    <t>LEQ55x55x10</t>
  </si>
  <si>
    <t>L60/60/6</t>
  </si>
  <si>
    <t>H60/60/6</t>
  </si>
  <si>
    <t>L60x60x6</t>
  </si>
  <si>
    <t>L60x6</t>
  </si>
  <si>
    <t>LEQ60x60x6</t>
  </si>
  <si>
    <t>L60/60/7</t>
  </si>
  <si>
    <t>H60/60/7</t>
  </si>
  <si>
    <t>L60x60x7</t>
  </si>
  <si>
    <t>L60x7</t>
  </si>
  <si>
    <t>LEQ60x60x7</t>
  </si>
  <si>
    <t>L60/60/8</t>
  </si>
  <si>
    <t>H60/60/8</t>
  </si>
  <si>
    <t>L60x60x8</t>
  </si>
  <si>
    <t>L60x8</t>
  </si>
  <si>
    <t>LEQ60x60x8</t>
  </si>
  <si>
    <t>L60/60/10</t>
  </si>
  <si>
    <t>H60/60/10</t>
  </si>
  <si>
    <t>L60x60x10</t>
  </si>
  <si>
    <t>L60x10</t>
  </si>
  <si>
    <t>LEQ60x60x10</t>
  </si>
  <si>
    <t>L65/65/6</t>
  </si>
  <si>
    <t>H65/65/6</t>
  </si>
  <si>
    <t>L65x65x6</t>
  </si>
  <si>
    <t>L65x6</t>
  </si>
  <si>
    <t>LEQ65x65x6</t>
  </si>
  <si>
    <t>L65/65/7</t>
  </si>
  <si>
    <t>H65/65/7</t>
  </si>
  <si>
    <t>L65x65x7</t>
  </si>
  <si>
    <t>L65x7</t>
  </si>
  <si>
    <t>LEQ65x65x7</t>
  </si>
  <si>
    <t>L65/65/8</t>
  </si>
  <si>
    <t>H65/65/8</t>
  </si>
  <si>
    <t>L65x65x8</t>
  </si>
  <si>
    <t>L65x8</t>
  </si>
  <si>
    <t>LEQ65x65x8</t>
  </si>
  <si>
    <t>L65/65/9</t>
  </si>
  <si>
    <t>H65/65/9</t>
  </si>
  <si>
    <t>L65x65x9</t>
  </si>
  <si>
    <t>L65x9</t>
  </si>
  <si>
    <t>LEQ65x65x9</t>
  </si>
  <si>
    <t>L65/65/10</t>
  </si>
  <si>
    <t>H65/65/10</t>
  </si>
  <si>
    <t>L65x65x10</t>
  </si>
  <si>
    <t>L65x10</t>
  </si>
  <si>
    <t>LEQ65x65x10</t>
  </si>
  <si>
    <t>L65/65/11</t>
  </si>
  <si>
    <t>H65/65/11</t>
  </si>
  <si>
    <t>L65x65x11</t>
  </si>
  <si>
    <t>L65x11</t>
  </si>
  <si>
    <t>LEQ65x65x11</t>
  </si>
  <si>
    <t>L70/70/7</t>
  </si>
  <si>
    <t>57.5</t>
  </si>
  <si>
    <t>H70/70/7</t>
  </si>
  <si>
    <t>L70x70x7</t>
  </si>
  <si>
    <t>L70x7</t>
  </si>
  <si>
    <t>LEQ70x70x7</t>
  </si>
  <si>
    <t>L70/70/8</t>
  </si>
  <si>
    <t>H70/70/8</t>
  </si>
  <si>
    <t>L70x70x8</t>
  </si>
  <si>
    <t>L70x8</t>
  </si>
  <si>
    <t>LEQ70x70x8</t>
  </si>
  <si>
    <t>L70/70/9</t>
  </si>
  <si>
    <t>H70/70/9</t>
  </si>
  <si>
    <t>L70x70x9</t>
  </si>
  <si>
    <t>L70x9</t>
  </si>
  <si>
    <t>LEQ70x70x9</t>
  </si>
  <si>
    <t>L70/70/11</t>
  </si>
  <si>
    <t>H70/70/11</t>
  </si>
  <si>
    <t>L70x70x11</t>
  </si>
  <si>
    <t>L70x11</t>
  </si>
  <si>
    <t>LEQ70x70x11</t>
  </si>
  <si>
    <t>L75/75/7</t>
  </si>
  <si>
    <t>37.5</t>
  </si>
  <si>
    <t>H75/75/7</t>
  </si>
  <si>
    <t>L75x75x7</t>
  </si>
  <si>
    <t>L75x7</t>
  </si>
  <si>
    <t>LEQ75x75x7</t>
  </si>
  <si>
    <t>L75/75/8</t>
  </si>
  <si>
    <t>H75/75/8</t>
  </si>
  <si>
    <t>L75x75x8</t>
  </si>
  <si>
    <t>L75x8</t>
  </si>
  <si>
    <t>LEQ75x75x8</t>
  </si>
  <si>
    <t>L75/75/9</t>
  </si>
  <si>
    <t>H75/75/9</t>
  </si>
  <si>
    <t>L75x75x9</t>
  </si>
  <si>
    <t>L75x9</t>
  </si>
  <si>
    <t>LEQ75x75x9</t>
  </si>
  <si>
    <t>L75/75/10</t>
  </si>
  <si>
    <t>H75/75/10</t>
  </si>
  <si>
    <t>L75x75x10</t>
  </si>
  <si>
    <t>L75x10</t>
  </si>
  <si>
    <t>LEQ75x75x10</t>
  </si>
  <si>
    <t>L75/75/12</t>
  </si>
  <si>
    <t>H75/75/12</t>
  </si>
  <si>
    <t>L75x75x12</t>
  </si>
  <si>
    <t>L75x12</t>
  </si>
  <si>
    <t>LEQ75x75x12</t>
  </si>
  <si>
    <t>L80/80/8</t>
  </si>
  <si>
    <t>H80/80/8</t>
  </si>
  <si>
    <t>L80x80x8</t>
  </si>
  <si>
    <t>L80x8</t>
  </si>
  <si>
    <t>LEQ80x80x8</t>
  </si>
  <si>
    <t>L80/80/10</t>
  </si>
  <si>
    <t>H80/80/10</t>
  </si>
  <si>
    <t>L80x80x10</t>
  </si>
  <si>
    <t>L80x10</t>
  </si>
  <si>
    <t>LEQ80x80x10</t>
  </si>
  <si>
    <t>L80/80/12</t>
  </si>
  <si>
    <t>H80/80/12</t>
  </si>
  <si>
    <t>L80x80x12</t>
  </si>
  <si>
    <t>L80x12</t>
  </si>
  <si>
    <t>LEQ80x80x12</t>
  </si>
  <si>
    <t>L90/90/8</t>
  </si>
  <si>
    <t>H90/90/8</t>
  </si>
  <si>
    <t>L90x90x8</t>
  </si>
  <si>
    <t>L90x8</t>
  </si>
  <si>
    <t>LEQ90x90x8</t>
  </si>
  <si>
    <t>L90/90/9</t>
  </si>
  <si>
    <t>H90/90/9</t>
  </si>
  <si>
    <t>L90x90x9</t>
  </si>
  <si>
    <t>L90x9</t>
  </si>
  <si>
    <t>LEQ90x90x9</t>
  </si>
  <si>
    <t>L90/90/10</t>
  </si>
  <si>
    <t>H90/90/10</t>
  </si>
  <si>
    <t>L90x90x10</t>
  </si>
  <si>
    <t>L90x10</t>
  </si>
  <si>
    <t>LEQ90x90x10</t>
  </si>
  <si>
    <t>L90/90/11</t>
  </si>
  <si>
    <t>H90/90/11</t>
  </si>
  <si>
    <t>L90x90x11</t>
  </si>
  <si>
    <t>L90x11</t>
  </si>
  <si>
    <t>LEQ90x90x11</t>
  </si>
  <si>
    <t>L90/90/12</t>
  </si>
  <si>
    <t>H90/90/12</t>
  </si>
  <si>
    <t>L90x90x12</t>
  </si>
  <si>
    <t>L90x12</t>
  </si>
  <si>
    <t>LEQ90x90x12</t>
  </si>
  <si>
    <t>L90/90/13</t>
  </si>
  <si>
    <t>H90/90/13</t>
  </si>
  <si>
    <t>L90x90x13</t>
  </si>
  <si>
    <t>L90x13</t>
  </si>
  <si>
    <t>LEQ90x90x13</t>
  </si>
  <si>
    <t>L90/90/16</t>
  </si>
  <si>
    <t>H90/90/16</t>
  </si>
  <si>
    <t>L90x90x16</t>
  </si>
  <si>
    <t>L90x16</t>
  </si>
  <si>
    <t>LEQ90x90x16</t>
  </si>
  <si>
    <t>L100/100/8</t>
  </si>
  <si>
    <t>H100/100/8</t>
  </si>
  <si>
    <t>L100x100x8</t>
  </si>
  <si>
    <t>L100x8</t>
  </si>
  <si>
    <t>LEQ100x100x8</t>
  </si>
  <si>
    <t>L100/100/10</t>
  </si>
  <si>
    <t>H100/100/10</t>
  </si>
  <si>
    <t>L100x100x10</t>
  </si>
  <si>
    <t>L100x10</t>
  </si>
  <si>
    <t>LEQ100x100x10</t>
  </si>
  <si>
    <t>L100/100/12</t>
  </si>
  <si>
    <t>H100/100/12</t>
  </si>
  <si>
    <t>L100x100x12</t>
  </si>
  <si>
    <t>L100x12</t>
  </si>
  <si>
    <t>LEQ100x100x12</t>
  </si>
  <si>
    <t>L100/100/14</t>
  </si>
  <si>
    <t>H100/100/14</t>
  </si>
  <si>
    <t>L100x100x14</t>
  </si>
  <si>
    <t>L100x14</t>
  </si>
  <si>
    <t>LEQ100x100x14</t>
  </si>
  <si>
    <t>L100/100/16</t>
  </si>
  <si>
    <t>H100/100/16</t>
  </si>
  <si>
    <t>L100x100x16</t>
  </si>
  <si>
    <t>L100x16</t>
  </si>
  <si>
    <t>LEQ100x100x16</t>
  </si>
  <si>
    <t>L110/110/10</t>
  </si>
  <si>
    <t>H110/110/10</t>
  </si>
  <si>
    <t>L110x110x10</t>
  </si>
  <si>
    <t>L110x10</t>
  </si>
  <si>
    <t>LEQ110x110x10</t>
  </si>
  <si>
    <t>L110/110/12</t>
  </si>
  <si>
    <t>H110/110/12</t>
  </si>
  <si>
    <t>L110x110x12</t>
  </si>
  <si>
    <t>L110x12</t>
  </si>
  <si>
    <t>LEQ110x110x12</t>
  </si>
  <si>
    <t>L110/110/14</t>
  </si>
  <si>
    <t>H110/110/14</t>
  </si>
  <si>
    <t>L110x110x14</t>
  </si>
  <si>
    <t>L110x14</t>
  </si>
  <si>
    <t>LEQ110x110x14</t>
  </si>
  <si>
    <t>L110/110/16</t>
  </si>
  <si>
    <t>H110/110/16</t>
  </si>
  <si>
    <t>L110x110x16</t>
  </si>
  <si>
    <t>L110x16</t>
  </si>
  <si>
    <t>LEQ110x110x16</t>
  </si>
  <si>
    <t>L120/120/11</t>
  </si>
  <si>
    <t>H120/120/11</t>
  </si>
  <si>
    <t>L120x120x11</t>
  </si>
  <si>
    <t>L120x11</t>
  </si>
  <si>
    <t>LEQ120x120x11</t>
  </si>
  <si>
    <t>L120/120/12</t>
  </si>
  <si>
    <t>H120/120/12</t>
  </si>
  <si>
    <t>L120x120x12</t>
  </si>
  <si>
    <t>L120x12</t>
  </si>
  <si>
    <t>LEQ120x120x12</t>
  </si>
  <si>
    <t>L120/120/13</t>
  </si>
  <si>
    <t>H120/120/13</t>
  </si>
  <si>
    <t>L120x120x13</t>
  </si>
  <si>
    <t>L120x13</t>
  </si>
  <si>
    <t>LEQ120x120x13</t>
  </si>
  <si>
    <t>L120/120/15</t>
  </si>
  <si>
    <t>H120/120/15</t>
  </si>
  <si>
    <t>L120x120x15</t>
  </si>
  <si>
    <t>L120x15</t>
  </si>
  <si>
    <t>LEQ120x120x15</t>
  </si>
  <si>
    <t>L130/130/12</t>
  </si>
  <si>
    <t>H130/130/12</t>
  </si>
  <si>
    <t>L130x130x12</t>
  </si>
  <si>
    <t>L130x12</t>
  </si>
  <si>
    <t>LEQ130x130x12</t>
  </si>
  <si>
    <t>L130/130/13</t>
  </si>
  <si>
    <t>H130/130/13</t>
  </si>
  <si>
    <t>L130x130x13</t>
  </si>
  <si>
    <t>L130x13</t>
  </si>
  <si>
    <t>LEQ130x130x13</t>
  </si>
  <si>
    <t>L130/130/14</t>
  </si>
  <si>
    <t>H130/130/14</t>
  </si>
  <si>
    <t>L130x130x14</t>
  </si>
  <si>
    <t>L130x14</t>
  </si>
  <si>
    <t>LEQ130x130x14</t>
  </si>
  <si>
    <t>L130/130/16</t>
  </si>
  <si>
    <t>H130/130/16</t>
  </si>
  <si>
    <t>L130x130x16</t>
  </si>
  <si>
    <t>L130x16</t>
  </si>
  <si>
    <t>LEQ130x130x16</t>
  </si>
  <si>
    <t>L140/140/13</t>
  </si>
  <si>
    <t>H140/140/13</t>
  </si>
  <si>
    <t>L140x140x13</t>
  </si>
  <si>
    <t>L140x13</t>
  </si>
  <si>
    <t>LEQ140x140x13</t>
  </si>
  <si>
    <t>L140/140/15</t>
  </si>
  <si>
    <t>H140/140/15</t>
  </si>
  <si>
    <t>L140x140x15</t>
  </si>
  <si>
    <t>L140x15</t>
  </si>
  <si>
    <t>LEQ140x140x15</t>
  </si>
  <si>
    <t>L150/150/12</t>
  </si>
  <si>
    <t>H150/150/12</t>
  </si>
  <si>
    <t>L150x150x12</t>
  </si>
  <si>
    <t>L150x12</t>
  </si>
  <si>
    <t>LEQ150x150x12</t>
  </si>
  <si>
    <t>L150/150/14</t>
  </si>
  <si>
    <t>H150/150/14</t>
  </si>
  <si>
    <t>L150x150x14</t>
  </si>
  <si>
    <t>L150x14</t>
  </si>
  <si>
    <t>LEQ150x150x14</t>
  </si>
  <si>
    <t>L150/150/15</t>
  </si>
  <si>
    <t>H150/150/15</t>
  </si>
  <si>
    <t>L150x150x15</t>
  </si>
  <si>
    <t>L150x15</t>
  </si>
  <si>
    <t>LEQ150x150x15</t>
  </si>
  <si>
    <t>L150/150/16</t>
  </si>
  <si>
    <t>H150/150/16</t>
  </si>
  <si>
    <t>L150x150x16</t>
  </si>
  <si>
    <t>L150x16</t>
  </si>
  <si>
    <t>LEQ150x150x16</t>
  </si>
  <si>
    <t>L150/150/18</t>
  </si>
  <si>
    <t>H150/150/18</t>
  </si>
  <si>
    <t>L150x150x18</t>
  </si>
  <si>
    <t>L150x18</t>
  </si>
  <si>
    <t>LEQ150x150x18</t>
  </si>
  <si>
    <t>L160/160/15</t>
  </si>
  <si>
    <t>H160/160/15</t>
  </si>
  <si>
    <t>L160x160x15</t>
  </si>
  <si>
    <t>L160x15</t>
  </si>
  <si>
    <t>LEQ160x160x15</t>
  </si>
  <si>
    <t>L160/160/17</t>
  </si>
  <si>
    <t>H160/160/17</t>
  </si>
  <si>
    <t>L160x160x17</t>
  </si>
  <si>
    <t>L160x17</t>
  </si>
  <si>
    <t>LEQ160x160x17</t>
  </si>
  <si>
    <t>L180/180/16</t>
  </si>
  <si>
    <t>H180/180/16</t>
  </si>
  <si>
    <t>L180x180x16</t>
  </si>
  <si>
    <t>L180x16</t>
  </si>
  <si>
    <t>LEQ180x180x16</t>
  </si>
  <si>
    <t>L180/180/18</t>
  </si>
  <si>
    <t>H180/180/18</t>
  </si>
  <si>
    <t>L180x180x18</t>
  </si>
  <si>
    <t>L180x18</t>
  </si>
  <si>
    <t>LEQ180x180x18</t>
  </si>
  <si>
    <t>L180/180/20</t>
  </si>
  <si>
    <t>H180/180/20</t>
  </si>
  <si>
    <t>L180x180x20</t>
  </si>
  <si>
    <t>L180x20</t>
  </si>
  <si>
    <t>LEQ180x180x20</t>
  </si>
  <si>
    <t>L200/200/16</t>
  </si>
  <si>
    <t>H200/200/16</t>
  </si>
  <si>
    <t>L200x200x16</t>
  </si>
  <si>
    <t>L200x16</t>
  </si>
  <si>
    <t>LEQ200x200x16</t>
  </si>
  <si>
    <t>L200/200/18</t>
  </si>
  <si>
    <t>H200/200/18</t>
  </si>
  <si>
    <t>L200x200x18</t>
  </si>
  <si>
    <t>L200x18</t>
  </si>
  <si>
    <t>LEQ200x200x18</t>
  </si>
  <si>
    <t>L200/200/20</t>
  </si>
  <si>
    <t>H200/200/20</t>
  </si>
  <si>
    <t>L200x200x20</t>
  </si>
  <si>
    <t>L200x20</t>
  </si>
  <si>
    <t>LEQ200x200x20</t>
  </si>
  <si>
    <t>L30/20/3</t>
  </si>
  <si>
    <t>H30/20/3</t>
  </si>
  <si>
    <t>L30x20x3</t>
  </si>
  <si>
    <t>LEQ30x20x3</t>
  </si>
  <si>
    <t>L30/20/4</t>
  </si>
  <si>
    <t>H30/20/4</t>
  </si>
  <si>
    <t>L30x20x4</t>
  </si>
  <si>
    <t>LEQ30x20x4</t>
  </si>
  <si>
    <t>L40/20/3</t>
  </si>
  <si>
    <t>H40/20/3</t>
  </si>
  <si>
    <t>L40x20x3</t>
  </si>
  <si>
    <t>LEQ40x20x3</t>
  </si>
  <si>
    <t>L40/20/4</t>
  </si>
  <si>
    <t>H40/20/4</t>
  </si>
  <si>
    <t>L40x20x4</t>
  </si>
  <si>
    <t>LEQ40x20x4</t>
  </si>
  <si>
    <t>L40/20/5</t>
  </si>
  <si>
    <t>H40/20/5</t>
  </si>
  <si>
    <t>L40x20x5</t>
  </si>
  <si>
    <t>LEQ40x20x5</t>
  </si>
  <si>
    <t>L40/25/4</t>
  </si>
  <si>
    <t>H40/25/4</t>
  </si>
  <si>
    <t>L40x25x4</t>
  </si>
  <si>
    <t>LEQ40x25x4</t>
  </si>
  <si>
    <t>L40/25/5</t>
  </si>
  <si>
    <t>H40/25/5</t>
  </si>
  <si>
    <t>L40x25x5</t>
  </si>
  <si>
    <t>LEQ40x25x5</t>
  </si>
  <si>
    <t>L45/30/4</t>
  </si>
  <si>
    <t>H45/30/4</t>
  </si>
  <si>
    <t>L45x30x4</t>
  </si>
  <si>
    <t>LEQ45x30x4</t>
  </si>
  <si>
    <t>L45/30/5</t>
  </si>
  <si>
    <t>H45/30/5</t>
  </si>
  <si>
    <t>L45x30x5</t>
  </si>
  <si>
    <t>LEQ45x30x5</t>
  </si>
  <si>
    <t>L50/30/5</t>
  </si>
  <si>
    <t>H50/30/5</t>
  </si>
  <si>
    <t>L50x30x5</t>
  </si>
  <si>
    <t>LEQ50x30x5</t>
  </si>
  <si>
    <t>L50/30/6</t>
  </si>
  <si>
    <t>H50/30/6</t>
  </si>
  <si>
    <t>L50x30x6</t>
  </si>
  <si>
    <t>LEQ50x30x6</t>
  </si>
  <si>
    <t>L50/40/5</t>
  </si>
  <si>
    <t>H50/40/5</t>
  </si>
  <si>
    <t>L50x40x5</t>
  </si>
  <si>
    <t>LEQ50x40x5</t>
  </si>
  <si>
    <t>L50/40/6</t>
  </si>
  <si>
    <t>H50/40/6</t>
  </si>
  <si>
    <t>L50x40x6</t>
  </si>
  <si>
    <t>LEQ50x40x6</t>
  </si>
  <si>
    <t>L60/30/5</t>
  </si>
  <si>
    <t>H60/30/5</t>
  </si>
  <si>
    <t>L60x30x5</t>
  </si>
  <si>
    <t>LEQ60x30x5</t>
  </si>
  <si>
    <t>L60/30/6</t>
  </si>
  <si>
    <t>H60/30/6</t>
  </si>
  <si>
    <t>L60x30x6</t>
  </si>
  <si>
    <t>LEQ60x30x6</t>
  </si>
  <si>
    <t>L60/30/7</t>
  </si>
  <si>
    <t>H60/30/7</t>
  </si>
  <si>
    <t>L60x30x7</t>
  </si>
  <si>
    <t>LEQ60x30x7</t>
  </si>
  <si>
    <t>L60/40/5</t>
  </si>
  <si>
    <t>H60/40/5</t>
  </si>
  <si>
    <t>L60x40x5</t>
  </si>
  <si>
    <t>LEQ60x40x5</t>
  </si>
  <si>
    <t>L60/40/6</t>
  </si>
  <si>
    <t>H60/40/6</t>
  </si>
  <si>
    <t>L60x40x6</t>
  </si>
  <si>
    <t>LEQ60x40x6</t>
  </si>
  <si>
    <t>L60/40/7</t>
  </si>
  <si>
    <t>H60/40/7</t>
  </si>
  <si>
    <t>L60x40x7</t>
  </si>
  <si>
    <t>LEQ60x40x7</t>
  </si>
  <si>
    <t>L65/50/5</t>
  </si>
  <si>
    <t>H65/50/5</t>
  </si>
  <si>
    <t>L65x50x5</t>
  </si>
  <si>
    <t>LEQ65x50x5</t>
  </si>
  <si>
    <t>L65/50/6</t>
  </si>
  <si>
    <t>H65/50/6</t>
  </si>
  <si>
    <t>L65x50x6</t>
  </si>
  <si>
    <t>LEQ65x50x6</t>
  </si>
  <si>
    <t>L65/50/7</t>
  </si>
  <si>
    <t>H65/50/7</t>
  </si>
  <si>
    <t>L65x50x7</t>
  </si>
  <si>
    <t>LEQ65x50x7</t>
  </si>
  <si>
    <t>L65/50/8</t>
  </si>
  <si>
    <t>H65/50/8</t>
  </si>
  <si>
    <t>L65x50x8</t>
  </si>
  <si>
    <t>LEQ65x50x8</t>
  </si>
  <si>
    <t>L65/50/9</t>
  </si>
  <si>
    <t>H65/50/9</t>
  </si>
  <si>
    <t>L65x50x9</t>
  </si>
  <si>
    <t>LEQ65x50x9</t>
  </si>
  <si>
    <t>L75/50/5</t>
  </si>
  <si>
    <t>H75/50/5</t>
  </si>
  <si>
    <t>L75x50x5</t>
  </si>
  <si>
    <t>LEQ75x50x5</t>
  </si>
  <si>
    <t>L75/50/6</t>
  </si>
  <si>
    <t>H75/50/6</t>
  </si>
  <si>
    <t>L75x50x6</t>
  </si>
  <si>
    <t>LEQ75x50x6</t>
  </si>
  <si>
    <t>L75/50/7</t>
  </si>
  <si>
    <t>H75/50/7</t>
  </si>
  <si>
    <t>L75x50x7</t>
  </si>
  <si>
    <t>LEQ75x50x7</t>
  </si>
  <si>
    <t>L75/55/7</t>
  </si>
  <si>
    <t>H75/55/7</t>
  </si>
  <si>
    <t>L75x55x7</t>
  </si>
  <si>
    <t>LEQ75x55x7</t>
  </si>
  <si>
    <t>L75/65/6</t>
  </si>
  <si>
    <t>H75/65/6</t>
  </si>
  <si>
    <t>L75x65x6</t>
  </si>
  <si>
    <t>LEQ75x65x6</t>
  </si>
  <si>
    <t>L75/65/7</t>
  </si>
  <si>
    <t>H75/65/7</t>
  </si>
  <si>
    <t>L75x65x7</t>
  </si>
  <si>
    <t>LEQ75x65x7</t>
  </si>
  <si>
    <t>L75/65/8</t>
  </si>
  <si>
    <t>H75/65/8</t>
  </si>
  <si>
    <t>L75x65x8</t>
  </si>
  <si>
    <t>LEQ75x65x8</t>
  </si>
  <si>
    <t>L75/65/10</t>
  </si>
  <si>
    <t>H75/65/10</t>
  </si>
  <si>
    <t>L75x65x10</t>
  </si>
  <si>
    <t>LEQ75x65x10</t>
  </si>
  <si>
    <t>L80/40/6</t>
  </si>
  <si>
    <t>H80/40/6</t>
  </si>
  <si>
    <t>L80x40x6</t>
  </si>
  <si>
    <t>LEQ80x40x6</t>
  </si>
  <si>
    <t>L80/40/7</t>
  </si>
  <si>
    <t>H80/40/7</t>
  </si>
  <si>
    <t>L80x40x7</t>
  </si>
  <si>
    <t>LEQ80x40x7</t>
  </si>
  <si>
    <t>L80/40/8</t>
  </si>
  <si>
    <t>H80/40/8</t>
  </si>
  <si>
    <t>L80x40x8</t>
  </si>
  <si>
    <t>LEQ80x40x8</t>
  </si>
  <si>
    <t>L90/60/6</t>
  </si>
  <si>
    <t>47.5</t>
  </si>
  <si>
    <t>H90/60/6</t>
  </si>
  <si>
    <t>L90x60x6</t>
  </si>
  <si>
    <t>LEQ90x60x6</t>
  </si>
  <si>
    <t>L90/60/8</t>
  </si>
  <si>
    <t>H90/60/8</t>
  </si>
  <si>
    <t>L90x60x8</t>
  </si>
  <si>
    <t>LEQ90x60x8</t>
  </si>
  <si>
    <t>L100/50/6</t>
  </si>
  <si>
    <t>H100/50/6</t>
  </si>
  <si>
    <t>L100x50x6</t>
  </si>
  <si>
    <t>LEQ100x50x6</t>
  </si>
  <si>
    <t>L100/50/7</t>
  </si>
  <si>
    <t>H100/50/7</t>
  </si>
  <si>
    <t>L100x50x7</t>
  </si>
  <si>
    <t>LEQ100x50x7</t>
  </si>
  <si>
    <t>L100/50/8</t>
  </si>
  <si>
    <t>H100/50/8</t>
  </si>
  <si>
    <t>L100x50x8</t>
  </si>
  <si>
    <t>LEQ100x50x8</t>
  </si>
  <si>
    <t>L100/50/10</t>
  </si>
  <si>
    <t>H100/50/10</t>
  </si>
  <si>
    <t>L100x50x10</t>
  </si>
  <si>
    <t>LEQ100x50x10</t>
  </si>
  <si>
    <t>L100/65/7</t>
  </si>
  <si>
    <t>H100/65/7</t>
  </si>
  <si>
    <t>L100x65x7</t>
  </si>
  <si>
    <t>LEQ100x65x7</t>
  </si>
  <si>
    <t>L100/65/8</t>
  </si>
  <si>
    <t>H100/65/8</t>
  </si>
  <si>
    <t>L100x65x8</t>
  </si>
  <si>
    <t>LEQ100x65x8</t>
  </si>
  <si>
    <t>L100/65/9</t>
  </si>
  <si>
    <t>H100/65/9</t>
  </si>
  <si>
    <t>L100x65x9</t>
  </si>
  <si>
    <t>LEQ100x65x9</t>
  </si>
  <si>
    <t>L100/65/10</t>
  </si>
  <si>
    <t>H100/65/10</t>
  </si>
  <si>
    <t>L100x65x10</t>
  </si>
  <si>
    <t>LEQ100x65x10</t>
  </si>
  <si>
    <t>L100/65/11</t>
  </si>
  <si>
    <t>H100/65/11</t>
  </si>
  <si>
    <t>L100x65x11</t>
  </si>
  <si>
    <t>LEQ100x65x11</t>
  </si>
  <si>
    <t>L100/75/7</t>
  </si>
  <si>
    <t>H100/75/7</t>
  </si>
  <si>
    <t>L100x75x7</t>
  </si>
  <si>
    <t>LEQ100x75x7</t>
  </si>
  <si>
    <t>L100/75/8</t>
  </si>
  <si>
    <t>H100/75/8</t>
  </si>
  <si>
    <t>L100x75x8</t>
  </si>
  <si>
    <t>LEQ100x75x8</t>
  </si>
  <si>
    <t>L100/75/9</t>
  </si>
  <si>
    <t>H100/75/9</t>
  </si>
  <si>
    <t>L100x75x9</t>
  </si>
  <si>
    <t>LEQ100x75x9</t>
  </si>
  <si>
    <t>L100/75/10</t>
  </si>
  <si>
    <t>H100/75/10</t>
  </si>
  <si>
    <t>L100x75x10</t>
  </si>
  <si>
    <t>LEQ100x75x10</t>
  </si>
  <si>
    <t>L120/80/8</t>
  </si>
  <si>
    <t>H120/80/8</t>
  </si>
  <si>
    <t>L120x80x8</t>
  </si>
  <si>
    <t>LEQ120x80x8</t>
  </si>
  <si>
    <t>L120/80/12</t>
  </si>
  <si>
    <t>H120/80/12</t>
  </si>
  <si>
    <t>L120x80x12</t>
  </si>
  <si>
    <t>LEQ120x80x12</t>
  </si>
  <si>
    <t>L130/65/8</t>
  </si>
  <si>
    <t>H130/65/8</t>
  </si>
  <si>
    <t>L130x65x8</t>
  </si>
  <si>
    <t>LEQ130x65x8</t>
  </si>
  <si>
    <t>L130/65/10</t>
  </si>
  <si>
    <t>H130/65/10</t>
  </si>
  <si>
    <t>L130x65x10</t>
  </si>
  <si>
    <t>LEQ130x65x10</t>
  </si>
  <si>
    <t>L130/65/12</t>
  </si>
  <si>
    <t>H130/65/12</t>
  </si>
  <si>
    <t>L130x65x12</t>
  </si>
  <si>
    <t>LEQ130x65x12</t>
  </si>
  <si>
    <t>L130/75/8</t>
  </si>
  <si>
    <t>H130/75/8</t>
  </si>
  <si>
    <t>L130x75x8</t>
  </si>
  <si>
    <t>LEQ130x75x8</t>
  </si>
  <si>
    <t>L130/75/10</t>
  </si>
  <si>
    <t>15</t>
  </si>
  <si>
    <t>H130/75/10</t>
  </si>
  <si>
    <t>L130x75x10</t>
  </si>
  <si>
    <t>LEQ130x75x10</t>
  </si>
  <si>
    <t>L130/75/12</t>
  </si>
  <si>
    <t>17</t>
  </si>
  <si>
    <t>H130/75/12</t>
  </si>
  <si>
    <t>L130x75x12</t>
  </si>
  <si>
    <t>LEQ130x75x12</t>
  </si>
  <si>
    <t>L150/75/9</t>
  </si>
  <si>
    <t>14</t>
  </si>
  <si>
    <t>H150/75/9</t>
  </si>
  <si>
    <t>L150x75x9</t>
  </si>
  <si>
    <t>LEQ150x75x9</t>
  </si>
  <si>
    <t>L150/75/10</t>
  </si>
  <si>
    <t>H150/75/10</t>
  </si>
  <si>
    <t>L150x75x10</t>
  </si>
  <si>
    <t>LEQ150x75x10</t>
  </si>
  <si>
    <t>L150/75/11</t>
  </si>
  <si>
    <t>16</t>
  </si>
  <si>
    <t>H150/75/11</t>
  </si>
  <si>
    <t>L150x75x11</t>
  </si>
  <si>
    <t>LEQ150x75x11</t>
  </si>
  <si>
    <t>L150/90/10</t>
  </si>
  <si>
    <t>H150/90/10</t>
  </si>
  <si>
    <t>L150x90x10</t>
  </si>
  <si>
    <t>LEQ150x90x10</t>
  </si>
  <si>
    <t>L150/90/12</t>
  </si>
  <si>
    <t>18</t>
  </si>
  <si>
    <t>H150/90/12</t>
  </si>
  <si>
    <t>L150x90x12</t>
  </si>
  <si>
    <t>LEQ150x90x12</t>
  </si>
  <si>
    <t>L150/100/10</t>
  </si>
  <si>
    <t>H150/100/10</t>
  </si>
  <si>
    <t>L150x100x10</t>
  </si>
  <si>
    <t>LEQ150x100x10</t>
  </si>
  <si>
    <t>L150/100/12</t>
  </si>
  <si>
    <t>H150/100/12</t>
  </si>
  <si>
    <t>L150x100x12</t>
  </si>
  <si>
    <t>LEQ150x100x12</t>
  </si>
  <si>
    <t>L150/100/14</t>
  </si>
  <si>
    <t>20</t>
  </si>
  <si>
    <t>H150/100/14</t>
  </si>
  <si>
    <t>L150x100x14</t>
  </si>
  <si>
    <t>LEQ150x100x14</t>
  </si>
  <si>
    <t>L160/80/10</t>
  </si>
  <si>
    <t>H160/80/10</t>
  </si>
  <si>
    <t>L160x80x10</t>
  </si>
  <si>
    <t>LEQ160x80x10</t>
  </si>
  <si>
    <t>L160/80/12</t>
  </si>
  <si>
    <t>H160/80/12</t>
  </si>
  <si>
    <t>L160x80x12</t>
  </si>
  <si>
    <t>LEQ160x80x12</t>
  </si>
  <si>
    <t>L160/80/14</t>
  </si>
  <si>
    <t>H160/80/14</t>
  </si>
  <si>
    <t>L160x80x14</t>
  </si>
  <si>
    <t>LEQ160x80x14</t>
  </si>
  <si>
    <t>L200/100/10</t>
  </si>
  <si>
    <t>H200/100/10</t>
  </si>
  <si>
    <t>L200x100x10</t>
  </si>
  <si>
    <t>LEQ200x100x10</t>
  </si>
  <si>
    <t>L200/100/12</t>
  </si>
  <si>
    <t>19</t>
  </si>
  <si>
    <t>H200/100/12</t>
  </si>
  <si>
    <t>L200x100x12</t>
  </si>
  <si>
    <t>LEQ200x100x12</t>
  </si>
  <si>
    <t>L200/100/14</t>
  </si>
  <si>
    <t>21</t>
  </si>
  <si>
    <t>H200/100/14</t>
  </si>
  <si>
    <t>L200x100x14</t>
  </si>
  <si>
    <t>LEQ200x100x14</t>
  </si>
  <si>
    <t>L200/100/16</t>
  </si>
  <si>
    <t>23</t>
  </si>
  <si>
    <t>H200/100/16</t>
  </si>
  <si>
    <t>L200x100x16</t>
  </si>
  <si>
    <t>LEQ200x100x16</t>
  </si>
  <si>
    <t>LAngleNotParallel</t>
  </si>
  <si>
    <t>LEQU TOEVOEGEN</t>
  </si>
  <si>
    <t>?</t>
  </si>
  <si>
    <t>t</t>
  </si>
  <si>
    <t>Rectangle</t>
  </si>
  <si>
    <t>R</t>
  </si>
  <si>
    <t>R8</t>
  </si>
  <si>
    <t>Round</t>
  </si>
  <si>
    <t>Rond 8</t>
  </si>
  <si>
    <t>Rond8</t>
  </si>
  <si>
    <t>R10</t>
  </si>
  <si>
    <t>Rond 10</t>
  </si>
  <si>
    <t>Rond10</t>
  </si>
  <si>
    <t>R12</t>
  </si>
  <si>
    <t>Rond 12</t>
  </si>
  <si>
    <t>Rond12</t>
  </si>
  <si>
    <t>R14</t>
  </si>
  <si>
    <t>Rond 14</t>
  </si>
  <si>
    <t>Rond14</t>
  </si>
  <si>
    <t>R15</t>
  </si>
  <si>
    <t>Rond 15</t>
  </si>
  <si>
    <t>Rond15</t>
  </si>
  <si>
    <t>R16</t>
  </si>
  <si>
    <t>Rond 16</t>
  </si>
  <si>
    <t>Rond16</t>
  </si>
  <si>
    <t>R18</t>
  </si>
  <si>
    <t>Rond 18</t>
  </si>
  <si>
    <t>Rond18</t>
  </si>
  <si>
    <t>R19</t>
  </si>
  <si>
    <t>Rond 19</t>
  </si>
  <si>
    <t>Rond19</t>
  </si>
  <si>
    <t>R20</t>
  </si>
  <si>
    <t>Rond 20</t>
  </si>
  <si>
    <t>Rond20</t>
  </si>
  <si>
    <t>R22</t>
  </si>
  <si>
    <t>Rond 22</t>
  </si>
  <si>
    <t>Rond22</t>
  </si>
  <si>
    <t>R24</t>
  </si>
  <si>
    <t>Rond 24</t>
  </si>
  <si>
    <t>Rond24</t>
  </si>
  <si>
    <t>R25</t>
  </si>
  <si>
    <t>Rond 25</t>
  </si>
  <si>
    <t>Rond25</t>
  </si>
  <si>
    <t>R27</t>
  </si>
  <si>
    <t>Rond 27</t>
  </si>
  <si>
    <t>Rond27</t>
  </si>
  <si>
    <t>R28</t>
  </si>
  <si>
    <t>Rond 28</t>
  </si>
  <si>
    <t>Rond28</t>
  </si>
  <si>
    <t>R30</t>
  </si>
  <si>
    <t>Rond 30</t>
  </si>
  <si>
    <t>Rond30</t>
  </si>
  <si>
    <t>R31</t>
  </si>
  <si>
    <t>Rond 31</t>
  </si>
  <si>
    <t>Rond31</t>
  </si>
  <si>
    <t>R32</t>
  </si>
  <si>
    <t>Rond 32</t>
  </si>
  <si>
    <t>Rond32</t>
  </si>
  <si>
    <t>R35</t>
  </si>
  <si>
    <t>Rond 35</t>
  </si>
  <si>
    <t>Rond35</t>
  </si>
  <si>
    <t>R38</t>
  </si>
  <si>
    <t>Rond 38</t>
  </si>
  <si>
    <t>Rond38</t>
  </si>
  <si>
    <t>R40</t>
  </si>
  <si>
    <t>Rond 40</t>
  </si>
  <si>
    <t>Rond40</t>
  </si>
  <si>
    <t>R45</t>
  </si>
  <si>
    <t>Rond 45</t>
  </si>
  <si>
    <t>Rond45</t>
  </si>
  <si>
    <t>R50</t>
  </si>
  <si>
    <t>Rond 50</t>
  </si>
  <si>
    <t>Rond50</t>
  </si>
  <si>
    <t>R55</t>
  </si>
  <si>
    <t>Rond 55</t>
  </si>
  <si>
    <t>Rond55</t>
  </si>
  <si>
    <t>R60</t>
  </si>
  <si>
    <t>Rond 60</t>
  </si>
  <si>
    <t>Rond60</t>
  </si>
  <si>
    <t>R65</t>
  </si>
  <si>
    <t>Rond 65</t>
  </si>
  <si>
    <t>Rond65</t>
  </si>
  <si>
    <t>R70</t>
  </si>
  <si>
    <t>Rond 70</t>
  </si>
  <si>
    <t>Rond70</t>
  </si>
  <si>
    <t>R75</t>
  </si>
  <si>
    <t>Rond 75</t>
  </si>
  <si>
    <t>Rond75</t>
  </si>
  <si>
    <t>R80</t>
  </si>
  <si>
    <t>Rond 80</t>
  </si>
  <si>
    <t>Rond80</t>
  </si>
  <si>
    <t>R90</t>
  </si>
  <si>
    <t>Rond 90</t>
  </si>
  <si>
    <t>Rond90</t>
  </si>
  <si>
    <t>R100</t>
  </si>
  <si>
    <t>Rond 100</t>
  </si>
  <si>
    <t>Rond100</t>
  </si>
  <si>
    <t>IfcRectangleHollowProfileDef</t>
  </si>
  <si>
    <t>Rectangle Hollow Section</t>
  </si>
  <si>
    <t>9.45</t>
  </si>
  <si>
    <t>18.75</t>
  </si>
  <si>
    <t>K500/300/16</t>
  </si>
  <si>
    <t>2.9</t>
  </si>
  <si>
    <t>15.75</t>
  </si>
  <si>
    <t>31.25</t>
  </si>
  <si>
    <t>K350/350/12.5</t>
  </si>
  <si>
    <t>Struct4U-string</t>
  </si>
  <si>
    <t>7.28</t>
  </si>
  <si>
    <t>Cprofile</t>
  </si>
  <si>
    <t>IfcUShapeProfileDef</t>
  </si>
  <si>
    <t>2.71</t>
  </si>
  <si>
    <t>2.18</t>
  </si>
  <si>
    <t>14.67</t>
  </si>
  <si>
    <t>5.43</t>
  </si>
  <si>
    <t>2.96</t>
  </si>
  <si>
    <t>CALCPADCode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</si>
</sst>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A9B7C6"/>
      <name val="JetBrains Mono"/>
    </font>
    <font>
      <sz val="10"/>
      <color rgb="FFCC7832"/>
      <name val="F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45">
    <xf numFmtId="0" fontId="0" fillId="0" borderId="0" xfId="0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5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10" borderId="0" xfId="0" applyFont="1" applyFill="1" applyAlignment="1">
      <alignment horizontal="left"/>
    </xf>
    <xf numFmtId="0" fontId="2" fillId="0" borderId="0" xfId="0" applyFont="1"/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vertical="center" wrapText="1"/>
    </xf>
    <xf numFmtId="0" fontId="15" fillId="13" borderId="0" xfId="0" applyFont="1" applyFill="1" applyAlignment="1">
      <alignment vertical="center"/>
    </xf>
    <xf numFmtId="0" fontId="14" fillId="13" borderId="0" xfId="0" applyFont="1" applyFill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/>
    </xf>
    <xf numFmtId="0" fontId="15" fillId="13" borderId="0" xfId="0" applyFont="1" applyFill="1"/>
    <xf numFmtId="0" fontId="14" fillId="13" borderId="0" xfId="0" applyFont="1" applyFill="1"/>
    <xf numFmtId="0" fontId="15" fillId="13" borderId="0" xfId="0" applyFont="1" applyFill="1" applyAlignment="1">
      <alignment horizontal="left"/>
    </xf>
    <xf numFmtId="0" fontId="16" fillId="13" borderId="0" xfId="0" applyFont="1" applyFill="1" applyAlignment="1">
      <alignment horizontal="left"/>
    </xf>
    <xf numFmtId="0" fontId="16" fillId="13" borderId="0" xfId="0" applyFont="1" applyFill="1"/>
    <xf numFmtId="0" fontId="15" fillId="13" borderId="0" xfId="0" applyFont="1" applyFill="1" applyAlignment="1">
      <alignment vertical="center" wrapText="1"/>
    </xf>
    <xf numFmtId="0" fontId="14" fillId="13" borderId="0" xfId="0" applyFont="1" applyFill="1" applyAlignment="1">
      <alignment horizontal="left" wrapText="1"/>
    </xf>
    <xf numFmtId="0" fontId="15" fillId="13" borderId="0" xfId="0" applyFont="1" applyFill="1" applyAlignment="1">
      <alignment horizontal="left" wrapText="1"/>
    </xf>
    <xf numFmtId="0" fontId="0" fillId="13" borderId="0" xfId="0" applyFill="1"/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 vertical="center" wrapText="1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 2" xfId="14" xr:uid="{00000000-0005-0000-0000-00000D000000}"/>
    <cellStyle name="Note" xfId="15" xr:uid="{00000000-0005-0000-0000-00000E000000}"/>
    <cellStyle name="Result" xfId="16" xr:uid="{00000000-0005-0000-0000-00000F000000}"/>
    <cellStyle name="Standaard" xfId="0" builtinId="0" customBuiltin="1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0"/>
  <sheetViews>
    <sheetView topLeftCell="L231" zoomScale="85" zoomScaleNormal="85" workbookViewId="0">
      <selection activeCell="R273" sqref="R273"/>
    </sheetView>
  </sheetViews>
  <sheetFormatPr defaultColWidth="8.85546875" defaultRowHeight="12.75"/>
  <cols>
    <col min="1" max="1" width="11.85546875" style="4" customWidth="1"/>
    <col min="2" max="6" width="8.85546875" style="4" customWidth="1"/>
    <col min="7" max="7" width="22.7109375" style="4" customWidth="1"/>
    <col min="8" max="8" width="21.85546875" style="2" customWidth="1"/>
    <col min="9" max="9" width="10.42578125" style="2" customWidth="1"/>
    <col min="10" max="10" width="10.5703125" style="2" customWidth="1"/>
    <col min="11" max="12" width="11.140625" style="2" customWidth="1"/>
    <col min="13" max="15" width="8.85546875" style="2" customWidth="1"/>
    <col min="16" max="16" width="72.28515625" style="2" customWidth="1"/>
    <col min="17" max="17" width="147" style="2" bestFit="1" customWidth="1"/>
    <col min="18" max="18" width="50.5703125" style="2" bestFit="1" customWidth="1"/>
    <col min="19" max="31" width="8.85546875" style="2" customWidth="1"/>
    <col min="32" max="32" width="8.85546875" style="8" customWidth="1"/>
    <col min="33" max="16384" width="8.85546875" style="8"/>
  </cols>
  <sheetData>
    <row r="1" spans="1:31" customFormat="1" ht="1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8" t="s">
        <v>8</v>
      </c>
      <c r="J1" s="28"/>
      <c r="K1" s="29"/>
      <c r="L1" s="29"/>
      <c r="M1" s="29"/>
      <c r="N1" s="29"/>
      <c r="O1" s="29"/>
      <c r="P1" s="29"/>
      <c r="Q1" s="30" t="s">
        <v>9</v>
      </c>
      <c r="R1" s="30" t="s">
        <v>2079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</row>
    <row r="2" spans="1:31" customFormat="1" ht="15">
      <c r="A2" s="31"/>
      <c r="B2" s="31" t="s">
        <v>10</v>
      </c>
      <c r="C2" s="31" t="s">
        <v>10</v>
      </c>
      <c r="D2" s="31" t="s">
        <v>10</v>
      </c>
      <c r="E2" s="31" t="s">
        <v>10</v>
      </c>
      <c r="F2" s="31" t="s">
        <v>10</v>
      </c>
      <c r="G2" s="31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</row>
    <row r="3" spans="1:31" customFormat="1" ht="15">
      <c r="A3" s="31"/>
      <c r="B3" s="31" t="s">
        <v>11</v>
      </c>
      <c r="C3" s="31" t="s">
        <v>12</v>
      </c>
      <c r="D3" s="31" t="s">
        <v>13</v>
      </c>
      <c r="E3" s="31" t="s">
        <v>14</v>
      </c>
      <c r="F3" s="31" t="s">
        <v>15</v>
      </c>
      <c r="G3" s="3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</row>
    <row r="4" spans="1:31" customFormat="1" ht="15">
      <c r="A4" s="5" t="s">
        <v>16</v>
      </c>
      <c r="B4" s="5">
        <v>96</v>
      </c>
      <c r="C4" s="5">
        <v>100</v>
      </c>
      <c r="D4" s="5">
        <v>5</v>
      </c>
      <c r="E4" s="5">
        <v>8</v>
      </c>
      <c r="F4" s="5">
        <v>12</v>
      </c>
      <c r="G4" s="5" t="s">
        <v>17</v>
      </c>
      <c r="H4" s="2" t="s">
        <v>18</v>
      </c>
      <c r="I4" s="6" t="s">
        <v>16</v>
      </c>
      <c r="J4" s="6" t="s">
        <v>19</v>
      </c>
      <c r="K4" s="6" t="s">
        <v>20</v>
      </c>
      <c r="L4" s="6" t="str">
        <f t="shared" ref="L4:L35" si="0">LOWER(I4)</f>
        <v>hea100</v>
      </c>
      <c r="M4" s="6" t="str">
        <f t="shared" ref="M4:M35" si="1">LOWER(J4)</f>
        <v>he100a</v>
      </c>
      <c r="N4" s="2" t="str">
        <f t="shared" ref="N4:N35" si="2">LOWER(K4)</f>
        <v>hea 100</v>
      </c>
      <c r="O4" s="2"/>
      <c r="P4" s="6" t="str">
        <f t="shared" ref="P4:P35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synonyms":["HEA100","HE100A","HEA 100","hea100","he100a","hea 100"]}]},</v>
      </c>
      <c r="Q4" s="2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{"HEA100": [{"shape_coords":[96,100,5,8,12],"shape_name":"I-shape parallel flange","synonyms":["HEA100","HE100A","HEA 100","hea100","he100a","hea 100"]}]},</v>
      </c>
      <c r="R4" s="2" t="str">
        <f>"'&lt;option value=""" &amp;B4 &amp; ";" &amp;C4 &amp; ";" &amp;D4 &amp; ";" &amp;E4 &amp; ";" &amp;F4 &amp; """&gt;" &amp;A4 &amp; "&lt;/option&gt;"</f>
        <v>'&lt;option value="96;100;5;8;12"&gt;HEA100&lt;/option&gt;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</row>
    <row r="5" spans="1:31" customFormat="1" ht="15">
      <c r="A5" s="5" t="s">
        <v>21</v>
      </c>
      <c r="B5" s="5">
        <v>114</v>
      </c>
      <c r="C5" s="5">
        <v>120</v>
      </c>
      <c r="D5" s="5">
        <v>5</v>
      </c>
      <c r="E5" s="5">
        <v>8</v>
      </c>
      <c r="F5" s="5">
        <v>12</v>
      </c>
      <c r="G5" s="5" t="s">
        <v>17</v>
      </c>
      <c r="H5" s="2" t="s">
        <v>18</v>
      </c>
      <c r="I5" s="6" t="s">
        <v>21</v>
      </c>
      <c r="J5" s="6" t="s">
        <v>22</v>
      </c>
      <c r="K5" s="6" t="s">
        <v>23</v>
      </c>
      <c r="L5" s="6" t="str">
        <f t="shared" si="0"/>
        <v>hea120</v>
      </c>
      <c r="M5" s="6" t="str">
        <f t="shared" si="1"/>
        <v>he120a</v>
      </c>
      <c r="N5" s="2" t="str">
        <f t="shared" si="2"/>
        <v>hea 120</v>
      </c>
      <c r="O5" s="2"/>
      <c r="P5" s="6" t="str">
        <f t="shared" si="3"/>
        <v>synonyms":["HEA120","HE120A","HEA 120","hea120","he120a","hea 120"]}]},</v>
      </c>
      <c r="Q5" s="2" t="str">
        <f t="shared" ref="Q5:Q67" si="4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{"HEA120": [{"shape_coords":[114,120,5,8,12],"shape_name":"I-shape parallel flange","synonyms":["HEA120","HE120A","HEA 120","hea120","he120a","hea 120"]}]},</v>
      </c>
      <c r="R5" s="2" t="str">
        <f t="shared" ref="R5:R68" si="5">"'&lt;option value=""" &amp;B5 &amp; ";" &amp;C5 &amp; ";" &amp;D5 &amp; ";" &amp;E5 &amp; ";" &amp;F5 &amp; """&gt;" &amp;A5 &amp; "&lt;/option&gt;"</f>
        <v>'&lt;option value="114;120;5;8;12"&gt;HEA120&lt;/option&gt;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</row>
    <row r="6" spans="1:31" customFormat="1" ht="15">
      <c r="A6" s="5" t="s">
        <v>24</v>
      </c>
      <c r="B6" s="5">
        <v>133</v>
      </c>
      <c r="C6" s="5">
        <v>140</v>
      </c>
      <c r="D6" s="5" t="s">
        <v>25</v>
      </c>
      <c r="E6" s="5">
        <v>8.5</v>
      </c>
      <c r="F6" s="5">
        <v>12</v>
      </c>
      <c r="G6" s="5" t="s">
        <v>17</v>
      </c>
      <c r="H6" s="2" t="s">
        <v>18</v>
      </c>
      <c r="I6" s="6" t="s">
        <v>24</v>
      </c>
      <c r="J6" s="6" t="s">
        <v>26</v>
      </c>
      <c r="K6" s="6" t="s">
        <v>27</v>
      </c>
      <c r="L6" s="6" t="str">
        <f t="shared" si="0"/>
        <v>hea140</v>
      </c>
      <c r="M6" s="6" t="str">
        <f t="shared" si="1"/>
        <v>he140a</v>
      </c>
      <c r="N6" s="2" t="str">
        <f t="shared" si="2"/>
        <v>hea 140</v>
      </c>
      <c r="O6" s="2"/>
      <c r="P6" s="6" t="str">
        <f t="shared" si="3"/>
        <v>synonyms":["HEA140","HE140A","HEA 140","hea140","he140a","hea 140"]}]},</v>
      </c>
      <c r="Q6" s="2" t="str">
        <f t="shared" si="4"/>
        <v>{"HEA140": [{"shape_coords":[133,140,5.5,8.5,12],"shape_name":"I-shape parallel flange","synonyms":["HEA140","HE140A","HEA 140","hea140","he140a","hea 140"]}]},</v>
      </c>
      <c r="R6" s="2" t="str">
        <f t="shared" si="5"/>
        <v>'&lt;option value="133;140;5.5;8,5;12"&gt;HEA140&lt;/option&gt;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</row>
    <row r="7" spans="1:31" customFormat="1" ht="15">
      <c r="A7" s="5" t="s">
        <v>28</v>
      </c>
      <c r="B7" s="5">
        <v>152</v>
      </c>
      <c r="C7" s="5">
        <v>160</v>
      </c>
      <c r="D7" s="5">
        <v>6</v>
      </c>
      <c r="E7" s="5">
        <v>9</v>
      </c>
      <c r="F7" s="5">
        <v>15</v>
      </c>
      <c r="G7" s="5" t="s">
        <v>17</v>
      </c>
      <c r="H7" s="2" t="s">
        <v>18</v>
      </c>
      <c r="I7" s="6" t="s">
        <v>28</v>
      </c>
      <c r="J7" s="6" t="s">
        <v>29</v>
      </c>
      <c r="K7" s="6" t="s">
        <v>30</v>
      </c>
      <c r="L7" s="6" t="str">
        <f t="shared" si="0"/>
        <v>hea160</v>
      </c>
      <c r="M7" s="6" t="str">
        <f t="shared" si="1"/>
        <v>he160a</v>
      </c>
      <c r="N7" s="2" t="str">
        <f t="shared" si="2"/>
        <v>hea 160</v>
      </c>
      <c r="O7" s="2"/>
      <c r="P7" s="6" t="str">
        <f t="shared" si="3"/>
        <v>synonyms":["HEA160","HE160A","HEA 160","hea160","he160a","hea 160"]}]},</v>
      </c>
      <c r="Q7" s="2" t="str">
        <f t="shared" si="4"/>
        <v>{"HEA160": [{"shape_coords":[152,160,6,9,15],"shape_name":"I-shape parallel flange","synonyms":["HEA160","HE160A","HEA 160","hea160","he160a","hea 160"]}]},</v>
      </c>
      <c r="R7" s="2" t="str">
        <f t="shared" si="5"/>
        <v>'&lt;option value="152;160;6;9;15"&gt;HEA160&lt;/option&gt;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</row>
    <row r="8" spans="1:31" customFormat="1" ht="15">
      <c r="A8" s="5" t="s">
        <v>31</v>
      </c>
      <c r="B8" s="5">
        <v>171</v>
      </c>
      <c r="C8" s="5">
        <v>180</v>
      </c>
      <c r="D8" s="5">
        <v>6</v>
      </c>
      <c r="E8" s="5">
        <v>9.5</v>
      </c>
      <c r="F8" s="5">
        <v>15</v>
      </c>
      <c r="G8" s="5" t="s">
        <v>17</v>
      </c>
      <c r="H8" s="2" t="s">
        <v>18</v>
      </c>
      <c r="I8" s="6" t="s">
        <v>31</v>
      </c>
      <c r="J8" s="6" t="s">
        <v>32</v>
      </c>
      <c r="K8" s="6" t="s">
        <v>33</v>
      </c>
      <c r="L8" s="6" t="str">
        <f t="shared" si="0"/>
        <v>hea180</v>
      </c>
      <c r="M8" s="6" t="str">
        <f t="shared" si="1"/>
        <v>he180a</v>
      </c>
      <c r="N8" s="2" t="str">
        <f t="shared" si="2"/>
        <v>hea 180</v>
      </c>
      <c r="O8" s="2"/>
      <c r="P8" s="6" t="str">
        <f t="shared" si="3"/>
        <v>synonyms":["HEA180","HE180A","HEA 180","hea180","he180a","hea 180"]}]},</v>
      </c>
      <c r="Q8" s="2" t="str">
        <f t="shared" si="4"/>
        <v>{"HEA180": [{"shape_coords":[171,180,6,9.5,15],"shape_name":"I-shape parallel flange","synonyms":["HEA180","HE180A","HEA 180","hea180","he180a","hea 180"]}]},</v>
      </c>
      <c r="R8" s="2" t="str">
        <f t="shared" si="5"/>
        <v>'&lt;option value="171;180;6;9,5;15"&gt;HEA180&lt;/option&gt;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</row>
    <row r="9" spans="1:31" customFormat="1" ht="15">
      <c r="A9" s="5" t="s">
        <v>34</v>
      </c>
      <c r="B9" s="5">
        <v>190</v>
      </c>
      <c r="C9" s="5">
        <v>200</v>
      </c>
      <c r="D9" s="5" t="s">
        <v>35</v>
      </c>
      <c r="E9" s="5">
        <v>10</v>
      </c>
      <c r="F9" s="5">
        <v>18</v>
      </c>
      <c r="G9" s="5" t="s">
        <v>17</v>
      </c>
      <c r="H9" s="2" t="s">
        <v>18</v>
      </c>
      <c r="I9" s="6" t="s">
        <v>34</v>
      </c>
      <c r="J9" s="6" t="s">
        <v>36</v>
      </c>
      <c r="K9" s="6" t="s">
        <v>37</v>
      </c>
      <c r="L9" s="6" t="str">
        <f t="shared" si="0"/>
        <v>hea200</v>
      </c>
      <c r="M9" s="6" t="str">
        <f t="shared" si="1"/>
        <v>he200a</v>
      </c>
      <c r="N9" s="2" t="str">
        <f t="shared" si="2"/>
        <v>hea 200</v>
      </c>
      <c r="O9" s="2"/>
      <c r="P9" s="6" t="str">
        <f t="shared" si="3"/>
        <v>synonyms":["HEA200","HE200A","HEA 200","hea200","he200a","hea 200"]}]},</v>
      </c>
      <c r="Q9" s="2" t="str">
        <f t="shared" si="4"/>
        <v>{"HEA200": [{"shape_coords":[190,200,6.5,10,18],"shape_name":"I-shape parallel flange","synonyms":["HEA200","HE200A","HEA 200","hea200","he200a","hea 200"]}]},</v>
      </c>
      <c r="R9" s="2" t="str">
        <f t="shared" si="5"/>
        <v>'&lt;option value="190;200;6.5;10;18"&gt;HEA200&lt;/option&gt;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</row>
    <row r="10" spans="1:31" customFormat="1" ht="15">
      <c r="A10" s="5" t="s">
        <v>38</v>
      </c>
      <c r="B10" s="5">
        <v>210</v>
      </c>
      <c r="C10" s="5">
        <v>220</v>
      </c>
      <c r="D10" s="5">
        <v>7</v>
      </c>
      <c r="E10" s="5">
        <v>11</v>
      </c>
      <c r="F10" s="5">
        <v>18</v>
      </c>
      <c r="G10" s="5" t="s">
        <v>17</v>
      </c>
      <c r="H10" s="2" t="s">
        <v>18</v>
      </c>
      <c r="I10" s="6" t="s">
        <v>38</v>
      </c>
      <c r="J10" s="6" t="s">
        <v>39</v>
      </c>
      <c r="K10" s="6" t="s">
        <v>40</v>
      </c>
      <c r="L10" s="6" t="str">
        <f t="shared" si="0"/>
        <v>hea220</v>
      </c>
      <c r="M10" s="6" t="str">
        <f t="shared" si="1"/>
        <v>he220a</v>
      </c>
      <c r="N10" s="2" t="str">
        <f t="shared" si="2"/>
        <v>hea 220</v>
      </c>
      <c r="O10" s="2"/>
      <c r="P10" s="6" t="str">
        <f t="shared" si="3"/>
        <v>synonyms":["HEA220","HE220A","HEA 220","hea220","he220a","hea 220"]}]},</v>
      </c>
      <c r="Q10" s="2" t="str">
        <f t="shared" si="4"/>
        <v>{"HEA220": [{"shape_coords":[210,220,7,11,18],"shape_name":"I-shape parallel flange","synonyms":["HEA220","HE220A","HEA 220","hea220","he220a","hea 220"]}]},</v>
      </c>
      <c r="R10" s="2" t="str">
        <f t="shared" si="5"/>
        <v>'&lt;option value="210;220;7;11;18"&gt;HEA220&lt;/option&gt;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</row>
    <row r="11" spans="1:31" customFormat="1" ht="15">
      <c r="A11" s="5" t="s">
        <v>41</v>
      </c>
      <c r="B11" s="5">
        <v>230</v>
      </c>
      <c r="C11" s="5">
        <v>240</v>
      </c>
      <c r="D11" s="5" t="s">
        <v>42</v>
      </c>
      <c r="E11" s="5">
        <v>12</v>
      </c>
      <c r="F11" s="5">
        <v>21</v>
      </c>
      <c r="G11" s="5" t="s">
        <v>17</v>
      </c>
      <c r="H11" s="2" t="s">
        <v>18</v>
      </c>
      <c r="I11" s="6" t="s">
        <v>41</v>
      </c>
      <c r="J11" s="6" t="s">
        <v>43</v>
      </c>
      <c r="K11" s="6" t="s">
        <v>44</v>
      </c>
      <c r="L11" s="6" t="str">
        <f t="shared" si="0"/>
        <v>hea240</v>
      </c>
      <c r="M11" s="6" t="str">
        <f t="shared" si="1"/>
        <v>he240a</v>
      </c>
      <c r="N11" s="2" t="str">
        <f t="shared" si="2"/>
        <v>hea 240</v>
      </c>
      <c r="O11" s="2"/>
      <c r="P11" s="6" t="str">
        <f t="shared" si="3"/>
        <v>synonyms":["HEA240","HE240A","HEA 240","hea240","he240a","hea 240"]}]},</v>
      </c>
      <c r="Q11" s="2" t="str">
        <f t="shared" si="4"/>
        <v>{"HEA240": [{"shape_coords":[230,240,7.5,12,21],"shape_name":"I-shape parallel flange","synonyms":["HEA240","HE240A","HEA 240","hea240","he240a","hea 240"]}]},</v>
      </c>
      <c r="R11" s="2" t="str">
        <f t="shared" si="5"/>
        <v>'&lt;option value="230;240;7.5;12;21"&gt;HEA240&lt;/option&gt;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</row>
    <row r="12" spans="1:31" customFormat="1" ht="15">
      <c r="A12" s="5" t="s">
        <v>45</v>
      </c>
      <c r="B12" s="5">
        <v>250</v>
      </c>
      <c r="C12" s="5">
        <v>260</v>
      </c>
      <c r="D12" s="5" t="s">
        <v>42</v>
      </c>
      <c r="E12" s="5">
        <v>12.5</v>
      </c>
      <c r="F12" s="5">
        <v>24</v>
      </c>
      <c r="G12" s="5" t="s">
        <v>17</v>
      </c>
      <c r="H12" s="2" t="s">
        <v>18</v>
      </c>
      <c r="I12" s="6" t="s">
        <v>45</v>
      </c>
      <c r="J12" s="6" t="s">
        <v>46</v>
      </c>
      <c r="K12" s="6" t="s">
        <v>47</v>
      </c>
      <c r="L12" s="6" t="str">
        <f t="shared" si="0"/>
        <v>hea260</v>
      </c>
      <c r="M12" s="6" t="str">
        <f t="shared" si="1"/>
        <v>he260a</v>
      </c>
      <c r="N12" s="2" t="str">
        <f t="shared" si="2"/>
        <v>hea 260</v>
      </c>
      <c r="O12" s="2"/>
      <c r="P12" s="6" t="str">
        <f t="shared" si="3"/>
        <v>synonyms":["HEA260","HE260A","HEA 260","hea260","he260a","hea 260"]}]},</v>
      </c>
      <c r="Q12" s="2" t="str">
        <f t="shared" si="4"/>
        <v>{"HEA260": [{"shape_coords":[250,260,7.5,12.5,24],"shape_name":"I-shape parallel flange","synonyms":["HEA260","HE260A","HEA 260","hea260","he260a","hea 260"]}]},</v>
      </c>
      <c r="R12" s="2" t="str">
        <f t="shared" si="5"/>
        <v>'&lt;option value="250;260;7.5;12,5;24"&gt;HEA260&lt;/option&gt;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</row>
    <row r="13" spans="1:31" customFormat="1" ht="15">
      <c r="A13" s="5" t="s">
        <v>48</v>
      </c>
      <c r="B13" s="5">
        <v>270</v>
      </c>
      <c r="C13" s="5">
        <v>280</v>
      </c>
      <c r="D13" s="5">
        <v>8</v>
      </c>
      <c r="E13" s="5">
        <v>13</v>
      </c>
      <c r="F13" s="5">
        <v>24</v>
      </c>
      <c r="G13" s="5" t="s">
        <v>17</v>
      </c>
      <c r="H13" s="2" t="s">
        <v>18</v>
      </c>
      <c r="I13" s="6" t="s">
        <v>48</v>
      </c>
      <c r="J13" s="6" t="s">
        <v>49</v>
      </c>
      <c r="K13" s="6" t="s">
        <v>50</v>
      </c>
      <c r="L13" s="6" t="str">
        <f t="shared" si="0"/>
        <v>hea280</v>
      </c>
      <c r="M13" s="6" t="str">
        <f t="shared" si="1"/>
        <v>he280a</v>
      </c>
      <c r="N13" s="2" t="str">
        <f t="shared" si="2"/>
        <v>hea 280</v>
      </c>
      <c r="O13" s="2"/>
      <c r="P13" s="6" t="str">
        <f t="shared" si="3"/>
        <v>synonyms":["HEA280","HE280A","HEA 280","hea280","he280a","hea 280"]}]},</v>
      </c>
      <c r="Q13" s="2" t="str">
        <f t="shared" si="4"/>
        <v>{"HEA280": [{"shape_coords":[270,280,8,13,24],"shape_name":"I-shape parallel flange","synonyms":["HEA280","HE280A","HEA 280","hea280","he280a","hea 280"]}]},</v>
      </c>
      <c r="R13" s="2" t="str">
        <f t="shared" si="5"/>
        <v>'&lt;option value="270;280;8;13;24"&gt;HEA280&lt;/option&gt;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</row>
    <row r="14" spans="1:31" customFormat="1" ht="15">
      <c r="A14" s="5" t="s">
        <v>51</v>
      </c>
      <c r="B14" s="5">
        <v>290</v>
      </c>
      <c r="C14" s="5">
        <v>300</v>
      </c>
      <c r="D14" s="5" t="s">
        <v>52</v>
      </c>
      <c r="E14" s="5">
        <v>14</v>
      </c>
      <c r="F14" s="5">
        <v>27</v>
      </c>
      <c r="G14" s="5" t="s">
        <v>17</v>
      </c>
      <c r="H14" s="2" t="s">
        <v>18</v>
      </c>
      <c r="I14" s="6" t="s">
        <v>51</v>
      </c>
      <c r="J14" s="6" t="s">
        <v>53</v>
      </c>
      <c r="K14" s="6" t="s">
        <v>54</v>
      </c>
      <c r="L14" s="6" t="str">
        <f t="shared" si="0"/>
        <v>hea300</v>
      </c>
      <c r="M14" s="6" t="str">
        <f t="shared" si="1"/>
        <v>he300a</v>
      </c>
      <c r="N14" s="2" t="str">
        <f t="shared" si="2"/>
        <v>hea 300</v>
      </c>
      <c r="O14" s="2"/>
      <c r="P14" s="6" t="str">
        <f t="shared" si="3"/>
        <v>synonyms":["HEA300","HE300A","HEA 300","hea300","he300a","hea 300"]}]},</v>
      </c>
      <c r="Q14" s="2" t="str">
        <f t="shared" si="4"/>
        <v>{"HEA300": [{"shape_coords":[290,300,8.5,14,27],"shape_name":"I-shape parallel flange","synonyms":["HEA300","HE300A","HEA 300","hea300","he300a","hea 300"]}]},</v>
      </c>
      <c r="R14" s="2" t="str">
        <f t="shared" si="5"/>
        <v>'&lt;option value="290;300;8.5;14;27"&gt;HEA300&lt;/option&gt;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</row>
    <row r="15" spans="1:31" customFormat="1" ht="15">
      <c r="A15" s="5" t="s">
        <v>55</v>
      </c>
      <c r="B15" s="5">
        <v>310</v>
      </c>
      <c r="C15" s="5">
        <v>300</v>
      </c>
      <c r="D15" s="5">
        <v>9</v>
      </c>
      <c r="E15" s="5">
        <v>15.5</v>
      </c>
      <c r="F15" s="5">
        <v>27</v>
      </c>
      <c r="G15" s="5" t="s">
        <v>17</v>
      </c>
      <c r="H15" s="2" t="s">
        <v>18</v>
      </c>
      <c r="I15" s="6" t="s">
        <v>55</v>
      </c>
      <c r="J15" s="6" t="s">
        <v>56</v>
      </c>
      <c r="K15" s="6" t="s">
        <v>57</v>
      </c>
      <c r="L15" s="6" t="str">
        <f t="shared" si="0"/>
        <v>hea320</v>
      </c>
      <c r="M15" s="6" t="str">
        <f t="shared" si="1"/>
        <v>he320a</v>
      </c>
      <c r="N15" s="2" t="str">
        <f t="shared" si="2"/>
        <v>hea 320</v>
      </c>
      <c r="O15" s="2"/>
      <c r="P15" s="6" t="str">
        <f t="shared" si="3"/>
        <v>synonyms":["HEA320","HE320A","HEA 320","hea320","he320a","hea 320"]}]},</v>
      </c>
      <c r="Q15" s="2" t="str">
        <f t="shared" si="4"/>
        <v>{"HEA320": [{"shape_coords":[310,300,9,15.5,27],"shape_name":"I-shape parallel flange","synonyms":["HEA320","HE320A","HEA 320","hea320","he320a","hea 320"]}]},</v>
      </c>
      <c r="R15" s="2" t="str">
        <f t="shared" si="5"/>
        <v>'&lt;option value="310;300;9;15,5;27"&gt;HEA320&lt;/option&gt;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</row>
    <row r="16" spans="1:31" customFormat="1" ht="15">
      <c r="A16" s="5" t="s">
        <v>58</v>
      </c>
      <c r="B16" s="5">
        <v>330</v>
      </c>
      <c r="C16" s="5">
        <v>300</v>
      </c>
      <c r="D16" s="5" t="s">
        <v>59</v>
      </c>
      <c r="E16" s="5">
        <v>16.5</v>
      </c>
      <c r="F16" s="5">
        <v>27</v>
      </c>
      <c r="G16" s="5" t="s">
        <v>17</v>
      </c>
      <c r="H16" s="2" t="s">
        <v>18</v>
      </c>
      <c r="I16" s="6" t="s">
        <v>58</v>
      </c>
      <c r="J16" s="6" t="s">
        <v>60</v>
      </c>
      <c r="K16" s="6" t="s">
        <v>61</v>
      </c>
      <c r="L16" s="6" t="str">
        <f t="shared" si="0"/>
        <v>hea340</v>
      </c>
      <c r="M16" s="6" t="str">
        <f t="shared" si="1"/>
        <v>he340a</v>
      </c>
      <c r="N16" s="2" t="str">
        <f t="shared" si="2"/>
        <v>hea 340</v>
      </c>
      <c r="O16" s="2"/>
      <c r="P16" s="6" t="str">
        <f t="shared" si="3"/>
        <v>synonyms":["HEA340","HE340A","HEA 340","hea340","he340a","hea 340"]}]},</v>
      </c>
      <c r="Q16" s="2" t="str">
        <f t="shared" si="4"/>
        <v>{"HEA340": [{"shape_coords":[330,300,9.5,16.5,27],"shape_name":"I-shape parallel flange","synonyms":["HEA340","HE340A","HEA 340","hea340","he340a","hea 340"]}]},</v>
      </c>
      <c r="R16" s="2" t="str">
        <f t="shared" si="5"/>
        <v>'&lt;option value="330;300;9.5;16,5;27"&gt;HEA340&lt;/option&gt;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</row>
    <row r="17" spans="1:31" customFormat="1" ht="15">
      <c r="A17" s="5" t="s">
        <v>62</v>
      </c>
      <c r="B17" s="5">
        <v>350</v>
      </c>
      <c r="C17" s="5">
        <v>300</v>
      </c>
      <c r="D17" s="5">
        <v>10</v>
      </c>
      <c r="E17" s="5">
        <v>17.5</v>
      </c>
      <c r="F17" s="5">
        <v>27</v>
      </c>
      <c r="G17" s="5" t="s">
        <v>17</v>
      </c>
      <c r="H17" s="2" t="s">
        <v>18</v>
      </c>
      <c r="I17" s="6" t="s">
        <v>62</v>
      </c>
      <c r="J17" s="6" t="s">
        <v>63</v>
      </c>
      <c r="K17" s="6" t="s">
        <v>64</v>
      </c>
      <c r="L17" s="6" t="str">
        <f t="shared" si="0"/>
        <v>hea360</v>
      </c>
      <c r="M17" s="6" t="str">
        <f t="shared" si="1"/>
        <v>he360a</v>
      </c>
      <c r="N17" s="2" t="str">
        <f t="shared" si="2"/>
        <v>hea 360</v>
      </c>
      <c r="O17" s="2"/>
      <c r="P17" s="6" t="str">
        <f t="shared" si="3"/>
        <v>synonyms":["HEA360","HE360A","HEA 360","hea360","he360a","hea 360"]}]},</v>
      </c>
      <c r="Q17" s="2" t="str">
        <f t="shared" si="4"/>
        <v>{"HEA360": [{"shape_coords":[350,300,10,17.5,27],"shape_name":"I-shape parallel flange","synonyms":["HEA360","HE360A","HEA 360","hea360","he360a","hea 360"]}]},</v>
      </c>
      <c r="R17" s="2" t="str">
        <f t="shared" si="5"/>
        <v>'&lt;option value="350;300;10;17,5;27"&gt;HEA360&lt;/option&gt;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</row>
    <row r="18" spans="1:31" customFormat="1" ht="15">
      <c r="A18" s="5" t="s">
        <v>65</v>
      </c>
      <c r="B18" s="5">
        <v>390</v>
      </c>
      <c r="C18" s="5">
        <v>300</v>
      </c>
      <c r="D18" s="5">
        <v>11</v>
      </c>
      <c r="E18" s="5">
        <v>19</v>
      </c>
      <c r="F18" s="5">
        <v>27</v>
      </c>
      <c r="G18" s="5" t="s">
        <v>17</v>
      </c>
      <c r="H18" s="2" t="s">
        <v>18</v>
      </c>
      <c r="I18" s="6" t="s">
        <v>65</v>
      </c>
      <c r="J18" s="6" t="s">
        <v>66</v>
      </c>
      <c r="K18" s="6" t="s">
        <v>67</v>
      </c>
      <c r="L18" s="6" t="str">
        <f t="shared" si="0"/>
        <v>hea400</v>
      </c>
      <c r="M18" s="6" t="str">
        <f t="shared" si="1"/>
        <v>he400a</v>
      </c>
      <c r="N18" s="2" t="str">
        <f t="shared" si="2"/>
        <v>hea 400</v>
      </c>
      <c r="O18" s="2"/>
      <c r="P18" s="6" t="str">
        <f t="shared" si="3"/>
        <v>synonyms":["HEA400","HE400A","HEA 400","hea400","he400a","hea 400"]}]},</v>
      </c>
      <c r="Q18" s="2" t="str">
        <f t="shared" si="4"/>
        <v>{"HEA400": [{"shape_coords":[390,300,11,19,27],"shape_name":"I-shape parallel flange","synonyms":["HEA400","HE400A","HEA 400","hea400","he400a","hea 400"]}]},</v>
      </c>
      <c r="R18" s="2" t="str">
        <f t="shared" si="5"/>
        <v>'&lt;option value="390;300;11;19;27"&gt;HEA400&lt;/option&gt;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</row>
    <row r="19" spans="1:31" customFormat="1" ht="15">
      <c r="A19" s="5" t="s">
        <v>68</v>
      </c>
      <c r="B19" s="5">
        <v>440</v>
      </c>
      <c r="C19" s="5">
        <v>300</v>
      </c>
      <c r="D19" s="5" t="s">
        <v>69</v>
      </c>
      <c r="E19" s="5">
        <v>21</v>
      </c>
      <c r="F19" s="5">
        <v>27</v>
      </c>
      <c r="G19" s="5" t="s">
        <v>17</v>
      </c>
      <c r="H19" s="2" t="s">
        <v>18</v>
      </c>
      <c r="I19" s="6" t="s">
        <v>68</v>
      </c>
      <c r="J19" s="6" t="s">
        <v>70</v>
      </c>
      <c r="K19" s="6" t="s">
        <v>71</v>
      </c>
      <c r="L19" s="6" t="str">
        <f t="shared" si="0"/>
        <v>hea450</v>
      </c>
      <c r="M19" s="6" t="str">
        <f t="shared" si="1"/>
        <v>he450a</v>
      </c>
      <c r="N19" s="2" t="str">
        <f t="shared" si="2"/>
        <v>hea 450</v>
      </c>
      <c r="O19" s="2"/>
      <c r="P19" s="6" t="str">
        <f t="shared" si="3"/>
        <v>synonyms":["HEA450","HE450A","HEA 450","hea450","he450a","hea 450"]}]},</v>
      </c>
      <c r="Q19" s="2" t="str">
        <f t="shared" si="4"/>
        <v>{"HEA450": [{"shape_coords":[440,300,11.5,21,27],"shape_name":"I-shape parallel flange","synonyms":["HEA450","HE450A","HEA 450","hea450","he450a","hea 450"]}]},</v>
      </c>
      <c r="R19" s="2" t="str">
        <f t="shared" si="5"/>
        <v>'&lt;option value="440;300;11.5;21;27"&gt;HEA450&lt;/option&gt;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</row>
    <row r="20" spans="1:31" customFormat="1" ht="15">
      <c r="A20" s="5" t="s">
        <v>72</v>
      </c>
      <c r="B20" s="5">
        <v>490</v>
      </c>
      <c r="C20" s="5">
        <v>300</v>
      </c>
      <c r="D20" s="5">
        <v>12</v>
      </c>
      <c r="E20" s="5">
        <v>23</v>
      </c>
      <c r="F20" s="5">
        <v>27</v>
      </c>
      <c r="G20" s="5" t="s">
        <v>17</v>
      </c>
      <c r="H20" s="2" t="s">
        <v>18</v>
      </c>
      <c r="I20" s="6" t="s">
        <v>72</v>
      </c>
      <c r="J20" s="6" t="s">
        <v>73</v>
      </c>
      <c r="K20" s="6" t="s">
        <v>74</v>
      </c>
      <c r="L20" s="6" t="str">
        <f t="shared" si="0"/>
        <v>hea500</v>
      </c>
      <c r="M20" s="6" t="str">
        <f t="shared" si="1"/>
        <v>he500a</v>
      </c>
      <c r="N20" s="2" t="str">
        <f t="shared" si="2"/>
        <v>hea 500</v>
      </c>
      <c r="O20" s="2"/>
      <c r="P20" s="6" t="str">
        <f t="shared" si="3"/>
        <v>synonyms":["HEA500","HE500A","HEA 500","hea500","he500a","hea 500"]}]},</v>
      </c>
      <c r="Q20" s="2" t="str">
        <f t="shared" si="4"/>
        <v>{"HEA500": [{"shape_coords":[490,300,12,23,27],"shape_name":"I-shape parallel flange","synonyms":["HEA500","HE500A","HEA 500","hea500","he500a","hea 500"]}]},</v>
      </c>
      <c r="R20" s="2" t="str">
        <f t="shared" si="5"/>
        <v>'&lt;option value="490;300;12;23;27"&gt;HEA500&lt;/option&gt;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</row>
    <row r="21" spans="1:31" customFormat="1" ht="15">
      <c r="A21" s="5" t="s">
        <v>75</v>
      </c>
      <c r="B21" s="5">
        <v>540</v>
      </c>
      <c r="C21" s="5">
        <v>300</v>
      </c>
      <c r="D21" s="5" t="s">
        <v>76</v>
      </c>
      <c r="E21" s="5">
        <v>24</v>
      </c>
      <c r="F21" s="5">
        <v>27</v>
      </c>
      <c r="G21" s="5" t="s">
        <v>17</v>
      </c>
      <c r="H21" s="2" t="s">
        <v>18</v>
      </c>
      <c r="I21" s="6" t="s">
        <v>75</v>
      </c>
      <c r="J21" s="6" t="s">
        <v>77</v>
      </c>
      <c r="K21" s="6" t="s">
        <v>78</v>
      </c>
      <c r="L21" s="6" t="str">
        <f t="shared" si="0"/>
        <v>hea550</v>
      </c>
      <c r="M21" s="6" t="str">
        <f t="shared" si="1"/>
        <v>he550a</v>
      </c>
      <c r="N21" s="2" t="str">
        <f t="shared" si="2"/>
        <v>hea 550</v>
      </c>
      <c r="O21" s="2"/>
      <c r="P21" s="6" t="str">
        <f t="shared" si="3"/>
        <v>synonyms":["HEA550","HE550A","HEA 550","hea550","he550a","hea 550"]}]},</v>
      </c>
      <c r="Q21" s="2" t="str">
        <f t="shared" si="4"/>
        <v>{"HEA550": [{"shape_coords":[540,300,12.5,24,27],"shape_name":"I-shape parallel flange","synonyms":["HEA550","HE550A","HEA 550","hea550","he550a","hea 550"]}]},</v>
      </c>
      <c r="R21" s="2" t="str">
        <f t="shared" si="5"/>
        <v>'&lt;option value="540;300;12.5;24;27"&gt;HEA550&lt;/option&gt;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</row>
    <row r="22" spans="1:31" customFormat="1" ht="15">
      <c r="A22" s="5" t="s">
        <v>79</v>
      </c>
      <c r="B22" s="5">
        <v>590</v>
      </c>
      <c r="C22" s="5">
        <v>300</v>
      </c>
      <c r="D22" s="5">
        <v>13</v>
      </c>
      <c r="E22" s="5">
        <v>25</v>
      </c>
      <c r="F22" s="5">
        <v>27</v>
      </c>
      <c r="G22" s="5" t="s">
        <v>17</v>
      </c>
      <c r="H22" s="2" t="s">
        <v>18</v>
      </c>
      <c r="I22" s="6" t="s">
        <v>79</v>
      </c>
      <c r="J22" s="6" t="s">
        <v>80</v>
      </c>
      <c r="K22" s="6" t="s">
        <v>81</v>
      </c>
      <c r="L22" s="6" t="str">
        <f t="shared" si="0"/>
        <v>hea600</v>
      </c>
      <c r="M22" s="6" t="str">
        <f t="shared" si="1"/>
        <v>he600a</v>
      </c>
      <c r="N22" s="2" t="str">
        <f t="shared" si="2"/>
        <v>hea 600</v>
      </c>
      <c r="O22" s="2"/>
      <c r="P22" s="6" t="str">
        <f t="shared" si="3"/>
        <v>synonyms":["HEA600","HE600A","HEA 600","hea600","he600a","hea 600"]}]},</v>
      </c>
      <c r="Q22" s="2" t="str">
        <f t="shared" si="4"/>
        <v>{"HEA600": [{"shape_coords":[590,300,13,25,27],"shape_name":"I-shape parallel flange","synonyms":["HEA600","HE600A","HEA 600","hea600","he600a","hea 600"]}]},</v>
      </c>
      <c r="R22" s="2" t="str">
        <f t="shared" si="5"/>
        <v>'&lt;option value="590;300;13;25;27"&gt;HEA600&lt;/option&gt;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</row>
    <row r="23" spans="1:31" customFormat="1" ht="15">
      <c r="A23" s="5" t="s">
        <v>82</v>
      </c>
      <c r="B23" s="5">
        <v>640</v>
      </c>
      <c r="C23" s="5">
        <v>300</v>
      </c>
      <c r="D23" s="5" t="s">
        <v>83</v>
      </c>
      <c r="E23" s="5">
        <v>26</v>
      </c>
      <c r="F23" s="5">
        <v>27</v>
      </c>
      <c r="G23" s="5" t="s">
        <v>17</v>
      </c>
      <c r="H23" s="2" t="s">
        <v>18</v>
      </c>
      <c r="I23" s="6" t="s">
        <v>82</v>
      </c>
      <c r="J23" s="6" t="s">
        <v>84</v>
      </c>
      <c r="K23" s="6" t="s">
        <v>85</v>
      </c>
      <c r="L23" s="6" t="str">
        <f t="shared" si="0"/>
        <v>hea650</v>
      </c>
      <c r="M23" s="6" t="str">
        <f t="shared" si="1"/>
        <v>he650a</v>
      </c>
      <c r="N23" s="2" t="str">
        <f t="shared" si="2"/>
        <v>hea 650</v>
      </c>
      <c r="O23" s="2"/>
      <c r="P23" s="6" t="str">
        <f t="shared" si="3"/>
        <v>synonyms":["HEA650","HE650A","HEA 650","hea650","he650a","hea 650"]}]},</v>
      </c>
      <c r="Q23" s="2" t="str">
        <f t="shared" si="4"/>
        <v>{"HEA650": [{"shape_coords":[640,300,13.5,26,27],"shape_name":"I-shape parallel flange","synonyms":["HEA650","HE650A","HEA 650","hea650","he650a","hea 650"]}]},</v>
      </c>
      <c r="R23" s="2" t="str">
        <f t="shared" si="5"/>
        <v>'&lt;option value="640;300;13.5;26;27"&gt;HEA650&lt;/option&gt;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3"/>
    </row>
    <row r="24" spans="1:31" customFormat="1" ht="15">
      <c r="A24" s="5" t="s">
        <v>86</v>
      </c>
      <c r="B24" s="5">
        <v>690</v>
      </c>
      <c r="C24" s="5">
        <v>300</v>
      </c>
      <c r="D24" s="5" t="s">
        <v>87</v>
      </c>
      <c r="E24" s="5">
        <v>27</v>
      </c>
      <c r="F24" s="5">
        <v>27</v>
      </c>
      <c r="G24" s="5" t="s">
        <v>17</v>
      </c>
      <c r="H24" s="2" t="s">
        <v>18</v>
      </c>
      <c r="I24" s="6" t="s">
        <v>86</v>
      </c>
      <c r="J24" s="6" t="s">
        <v>88</v>
      </c>
      <c r="K24" s="6" t="s">
        <v>89</v>
      </c>
      <c r="L24" s="6" t="str">
        <f t="shared" si="0"/>
        <v>hea700</v>
      </c>
      <c r="M24" s="6" t="str">
        <f t="shared" si="1"/>
        <v>he700a</v>
      </c>
      <c r="N24" s="2" t="str">
        <f t="shared" si="2"/>
        <v>hea 700</v>
      </c>
      <c r="O24" s="2"/>
      <c r="P24" s="6" t="str">
        <f t="shared" si="3"/>
        <v>synonyms":["HEA700","HE700A","HEA 700","hea700","he700a","hea 700"]}]},</v>
      </c>
      <c r="Q24" s="2" t="str">
        <f t="shared" si="4"/>
        <v>{"HEA700": [{"shape_coords":[690,300,14.5,27,27],"shape_name":"I-shape parallel flange","synonyms":["HEA700","HE700A","HEA 700","hea700","he700a","hea 700"]}]},</v>
      </c>
      <c r="R24" s="2" t="str">
        <f t="shared" si="5"/>
        <v>'&lt;option value="690;300;14.5;27;27"&gt;HEA700&lt;/option&gt;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"/>
    </row>
    <row r="25" spans="1:31" customFormat="1" ht="15">
      <c r="A25" s="5" t="s">
        <v>90</v>
      </c>
      <c r="B25" s="5">
        <v>790</v>
      </c>
      <c r="C25" s="5">
        <v>300</v>
      </c>
      <c r="D25" s="5">
        <v>15</v>
      </c>
      <c r="E25" s="5">
        <v>28</v>
      </c>
      <c r="F25" s="5">
        <v>30</v>
      </c>
      <c r="G25" s="5" t="s">
        <v>17</v>
      </c>
      <c r="H25" s="2" t="s">
        <v>18</v>
      </c>
      <c r="I25" s="6" t="s">
        <v>90</v>
      </c>
      <c r="J25" s="6" t="s">
        <v>91</v>
      </c>
      <c r="K25" s="6" t="s">
        <v>92</v>
      </c>
      <c r="L25" s="6" t="str">
        <f t="shared" si="0"/>
        <v>hea800</v>
      </c>
      <c r="M25" s="6" t="str">
        <f t="shared" si="1"/>
        <v>he800a</v>
      </c>
      <c r="N25" s="2" t="str">
        <f t="shared" si="2"/>
        <v>hea 800</v>
      </c>
      <c r="O25" s="2"/>
      <c r="P25" s="6" t="str">
        <f t="shared" si="3"/>
        <v>synonyms":["HEA800","HE800A","HEA 800","hea800","he800a","hea 800"]}]},</v>
      </c>
      <c r="Q25" s="2" t="str">
        <f t="shared" si="4"/>
        <v>{"HEA800": [{"shape_coords":[790,300,15,28,30],"shape_name":"I-shape parallel flange","synonyms":["HEA800","HE800A","HEA 800","hea800","he800a","hea 800"]}]},</v>
      </c>
      <c r="R25" s="2" t="str">
        <f t="shared" si="5"/>
        <v>'&lt;option value="790;300;15;28;30"&gt;HEA800&lt;/option&gt;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"/>
    </row>
    <row r="26" spans="1:31" customFormat="1" ht="15">
      <c r="A26" s="5" t="s">
        <v>93</v>
      </c>
      <c r="B26" s="5">
        <v>890</v>
      </c>
      <c r="C26" s="5">
        <v>300</v>
      </c>
      <c r="D26" s="5">
        <v>16</v>
      </c>
      <c r="E26" s="5">
        <v>30</v>
      </c>
      <c r="F26" s="5">
        <v>30</v>
      </c>
      <c r="G26" s="5" t="s">
        <v>17</v>
      </c>
      <c r="H26" s="2" t="s">
        <v>18</v>
      </c>
      <c r="I26" s="6" t="s">
        <v>93</v>
      </c>
      <c r="J26" s="6" t="s">
        <v>94</v>
      </c>
      <c r="K26" s="6" t="s">
        <v>95</v>
      </c>
      <c r="L26" s="6" t="str">
        <f t="shared" si="0"/>
        <v>hea900</v>
      </c>
      <c r="M26" s="6" t="str">
        <f t="shared" si="1"/>
        <v>he900a</v>
      </c>
      <c r="N26" s="2" t="str">
        <f t="shared" si="2"/>
        <v>hea 900</v>
      </c>
      <c r="O26" s="2"/>
      <c r="P26" s="6" t="str">
        <f t="shared" si="3"/>
        <v>synonyms":["HEA900","HE900A","HEA 900","hea900","he900a","hea 900"]}]},</v>
      </c>
      <c r="Q26" s="2" t="str">
        <f t="shared" si="4"/>
        <v>{"HEA900": [{"shape_coords":[890,300,16,30,30],"shape_name":"I-shape parallel flange","synonyms":["HEA900","HE900A","HEA 900","hea900","he900a","hea 900"]}]},</v>
      </c>
      <c r="R26" s="2" t="str">
        <f t="shared" si="5"/>
        <v>'&lt;option value="890;300;16;30;30"&gt;HEA900&lt;/option&gt;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"/>
    </row>
    <row r="27" spans="1:31" customFormat="1" ht="15">
      <c r="A27" s="5" t="s">
        <v>96</v>
      </c>
      <c r="B27" s="5">
        <v>990</v>
      </c>
      <c r="C27" s="5">
        <v>300</v>
      </c>
      <c r="D27" s="5" t="s">
        <v>97</v>
      </c>
      <c r="E27" s="5">
        <v>31</v>
      </c>
      <c r="F27" s="5">
        <v>30</v>
      </c>
      <c r="G27" s="5" t="s">
        <v>17</v>
      </c>
      <c r="H27" s="2" t="s">
        <v>18</v>
      </c>
      <c r="I27" s="6" t="s">
        <v>96</v>
      </c>
      <c r="J27" s="6" t="s">
        <v>98</v>
      </c>
      <c r="K27" s="6" t="s">
        <v>99</v>
      </c>
      <c r="L27" s="6" t="str">
        <f t="shared" si="0"/>
        <v>hea1000</v>
      </c>
      <c r="M27" s="6" t="str">
        <f t="shared" si="1"/>
        <v>he1000a</v>
      </c>
      <c r="N27" s="2" t="str">
        <f t="shared" si="2"/>
        <v>hea 1000</v>
      </c>
      <c r="O27" s="2"/>
      <c r="P27" s="6" t="str">
        <f t="shared" si="3"/>
        <v>synonyms":["HEA1000","HE1000A","HEA 1000","hea1000","he1000a","hea 1000"]}]},</v>
      </c>
      <c r="Q27" s="2" t="str">
        <f t="shared" si="4"/>
        <v>{"HEA1000": [{"shape_coords":[990,300,16.5,31,30],"shape_name":"I-shape parallel flange","synonyms":["HEA1000","HE1000A","HEA 1000","hea1000","he1000a","hea 1000"]}]},</v>
      </c>
      <c r="R27" s="2" t="str">
        <f t="shared" si="5"/>
        <v>'&lt;option value="990;300;16.5;31;30"&gt;HEA1000&lt;/option&gt;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"/>
    </row>
    <row r="28" spans="1:31" customFormat="1" ht="15">
      <c r="A28" s="4" t="s">
        <v>100</v>
      </c>
      <c r="B28" s="4">
        <v>100</v>
      </c>
      <c r="C28" s="4">
        <v>100</v>
      </c>
      <c r="D28" s="4">
        <v>6</v>
      </c>
      <c r="E28" s="4">
        <v>10</v>
      </c>
      <c r="F28" s="4">
        <v>12</v>
      </c>
      <c r="G28" s="5" t="s">
        <v>17</v>
      </c>
      <c r="H28" s="2" t="s">
        <v>18</v>
      </c>
      <c r="I28" s="2" t="s">
        <v>100</v>
      </c>
      <c r="J28" s="2" t="s">
        <v>101</v>
      </c>
      <c r="K28" s="2" t="s">
        <v>102</v>
      </c>
      <c r="L28" s="6" t="str">
        <f t="shared" si="0"/>
        <v>heb100</v>
      </c>
      <c r="M28" s="6" t="str">
        <f t="shared" si="1"/>
        <v>he100b</v>
      </c>
      <c r="N28" s="2" t="str">
        <f t="shared" si="2"/>
        <v>heb 100</v>
      </c>
      <c r="O28" s="2"/>
      <c r="P28" s="6" t="str">
        <f t="shared" si="3"/>
        <v>synonyms":["HEB100","HE100B","HEB 100","heb100","he100b","heb 100"]}]},</v>
      </c>
      <c r="Q28" s="2" t="str">
        <f t="shared" si="4"/>
        <v>{"HEB100": [{"shape_coords":[100,100,6,10,12],"shape_name":"I-shape parallel flange","synonyms":["HEB100","HE100B","HEB 100","heb100","he100b","heb 100"]}]},</v>
      </c>
      <c r="R28" s="2" t="str">
        <f t="shared" si="5"/>
        <v>'&lt;option value="100;100;6;10;12"&gt;HEB100&lt;/option&gt;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"/>
    </row>
    <row r="29" spans="1:31" customFormat="1" ht="15">
      <c r="A29" s="4" t="s">
        <v>103</v>
      </c>
      <c r="B29" s="4">
        <v>120</v>
      </c>
      <c r="C29" s="4">
        <v>120</v>
      </c>
      <c r="D29" s="4" t="s">
        <v>35</v>
      </c>
      <c r="E29" s="4">
        <v>11</v>
      </c>
      <c r="F29" s="4">
        <v>12</v>
      </c>
      <c r="G29" s="5" t="s">
        <v>17</v>
      </c>
      <c r="H29" s="2" t="s">
        <v>18</v>
      </c>
      <c r="I29" s="2" t="s">
        <v>103</v>
      </c>
      <c r="J29" s="2" t="s">
        <v>104</v>
      </c>
      <c r="K29" s="2" t="s">
        <v>105</v>
      </c>
      <c r="L29" s="6" t="str">
        <f t="shared" si="0"/>
        <v>heb120</v>
      </c>
      <c r="M29" s="6" t="str">
        <f t="shared" si="1"/>
        <v>he120b</v>
      </c>
      <c r="N29" s="2" t="str">
        <f t="shared" si="2"/>
        <v>heb 120</v>
      </c>
      <c r="O29" s="2"/>
      <c r="P29" s="6" t="str">
        <f t="shared" si="3"/>
        <v>synonyms":["HEB120","HE120B","HEB 120","heb120","he120b","heb 120"]}]},</v>
      </c>
      <c r="Q29" s="2" t="str">
        <f t="shared" si="4"/>
        <v>{"HEB120": [{"shape_coords":[120,120,6.5,11,12],"shape_name":"I-shape parallel flange","synonyms":["HEB120","HE120B","HEB 120","heb120","he120b","heb 120"]}]},</v>
      </c>
      <c r="R29" s="2" t="str">
        <f t="shared" si="5"/>
        <v>'&lt;option value="120;120;6.5;11;12"&gt;HEB120&lt;/option&gt;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"/>
    </row>
    <row r="30" spans="1:31" customFormat="1" ht="15">
      <c r="A30" s="4" t="s">
        <v>106</v>
      </c>
      <c r="B30" s="4">
        <v>140</v>
      </c>
      <c r="C30" s="4">
        <v>140</v>
      </c>
      <c r="D30" s="4">
        <v>7</v>
      </c>
      <c r="E30" s="4">
        <v>12</v>
      </c>
      <c r="F30" s="4">
        <v>12</v>
      </c>
      <c r="G30" s="5" t="s">
        <v>17</v>
      </c>
      <c r="H30" s="2" t="s">
        <v>18</v>
      </c>
      <c r="I30" s="2" t="s">
        <v>106</v>
      </c>
      <c r="J30" s="2" t="s">
        <v>107</v>
      </c>
      <c r="K30" s="2" t="s">
        <v>108</v>
      </c>
      <c r="L30" s="6" t="str">
        <f t="shared" si="0"/>
        <v>heb140</v>
      </c>
      <c r="M30" s="6" t="str">
        <f t="shared" si="1"/>
        <v>he140b</v>
      </c>
      <c r="N30" s="2" t="str">
        <f t="shared" si="2"/>
        <v>heb 140</v>
      </c>
      <c r="O30" s="2"/>
      <c r="P30" s="6" t="str">
        <f t="shared" si="3"/>
        <v>synonyms":["HEB140","HE140B","HEB 140","heb140","he140b","heb 140"]}]},</v>
      </c>
      <c r="Q30" s="2" t="str">
        <f t="shared" si="4"/>
        <v>{"HEB140": [{"shape_coords":[140,140,7,12,12],"shape_name":"I-shape parallel flange","synonyms":["HEB140","HE140B","HEB 140","heb140","he140b","heb 140"]}]},</v>
      </c>
      <c r="R30" s="2" t="str">
        <f t="shared" si="5"/>
        <v>'&lt;option value="140;140;7;12;12"&gt;HEB140&lt;/option&gt;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</row>
    <row r="31" spans="1:31" customFormat="1" ht="15">
      <c r="A31" s="4" t="s">
        <v>109</v>
      </c>
      <c r="B31" s="4">
        <v>160</v>
      </c>
      <c r="C31" s="4">
        <v>160</v>
      </c>
      <c r="D31" s="4">
        <v>8</v>
      </c>
      <c r="E31" s="4">
        <v>13</v>
      </c>
      <c r="F31" s="4">
        <v>15</v>
      </c>
      <c r="G31" s="5" t="s">
        <v>17</v>
      </c>
      <c r="H31" s="2" t="s">
        <v>18</v>
      </c>
      <c r="I31" s="2" t="s">
        <v>109</v>
      </c>
      <c r="J31" s="2" t="s">
        <v>110</v>
      </c>
      <c r="K31" s="2" t="s">
        <v>111</v>
      </c>
      <c r="L31" s="6" t="str">
        <f t="shared" si="0"/>
        <v>heb160</v>
      </c>
      <c r="M31" s="6" t="str">
        <f t="shared" si="1"/>
        <v>he160b</v>
      </c>
      <c r="N31" s="2" t="str">
        <f t="shared" si="2"/>
        <v>heb 160</v>
      </c>
      <c r="O31" s="2"/>
      <c r="P31" s="6" t="str">
        <f t="shared" si="3"/>
        <v>synonyms":["HEB160","HE160B","HEB 160","heb160","he160b","heb 160"]}]},</v>
      </c>
      <c r="Q31" s="2" t="str">
        <f t="shared" si="4"/>
        <v>{"HEB160": [{"shape_coords":[160,160,8,13,15],"shape_name":"I-shape parallel flange","synonyms":["HEB160","HE160B","HEB 160","heb160","he160b","heb 160"]}]},</v>
      </c>
      <c r="R31" s="2" t="str">
        <f t="shared" si="5"/>
        <v>'&lt;option value="160;160;8;13;15"&gt;HEB160&lt;/option&gt;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"/>
    </row>
    <row r="32" spans="1:31" customFormat="1" ht="15">
      <c r="A32" s="4" t="s">
        <v>112</v>
      </c>
      <c r="B32" s="4">
        <v>180</v>
      </c>
      <c r="C32" s="4">
        <v>180</v>
      </c>
      <c r="D32" s="4" t="s">
        <v>52</v>
      </c>
      <c r="E32" s="4">
        <v>14</v>
      </c>
      <c r="F32" s="4">
        <v>15</v>
      </c>
      <c r="G32" s="5" t="s">
        <v>17</v>
      </c>
      <c r="H32" s="2" t="s">
        <v>18</v>
      </c>
      <c r="I32" s="2" t="s">
        <v>112</v>
      </c>
      <c r="J32" s="2" t="s">
        <v>113</v>
      </c>
      <c r="K32" s="2" t="s">
        <v>114</v>
      </c>
      <c r="L32" s="6" t="str">
        <f t="shared" si="0"/>
        <v>heb180</v>
      </c>
      <c r="M32" s="6" t="str">
        <f t="shared" si="1"/>
        <v>he180b</v>
      </c>
      <c r="N32" s="2" t="str">
        <f t="shared" si="2"/>
        <v>heb 180</v>
      </c>
      <c r="O32" s="2"/>
      <c r="P32" s="6" t="str">
        <f t="shared" si="3"/>
        <v>synonyms":["HEB180","HE180B","HEB 180","heb180","he180b","heb 180"]}]},</v>
      </c>
      <c r="Q32" s="2" t="str">
        <f t="shared" si="4"/>
        <v>{"HEB180": [{"shape_coords":[180,180,8.5,14,15],"shape_name":"I-shape parallel flange","synonyms":["HEB180","HE180B","HEB 180","heb180","he180b","heb 180"]}]},</v>
      </c>
      <c r="R32" s="2" t="str">
        <f t="shared" si="5"/>
        <v>'&lt;option value="180;180;8.5;14;15"&gt;HEB180&lt;/option&gt;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</row>
    <row r="33" spans="1:31" customFormat="1" ht="15">
      <c r="A33" s="4" t="s">
        <v>115</v>
      </c>
      <c r="B33" s="4">
        <v>200</v>
      </c>
      <c r="C33" s="4">
        <v>200</v>
      </c>
      <c r="D33" s="4">
        <v>9</v>
      </c>
      <c r="E33" s="4">
        <v>15</v>
      </c>
      <c r="F33" s="4">
        <v>18</v>
      </c>
      <c r="G33" s="5" t="s">
        <v>17</v>
      </c>
      <c r="H33" s="2" t="s">
        <v>18</v>
      </c>
      <c r="I33" s="2" t="s">
        <v>115</v>
      </c>
      <c r="J33" s="2" t="s">
        <v>116</v>
      </c>
      <c r="K33" s="2" t="s">
        <v>117</v>
      </c>
      <c r="L33" s="6" t="str">
        <f t="shared" si="0"/>
        <v>heb200</v>
      </c>
      <c r="M33" s="6" t="str">
        <f t="shared" si="1"/>
        <v>he200b</v>
      </c>
      <c r="N33" s="2" t="str">
        <f t="shared" si="2"/>
        <v>heb 200</v>
      </c>
      <c r="O33" s="2"/>
      <c r="P33" s="6" t="str">
        <f t="shared" si="3"/>
        <v>synonyms":["HEB200","HE200B","HEB 200","heb200","he200b","heb 200"]}]},</v>
      </c>
      <c r="Q33" s="2" t="str">
        <f t="shared" si="4"/>
        <v>{"HEB200": [{"shape_coords":[200,200,9,15,18],"shape_name":"I-shape parallel flange","synonyms":["HEB200","HE200B","HEB 200","heb200","he200b","heb 200"]}]},</v>
      </c>
      <c r="R33" s="2" t="str">
        <f t="shared" si="5"/>
        <v>'&lt;option value="200;200;9;15;18"&gt;HEB200&lt;/option&gt;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</row>
    <row r="34" spans="1:31" customFormat="1" ht="15">
      <c r="A34" s="4" t="s">
        <v>118</v>
      </c>
      <c r="B34" s="4">
        <v>220</v>
      </c>
      <c r="C34" s="4">
        <v>220</v>
      </c>
      <c r="D34" s="4" t="s">
        <v>59</v>
      </c>
      <c r="E34" s="4">
        <v>16</v>
      </c>
      <c r="F34" s="4">
        <v>18</v>
      </c>
      <c r="G34" s="5" t="s">
        <v>17</v>
      </c>
      <c r="H34" s="2" t="s">
        <v>18</v>
      </c>
      <c r="I34" s="2" t="s">
        <v>118</v>
      </c>
      <c r="J34" s="2" t="s">
        <v>119</v>
      </c>
      <c r="K34" s="2" t="s">
        <v>120</v>
      </c>
      <c r="L34" s="6" t="str">
        <f t="shared" si="0"/>
        <v>heb220</v>
      </c>
      <c r="M34" s="6" t="str">
        <f t="shared" si="1"/>
        <v>he220b</v>
      </c>
      <c r="N34" s="2" t="str">
        <f t="shared" si="2"/>
        <v>heb 220</v>
      </c>
      <c r="O34" s="2"/>
      <c r="P34" s="6" t="str">
        <f t="shared" si="3"/>
        <v>synonyms":["HEB220","HE220B","HEB 220","heb220","he220b","heb 220"]}]},</v>
      </c>
      <c r="Q34" s="2" t="str">
        <f t="shared" si="4"/>
        <v>{"HEB220": [{"shape_coords":[220,220,9.5,16,18],"shape_name":"I-shape parallel flange","synonyms":["HEB220","HE220B","HEB 220","heb220","he220b","heb 220"]}]},</v>
      </c>
      <c r="R34" s="2" t="str">
        <f t="shared" si="5"/>
        <v>'&lt;option value="220;220;9.5;16;18"&gt;HEB220&lt;/option&gt;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"/>
    </row>
    <row r="35" spans="1:31" customFormat="1" ht="15">
      <c r="A35" s="4" t="s">
        <v>121</v>
      </c>
      <c r="B35" s="4">
        <v>240</v>
      </c>
      <c r="C35" s="4">
        <v>240</v>
      </c>
      <c r="D35" s="4">
        <v>10</v>
      </c>
      <c r="E35" s="4">
        <v>17</v>
      </c>
      <c r="F35" s="4">
        <v>21</v>
      </c>
      <c r="G35" s="5" t="s">
        <v>17</v>
      </c>
      <c r="H35" s="2" t="s">
        <v>18</v>
      </c>
      <c r="I35" s="2" t="s">
        <v>121</v>
      </c>
      <c r="J35" s="2" t="s">
        <v>122</v>
      </c>
      <c r="K35" s="2" t="s">
        <v>123</v>
      </c>
      <c r="L35" s="6" t="str">
        <f t="shared" si="0"/>
        <v>heb240</v>
      </c>
      <c r="M35" s="6" t="str">
        <f t="shared" si="1"/>
        <v>he240b</v>
      </c>
      <c r="N35" s="2" t="str">
        <f t="shared" si="2"/>
        <v>heb 240</v>
      </c>
      <c r="O35" s="2"/>
      <c r="P35" s="6" t="str">
        <f t="shared" si="3"/>
        <v>synonyms":["HEB240","HE240B","HEB 240","heb240","he240b","heb 240"]}]},</v>
      </c>
      <c r="Q35" s="2" t="str">
        <f t="shared" si="4"/>
        <v>{"HEB240": [{"shape_coords":[240,240,10,17,21],"shape_name":"I-shape parallel flange","synonyms":["HEB240","HE240B","HEB 240","heb240","he240b","heb 240"]}]},</v>
      </c>
      <c r="R35" s="2" t="str">
        <f t="shared" si="5"/>
        <v>'&lt;option value="240;240;10;17;21"&gt;HEB240&lt;/option&gt;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"/>
    </row>
    <row r="36" spans="1:31" customFormat="1" ht="15">
      <c r="A36" s="4" t="s">
        <v>124</v>
      </c>
      <c r="B36" s="4">
        <v>260</v>
      </c>
      <c r="C36" s="4">
        <v>260</v>
      </c>
      <c r="D36" s="4">
        <v>10</v>
      </c>
      <c r="E36" s="4">
        <v>17.5</v>
      </c>
      <c r="F36" s="4">
        <v>24</v>
      </c>
      <c r="G36" s="5" t="s">
        <v>17</v>
      </c>
      <c r="H36" s="2" t="s">
        <v>18</v>
      </c>
      <c r="I36" s="2" t="s">
        <v>124</v>
      </c>
      <c r="J36" s="2" t="s">
        <v>125</v>
      </c>
      <c r="K36" s="2" t="s">
        <v>126</v>
      </c>
      <c r="L36" s="6" t="str">
        <f t="shared" ref="L36:L67" si="6">LOWER(I36)</f>
        <v>heb260</v>
      </c>
      <c r="M36" s="6" t="str">
        <f t="shared" ref="M36:M67" si="7">LOWER(J36)</f>
        <v>he260b</v>
      </c>
      <c r="N36" s="2" t="str">
        <f t="shared" ref="N36:N67" si="8">LOWER(K36)</f>
        <v>heb 260</v>
      </c>
      <c r="O36" s="2"/>
      <c r="P36" s="6" t="str">
        <f t="shared" ref="P36:P67" si="9" xml:space="preserve"> "synonyms"&amp;""""&amp;":["&amp;""""&amp;I36&amp;""""&amp;","&amp;""""&amp;J36&amp;""""&amp;","&amp;""""&amp;K36&amp;""""&amp;","&amp;""""&amp;L36&amp;""""&amp;","&amp;""""&amp;M36&amp;""""&amp;","&amp;""""&amp;N36&amp;""""&amp;"]}]},"</f>
        <v>synonyms":["HEB260","HE260B","HEB 260","heb260","he260b","heb 260"]}]},</v>
      </c>
      <c r="Q36" s="2" t="str">
        <f t="shared" si="4"/>
        <v>{"HEB260": [{"shape_coords":[260,260,10,17.5,24],"shape_name":"I-shape parallel flange","synonyms":["HEB260","HE260B","HEB 260","heb260","he260b","heb 260"]}]},</v>
      </c>
      <c r="R36" s="2" t="str">
        <f t="shared" si="5"/>
        <v>'&lt;option value="260;260;10;17,5;24"&gt;HEB260&lt;/option&gt;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3"/>
    </row>
    <row r="37" spans="1:31" customFormat="1" ht="15">
      <c r="A37" s="4" t="s">
        <v>127</v>
      </c>
      <c r="B37" s="4">
        <v>280</v>
      </c>
      <c r="C37" s="4">
        <v>280</v>
      </c>
      <c r="D37" s="4" t="s">
        <v>128</v>
      </c>
      <c r="E37" s="4">
        <v>18</v>
      </c>
      <c r="F37" s="4">
        <v>24</v>
      </c>
      <c r="G37" s="5" t="s">
        <v>17</v>
      </c>
      <c r="H37" s="2" t="s">
        <v>18</v>
      </c>
      <c r="I37" s="2" t="s">
        <v>127</v>
      </c>
      <c r="J37" s="2" t="s">
        <v>129</v>
      </c>
      <c r="K37" s="2" t="s">
        <v>130</v>
      </c>
      <c r="L37" s="6" t="str">
        <f t="shared" si="6"/>
        <v>heb280</v>
      </c>
      <c r="M37" s="6" t="str">
        <f t="shared" si="7"/>
        <v>he280b</v>
      </c>
      <c r="N37" s="2" t="str">
        <f t="shared" si="8"/>
        <v>heb 280</v>
      </c>
      <c r="O37" s="2"/>
      <c r="P37" s="6" t="str">
        <f t="shared" si="9"/>
        <v>synonyms":["HEB280","HE280B","HEB 280","heb280","he280b","heb 280"]}]},</v>
      </c>
      <c r="Q37" s="2" t="str">
        <f t="shared" si="4"/>
        <v>{"HEB280": [{"shape_coords":[280,280,10.5,18,24],"shape_name":"I-shape parallel flange","synonyms":["HEB280","HE280B","HEB 280","heb280","he280b","heb 280"]}]},</v>
      </c>
      <c r="R37" s="2" t="str">
        <f t="shared" si="5"/>
        <v>'&lt;option value="280;280;10.5;18;24"&gt;HEB280&lt;/option&gt;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"/>
    </row>
    <row r="38" spans="1:31" customFormat="1" ht="15">
      <c r="A38" s="4" t="s">
        <v>131</v>
      </c>
      <c r="B38" s="4">
        <v>300</v>
      </c>
      <c r="C38" s="4">
        <v>300</v>
      </c>
      <c r="D38" s="4">
        <v>11</v>
      </c>
      <c r="E38" s="4">
        <v>19</v>
      </c>
      <c r="F38" s="4">
        <v>27</v>
      </c>
      <c r="G38" s="5" t="s">
        <v>17</v>
      </c>
      <c r="H38" s="2" t="s">
        <v>18</v>
      </c>
      <c r="I38" s="2" t="s">
        <v>131</v>
      </c>
      <c r="J38" s="2" t="s">
        <v>132</v>
      </c>
      <c r="K38" s="2" t="s">
        <v>133</v>
      </c>
      <c r="L38" s="6" t="str">
        <f t="shared" si="6"/>
        <v>heb300</v>
      </c>
      <c r="M38" s="6" t="str">
        <f t="shared" si="7"/>
        <v>he300b</v>
      </c>
      <c r="N38" s="2" t="str">
        <f t="shared" si="8"/>
        <v>heb 300</v>
      </c>
      <c r="O38" s="2"/>
      <c r="P38" s="6" t="str">
        <f t="shared" si="9"/>
        <v>synonyms":["HEB300","HE300B","HEB 300","heb300","he300b","heb 300"]}]},</v>
      </c>
      <c r="Q38" s="2" t="str">
        <f t="shared" si="4"/>
        <v>{"HEB300": [{"shape_coords":[300,300,11,19,27],"shape_name":"I-shape parallel flange","synonyms":["HEB300","HE300B","HEB 300","heb300","he300b","heb 300"]}]},</v>
      </c>
      <c r="R38" s="2" t="str">
        <f t="shared" si="5"/>
        <v>'&lt;option value="300;300;11;19;27"&gt;HEB300&lt;/option&gt;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"/>
    </row>
    <row r="39" spans="1:31" customFormat="1" ht="15">
      <c r="A39" s="4" t="s">
        <v>134</v>
      </c>
      <c r="B39" s="4">
        <v>320</v>
      </c>
      <c r="C39" s="4">
        <v>300</v>
      </c>
      <c r="D39" s="4" t="s">
        <v>69</v>
      </c>
      <c r="E39" s="4">
        <v>20.5</v>
      </c>
      <c r="F39" s="4">
        <v>27</v>
      </c>
      <c r="G39" s="5" t="s">
        <v>17</v>
      </c>
      <c r="H39" s="2" t="s">
        <v>18</v>
      </c>
      <c r="I39" s="2" t="s">
        <v>134</v>
      </c>
      <c r="J39" s="2" t="s">
        <v>135</v>
      </c>
      <c r="K39" s="2" t="s">
        <v>136</v>
      </c>
      <c r="L39" s="6" t="str">
        <f t="shared" si="6"/>
        <v>heb320</v>
      </c>
      <c r="M39" s="6" t="str">
        <f t="shared" si="7"/>
        <v>he320b</v>
      </c>
      <c r="N39" s="2" t="str">
        <f t="shared" si="8"/>
        <v>heb 320</v>
      </c>
      <c r="O39" s="2"/>
      <c r="P39" s="6" t="str">
        <f t="shared" si="9"/>
        <v>synonyms":["HEB320","HE320B","HEB 320","heb320","he320b","heb 320"]}]},</v>
      </c>
      <c r="Q39" s="2" t="str">
        <f t="shared" si="4"/>
        <v>{"HEB320": [{"shape_coords":[320,300,11.5,20.5,27],"shape_name":"I-shape parallel flange","synonyms":["HEB320","HE320B","HEB 320","heb320","he320b","heb 320"]}]},</v>
      </c>
      <c r="R39" s="2" t="str">
        <f t="shared" si="5"/>
        <v>'&lt;option value="320;300;11.5;20,5;27"&gt;HEB320&lt;/option&gt;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"/>
    </row>
    <row r="40" spans="1:31" customFormat="1" ht="15">
      <c r="A40" s="4" t="s">
        <v>137</v>
      </c>
      <c r="B40" s="4">
        <v>340</v>
      </c>
      <c r="C40" s="4">
        <v>300</v>
      </c>
      <c r="D40" s="4">
        <v>12</v>
      </c>
      <c r="E40" s="4">
        <v>21.5</v>
      </c>
      <c r="F40" s="4">
        <v>27</v>
      </c>
      <c r="G40" s="5" t="s">
        <v>17</v>
      </c>
      <c r="H40" s="2" t="s">
        <v>18</v>
      </c>
      <c r="I40" s="2" t="s">
        <v>137</v>
      </c>
      <c r="J40" s="2" t="s">
        <v>138</v>
      </c>
      <c r="K40" s="2" t="s">
        <v>139</v>
      </c>
      <c r="L40" s="6" t="str">
        <f t="shared" si="6"/>
        <v>heb340</v>
      </c>
      <c r="M40" s="6" t="str">
        <f t="shared" si="7"/>
        <v>he340b</v>
      </c>
      <c r="N40" s="2" t="str">
        <f t="shared" si="8"/>
        <v>heb 340</v>
      </c>
      <c r="O40" s="2"/>
      <c r="P40" s="6" t="str">
        <f t="shared" si="9"/>
        <v>synonyms":["HEB340","HE340B","HEB 340","heb340","he340b","heb 340"]}]},</v>
      </c>
      <c r="Q40" s="2" t="str">
        <f t="shared" si="4"/>
        <v>{"HEB340": [{"shape_coords":[340,300,12,21.5,27],"shape_name":"I-shape parallel flange","synonyms":["HEB340","HE340B","HEB 340","heb340","he340b","heb 340"]}]},</v>
      </c>
      <c r="R40" s="2" t="str">
        <f t="shared" si="5"/>
        <v>'&lt;option value="340;300;12;21,5;27"&gt;HEB340&lt;/option&gt;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"/>
    </row>
    <row r="41" spans="1:31" customFormat="1" ht="15">
      <c r="A41" s="4" t="s">
        <v>140</v>
      </c>
      <c r="B41" s="4">
        <v>360</v>
      </c>
      <c r="C41" s="4">
        <v>300</v>
      </c>
      <c r="D41" s="4" t="s">
        <v>76</v>
      </c>
      <c r="E41" s="4">
        <v>22.5</v>
      </c>
      <c r="F41" s="4">
        <v>27</v>
      </c>
      <c r="G41" s="5" t="s">
        <v>17</v>
      </c>
      <c r="H41" s="2" t="s">
        <v>18</v>
      </c>
      <c r="I41" s="2" t="s">
        <v>140</v>
      </c>
      <c r="J41" s="2" t="s">
        <v>141</v>
      </c>
      <c r="K41" s="2" t="s">
        <v>142</v>
      </c>
      <c r="L41" s="6" t="str">
        <f t="shared" si="6"/>
        <v>heb360</v>
      </c>
      <c r="M41" s="6" t="str">
        <f t="shared" si="7"/>
        <v>he360b</v>
      </c>
      <c r="N41" s="2" t="str">
        <f t="shared" si="8"/>
        <v>heb 360</v>
      </c>
      <c r="O41" s="2"/>
      <c r="P41" s="6" t="str">
        <f t="shared" si="9"/>
        <v>synonyms":["HEB360","HE360B","HEB 360","heb360","he360b","heb 360"]}]},</v>
      </c>
      <c r="Q41" s="2" t="str">
        <f t="shared" si="4"/>
        <v>{"HEB360": [{"shape_coords":[360,300,12.5,22.5,27],"shape_name":"I-shape parallel flange","synonyms":["HEB360","HE360B","HEB 360","heb360","he360b","heb 360"]}]},</v>
      </c>
      <c r="R41" s="2" t="str">
        <f t="shared" si="5"/>
        <v>'&lt;option value="360;300;12.5;22,5;27"&gt;HEB360&lt;/option&gt;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"/>
    </row>
    <row r="42" spans="1:31" customFormat="1" ht="15">
      <c r="A42" s="4" t="s">
        <v>143</v>
      </c>
      <c r="B42" s="4">
        <v>400</v>
      </c>
      <c r="C42" s="4">
        <v>300</v>
      </c>
      <c r="D42" s="4" t="s">
        <v>83</v>
      </c>
      <c r="E42" s="4">
        <v>24</v>
      </c>
      <c r="F42" s="4">
        <v>27</v>
      </c>
      <c r="G42" s="5" t="s">
        <v>17</v>
      </c>
      <c r="H42" s="2" t="s">
        <v>18</v>
      </c>
      <c r="I42" s="2" t="s">
        <v>143</v>
      </c>
      <c r="J42" s="2" t="s">
        <v>144</v>
      </c>
      <c r="K42" s="2" t="s">
        <v>145</v>
      </c>
      <c r="L42" s="6" t="str">
        <f t="shared" si="6"/>
        <v>heb400</v>
      </c>
      <c r="M42" s="6" t="str">
        <f t="shared" si="7"/>
        <v>he400b</v>
      </c>
      <c r="N42" s="2" t="str">
        <f t="shared" si="8"/>
        <v>heb 400</v>
      </c>
      <c r="O42" s="2"/>
      <c r="P42" s="6" t="str">
        <f t="shared" si="9"/>
        <v>synonyms":["HEB400","HE400B","HEB 400","heb400","he400b","heb 400"]}]},</v>
      </c>
      <c r="Q42" s="2" t="str">
        <f t="shared" si="4"/>
        <v>{"HEB400": [{"shape_coords":[400,300,13.5,24,27],"shape_name":"I-shape parallel flange","synonyms":["HEB400","HE400B","HEB 400","heb400","he400b","heb 400"]}]},</v>
      </c>
      <c r="R42" s="2" t="str">
        <f t="shared" si="5"/>
        <v>'&lt;option value="400;300;13.5;24;27"&gt;HEB400&lt;/option&gt;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"/>
    </row>
    <row r="43" spans="1:31" customFormat="1" ht="15">
      <c r="A43" s="4" t="s">
        <v>146</v>
      </c>
      <c r="B43" s="4">
        <v>450</v>
      </c>
      <c r="C43" s="4">
        <v>300</v>
      </c>
      <c r="D43" s="4">
        <v>14</v>
      </c>
      <c r="E43" s="4">
        <v>26</v>
      </c>
      <c r="F43" s="4">
        <v>27</v>
      </c>
      <c r="G43" s="5" t="s">
        <v>17</v>
      </c>
      <c r="H43" s="2" t="s">
        <v>18</v>
      </c>
      <c r="I43" s="2" t="s">
        <v>146</v>
      </c>
      <c r="J43" s="2" t="s">
        <v>147</v>
      </c>
      <c r="K43" s="2" t="s">
        <v>148</v>
      </c>
      <c r="L43" s="6" t="str">
        <f t="shared" si="6"/>
        <v>heb450</v>
      </c>
      <c r="M43" s="6" t="str">
        <f t="shared" si="7"/>
        <v>he450b</v>
      </c>
      <c r="N43" s="2" t="str">
        <f t="shared" si="8"/>
        <v>heb 450</v>
      </c>
      <c r="O43" s="2"/>
      <c r="P43" s="6" t="str">
        <f t="shared" si="9"/>
        <v>synonyms":["HEB450","HE450B","HEB 450","heb450","he450b","heb 450"]}]},</v>
      </c>
      <c r="Q43" s="2" t="str">
        <f t="shared" si="4"/>
        <v>{"HEB450": [{"shape_coords":[450,300,14,26,27],"shape_name":"I-shape parallel flange","synonyms":["HEB450","HE450B","HEB 450","heb450","he450b","heb 450"]}]},</v>
      </c>
      <c r="R43" s="2" t="str">
        <f t="shared" si="5"/>
        <v>'&lt;option value="450;300;14;26;27"&gt;HEB450&lt;/option&gt;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"/>
    </row>
    <row r="44" spans="1:31" customFormat="1" ht="15">
      <c r="A44" s="4" t="s">
        <v>149</v>
      </c>
      <c r="B44" s="4">
        <v>500</v>
      </c>
      <c r="C44" s="4">
        <v>300</v>
      </c>
      <c r="D44" s="4" t="s">
        <v>87</v>
      </c>
      <c r="E44" s="4">
        <v>28</v>
      </c>
      <c r="F44" s="4">
        <v>27</v>
      </c>
      <c r="G44" s="5" t="s">
        <v>17</v>
      </c>
      <c r="H44" s="2" t="s">
        <v>18</v>
      </c>
      <c r="I44" s="2" t="s">
        <v>149</v>
      </c>
      <c r="J44" s="2" t="s">
        <v>150</v>
      </c>
      <c r="K44" s="2" t="s">
        <v>151</v>
      </c>
      <c r="L44" s="6" t="str">
        <f t="shared" si="6"/>
        <v>heb500</v>
      </c>
      <c r="M44" s="6" t="str">
        <f t="shared" si="7"/>
        <v>he500b</v>
      </c>
      <c r="N44" s="2" t="str">
        <f t="shared" si="8"/>
        <v>heb 500</v>
      </c>
      <c r="O44" s="2"/>
      <c r="P44" s="6" t="str">
        <f t="shared" si="9"/>
        <v>synonyms":["HEB500","HE500B","HEB 500","heb500","he500b","heb 500"]}]},</v>
      </c>
      <c r="Q44" s="2" t="str">
        <f t="shared" si="4"/>
        <v>{"HEB500": [{"shape_coords":[500,300,14.5,28,27],"shape_name":"I-shape parallel flange","synonyms":["HEB500","HE500B","HEB 500","heb500","he500b","heb 500"]}]},</v>
      </c>
      <c r="R44" s="2" t="str">
        <f t="shared" si="5"/>
        <v>'&lt;option value="500;300;14.5;28;27"&gt;HEB500&lt;/option&gt;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"/>
    </row>
    <row r="45" spans="1:31" customFormat="1" ht="15">
      <c r="A45" s="4" t="s">
        <v>152</v>
      </c>
      <c r="B45" s="4">
        <v>550</v>
      </c>
      <c r="C45" s="4">
        <v>300</v>
      </c>
      <c r="D45" s="4">
        <v>15</v>
      </c>
      <c r="E45" s="4">
        <v>29</v>
      </c>
      <c r="F45" s="4">
        <v>27</v>
      </c>
      <c r="G45" s="5" t="s">
        <v>17</v>
      </c>
      <c r="H45" s="2" t="s">
        <v>18</v>
      </c>
      <c r="I45" s="2" t="s">
        <v>152</v>
      </c>
      <c r="J45" s="2" t="s">
        <v>153</v>
      </c>
      <c r="K45" s="2" t="s">
        <v>154</v>
      </c>
      <c r="L45" s="6" t="str">
        <f t="shared" si="6"/>
        <v>heb550</v>
      </c>
      <c r="M45" s="6" t="str">
        <f t="shared" si="7"/>
        <v>he550b</v>
      </c>
      <c r="N45" s="2" t="str">
        <f t="shared" si="8"/>
        <v>heb 550</v>
      </c>
      <c r="O45" s="2"/>
      <c r="P45" s="6" t="str">
        <f t="shared" si="9"/>
        <v>synonyms":["HEB550","HE550B","HEB 550","heb550","he550b","heb 550"]}]},</v>
      </c>
      <c r="Q45" s="2" t="str">
        <f t="shared" si="4"/>
        <v>{"HEB550": [{"shape_coords":[550,300,15,29,27],"shape_name":"I-shape parallel flange","synonyms":["HEB550","HE550B","HEB 550","heb550","he550b","heb 550"]}]},</v>
      </c>
      <c r="R45" s="2" t="str">
        <f t="shared" si="5"/>
        <v>'&lt;option value="550;300;15;29;27"&gt;HEB550&lt;/option&gt;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</row>
    <row r="46" spans="1:31" customFormat="1" ht="15">
      <c r="A46" s="4" t="s">
        <v>155</v>
      </c>
      <c r="B46" s="4">
        <v>600</v>
      </c>
      <c r="C46" s="4">
        <v>300</v>
      </c>
      <c r="D46" s="4" t="s">
        <v>156</v>
      </c>
      <c r="E46" s="4">
        <v>30</v>
      </c>
      <c r="F46" s="4">
        <v>27</v>
      </c>
      <c r="G46" s="5" t="s">
        <v>17</v>
      </c>
      <c r="H46" s="2" t="s">
        <v>18</v>
      </c>
      <c r="I46" s="2" t="s">
        <v>155</v>
      </c>
      <c r="J46" s="2" t="s">
        <v>157</v>
      </c>
      <c r="K46" s="2" t="s">
        <v>158</v>
      </c>
      <c r="L46" s="6" t="str">
        <f t="shared" si="6"/>
        <v>heb600</v>
      </c>
      <c r="M46" s="6" t="str">
        <f t="shared" si="7"/>
        <v>he600b</v>
      </c>
      <c r="N46" s="2" t="str">
        <f t="shared" si="8"/>
        <v>heb 600</v>
      </c>
      <c r="O46" s="2"/>
      <c r="P46" s="6" t="str">
        <f t="shared" si="9"/>
        <v>synonyms":["HEB600","HE600B","HEB 600","heb600","he600b","heb 600"]}]},</v>
      </c>
      <c r="Q46" s="2" t="str">
        <f t="shared" si="4"/>
        <v>{"HEB600": [{"shape_coords":[600,300,15.5,30,27],"shape_name":"I-shape parallel flange","synonyms":["HEB600","HE600B","HEB 600","heb600","he600b","heb 600"]}]},</v>
      </c>
      <c r="R46" s="2" t="str">
        <f t="shared" si="5"/>
        <v>'&lt;option value="600;300;15.5;30;27"&gt;HEB600&lt;/option&gt;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"/>
    </row>
    <row r="47" spans="1:31" customFormat="1" ht="15">
      <c r="A47" s="4" t="s">
        <v>159</v>
      </c>
      <c r="B47" s="4">
        <v>650</v>
      </c>
      <c r="C47" s="4">
        <v>300</v>
      </c>
      <c r="D47" s="4">
        <v>16</v>
      </c>
      <c r="E47" s="4">
        <v>31</v>
      </c>
      <c r="F47" s="4">
        <v>27</v>
      </c>
      <c r="G47" s="5" t="s">
        <v>17</v>
      </c>
      <c r="H47" s="2" t="s">
        <v>18</v>
      </c>
      <c r="I47" s="2" t="s">
        <v>159</v>
      </c>
      <c r="J47" s="2" t="s">
        <v>160</v>
      </c>
      <c r="K47" s="2" t="s">
        <v>161</v>
      </c>
      <c r="L47" s="6" t="str">
        <f t="shared" si="6"/>
        <v>heb650</v>
      </c>
      <c r="M47" s="6" t="str">
        <f t="shared" si="7"/>
        <v>he650b</v>
      </c>
      <c r="N47" s="2" t="str">
        <f t="shared" si="8"/>
        <v>heb 650</v>
      </c>
      <c r="O47" s="2"/>
      <c r="P47" s="6" t="str">
        <f t="shared" si="9"/>
        <v>synonyms":["HEB650","HE650B","HEB 650","heb650","he650b","heb 650"]}]},</v>
      </c>
      <c r="Q47" s="2" t="str">
        <f t="shared" si="4"/>
        <v>{"HEB650": [{"shape_coords":[650,300,16,31,27],"shape_name":"I-shape parallel flange","synonyms":["HEB650","HE650B","HEB 650","heb650","he650b","heb 650"]}]},</v>
      </c>
      <c r="R47" s="2" t="str">
        <f t="shared" si="5"/>
        <v>'&lt;option value="650;300;16;31;27"&gt;HEB650&lt;/option&gt;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"/>
    </row>
    <row r="48" spans="1:31" customFormat="1" ht="15">
      <c r="A48" s="4" t="s">
        <v>162</v>
      </c>
      <c r="B48" s="4">
        <v>700</v>
      </c>
      <c r="C48" s="4">
        <v>300</v>
      </c>
      <c r="D48" s="4">
        <v>17</v>
      </c>
      <c r="E48" s="4">
        <v>32</v>
      </c>
      <c r="F48" s="4">
        <v>27</v>
      </c>
      <c r="G48" s="5" t="s">
        <v>17</v>
      </c>
      <c r="H48" s="2" t="s">
        <v>18</v>
      </c>
      <c r="I48" s="2" t="s">
        <v>162</v>
      </c>
      <c r="J48" s="2" t="s">
        <v>163</v>
      </c>
      <c r="K48" s="2" t="s">
        <v>164</v>
      </c>
      <c r="L48" s="6" t="str">
        <f t="shared" si="6"/>
        <v>heb700</v>
      </c>
      <c r="M48" s="6" t="str">
        <f t="shared" si="7"/>
        <v>he700b</v>
      </c>
      <c r="N48" s="2" t="str">
        <f t="shared" si="8"/>
        <v>heb 700</v>
      </c>
      <c r="O48" s="2"/>
      <c r="P48" s="6" t="str">
        <f t="shared" si="9"/>
        <v>synonyms":["HEB700","HE700B","HEB 700","heb700","he700b","heb 700"]}]},</v>
      </c>
      <c r="Q48" s="2" t="str">
        <f t="shared" si="4"/>
        <v>{"HEB700": [{"shape_coords":[700,300,17,32,27],"shape_name":"I-shape parallel flange","synonyms":["HEB700","HE700B","HEB 700","heb700","he700b","heb 700"]}]},</v>
      </c>
      <c r="R48" s="2" t="str">
        <f t="shared" si="5"/>
        <v>'&lt;option value="700;300;17;32;27"&gt;HEB700&lt;/option&gt;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</row>
    <row r="49" spans="1:31" customFormat="1" ht="15">
      <c r="A49" s="4" t="s">
        <v>165</v>
      </c>
      <c r="B49" s="4">
        <v>800</v>
      </c>
      <c r="C49" s="4">
        <v>300</v>
      </c>
      <c r="D49" s="4" t="s">
        <v>166</v>
      </c>
      <c r="E49" s="4">
        <v>33</v>
      </c>
      <c r="F49" s="4">
        <v>30</v>
      </c>
      <c r="G49" s="5" t="s">
        <v>17</v>
      </c>
      <c r="H49" s="2" t="s">
        <v>18</v>
      </c>
      <c r="I49" s="2" t="s">
        <v>165</v>
      </c>
      <c r="J49" s="2" t="s">
        <v>167</v>
      </c>
      <c r="K49" s="2" t="s">
        <v>168</v>
      </c>
      <c r="L49" s="6" t="str">
        <f t="shared" si="6"/>
        <v>heb800</v>
      </c>
      <c r="M49" s="6" t="str">
        <f t="shared" si="7"/>
        <v>he800b</v>
      </c>
      <c r="N49" s="2" t="str">
        <f t="shared" si="8"/>
        <v>heb 800</v>
      </c>
      <c r="O49" s="2"/>
      <c r="P49" s="6" t="str">
        <f t="shared" si="9"/>
        <v>synonyms":["HEB800","HE800B","HEB 800","heb800","he800b","heb 800"]}]},</v>
      </c>
      <c r="Q49" s="2" t="str">
        <f t="shared" si="4"/>
        <v>{"HEB800": [{"shape_coords":[800,300,17.5,33,30],"shape_name":"I-shape parallel flange","synonyms":["HEB800","HE800B","HEB 800","heb800","he800b","heb 800"]}]},</v>
      </c>
      <c r="R49" s="2" t="str">
        <f t="shared" si="5"/>
        <v>'&lt;option value="800;300;17.5;33;30"&gt;HEB800&lt;/option&gt;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"/>
    </row>
    <row r="50" spans="1:31" customFormat="1" ht="15">
      <c r="A50" s="4" t="s">
        <v>169</v>
      </c>
      <c r="B50" s="4">
        <v>900</v>
      </c>
      <c r="C50" s="4">
        <v>300</v>
      </c>
      <c r="D50" s="4" t="s">
        <v>170</v>
      </c>
      <c r="E50" s="4">
        <v>35</v>
      </c>
      <c r="F50" s="4">
        <v>30</v>
      </c>
      <c r="G50" s="5" t="s">
        <v>17</v>
      </c>
      <c r="H50" s="2" t="s">
        <v>18</v>
      </c>
      <c r="I50" s="2" t="s">
        <v>169</v>
      </c>
      <c r="J50" s="2" t="s">
        <v>171</v>
      </c>
      <c r="K50" s="2" t="s">
        <v>172</v>
      </c>
      <c r="L50" s="6" t="str">
        <f t="shared" si="6"/>
        <v>heb900</v>
      </c>
      <c r="M50" s="6" t="str">
        <f t="shared" si="7"/>
        <v>he900b</v>
      </c>
      <c r="N50" s="2" t="str">
        <f t="shared" si="8"/>
        <v>heb 900</v>
      </c>
      <c r="O50" s="2"/>
      <c r="P50" s="6" t="str">
        <f t="shared" si="9"/>
        <v>synonyms":["HEB900","HE900B","HEB 900","heb900","he900b","heb 900"]}]},</v>
      </c>
      <c r="Q50" s="2" t="str">
        <f t="shared" si="4"/>
        <v>{"HEB900": [{"shape_coords":[900,300,18.5,35,30],"shape_name":"I-shape parallel flange","synonyms":["HEB900","HE900B","HEB 900","heb900","he900b","heb 900"]}]},</v>
      </c>
      <c r="R50" s="2" t="str">
        <f t="shared" si="5"/>
        <v>'&lt;option value="900;300;18.5;35;30"&gt;HEB900&lt;/option&gt;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</row>
    <row r="51" spans="1:31" customFormat="1" ht="15">
      <c r="A51" s="4" t="s">
        <v>173</v>
      </c>
      <c r="B51" s="4">
        <v>1000</v>
      </c>
      <c r="C51" s="4">
        <v>300</v>
      </c>
      <c r="D51" s="4">
        <v>19</v>
      </c>
      <c r="E51" s="4">
        <v>36</v>
      </c>
      <c r="F51" s="4">
        <v>30</v>
      </c>
      <c r="G51" s="5" t="s">
        <v>17</v>
      </c>
      <c r="H51" s="2" t="s">
        <v>18</v>
      </c>
      <c r="I51" s="2" t="s">
        <v>173</v>
      </c>
      <c r="J51" s="2" t="s">
        <v>174</v>
      </c>
      <c r="K51" s="2" t="s">
        <v>175</v>
      </c>
      <c r="L51" s="6" t="str">
        <f t="shared" si="6"/>
        <v>heb1000</v>
      </c>
      <c r="M51" s="6" t="str">
        <f t="shared" si="7"/>
        <v>he1000b</v>
      </c>
      <c r="N51" s="2" t="str">
        <f t="shared" si="8"/>
        <v>heb 1000</v>
      </c>
      <c r="O51" s="2"/>
      <c r="P51" s="6" t="str">
        <f t="shared" si="9"/>
        <v>synonyms":["HEB1000","HE1000B","HEB 1000","heb1000","he1000b","heb 1000"]}]},</v>
      </c>
      <c r="Q51" s="2" t="str">
        <f t="shared" si="4"/>
        <v>{"HEB1000": [{"shape_coords":[1000,300,19,36,30],"shape_name":"I-shape parallel flange","synonyms":["HEB1000","HE1000B","HEB 1000","heb1000","he1000b","heb 1000"]}]},</v>
      </c>
      <c r="R51" s="2" t="str">
        <f t="shared" si="5"/>
        <v>'&lt;option value="1000;300;19;36;30"&gt;HEB1000&lt;/option&gt;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"/>
    </row>
    <row r="52" spans="1:31" customFormat="1" ht="15">
      <c r="A52" s="4" t="s">
        <v>176</v>
      </c>
      <c r="B52" s="4">
        <v>120</v>
      </c>
      <c r="C52" s="4">
        <v>106</v>
      </c>
      <c r="D52" s="4">
        <v>12</v>
      </c>
      <c r="E52" s="4">
        <v>20</v>
      </c>
      <c r="F52" s="4">
        <v>12</v>
      </c>
      <c r="G52" s="5" t="s">
        <v>17</v>
      </c>
      <c r="H52" s="2" t="s">
        <v>18</v>
      </c>
      <c r="I52" s="2" t="s">
        <v>176</v>
      </c>
      <c r="J52" s="2" t="s">
        <v>177</v>
      </c>
      <c r="K52" s="2" t="s">
        <v>178</v>
      </c>
      <c r="L52" s="6" t="str">
        <f t="shared" si="6"/>
        <v>hem100</v>
      </c>
      <c r="M52" s="6" t="str">
        <f t="shared" si="7"/>
        <v>he100m</v>
      </c>
      <c r="N52" s="2" t="str">
        <f t="shared" si="8"/>
        <v>hem 100</v>
      </c>
      <c r="O52" s="2"/>
      <c r="P52" s="6" t="str">
        <f t="shared" si="9"/>
        <v>synonyms":["HEM100","HE100M","HEM 100","hem100","he100m","hem 100"]}]},</v>
      </c>
      <c r="Q52" s="2" t="str">
        <f t="shared" si="4"/>
        <v>{"HEM100": [{"shape_coords":[120,106,12,20,12],"shape_name":"I-shape parallel flange","synonyms":["HEM100","HE100M","HEM 100","hem100","he100m","hem 100"]}]},</v>
      </c>
      <c r="R52" s="2" t="str">
        <f t="shared" si="5"/>
        <v>'&lt;option value="120;106;12;20;12"&gt;HEM100&lt;/option&gt;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"/>
    </row>
    <row r="53" spans="1:31" customFormat="1" ht="15">
      <c r="A53" s="4" t="s">
        <v>179</v>
      </c>
      <c r="B53" s="4">
        <v>140</v>
      </c>
      <c r="C53" s="4">
        <v>126</v>
      </c>
      <c r="D53" s="4" t="s">
        <v>76</v>
      </c>
      <c r="E53" s="4">
        <v>21</v>
      </c>
      <c r="F53" s="4">
        <v>12</v>
      </c>
      <c r="G53" s="5" t="s">
        <v>17</v>
      </c>
      <c r="H53" s="2" t="s">
        <v>18</v>
      </c>
      <c r="I53" s="2" t="s">
        <v>179</v>
      </c>
      <c r="J53" s="2" t="s">
        <v>180</v>
      </c>
      <c r="K53" s="2" t="s">
        <v>181</v>
      </c>
      <c r="L53" s="6" t="str">
        <f t="shared" si="6"/>
        <v>hem120</v>
      </c>
      <c r="M53" s="6" t="str">
        <f t="shared" si="7"/>
        <v>he120m</v>
      </c>
      <c r="N53" s="2" t="str">
        <f t="shared" si="8"/>
        <v>hem 120</v>
      </c>
      <c r="O53" s="2"/>
      <c r="P53" s="6" t="str">
        <f t="shared" si="9"/>
        <v>synonyms":["HEM120","HE120M","HEM 120","hem120","he120m","hem 120"]}]},</v>
      </c>
      <c r="Q53" s="2" t="str">
        <f t="shared" si="4"/>
        <v>{"HEM120": [{"shape_coords":[140,126,12.5,21,12],"shape_name":"I-shape parallel flange","synonyms":["HEM120","HE120M","HEM 120","hem120","he120m","hem 120"]}]},</v>
      </c>
      <c r="R53" s="2" t="str">
        <f t="shared" si="5"/>
        <v>'&lt;option value="140;126;12.5;21;12"&gt;HEM120&lt;/option&gt;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"/>
    </row>
    <row r="54" spans="1:31" customFormat="1" ht="15">
      <c r="A54" s="4" t="s">
        <v>182</v>
      </c>
      <c r="B54" s="4">
        <v>160</v>
      </c>
      <c r="C54" s="4">
        <v>146</v>
      </c>
      <c r="D54" s="4">
        <v>13</v>
      </c>
      <c r="E54" s="4">
        <v>22</v>
      </c>
      <c r="F54" s="4">
        <v>12</v>
      </c>
      <c r="G54" s="5" t="s">
        <v>17</v>
      </c>
      <c r="H54" s="2" t="s">
        <v>18</v>
      </c>
      <c r="I54" s="2" t="s">
        <v>182</v>
      </c>
      <c r="J54" s="2" t="s">
        <v>183</v>
      </c>
      <c r="K54" s="2" t="s">
        <v>184</v>
      </c>
      <c r="L54" s="6" t="str">
        <f t="shared" si="6"/>
        <v>hem140</v>
      </c>
      <c r="M54" s="6" t="str">
        <f t="shared" si="7"/>
        <v>he140m</v>
      </c>
      <c r="N54" s="2" t="str">
        <f t="shared" si="8"/>
        <v>hem 140</v>
      </c>
      <c r="O54" s="2"/>
      <c r="P54" s="6" t="str">
        <f t="shared" si="9"/>
        <v>synonyms":["HEM140","HE140M","HEM 140","hem140","he140m","hem 140"]}]},</v>
      </c>
      <c r="Q54" s="2" t="str">
        <f t="shared" si="4"/>
        <v>{"HEM140": [{"shape_coords":[160,146,13,22,12],"shape_name":"I-shape parallel flange","synonyms":["HEM140","HE140M","HEM 140","hem140","he140m","hem 140"]}]},</v>
      </c>
      <c r="R54" s="2" t="str">
        <f t="shared" si="5"/>
        <v>'&lt;option value="160;146;13;22;12"&gt;HEM140&lt;/option&gt;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"/>
    </row>
    <row r="55" spans="1:31" customFormat="1" ht="15">
      <c r="A55" s="4" t="s">
        <v>185</v>
      </c>
      <c r="B55" s="4">
        <v>180</v>
      </c>
      <c r="C55" s="4">
        <v>166</v>
      </c>
      <c r="D55" s="4">
        <v>14</v>
      </c>
      <c r="E55" s="4">
        <v>23</v>
      </c>
      <c r="F55" s="4">
        <v>15</v>
      </c>
      <c r="G55" s="5" t="s">
        <v>17</v>
      </c>
      <c r="H55" s="2" t="s">
        <v>18</v>
      </c>
      <c r="I55" s="2" t="s">
        <v>185</v>
      </c>
      <c r="J55" s="2" t="s">
        <v>186</v>
      </c>
      <c r="K55" s="2" t="s">
        <v>187</v>
      </c>
      <c r="L55" s="6" t="str">
        <f t="shared" si="6"/>
        <v>hem160</v>
      </c>
      <c r="M55" s="6" t="str">
        <f t="shared" si="7"/>
        <v>he160m</v>
      </c>
      <c r="N55" s="2" t="str">
        <f t="shared" si="8"/>
        <v>hem 160</v>
      </c>
      <c r="O55" s="2"/>
      <c r="P55" s="6" t="str">
        <f t="shared" si="9"/>
        <v>synonyms":["HEM160","HE160M","HEM 160","hem160","he160m","hem 160"]}]},</v>
      </c>
      <c r="Q55" s="2" t="str">
        <f t="shared" si="4"/>
        <v>{"HEM160": [{"shape_coords":[180,166,14,23,15],"shape_name":"I-shape parallel flange","synonyms":["HEM160","HE160M","HEM 160","hem160","he160m","hem 160"]}]},</v>
      </c>
      <c r="R55" s="2" t="str">
        <f t="shared" si="5"/>
        <v>'&lt;option value="180;166;14;23;15"&gt;HEM160&lt;/option&gt;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"/>
    </row>
    <row r="56" spans="1:31" customFormat="1" ht="15">
      <c r="A56" s="4" t="s">
        <v>188</v>
      </c>
      <c r="B56" s="4">
        <v>200</v>
      </c>
      <c r="C56" s="4">
        <v>186</v>
      </c>
      <c r="D56" s="4" t="s">
        <v>87</v>
      </c>
      <c r="E56" s="4">
        <v>24</v>
      </c>
      <c r="F56" s="4">
        <v>15</v>
      </c>
      <c r="G56" s="5" t="s">
        <v>17</v>
      </c>
      <c r="H56" s="2" t="s">
        <v>18</v>
      </c>
      <c r="I56" s="2" t="s">
        <v>188</v>
      </c>
      <c r="J56" s="2" t="s">
        <v>189</v>
      </c>
      <c r="K56" s="2" t="s">
        <v>190</v>
      </c>
      <c r="L56" s="6" t="str">
        <f t="shared" si="6"/>
        <v>hem180</v>
      </c>
      <c r="M56" s="6" t="str">
        <f t="shared" si="7"/>
        <v>he180m</v>
      </c>
      <c r="N56" s="2" t="str">
        <f t="shared" si="8"/>
        <v>hem 180</v>
      </c>
      <c r="O56" s="2"/>
      <c r="P56" s="6" t="str">
        <f t="shared" si="9"/>
        <v>synonyms":["HEM180","HE180M","HEM 180","hem180","he180m","hem 180"]}]},</v>
      </c>
      <c r="Q56" s="2" t="str">
        <f t="shared" si="4"/>
        <v>{"HEM180": [{"shape_coords":[200,186,14.5,24,15],"shape_name":"I-shape parallel flange","synonyms":["HEM180","HE180M","HEM 180","hem180","he180m","hem 180"]}]},</v>
      </c>
      <c r="R56" s="2" t="str">
        <f t="shared" si="5"/>
        <v>'&lt;option value="200;186;14.5;24;15"&gt;HEM180&lt;/option&gt;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"/>
    </row>
    <row r="57" spans="1:31" customFormat="1" ht="15">
      <c r="A57" s="4" t="s">
        <v>191</v>
      </c>
      <c r="B57" s="4">
        <v>220</v>
      </c>
      <c r="C57" s="4">
        <v>206</v>
      </c>
      <c r="D57" s="4">
        <v>15</v>
      </c>
      <c r="E57" s="4">
        <v>25</v>
      </c>
      <c r="F57" s="4">
        <v>18</v>
      </c>
      <c r="G57" s="5" t="s">
        <v>17</v>
      </c>
      <c r="H57" s="2" t="s">
        <v>18</v>
      </c>
      <c r="I57" s="2" t="s">
        <v>191</v>
      </c>
      <c r="J57" s="2" t="s">
        <v>192</v>
      </c>
      <c r="K57" s="2" t="s">
        <v>193</v>
      </c>
      <c r="L57" s="6" t="str">
        <f t="shared" si="6"/>
        <v>hem200</v>
      </c>
      <c r="M57" s="6" t="str">
        <f t="shared" si="7"/>
        <v>he200m</v>
      </c>
      <c r="N57" s="2" t="str">
        <f t="shared" si="8"/>
        <v>hem 200</v>
      </c>
      <c r="O57" s="2"/>
      <c r="P57" s="6" t="str">
        <f t="shared" si="9"/>
        <v>synonyms":["HEM200","HE200M","HEM 200","hem200","he200m","hem 200"]}]},</v>
      </c>
      <c r="Q57" s="2" t="str">
        <f t="shared" si="4"/>
        <v>{"HEM200": [{"shape_coords":[220,206,15,25,18],"shape_name":"I-shape parallel flange","synonyms":["HEM200","HE200M","HEM 200","hem200","he200m","hem 200"]}]},</v>
      </c>
      <c r="R57" s="2" t="str">
        <f t="shared" si="5"/>
        <v>'&lt;option value="220;206;15;25;18"&gt;HEM200&lt;/option&gt;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</row>
    <row r="58" spans="1:31" customFormat="1" ht="15">
      <c r="A58" s="4" t="s">
        <v>194</v>
      </c>
      <c r="B58" s="4">
        <v>240</v>
      </c>
      <c r="C58" s="4">
        <v>226</v>
      </c>
      <c r="D58" s="4" t="s">
        <v>156</v>
      </c>
      <c r="E58" s="4">
        <v>26</v>
      </c>
      <c r="F58" s="4">
        <v>18</v>
      </c>
      <c r="G58" s="5" t="s">
        <v>17</v>
      </c>
      <c r="H58" s="2" t="s">
        <v>18</v>
      </c>
      <c r="I58" s="2" t="s">
        <v>194</v>
      </c>
      <c r="J58" s="2" t="s">
        <v>195</v>
      </c>
      <c r="K58" s="2" t="s">
        <v>196</v>
      </c>
      <c r="L58" s="6" t="str">
        <f t="shared" si="6"/>
        <v>hem220</v>
      </c>
      <c r="M58" s="6" t="str">
        <f t="shared" si="7"/>
        <v>he220m</v>
      </c>
      <c r="N58" s="2" t="str">
        <f t="shared" si="8"/>
        <v>hem 220</v>
      </c>
      <c r="O58" s="2"/>
      <c r="P58" s="6" t="str">
        <f t="shared" si="9"/>
        <v>synonyms":["HEM220","HE220M","HEM 220","hem220","he220m","hem 220"]}]},</v>
      </c>
      <c r="Q58" s="2" t="str">
        <f t="shared" si="4"/>
        <v>{"HEM220": [{"shape_coords":[240,226,15.5,26,18],"shape_name":"I-shape parallel flange","synonyms":["HEM220","HE220M","HEM 220","hem220","he220m","hem 220"]}]},</v>
      </c>
      <c r="R58" s="2" t="str">
        <f t="shared" si="5"/>
        <v>'&lt;option value="240;226;15.5;26;18"&gt;HEM220&lt;/option&gt;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"/>
    </row>
    <row r="59" spans="1:31" customFormat="1" ht="15">
      <c r="A59" s="4" t="s">
        <v>197</v>
      </c>
      <c r="B59" s="4">
        <v>270</v>
      </c>
      <c r="C59" s="4">
        <v>248</v>
      </c>
      <c r="D59" s="4">
        <v>18</v>
      </c>
      <c r="E59" s="4">
        <v>32</v>
      </c>
      <c r="F59" s="4">
        <v>21</v>
      </c>
      <c r="G59" s="5" t="s">
        <v>17</v>
      </c>
      <c r="H59" s="2" t="s">
        <v>18</v>
      </c>
      <c r="I59" s="2" t="s">
        <v>197</v>
      </c>
      <c r="J59" s="2" t="s">
        <v>198</v>
      </c>
      <c r="K59" s="2" t="s">
        <v>199</v>
      </c>
      <c r="L59" s="6" t="str">
        <f t="shared" si="6"/>
        <v>hem240</v>
      </c>
      <c r="M59" s="6" t="str">
        <f t="shared" si="7"/>
        <v>he240m</v>
      </c>
      <c r="N59" s="2" t="str">
        <f t="shared" si="8"/>
        <v>hem 240</v>
      </c>
      <c r="O59" s="2"/>
      <c r="P59" s="6" t="str">
        <f t="shared" si="9"/>
        <v>synonyms":["HEM240","HE240M","HEM 240","hem240","he240m","hem 240"]}]},</v>
      </c>
      <c r="Q59" s="2" t="str">
        <f t="shared" si="4"/>
        <v>{"HEM240": [{"shape_coords":[270,248,18,32,21],"shape_name":"I-shape parallel flange","synonyms":["HEM240","HE240M","HEM 240","hem240","he240m","hem 240"]}]},</v>
      </c>
      <c r="R59" s="2" t="str">
        <f t="shared" si="5"/>
        <v>'&lt;option value="270;248;18;32;21"&gt;HEM240&lt;/option&gt;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"/>
    </row>
    <row r="60" spans="1:31" customFormat="1" ht="15">
      <c r="A60" s="4" t="s">
        <v>200</v>
      </c>
      <c r="B60" s="4">
        <v>290</v>
      </c>
      <c r="C60" s="4">
        <v>268</v>
      </c>
      <c r="D60" s="4">
        <v>18</v>
      </c>
      <c r="E60" s="4">
        <v>32.5</v>
      </c>
      <c r="F60" s="4">
        <v>24</v>
      </c>
      <c r="G60" s="5" t="s">
        <v>17</v>
      </c>
      <c r="H60" s="2" t="s">
        <v>18</v>
      </c>
      <c r="I60" s="2" t="s">
        <v>200</v>
      </c>
      <c r="J60" s="2" t="s">
        <v>201</v>
      </c>
      <c r="K60" s="2" t="s">
        <v>202</v>
      </c>
      <c r="L60" s="6" t="str">
        <f t="shared" si="6"/>
        <v>hem260</v>
      </c>
      <c r="M60" s="6" t="str">
        <f t="shared" si="7"/>
        <v>he260m</v>
      </c>
      <c r="N60" s="2" t="str">
        <f t="shared" si="8"/>
        <v>hem 260</v>
      </c>
      <c r="O60" s="2"/>
      <c r="P60" s="6" t="str">
        <f t="shared" si="9"/>
        <v>synonyms":["HEM260","HE260M","HEM 260","hem260","he260m","hem 260"]}]},</v>
      </c>
      <c r="Q60" s="2" t="str">
        <f t="shared" si="4"/>
        <v>{"HEM260": [{"shape_coords":[290,268,18,32.5,24],"shape_name":"I-shape parallel flange","synonyms":["HEM260","HE260M","HEM 260","hem260","he260m","hem 260"]}]},</v>
      </c>
      <c r="R60" s="2" t="str">
        <f t="shared" si="5"/>
        <v>'&lt;option value="290;268;18;32,5;24"&gt;HEM260&lt;/option&gt;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</row>
    <row r="61" spans="1:31" customFormat="1" ht="15">
      <c r="A61" s="4" t="s">
        <v>203</v>
      </c>
      <c r="B61" s="4">
        <v>310</v>
      </c>
      <c r="C61" s="4">
        <v>288</v>
      </c>
      <c r="D61" s="4" t="s">
        <v>170</v>
      </c>
      <c r="E61" s="4">
        <v>33</v>
      </c>
      <c r="F61" s="4">
        <v>24</v>
      </c>
      <c r="G61" s="5" t="s">
        <v>17</v>
      </c>
      <c r="H61" s="2" t="s">
        <v>18</v>
      </c>
      <c r="I61" s="2" t="s">
        <v>203</v>
      </c>
      <c r="J61" s="2" t="s">
        <v>204</v>
      </c>
      <c r="K61" s="2" t="s">
        <v>205</v>
      </c>
      <c r="L61" s="6" t="str">
        <f t="shared" si="6"/>
        <v>hem280</v>
      </c>
      <c r="M61" s="6" t="str">
        <f t="shared" si="7"/>
        <v>he280m</v>
      </c>
      <c r="N61" s="2" t="str">
        <f t="shared" si="8"/>
        <v>hem 280</v>
      </c>
      <c r="O61" s="2"/>
      <c r="P61" s="6" t="str">
        <f t="shared" si="9"/>
        <v>synonyms":["HEM280","HE280M","HEM 280","hem280","he280m","hem 280"]}]},</v>
      </c>
      <c r="Q61" s="2" t="str">
        <f t="shared" si="4"/>
        <v>{"HEM280": [{"shape_coords":[310,288,18.5,33,24],"shape_name":"I-shape parallel flange","synonyms":["HEM280","HE280M","HEM 280","hem280","he280m","hem 280"]}]},</v>
      </c>
      <c r="R61" s="2" t="str">
        <f t="shared" si="5"/>
        <v>'&lt;option value="310;288;18.5;33;24"&gt;HEM280&lt;/option&gt;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"/>
    </row>
    <row r="62" spans="1:31" customFormat="1" ht="15">
      <c r="A62" s="4" t="s">
        <v>206</v>
      </c>
      <c r="B62" s="4">
        <v>340</v>
      </c>
      <c r="C62" s="4">
        <v>310</v>
      </c>
      <c r="D62" s="4">
        <v>21</v>
      </c>
      <c r="E62" s="4">
        <v>39</v>
      </c>
      <c r="F62" s="4">
        <v>27</v>
      </c>
      <c r="G62" s="5" t="s">
        <v>17</v>
      </c>
      <c r="H62" s="2" t="s">
        <v>18</v>
      </c>
      <c r="I62" s="2" t="s">
        <v>206</v>
      </c>
      <c r="J62" s="2" t="s">
        <v>207</v>
      </c>
      <c r="K62" s="2" t="s">
        <v>208</v>
      </c>
      <c r="L62" s="6" t="str">
        <f t="shared" si="6"/>
        <v>hem300</v>
      </c>
      <c r="M62" s="6" t="str">
        <f t="shared" si="7"/>
        <v>he300m</v>
      </c>
      <c r="N62" s="2" t="str">
        <f t="shared" si="8"/>
        <v>hem 300</v>
      </c>
      <c r="O62" s="2"/>
      <c r="P62" s="6" t="str">
        <f t="shared" si="9"/>
        <v>synonyms":["HEM300","HE300M","HEM 300","hem300","he300m","hem 300"]}]},</v>
      </c>
      <c r="Q62" s="2" t="str">
        <f t="shared" si="4"/>
        <v>{"HEM300": [{"shape_coords":[340,310,21,39,27],"shape_name":"I-shape parallel flange","synonyms":["HEM300","HE300M","HEM 300","hem300","he300m","hem 300"]}]},</v>
      </c>
      <c r="R62" s="2" t="str">
        <f t="shared" si="5"/>
        <v>'&lt;option value="340;310;21;39;27"&gt;HEM300&lt;/option&gt;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"/>
    </row>
    <row r="63" spans="1:31" customFormat="1" ht="15">
      <c r="A63" s="4" t="s">
        <v>209</v>
      </c>
      <c r="B63" s="4">
        <v>359</v>
      </c>
      <c r="C63" s="4">
        <v>309</v>
      </c>
      <c r="D63" s="4">
        <v>21</v>
      </c>
      <c r="E63" s="4">
        <v>40</v>
      </c>
      <c r="F63" s="4">
        <v>27</v>
      </c>
      <c r="G63" s="5" t="s">
        <v>17</v>
      </c>
      <c r="H63" s="2" t="s">
        <v>18</v>
      </c>
      <c r="I63" s="2" t="s">
        <v>209</v>
      </c>
      <c r="J63" s="2" t="s">
        <v>210</v>
      </c>
      <c r="K63" s="2" t="s">
        <v>211</v>
      </c>
      <c r="L63" s="6" t="str">
        <f t="shared" si="6"/>
        <v>hem320</v>
      </c>
      <c r="M63" s="6" t="str">
        <f t="shared" si="7"/>
        <v>he320m</v>
      </c>
      <c r="N63" s="2" t="str">
        <f t="shared" si="8"/>
        <v>hem 320</v>
      </c>
      <c r="O63" s="2"/>
      <c r="P63" s="6" t="str">
        <f t="shared" si="9"/>
        <v>synonyms":["HEM320","HE320M","HEM 320","hem320","he320m","hem 320"]}]},</v>
      </c>
      <c r="Q63" s="2" t="str">
        <f t="shared" si="4"/>
        <v>{"HEM320": [{"shape_coords":[359,309,21,40,27],"shape_name":"I-shape parallel flange","synonyms":["HEM320","HE320M","HEM 320","hem320","he320m","hem 320"]}]},</v>
      </c>
      <c r="R63" s="2" t="str">
        <f t="shared" si="5"/>
        <v>'&lt;option value="359;309;21;40;27"&gt;HEM320&lt;/option&gt;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</row>
    <row r="64" spans="1:31" customFormat="1" ht="15">
      <c r="A64" s="4" t="s">
        <v>212</v>
      </c>
      <c r="B64" s="4">
        <v>377</v>
      </c>
      <c r="C64" s="4">
        <v>309</v>
      </c>
      <c r="D64" s="4">
        <v>21</v>
      </c>
      <c r="E64" s="4">
        <v>40</v>
      </c>
      <c r="F64" s="4">
        <v>27</v>
      </c>
      <c r="G64" s="5" t="s">
        <v>17</v>
      </c>
      <c r="H64" s="2" t="s">
        <v>18</v>
      </c>
      <c r="I64" s="2" t="s">
        <v>212</v>
      </c>
      <c r="J64" s="2" t="s">
        <v>213</v>
      </c>
      <c r="K64" s="2" t="s">
        <v>214</v>
      </c>
      <c r="L64" s="6" t="str">
        <f t="shared" si="6"/>
        <v>hem340</v>
      </c>
      <c r="M64" s="6" t="str">
        <f t="shared" si="7"/>
        <v>he340m</v>
      </c>
      <c r="N64" s="2" t="str">
        <f t="shared" si="8"/>
        <v>hem 340</v>
      </c>
      <c r="O64" s="2"/>
      <c r="P64" s="6" t="str">
        <f t="shared" si="9"/>
        <v>synonyms":["HEM340","HE340M","HEM 340","hem340","he340m","hem 340"]}]},</v>
      </c>
      <c r="Q64" s="2" t="str">
        <f t="shared" si="4"/>
        <v>{"HEM340": [{"shape_coords":[377,309,21,40,27],"shape_name":"I-shape parallel flange","synonyms":["HEM340","HE340M","HEM 340","hem340","he340m","hem 340"]}]},</v>
      </c>
      <c r="R64" s="2" t="str">
        <f t="shared" si="5"/>
        <v>'&lt;option value="377;309;21;40;27"&gt;HEM340&lt;/option&gt;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"/>
    </row>
    <row r="65" spans="1:31" customFormat="1" ht="15">
      <c r="A65" s="4" t="s">
        <v>215</v>
      </c>
      <c r="B65" s="4">
        <v>395</v>
      </c>
      <c r="C65" s="4">
        <v>308</v>
      </c>
      <c r="D65" s="4">
        <v>21</v>
      </c>
      <c r="E65" s="4">
        <v>40</v>
      </c>
      <c r="F65" s="4">
        <v>27</v>
      </c>
      <c r="G65" s="5" t="s">
        <v>17</v>
      </c>
      <c r="H65" s="2" t="s">
        <v>18</v>
      </c>
      <c r="I65" s="2" t="s">
        <v>215</v>
      </c>
      <c r="J65" s="2" t="s">
        <v>216</v>
      </c>
      <c r="K65" s="2" t="s">
        <v>217</v>
      </c>
      <c r="L65" s="6" t="str">
        <f t="shared" si="6"/>
        <v>hem360</v>
      </c>
      <c r="M65" s="6" t="str">
        <f t="shared" si="7"/>
        <v>he360m</v>
      </c>
      <c r="N65" s="2" t="str">
        <f t="shared" si="8"/>
        <v>hem 360</v>
      </c>
      <c r="O65" s="2"/>
      <c r="P65" s="6" t="str">
        <f t="shared" si="9"/>
        <v>synonyms":["HEM360","HE360M","HEM 360","hem360","he360m","hem 360"]}]},</v>
      </c>
      <c r="Q65" s="2" t="str">
        <f t="shared" si="4"/>
        <v>{"HEM360": [{"shape_coords":[395,308,21,40,27],"shape_name":"I-shape parallel flange","synonyms":["HEM360","HE360M","HEM 360","hem360","he360m","hem 360"]}]},</v>
      </c>
      <c r="R65" s="2" t="str">
        <f t="shared" si="5"/>
        <v>'&lt;option value="395;308;21;40;27"&gt;HEM360&lt;/option&gt;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"/>
    </row>
    <row r="66" spans="1:31" customFormat="1" ht="15">
      <c r="A66" s="4" t="s">
        <v>218</v>
      </c>
      <c r="B66" s="4">
        <v>432</v>
      </c>
      <c r="C66" s="4">
        <v>307</v>
      </c>
      <c r="D66" s="4">
        <v>21</v>
      </c>
      <c r="E66" s="4">
        <v>40</v>
      </c>
      <c r="F66" s="4">
        <v>27</v>
      </c>
      <c r="G66" s="5" t="s">
        <v>17</v>
      </c>
      <c r="H66" s="2" t="s">
        <v>18</v>
      </c>
      <c r="I66" s="2" t="s">
        <v>218</v>
      </c>
      <c r="J66" s="2" t="s">
        <v>219</v>
      </c>
      <c r="K66" s="2" t="s">
        <v>220</v>
      </c>
      <c r="L66" s="6" t="str">
        <f t="shared" si="6"/>
        <v>hem400</v>
      </c>
      <c r="M66" s="6" t="str">
        <f t="shared" si="7"/>
        <v>he400m</v>
      </c>
      <c r="N66" s="2" t="str">
        <f t="shared" si="8"/>
        <v>hem 400</v>
      </c>
      <c r="O66" s="2"/>
      <c r="P66" s="6" t="str">
        <f t="shared" si="9"/>
        <v>synonyms":["HEM400","HE400M","HEM 400","hem400","he400m","hem 400"]}]},</v>
      </c>
      <c r="Q66" s="2" t="str">
        <f t="shared" si="4"/>
        <v>{"HEM400": [{"shape_coords":[432,307,21,40,27],"shape_name":"I-shape parallel flange","synonyms":["HEM400","HE400M","HEM 400","hem400","he400m","hem 400"]}]},</v>
      </c>
      <c r="R66" s="2" t="str">
        <f t="shared" si="5"/>
        <v>'&lt;option value="432;307;21;40;27"&gt;HEM400&lt;/option&gt;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"/>
    </row>
    <row r="67" spans="1:31" customFormat="1" ht="15">
      <c r="A67" s="4" t="s">
        <v>221</v>
      </c>
      <c r="B67" s="4">
        <v>478</v>
      </c>
      <c r="C67" s="4">
        <v>307</v>
      </c>
      <c r="D67" s="4">
        <v>21</v>
      </c>
      <c r="E67" s="4">
        <v>40</v>
      </c>
      <c r="F67" s="4">
        <v>27</v>
      </c>
      <c r="G67" s="5" t="s">
        <v>17</v>
      </c>
      <c r="H67" s="2" t="s">
        <v>18</v>
      </c>
      <c r="I67" s="2" t="s">
        <v>221</v>
      </c>
      <c r="J67" s="2" t="s">
        <v>222</v>
      </c>
      <c r="K67" s="2" t="s">
        <v>223</v>
      </c>
      <c r="L67" s="6" t="str">
        <f t="shared" si="6"/>
        <v>hem450</v>
      </c>
      <c r="M67" s="6" t="str">
        <f t="shared" si="7"/>
        <v>he450m</v>
      </c>
      <c r="N67" s="2" t="str">
        <f t="shared" si="8"/>
        <v>hem 450</v>
      </c>
      <c r="O67" s="2"/>
      <c r="P67" s="6" t="str">
        <f t="shared" si="9"/>
        <v>synonyms":["HEM450","HE450M","HEM 450","hem450","he450m","hem 450"]}]},</v>
      </c>
      <c r="Q67" s="2" t="str">
        <f t="shared" si="4"/>
        <v>{"HEM450": [{"shape_coords":[478,307,21,40,27],"shape_name":"I-shape parallel flange","synonyms":["HEM450","HE450M","HEM 450","hem450","he450m","hem 450"]}]},</v>
      </c>
      <c r="R67" s="2" t="str">
        <f t="shared" si="5"/>
        <v>'&lt;option value="478;307;21;40;27"&gt;HEM450&lt;/option&gt;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"/>
    </row>
    <row r="68" spans="1:31" customFormat="1" ht="15">
      <c r="A68" s="4" t="s">
        <v>224</v>
      </c>
      <c r="B68" s="4">
        <v>524</v>
      </c>
      <c r="C68" s="4">
        <v>306</v>
      </c>
      <c r="D68" s="4">
        <v>21</v>
      </c>
      <c r="E68" s="4">
        <v>40</v>
      </c>
      <c r="F68" s="4">
        <v>27</v>
      </c>
      <c r="G68" s="5" t="s">
        <v>17</v>
      </c>
      <c r="H68" s="2" t="s">
        <v>18</v>
      </c>
      <c r="I68" s="2" t="s">
        <v>224</v>
      </c>
      <c r="J68" s="2" t="s">
        <v>225</v>
      </c>
      <c r="K68" s="2" t="s">
        <v>226</v>
      </c>
      <c r="L68" s="6" t="str">
        <f t="shared" ref="L68:L93" si="10">LOWER(I68)</f>
        <v>hem500</v>
      </c>
      <c r="M68" s="6" t="str">
        <f t="shared" ref="M68:M93" si="11">LOWER(J68)</f>
        <v>he500m</v>
      </c>
      <c r="N68" s="2" t="str">
        <f t="shared" ref="N68:N93" si="12">LOWER(K68)</f>
        <v>hem 500</v>
      </c>
      <c r="O68" s="2"/>
      <c r="P68" s="6" t="str">
        <f t="shared" ref="P68:P93" si="13" xml:space="preserve"> "synonyms"&amp;""""&amp;":["&amp;""""&amp;I68&amp;""""&amp;","&amp;""""&amp;J68&amp;""""&amp;","&amp;""""&amp;K68&amp;""""&amp;","&amp;""""&amp;L68&amp;""""&amp;","&amp;""""&amp;M68&amp;""""&amp;","&amp;""""&amp;N68&amp;""""&amp;"]}]},"</f>
        <v>synonyms":["HEM500","HE500M","HEM 500","hem500","he500m","hem 500"]}]},</v>
      </c>
      <c r="Q68" s="2" t="str">
        <f t="shared" ref="Q68:Q131" si="14">"{" &amp; """"&amp;A68&amp;""""&amp;": [{""" &amp;"shape_coords"&amp;"""" &amp; ":" &amp; "[" &amp; B68 &amp; "," &amp;C68 &amp; "," &amp;D68&amp; "," &amp;E68&amp; "," &amp;F68 &amp; "]," &amp; """" &amp;"shape_name"&amp;"""" &amp; ":" &amp; """" &amp;H68 &amp; """" &amp; "," &amp; """"&amp;P68</f>
        <v>{"HEM500": [{"shape_coords":[524,306,21,40,27],"shape_name":"I-shape parallel flange","synonyms":["HEM500","HE500M","HEM 500","hem500","he500m","hem 500"]}]},</v>
      </c>
      <c r="R68" s="2" t="str">
        <f t="shared" si="5"/>
        <v>'&lt;option value="524;306;21;40;27"&gt;HEM500&lt;/option&gt;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"/>
    </row>
    <row r="69" spans="1:31" customFormat="1" ht="15">
      <c r="A69" s="4" t="s">
        <v>227</v>
      </c>
      <c r="B69" s="4">
        <v>572</v>
      </c>
      <c r="C69" s="4">
        <v>306</v>
      </c>
      <c r="D69" s="4">
        <v>21</v>
      </c>
      <c r="E69" s="4">
        <v>40</v>
      </c>
      <c r="F69" s="4">
        <v>27</v>
      </c>
      <c r="G69" s="5" t="s">
        <v>17</v>
      </c>
      <c r="H69" s="2" t="s">
        <v>18</v>
      </c>
      <c r="I69" s="2" t="s">
        <v>227</v>
      </c>
      <c r="J69" s="2" t="s">
        <v>228</v>
      </c>
      <c r="K69" s="2" t="s">
        <v>229</v>
      </c>
      <c r="L69" s="6" t="str">
        <f t="shared" si="10"/>
        <v>hem550</v>
      </c>
      <c r="M69" s="6" t="str">
        <f t="shared" si="11"/>
        <v>he550m</v>
      </c>
      <c r="N69" s="2" t="str">
        <f t="shared" si="12"/>
        <v>hem 550</v>
      </c>
      <c r="O69" s="2"/>
      <c r="P69" s="6" t="str">
        <f t="shared" si="13"/>
        <v>synonyms":["HEM550","HE550M","HEM 550","hem550","he550m","hem 550"]}]},</v>
      </c>
      <c r="Q69" s="2" t="str">
        <f t="shared" si="14"/>
        <v>{"HEM550": [{"shape_coords":[572,306,21,40,27],"shape_name":"I-shape parallel flange","synonyms":["HEM550","HE550M","HEM 550","hem550","he550m","hem 550"]}]},</v>
      </c>
      <c r="R69" s="2" t="str">
        <f t="shared" ref="R69:R132" si="15">"'&lt;option value=""" &amp;B69 &amp; ";" &amp;C69 &amp; ";" &amp;D69 &amp; ";" &amp;E69 &amp; ";" &amp;F69 &amp; """&gt;" &amp;A69 &amp; "&lt;/option&gt;"</f>
        <v>'&lt;option value="572;306;21;40;27"&gt;HEM550&lt;/option&gt;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"/>
    </row>
    <row r="70" spans="1:31" customFormat="1" ht="15">
      <c r="A70" s="4" t="s">
        <v>230</v>
      </c>
      <c r="B70" s="4">
        <v>620</v>
      </c>
      <c r="C70" s="4">
        <v>305</v>
      </c>
      <c r="D70" s="4">
        <v>21</v>
      </c>
      <c r="E70" s="4">
        <v>40</v>
      </c>
      <c r="F70" s="4">
        <v>27</v>
      </c>
      <c r="G70" s="5" t="s">
        <v>17</v>
      </c>
      <c r="H70" s="2" t="s">
        <v>18</v>
      </c>
      <c r="I70" s="2" t="s">
        <v>230</v>
      </c>
      <c r="J70" s="2" t="s">
        <v>231</v>
      </c>
      <c r="K70" s="2" t="s">
        <v>232</v>
      </c>
      <c r="L70" s="6" t="str">
        <f t="shared" si="10"/>
        <v>hem600</v>
      </c>
      <c r="M70" s="6" t="str">
        <f t="shared" si="11"/>
        <v>he600m</v>
      </c>
      <c r="N70" s="2" t="str">
        <f t="shared" si="12"/>
        <v>hem 600</v>
      </c>
      <c r="O70" s="2"/>
      <c r="P70" s="6" t="str">
        <f t="shared" si="13"/>
        <v>synonyms":["HEM600","HE600M","HEM 600","hem600","he600m","hem 600"]}]},</v>
      </c>
      <c r="Q70" s="2" t="str">
        <f t="shared" si="14"/>
        <v>{"HEM600": [{"shape_coords":[620,305,21,40,27],"shape_name":"I-shape parallel flange","synonyms":["HEM600","HE600M","HEM 600","hem600","he600m","hem 600"]}]},</v>
      </c>
      <c r="R70" s="2" t="str">
        <f t="shared" si="15"/>
        <v>'&lt;option value="620;305;21;40;27"&gt;HEM600&lt;/option&gt;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"/>
    </row>
    <row r="71" spans="1:31" customFormat="1" ht="15">
      <c r="A71" s="4" t="s">
        <v>233</v>
      </c>
      <c r="B71" s="4">
        <v>668</v>
      </c>
      <c r="C71" s="4">
        <v>305</v>
      </c>
      <c r="D71" s="4">
        <v>21</v>
      </c>
      <c r="E71" s="4">
        <v>40</v>
      </c>
      <c r="F71" s="4">
        <v>27</v>
      </c>
      <c r="G71" s="5" t="s">
        <v>17</v>
      </c>
      <c r="H71" s="2" t="s">
        <v>18</v>
      </c>
      <c r="I71" s="2" t="s">
        <v>233</v>
      </c>
      <c r="J71" s="2" t="s">
        <v>234</v>
      </c>
      <c r="K71" s="2" t="s">
        <v>235</v>
      </c>
      <c r="L71" s="6" t="str">
        <f t="shared" si="10"/>
        <v>hem650</v>
      </c>
      <c r="M71" s="6" t="str">
        <f t="shared" si="11"/>
        <v>he650m</v>
      </c>
      <c r="N71" s="2" t="str">
        <f t="shared" si="12"/>
        <v>hem 650</v>
      </c>
      <c r="O71" s="2"/>
      <c r="P71" s="6" t="str">
        <f t="shared" si="13"/>
        <v>synonyms":["HEM650","HE650M","HEM 650","hem650","he650m","hem 650"]}]},</v>
      </c>
      <c r="Q71" s="2" t="str">
        <f t="shared" si="14"/>
        <v>{"HEM650": [{"shape_coords":[668,305,21,40,27],"shape_name":"I-shape parallel flange","synonyms":["HEM650","HE650M","HEM 650","hem650","he650m","hem 650"]}]},</v>
      </c>
      <c r="R71" s="2" t="str">
        <f t="shared" si="15"/>
        <v>'&lt;option value="668;305;21;40;27"&gt;HEM650&lt;/option&gt;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"/>
    </row>
    <row r="72" spans="1:31" customFormat="1" ht="15">
      <c r="A72" s="4" t="s">
        <v>236</v>
      </c>
      <c r="B72" s="4">
        <v>716</v>
      </c>
      <c r="C72" s="4">
        <v>304</v>
      </c>
      <c r="D72" s="4">
        <v>21</v>
      </c>
      <c r="E72" s="4">
        <v>40</v>
      </c>
      <c r="F72" s="4">
        <v>27</v>
      </c>
      <c r="G72" s="5" t="s">
        <v>17</v>
      </c>
      <c r="H72" s="2" t="s">
        <v>18</v>
      </c>
      <c r="I72" s="2" t="s">
        <v>236</v>
      </c>
      <c r="J72" s="2" t="s">
        <v>237</v>
      </c>
      <c r="K72" s="2" t="s">
        <v>238</v>
      </c>
      <c r="L72" s="6" t="str">
        <f t="shared" si="10"/>
        <v>hem700</v>
      </c>
      <c r="M72" s="6" t="str">
        <f t="shared" si="11"/>
        <v>he700m</v>
      </c>
      <c r="N72" s="2" t="str">
        <f t="shared" si="12"/>
        <v>hem 700</v>
      </c>
      <c r="O72" s="2"/>
      <c r="P72" s="6" t="str">
        <f t="shared" si="13"/>
        <v>synonyms":["HEM700","HE700M","HEM 700","hem700","he700m","hem 700"]}]},</v>
      </c>
      <c r="Q72" s="2" t="str">
        <f t="shared" si="14"/>
        <v>{"HEM700": [{"shape_coords":[716,304,21,40,27],"shape_name":"I-shape parallel flange","synonyms":["HEM700","HE700M","HEM 700","hem700","he700m","hem 700"]}]},</v>
      </c>
      <c r="R72" s="2" t="str">
        <f t="shared" si="15"/>
        <v>'&lt;option value="716;304;21;40;27"&gt;HEM700&lt;/option&gt;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"/>
    </row>
    <row r="73" spans="1:31" customFormat="1" ht="15">
      <c r="A73" s="4" t="s">
        <v>239</v>
      </c>
      <c r="B73" s="4">
        <v>814</v>
      </c>
      <c r="C73" s="4">
        <v>303</v>
      </c>
      <c r="D73" s="4">
        <v>21</v>
      </c>
      <c r="E73" s="4">
        <v>40</v>
      </c>
      <c r="F73" s="4">
        <v>30</v>
      </c>
      <c r="G73" s="5" t="s">
        <v>17</v>
      </c>
      <c r="H73" s="2" t="s">
        <v>18</v>
      </c>
      <c r="I73" s="2" t="s">
        <v>239</v>
      </c>
      <c r="J73" s="2" t="s">
        <v>240</v>
      </c>
      <c r="K73" s="2" t="s">
        <v>241</v>
      </c>
      <c r="L73" s="6" t="str">
        <f t="shared" si="10"/>
        <v>hem800</v>
      </c>
      <c r="M73" s="6" t="str">
        <f t="shared" si="11"/>
        <v>he800m</v>
      </c>
      <c r="N73" s="2" t="str">
        <f t="shared" si="12"/>
        <v>hem 800</v>
      </c>
      <c r="O73" s="2"/>
      <c r="P73" s="6" t="str">
        <f t="shared" si="13"/>
        <v>synonyms":["HEM800","HE800M","HEM 800","hem800","he800m","hem 800"]}]},</v>
      </c>
      <c r="Q73" s="2" t="str">
        <f t="shared" si="14"/>
        <v>{"HEM800": [{"shape_coords":[814,303,21,40,30],"shape_name":"I-shape parallel flange","synonyms":["HEM800","HE800M","HEM 800","hem800","he800m","hem 800"]}]},</v>
      </c>
      <c r="R73" s="2" t="str">
        <f t="shared" si="15"/>
        <v>'&lt;option value="814;303;21;40;30"&gt;HEM800&lt;/option&gt;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"/>
    </row>
    <row r="74" spans="1:31" customFormat="1" ht="15">
      <c r="A74" s="4" t="s">
        <v>242</v>
      </c>
      <c r="B74" s="4">
        <v>910</v>
      </c>
      <c r="C74" s="4">
        <v>302</v>
      </c>
      <c r="D74" s="4">
        <v>21</v>
      </c>
      <c r="E74" s="4">
        <v>40</v>
      </c>
      <c r="F74" s="4">
        <v>30</v>
      </c>
      <c r="G74" s="5" t="s">
        <v>17</v>
      </c>
      <c r="H74" s="2" t="s">
        <v>18</v>
      </c>
      <c r="I74" s="2" t="s">
        <v>242</v>
      </c>
      <c r="J74" s="2" t="s">
        <v>243</v>
      </c>
      <c r="K74" s="2" t="s">
        <v>244</v>
      </c>
      <c r="L74" s="6" t="str">
        <f t="shared" si="10"/>
        <v>hem900</v>
      </c>
      <c r="M74" s="6" t="str">
        <f t="shared" si="11"/>
        <v>he900m</v>
      </c>
      <c r="N74" s="2" t="str">
        <f t="shared" si="12"/>
        <v>hem 900</v>
      </c>
      <c r="O74" s="2"/>
      <c r="P74" s="6" t="str">
        <f t="shared" si="13"/>
        <v>synonyms":["HEM900","HE900M","HEM 900","hem900","he900m","hem 900"]}]},</v>
      </c>
      <c r="Q74" s="2" t="str">
        <f t="shared" si="14"/>
        <v>{"HEM900": [{"shape_coords":[910,302,21,40,30],"shape_name":"I-shape parallel flange","synonyms":["HEM900","HE900M","HEM 900","hem900","he900m","hem 900"]}]},</v>
      </c>
      <c r="R74" s="2" t="str">
        <f t="shared" si="15"/>
        <v>'&lt;option value="910;302;21;40;30"&gt;HEM900&lt;/option&gt;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"/>
    </row>
    <row r="75" spans="1:31" customFormat="1" ht="15">
      <c r="A75" s="4" t="s">
        <v>245</v>
      </c>
      <c r="B75" s="4">
        <v>1008</v>
      </c>
      <c r="C75" s="4">
        <v>302</v>
      </c>
      <c r="D75" s="4">
        <v>21</v>
      </c>
      <c r="E75" s="4">
        <v>40</v>
      </c>
      <c r="F75" s="4">
        <v>30</v>
      </c>
      <c r="G75" s="5" t="s">
        <v>17</v>
      </c>
      <c r="H75" s="2" t="s">
        <v>18</v>
      </c>
      <c r="I75" s="2" t="s">
        <v>245</v>
      </c>
      <c r="J75" s="2" t="s">
        <v>246</v>
      </c>
      <c r="K75" s="2" t="s">
        <v>247</v>
      </c>
      <c r="L75" s="6" t="str">
        <f t="shared" si="10"/>
        <v>hem1000</v>
      </c>
      <c r="M75" s="6" t="str">
        <f t="shared" si="11"/>
        <v>he1000m</v>
      </c>
      <c r="N75" s="2" t="str">
        <f t="shared" si="12"/>
        <v>hem 1000</v>
      </c>
      <c r="O75" s="2"/>
      <c r="P75" s="6" t="str">
        <f t="shared" si="13"/>
        <v>synonyms":["HEM1000","HE1000M","HEM 1000","hem1000","he1000m","hem 1000"]}]},</v>
      </c>
      <c r="Q75" s="2" t="str">
        <f t="shared" si="14"/>
        <v>{"HEM1000": [{"shape_coords":[1008,302,21,40,30],"shape_name":"I-shape parallel flange","synonyms":["HEM1000","HE1000M","HEM 1000","hem1000","he1000m","hem 1000"]}]},</v>
      </c>
      <c r="R75" s="2" t="str">
        <f t="shared" si="15"/>
        <v>'&lt;option value="1008;302;21;40;30"&gt;HEM1000&lt;/option&gt;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"/>
    </row>
    <row r="76" spans="1:31" customFormat="1" ht="15">
      <c r="A76" s="4" t="s">
        <v>248</v>
      </c>
      <c r="B76" s="4">
        <v>80</v>
      </c>
      <c r="C76" s="4">
        <v>46</v>
      </c>
      <c r="D76" s="4" t="s">
        <v>249</v>
      </c>
      <c r="E76" s="4" t="s">
        <v>250</v>
      </c>
      <c r="F76" s="4">
        <v>5</v>
      </c>
      <c r="G76" s="5" t="s">
        <v>17</v>
      </c>
      <c r="H76" s="2" t="s">
        <v>18</v>
      </c>
      <c r="I76" s="2" t="s">
        <v>248</v>
      </c>
      <c r="J76" s="2" t="s">
        <v>251</v>
      </c>
      <c r="K76" s="2" t="s">
        <v>252</v>
      </c>
      <c r="L76" s="2" t="str">
        <f t="shared" si="10"/>
        <v>ipe80</v>
      </c>
      <c r="M76" s="2" t="str">
        <f t="shared" si="11"/>
        <v>ipe 80</v>
      </c>
      <c r="N76" s="2" t="str">
        <f t="shared" si="12"/>
        <v>ip80e</v>
      </c>
      <c r="O76" s="2"/>
      <c r="P76" s="6" t="str">
        <f t="shared" si="13"/>
        <v>synonyms":["IPE80","IPE 80","IP80E","ipe80","ipe 80","ip80e"]}]},</v>
      </c>
      <c r="Q76" s="2" t="str">
        <f t="shared" si="14"/>
        <v>{"IPE80": [{"shape_coords":[80,46,3.8,5.2,5],"shape_name":"I-shape parallel flange","synonyms":["IPE80","IPE 80","IP80E","ipe80","ipe 80","ip80e"]}]},</v>
      </c>
      <c r="R76" s="2" t="str">
        <f t="shared" si="15"/>
        <v>'&lt;option value="80;46;3.8;5.2;5"&gt;IPE80&lt;/option&gt;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"/>
    </row>
    <row r="77" spans="1:31" customFormat="1" ht="15">
      <c r="A77" s="4" t="s">
        <v>253</v>
      </c>
      <c r="B77" s="4">
        <v>100</v>
      </c>
      <c r="C77" s="4">
        <v>55</v>
      </c>
      <c r="D77" s="4" t="s">
        <v>254</v>
      </c>
      <c r="E77" s="4" t="s">
        <v>255</v>
      </c>
      <c r="F77" s="4">
        <v>7</v>
      </c>
      <c r="G77" s="5" t="s">
        <v>17</v>
      </c>
      <c r="H77" s="2" t="s">
        <v>18</v>
      </c>
      <c r="I77" s="2" t="s">
        <v>253</v>
      </c>
      <c r="J77" s="2" t="s">
        <v>256</v>
      </c>
      <c r="K77" s="2" t="s">
        <v>257</v>
      </c>
      <c r="L77" s="2" t="str">
        <f t="shared" si="10"/>
        <v>ipe100</v>
      </c>
      <c r="M77" s="2" t="str">
        <f t="shared" si="11"/>
        <v>ipe 100</v>
      </c>
      <c r="N77" s="2" t="str">
        <f t="shared" si="12"/>
        <v>ip100e</v>
      </c>
      <c r="O77" s="2"/>
      <c r="P77" s="6" t="str">
        <f t="shared" si="13"/>
        <v>synonyms":["IPE100","IPE 100","IP100E","ipe100","ipe 100","ip100e"]}]},</v>
      </c>
      <c r="Q77" s="2" t="str">
        <f t="shared" si="14"/>
        <v>{"IPE100": [{"shape_coords":[100,55,4.1,5.7,7],"shape_name":"I-shape parallel flange","synonyms":["IPE100","IPE 100","IP100E","ipe100","ipe 100","ip100e"]}]},</v>
      </c>
      <c r="R77" s="2" t="str">
        <f t="shared" si="15"/>
        <v>'&lt;option value="100;55;4.1;5.7;7"&gt;IPE100&lt;/option&gt;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"/>
    </row>
    <row r="78" spans="1:31" customFormat="1" ht="15">
      <c r="A78" s="4" t="s">
        <v>258</v>
      </c>
      <c r="B78" s="4">
        <v>120</v>
      </c>
      <c r="C78" s="4">
        <v>64</v>
      </c>
      <c r="D78" s="4" t="s">
        <v>259</v>
      </c>
      <c r="E78" s="4" t="s">
        <v>260</v>
      </c>
      <c r="F78" s="4">
        <v>7</v>
      </c>
      <c r="G78" s="5" t="s">
        <v>17</v>
      </c>
      <c r="H78" s="2" t="s">
        <v>18</v>
      </c>
      <c r="I78" s="2" t="s">
        <v>258</v>
      </c>
      <c r="J78" s="2" t="s">
        <v>261</v>
      </c>
      <c r="K78" s="2" t="s">
        <v>262</v>
      </c>
      <c r="L78" s="2" t="str">
        <f t="shared" si="10"/>
        <v>ipe120</v>
      </c>
      <c r="M78" s="2" t="str">
        <f t="shared" si="11"/>
        <v>ipe 120</v>
      </c>
      <c r="N78" s="2" t="str">
        <f t="shared" si="12"/>
        <v>ip120e</v>
      </c>
      <c r="O78" s="2"/>
      <c r="P78" s="6" t="str">
        <f t="shared" si="13"/>
        <v>synonyms":["IPE120","IPE 120","IP120E","ipe120","ipe 120","ip120e"]}]},</v>
      </c>
      <c r="Q78" s="2" t="str">
        <f t="shared" si="14"/>
        <v>{"IPE120": [{"shape_coords":[120,64,4.4,6.3,7],"shape_name":"I-shape parallel flange","synonyms":["IPE120","IPE 120","IP120E","ipe120","ipe 120","ip120e"]}]},</v>
      </c>
      <c r="R78" s="2" t="str">
        <f t="shared" si="15"/>
        <v>'&lt;option value="120;64;4.4;6.3;7"&gt;IPE120&lt;/option&gt;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"/>
    </row>
    <row r="79" spans="1:31" customFormat="1" ht="15">
      <c r="A79" s="4" t="s">
        <v>263</v>
      </c>
      <c r="B79" s="4">
        <v>140</v>
      </c>
      <c r="C79" s="4">
        <v>73</v>
      </c>
      <c r="D79" s="4" t="s">
        <v>264</v>
      </c>
      <c r="E79" s="4" t="s">
        <v>265</v>
      </c>
      <c r="F79" s="4">
        <v>7</v>
      </c>
      <c r="G79" s="5" t="s">
        <v>17</v>
      </c>
      <c r="H79" s="2" t="s">
        <v>18</v>
      </c>
      <c r="I79" s="2" t="s">
        <v>263</v>
      </c>
      <c r="J79" s="2" t="s">
        <v>266</v>
      </c>
      <c r="K79" s="2" t="s">
        <v>267</v>
      </c>
      <c r="L79" s="2" t="str">
        <f t="shared" si="10"/>
        <v>ipe140</v>
      </c>
      <c r="M79" s="2" t="str">
        <f t="shared" si="11"/>
        <v>ipe 140</v>
      </c>
      <c r="N79" s="2" t="str">
        <f t="shared" si="12"/>
        <v>ip140e</v>
      </c>
      <c r="O79" s="2"/>
      <c r="P79" s="6" t="str">
        <f t="shared" si="13"/>
        <v>synonyms":["IPE140","IPE 140","IP140E","ipe140","ipe 140","ip140e"]}]},</v>
      </c>
      <c r="Q79" s="2" t="str">
        <f t="shared" si="14"/>
        <v>{"IPE140": [{"shape_coords":[140,73,4.7,6.9,7],"shape_name":"I-shape parallel flange","synonyms":["IPE140","IPE 140","IP140E","ipe140","ipe 140","ip140e"]}]},</v>
      </c>
      <c r="R79" s="2" t="str">
        <f t="shared" si="15"/>
        <v>'&lt;option value="140;73;4.7;6.9;7"&gt;IPE140&lt;/option&gt;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</row>
    <row r="80" spans="1:31" customFormat="1" ht="15">
      <c r="A80" s="4" t="s">
        <v>268</v>
      </c>
      <c r="B80" s="4">
        <v>160</v>
      </c>
      <c r="C80" s="4">
        <v>82</v>
      </c>
      <c r="D80" s="4">
        <v>5</v>
      </c>
      <c r="E80" s="4" t="s">
        <v>269</v>
      </c>
      <c r="F80" s="4">
        <v>9</v>
      </c>
      <c r="G80" s="5" t="s">
        <v>17</v>
      </c>
      <c r="H80" s="2" t="s">
        <v>18</v>
      </c>
      <c r="I80" s="2" t="s">
        <v>268</v>
      </c>
      <c r="J80" s="2" t="s">
        <v>270</v>
      </c>
      <c r="K80" s="2" t="s">
        <v>271</v>
      </c>
      <c r="L80" s="2" t="str">
        <f t="shared" si="10"/>
        <v>ipe160</v>
      </c>
      <c r="M80" s="2" t="str">
        <f t="shared" si="11"/>
        <v>ipe 160</v>
      </c>
      <c r="N80" s="2" t="str">
        <f t="shared" si="12"/>
        <v>ip160e</v>
      </c>
      <c r="O80" s="2"/>
      <c r="P80" s="6" t="str">
        <f t="shared" si="13"/>
        <v>synonyms":["IPE160","IPE 160","IP160E","ipe160","ipe 160","ip160e"]}]},</v>
      </c>
      <c r="Q80" s="2" t="str">
        <f t="shared" si="14"/>
        <v>{"IPE160": [{"shape_coords":[160,82,5,7.4,9],"shape_name":"I-shape parallel flange","synonyms":["IPE160","IPE 160","IP160E","ipe160","ipe 160","ip160e"]}]},</v>
      </c>
      <c r="R80" s="2" t="str">
        <f t="shared" si="15"/>
        <v>'&lt;option value="160;82;5;7.4;9"&gt;IPE160&lt;/option&gt;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"/>
    </row>
    <row r="81" spans="1:31" customFormat="1" ht="15">
      <c r="A81" s="4" t="s">
        <v>272</v>
      </c>
      <c r="B81" s="4">
        <v>180</v>
      </c>
      <c r="C81" s="4">
        <v>91</v>
      </c>
      <c r="D81" s="4" t="s">
        <v>273</v>
      </c>
      <c r="E81" s="4">
        <v>8</v>
      </c>
      <c r="F81" s="4">
        <v>9</v>
      </c>
      <c r="G81" s="5" t="s">
        <v>17</v>
      </c>
      <c r="H81" s="2" t="s">
        <v>18</v>
      </c>
      <c r="I81" s="2" t="s">
        <v>272</v>
      </c>
      <c r="J81" s="2" t="s">
        <v>274</v>
      </c>
      <c r="K81" s="2" t="s">
        <v>275</v>
      </c>
      <c r="L81" s="2" t="str">
        <f t="shared" si="10"/>
        <v>ipe180</v>
      </c>
      <c r="M81" s="2" t="str">
        <f t="shared" si="11"/>
        <v>ipe 180</v>
      </c>
      <c r="N81" s="2" t="str">
        <f t="shared" si="12"/>
        <v>ip180e</v>
      </c>
      <c r="O81" s="2"/>
      <c r="P81" s="6" t="str">
        <f t="shared" si="13"/>
        <v>synonyms":["IPE180","IPE 180","IP180E","ipe180","ipe 180","ip180e"]}]},</v>
      </c>
      <c r="Q81" s="2" t="str">
        <f t="shared" si="14"/>
        <v>{"IPE180": [{"shape_coords":[180,91,5.3,8,9],"shape_name":"I-shape parallel flange","synonyms":["IPE180","IPE 180","IP180E","ipe180","ipe 180","ip180e"]}]},</v>
      </c>
      <c r="R81" s="2" t="str">
        <f t="shared" si="15"/>
        <v>'&lt;option value="180;91;5.3;8;9"&gt;IPE180&lt;/option&gt;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</row>
    <row r="82" spans="1:31" customFormat="1" ht="15">
      <c r="A82" s="4" t="s">
        <v>276</v>
      </c>
      <c r="B82" s="4">
        <v>200</v>
      </c>
      <c r="C82" s="4">
        <v>100</v>
      </c>
      <c r="D82" s="4" t="s">
        <v>277</v>
      </c>
      <c r="E82" s="4" t="s">
        <v>52</v>
      </c>
      <c r="F82" s="4">
        <v>12</v>
      </c>
      <c r="G82" s="5" t="s">
        <v>17</v>
      </c>
      <c r="H82" s="2" t="s">
        <v>18</v>
      </c>
      <c r="I82" s="2" t="s">
        <v>276</v>
      </c>
      <c r="J82" s="2" t="s">
        <v>278</v>
      </c>
      <c r="K82" s="2" t="s">
        <v>279</v>
      </c>
      <c r="L82" s="2" t="str">
        <f t="shared" si="10"/>
        <v>ipe200</v>
      </c>
      <c r="M82" s="2" t="str">
        <f t="shared" si="11"/>
        <v>ipe 200</v>
      </c>
      <c r="N82" s="2" t="str">
        <f t="shared" si="12"/>
        <v>ip200e</v>
      </c>
      <c r="O82" s="2"/>
      <c r="P82" s="6" t="str">
        <f t="shared" si="13"/>
        <v>synonyms":["IPE200","IPE 200","IP200E","ipe200","ipe 200","ip200e"]}]},</v>
      </c>
      <c r="Q82" s="2" t="str">
        <f t="shared" si="14"/>
        <v>{"IPE200": [{"shape_coords":[200,100,5.6,8.5,12],"shape_name":"I-shape parallel flange","synonyms":["IPE200","IPE 200","IP200E","ipe200","ipe 200","ip200e"]}]},</v>
      </c>
      <c r="R82" s="2" t="str">
        <f t="shared" si="15"/>
        <v>'&lt;option value="200;100;5.6;8.5;12"&gt;IPE200&lt;/option&gt;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"/>
    </row>
    <row r="83" spans="1:31" customFormat="1" ht="15">
      <c r="A83" s="4" t="s">
        <v>280</v>
      </c>
      <c r="B83" s="4">
        <v>220</v>
      </c>
      <c r="C83" s="4">
        <v>110</v>
      </c>
      <c r="D83" s="4" t="s">
        <v>281</v>
      </c>
      <c r="E83" s="4" t="s">
        <v>282</v>
      </c>
      <c r="F83" s="4">
        <v>12</v>
      </c>
      <c r="G83" s="5" t="s">
        <v>17</v>
      </c>
      <c r="H83" s="2" t="s">
        <v>18</v>
      </c>
      <c r="I83" s="2" t="s">
        <v>280</v>
      </c>
      <c r="J83" s="2" t="s">
        <v>283</v>
      </c>
      <c r="K83" s="2" t="s">
        <v>284</v>
      </c>
      <c r="L83" s="2" t="str">
        <f t="shared" si="10"/>
        <v>ipe220</v>
      </c>
      <c r="M83" s="2" t="str">
        <f t="shared" si="11"/>
        <v>ipe 220</v>
      </c>
      <c r="N83" s="2" t="str">
        <f t="shared" si="12"/>
        <v>ip220e</v>
      </c>
      <c r="O83" s="2"/>
      <c r="P83" s="6" t="str">
        <f t="shared" si="13"/>
        <v>synonyms":["IPE220","IPE 220","IP220E","ipe220","ipe 220","ip220e"]}]},</v>
      </c>
      <c r="Q83" s="2" t="str">
        <f t="shared" si="14"/>
        <v>{"IPE220": [{"shape_coords":[220,110,5.9,9.2,12],"shape_name":"I-shape parallel flange","synonyms":["IPE220","IPE 220","IP220E","ipe220","ipe 220","ip220e"]}]},</v>
      </c>
      <c r="R83" s="2" t="str">
        <f t="shared" si="15"/>
        <v>'&lt;option value="220;110;5.9;9.2;12"&gt;IPE220&lt;/option&gt;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</row>
    <row r="84" spans="1:31" customFormat="1" ht="15">
      <c r="A84" s="4" t="s">
        <v>285</v>
      </c>
      <c r="B84" s="4">
        <v>240</v>
      </c>
      <c r="C84" s="4">
        <v>120</v>
      </c>
      <c r="D84" s="4" t="s">
        <v>286</v>
      </c>
      <c r="E84" s="4" t="s">
        <v>287</v>
      </c>
      <c r="F84" s="4">
        <v>15</v>
      </c>
      <c r="G84" s="5" t="s">
        <v>17</v>
      </c>
      <c r="H84" s="2" t="s">
        <v>18</v>
      </c>
      <c r="I84" s="2" t="s">
        <v>285</v>
      </c>
      <c r="J84" s="2" t="s">
        <v>288</v>
      </c>
      <c r="K84" s="2" t="s">
        <v>289</v>
      </c>
      <c r="L84" s="2" t="str">
        <f t="shared" si="10"/>
        <v>ipe240</v>
      </c>
      <c r="M84" s="2" t="str">
        <f t="shared" si="11"/>
        <v>ipe 240</v>
      </c>
      <c r="N84" s="2" t="str">
        <f t="shared" si="12"/>
        <v>ip240e</v>
      </c>
      <c r="O84" s="2"/>
      <c r="P84" s="6" t="str">
        <f t="shared" si="13"/>
        <v>synonyms":["IPE240","IPE 240","IP240E","ipe240","ipe 240","ip240e"]}]},</v>
      </c>
      <c r="Q84" s="2" t="str">
        <f t="shared" si="14"/>
        <v>{"IPE240": [{"shape_coords":[240,120,6.2,9.8,15],"shape_name":"I-shape parallel flange","synonyms":["IPE240","IPE 240","IP240E","ipe240","ipe 240","ip240e"]}]},</v>
      </c>
      <c r="R84" s="2" t="str">
        <f t="shared" si="15"/>
        <v>'&lt;option value="240;120;6.2;9.8;15"&gt;IPE240&lt;/option&gt;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</row>
    <row r="85" spans="1:31" customFormat="1" ht="15">
      <c r="A85" s="4" t="s">
        <v>290</v>
      </c>
      <c r="B85" s="4">
        <v>270</v>
      </c>
      <c r="C85" s="4">
        <v>135</v>
      </c>
      <c r="D85" s="4" t="s">
        <v>291</v>
      </c>
      <c r="E85" s="4" t="s">
        <v>292</v>
      </c>
      <c r="F85" s="4">
        <v>15</v>
      </c>
      <c r="G85" s="5" t="s">
        <v>17</v>
      </c>
      <c r="H85" s="2" t="s">
        <v>18</v>
      </c>
      <c r="I85" s="2" t="s">
        <v>290</v>
      </c>
      <c r="J85" s="2" t="s">
        <v>293</v>
      </c>
      <c r="K85" s="2" t="s">
        <v>294</v>
      </c>
      <c r="L85" s="2" t="str">
        <f t="shared" si="10"/>
        <v>ipe270</v>
      </c>
      <c r="M85" s="2" t="str">
        <f t="shared" si="11"/>
        <v>ipe 270</v>
      </c>
      <c r="N85" s="2" t="str">
        <f t="shared" si="12"/>
        <v>ip270e</v>
      </c>
      <c r="O85" s="2"/>
      <c r="P85" s="6" t="str">
        <f t="shared" si="13"/>
        <v>synonyms":["IPE270","IPE 270","IP270E","ipe270","ipe 270","ip270e"]}]},</v>
      </c>
      <c r="Q85" s="2" t="str">
        <f t="shared" si="14"/>
        <v>{"IPE270": [{"shape_coords":[270,135,6.6,10.2,15],"shape_name":"I-shape parallel flange","synonyms":["IPE270","IPE 270","IP270E","ipe270","ipe 270","ip270e"]}]},</v>
      </c>
      <c r="R85" s="2" t="str">
        <f t="shared" si="15"/>
        <v>'&lt;option value="270;135;6.6;10.2;15"&gt;IPE270&lt;/option&gt;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</row>
    <row r="86" spans="1:31" customFormat="1" ht="15">
      <c r="A86" s="4" t="s">
        <v>295</v>
      </c>
      <c r="B86" s="4">
        <v>300</v>
      </c>
      <c r="C86" s="4">
        <v>150</v>
      </c>
      <c r="D86" s="4" t="s">
        <v>296</v>
      </c>
      <c r="E86" s="4" t="s">
        <v>297</v>
      </c>
      <c r="F86" s="4">
        <v>15</v>
      </c>
      <c r="G86" s="5" t="s">
        <v>17</v>
      </c>
      <c r="H86" s="2" t="s">
        <v>18</v>
      </c>
      <c r="I86" s="2" t="s">
        <v>295</v>
      </c>
      <c r="J86" s="2" t="s">
        <v>298</v>
      </c>
      <c r="K86" s="2" t="s">
        <v>299</v>
      </c>
      <c r="L86" s="2" t="str">
        <f t="shared" si="10"/>
        <v>ipe300</v>
      </c>
      <c r="M86" s="2" t="str">
        <f t="shared" si="11"/>
        <v>ipe 300</v>
      </c>
      <c r="N86" s="2" t="str">
        <f t="shared" si="12"/>
        <v>ip300e</v>
      </c>
      <c r="O86" s="2"/>
      <c r="P86" s="6" t="str">
        <f t="shared" si="13"/>
        <v>synonyms":["IPE300","IPE 300","IP300E","ipe300","ipe 300","ip300e"]}]},</v>
      </c>
      <c r="Q86" s="2" t="str">
        <f t="shared" si="14"/>
        <v>{"IPE300": [{"shape_coords":[300,150,7.1,10.7,15],"shape_name":"I-shape parallel flange","synonyms":["IPE300","IPE 300","IP300E","ipe300","ipe 300","ip300e"]}]},</v>
      </c>
      <c r="R86" s="2" t="str">
        <f t="shared" si="15"/>
        <v>'&lt;option value="300;150;7.1;10.7;15"&gt;IPE300&lt;/option&gt;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</row>
    <row r="87" spans="1:31" customFormat="1" ht="15">
      <c r="A87" s="4" t="s">
        <v>300</v>
      </c>
      <c r="B87" s="4">
        <v>330</v>
      </c>
      <c r="C87" s="4">
        <v>160</v>
      </c>
      <c r="D87" s="4" t="s">
        <v>42</v>
      </c>
      <c r="E87" s="4" t="s">
        <v>69</v>
      </c>
      <c r="F87" s="4">
        <v>18</v>
      </c>
      <c r="G87" s="5" t="s">
        <v>17</v>
      </c>
      <c r="H87" s="2" t="s">
        <v>18</v>
      </c>
      <c r="I87" s="2" t="s">
        <v>300</v>
      </c>
      <c r="J87" s="2" t="s">
        <v>301</v>
      </c>
      <c r="K87" s="2" t="s">
        <v>302</v>
      </c>
      <c r="L87" s="2" t="str">
        <f t="shared" si="10"/>
        <v>ipe330</v>
      </c>
      <c r="M87" s="2" t="str">
        <f t="shared" si="11"/>
        <v>ipe 330</v>
      </c>
      <c r="N87" s="2" t="str">
        <f t="shared" si="12"/>
        <v>ip330e</v>
      </c>
      <c r="O87" s="2"/>
      <c r="P87" s="6" t="str">
        <f t="shared" si="13"/>
        <v>synonyms":["IPE330","IPE 330","IP330E","ipe330","ipe 330","ip330e"]}]},</v>
      </c>
      <c r="Q87" s="2" t="str">
        <f t="shared" si="14"/>
        <v>{"IPE330": [{"shape_coords":[330,160,7.5,11.5,18],"shape_name":"I-shape parallel flange","synonyms":["IPE330","IPE 330","IP330E","ipe330","ipe 330","ip330e"]}]},</v>
      </c>
      <c r="R87" s="2" t="str">
        <f t="shared" si="15"/>
        <v>'&lt;option value="330;160;7.5;11.5;18"&gt;IPE330&lt;/option&gt;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</row>
    <row r="88" spans="1:31" customFormat="1" ht="15">
      <c r="A88" s="4" t="s">
        <v>303</v>
      </c>
      <c r="B88" s="4">
        <v>360</v>
      </c>
      <c r="C88" s="4">
        <v>170</v>
      </c>
      <c r="D88" s="4">
        <v>8</v>
      </c>
      <c r="E88" s="4" t="s">
        <v>304</v>
      </c>
      <c r="F88" s="4">
        <v>18</v>
      </c>
      <c r="G88" s="5" t="s">
        <v>17</v>
      </c>
      <c r="H88" s="2" t="s">
        <v>18</v>
      </c>
      <c r="I88" s="2" t="s">
        <v>303</v>
      </c>
      <c r="J88" s="2" t="s">
        <v>305</v>
      </c>
      <c r="K88" s="2" t="s">
        <v>306</v>
      </c>
      <c r="L88" s="2" t="str">
        <f t="shared" si="10"/>
        <v>ipe360</v>
      </c>
      <c r="M88" s="2" t="str">
        <f t="shared" si="11"/>
        <v>ipe 360</v>
      </c>
      <c r="N88" s="2" t="str">
        <f t="shared" si="12"/>
        <v>ip360e</v>
      </c>
      <c r="O88" s="2"/>
      <c r="P88" s="6" t="str">
        <f t="shared" si="13"/>
        <v>synonyms":["IPE360","IPE 360","IP360E","ipe360","ipe 360","ip360e"]}]},</v>
      </c>
      <c r="Q88" s="2" t="str">
        <f t="shared" si="14"/>
        <v>{"IPE360": [{"shape_coords":[360,170,8,12.7,18],"shape_name":"I-shape parallel flange","synonyms":["IPE360","IPE 360","IP360E","ipe360","ipe 360","ip360e"]}]},</v>
      </c>
      <c r="R88" s="2" t="str">
        <f t="shared" si="15"/>
        <v>'&lt;option value="360;170;8;12.7;18"&gt;IPE360&lt;/option&gt;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</row>
    <row r="89" spans="1:31" customFormat="1" ht="15">
      <c r="A89" s="4" t="s">
        <v>307</v>
      </c>
      <c r="B89" s="4">
        <v>400</v>
      </c>
      <c r="C89" s="4">
        <v>180</v>
      </c>
      <c r="D89" s="4" t="s">
        <v>308</v>
      </c>
      <c r="E89" s="4" t="s">
        <v>83</v>
      </c>
      <c r="F89" s="4">
        <v>21</v>
      </c>
      <c r="G89" s="5" t="s">
        <v>17</v>
      </c>
      <c r="H89" s="2" t="s">
        <v>18</v>
      </c>
      <c r="I89" s="2" t="s">
        <v>307</v>
      </c>
      <c r="J89" s="2" t="s">
        <v>309</v>
      </c>
      <c r="K89" s="2" t="s">
        <v>310</v>
      </c>
      <c r="L89" s="2" t="str">
        <f t="shared" si="10"/>
        <v>ipe400</v>
      </c>
      <c r="M89" s="2" t="str">
        <f t="shared" si="11"/>
        <v>ipe 400</v>
      </c>
      <c r="N89" s="2" t="str">
        <f t="shared" si="12"/>
        <v>ip400e</v>
      </c>
      <c r="O89" s="2"/>
      <c r="P89" s="6" t="str">
        <f t="shared" si="13"/>
        <v>synonyms":["IPE400","IPE 400","IP400E","ipe400","ipe 400","ip400e"]}]},</v>
      </c>
      <c r="Q89" s="2" t="str">
        <f t="shared" si="14"/>
        <v>{"IPE400": [{"shape_coords":[400,180,8.6,13.5,21],"shape_name":"I-shape parallel flange","synonyms":["IPE400","IPE 400","IP400E","ipe400","ipe 400","ip400e"]}]},</v>
      </c>
      <c r="R89" s="2" t="str">
        <f t="shared" si="15"/>
        <v>'&lt;option value="400;180;8.6;13.5;21"&gt;IPE400&lt;/option&gt;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</row>
    <row r="90" spans="1:31" customFormat="1" ht="15">
      <c r="A90" s="4" t="s">
        <v>311</v>
      </c>
      <c r="B90" s="4">
        <v>450</v>
      </c>
      <c r="C90" s="4">
        <v>190</v>
      </c>
      <c r="D90" s="4" t="s">
        <v>312</v>
      </c>
      <c r="E90" s="4" t="s">
        <v>313</v>
      </c>
      <c r="F90" s="4">
        <v>21</v>
      </c>
      <c r="G90" s="5" t="s">
        <v>17</v>
      </c>
      <c r="H90" s="2" t="s">
        <v>18</v>
      </c>
      <c r="I90" s="2" t="s">
        <v>311</v>
      </c>
      <c r="J90" s="2" t="s">
        <v>314</v>
      </c>
      <c r="K90" s="2" t="s">
        <v>315</v>
      </c>
      <c r="L90" s="2" t="str">
        <f t="shared" si="10"/>
        <v>ipe450</v>
      </c>
      <c r="M90" s="2" t="str">
        <f t="shared" si="11"/>
        <v>ipe 450</v>
      </c>
      <c r="N90" s="2" t="str">
        <f t="shared" si="12"/>
        <v>ip450e</v>
      </c>
      <c r="O90" s="2"/>
      <c r="P90" s="6" t="str">
        <f t="shared" si="13"/>
        <v>synonyms":["IPE450","IPE 450","IP450E","ipe450","ipe 450","ip450e"]}]},</v>
      </c>
      <c r="Q90" s="2" t="str">
        <f t="shared" si="14"/>
        <v>{"IPE450": [{"shape_coords":[450,190,9.4,14.6,21],"shape_name":"I-shape parallel flange","synonyms":["IPE450","IPE 450","IP450E","ipe450","ipe 450","ip450e"]}]},</v>
      </c>
      <c r="R90" s="2" t="str">
        <f t="shared" si="15"/>
        <v>'&lt;option value="450;190;9.4;14.6;21"&gt;IPE450&lt;/option&gt;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</row>
    <row r="91" spans="1:31" customFormat="1" ht="15">
      <c r="A91" s="4" t="s">
        <v>316</v>
      </c>
      <c r="B91" s="4">
        <v>500</v>
      </c>
      <c r="C91" s="4">
        <v>200</v>
      </c>
      <c r="D91" s="4" t="s">
        <v>292</v>
      </c>
      <c r="E91" s="4">
        <v>16</v>
      </c>
      <c r="F91" s="4">
        <v>21</v>
      </c>
      <c r="G91" s="5" t="s">
        <v>17</v>
      </c>
      <c r="H91" s="2" t="s">
        <v>18</v>
      </c>
      <c r="I91" s="2" t="s">
        <v>316</v>
      </c>
      <c r="J91" s="2" t="s">
        <v>317</v>
      </c>
      <c r="K91" s="2" t="s">
        <v>318</v>
      </c>
      <c r="L91" s="2" t="str">
        <f t="shared" si="10"/>
        <v>ipe500</v>
      </c>
      <c r="M91" s="2" t="str">
        <f t="shared" si="11"/>
        <v>ipe 500</v>
      </c>
      <c r="N91" s="2" t="str">
        <f t="shared" si="12"/>
        <v>ip500e</v>
      </c>
      <c r="O91" s="2"/>
      <c r="P91" s="6" t="str">
        <f t="shared" si="13"/>
        <v>synonyms":["IPE500","IPE 500","IP500E","ipe500","ipe 500","ip500e"]}]},</v>
      </c>
      <c r="Q91" s="2" t="str">
        <f t="shared" si="14"/>
        <v>{"IPE500": [{"shape_coords":[500,200,10.2,16,21],"shape_name":"I-shape parallel flange","synonyms":["IPE500","IPE 500","IP500E","ipe500","ipe 500","ip500e"]}]},</v>
      </c>
      <c r="R91" s="2" t="str">
        <f t="shared" si="15"/>
        <v>'&lt;option value="500;200;10.2;16;21"&gt;IPE500&lt;/option&gt;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</row>
    <row r="92" spans="1:31" customFormat="1" ht="15">
      <c r="A92" s="4" t="s">
        <v>319</v>
      </c>
      <c r="B92" s="4">
        <v>550</v>
      </c>
      <c r="C92" s="4">
        <v>210</v>
      </c>
      <c r="D92" s="4" t="s">
        <v>320</v>
      </c>
      <c r="E92" s="4" t="s">
        <v>321</v>
      </c>
      <c r="F92" s="4">
        <v>24</v>
      </c>
      <c r="G92" s="5" t="s">
        <v>17</v>
      </c>
      <c r="H92" s="2" t="s">
        <v>18</v>
      </c>
      <c r="I92" s="2" t="s">
        <v>319</v>
      </c>
      <c r="J92" s="2" t="s">
        <v>322</v>
      </c>
      <c r="K92" s="2" t="s">
        <v>323</v>
      </c>
      <c r="L92" s="2" t="str">
        <f t="shared" si="10"/>
        <v>ipe550</v>
      </c>
      <c r="M92" s="2" t="str">
        <f t="shared" si="11"/>
        <v>ipe 550</v>
      </c>
      <c r="N92" s="2" t="str">
        <f t="shared" si="12"/>
        <v>ip550e</v>
      </c>
      <c r="O92" s="2"/>
      <c r="P92" s="6" t="str">
        <f t="shared" si="13"/>
        <v>synonyms":["IPE550","IPE 550","IP550E","ipe550","ipe 550","ip550e"]}]},</v>
      </c>
      <c r="Q92" s="2" t="str">
        <f t="shared" si="14"/>
        <v>{"IPE550": [{"shape_coords":[550,210,11.1,17.2,24],"shape_name":"I-shape parallel flange","synonyms":["IPE550","IPE 550","IP550E","ipe550","ipe 550","ip550e"]}]},</v>
      </c>
      <c r="R92" s="2" t="str">
        <f t="shared" si="15"/>
        <v>'&lt;option value="550;210;11.1;17.2;24"&gt;IPE550&lt;/option&gt;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</row>
    <row r="93" spans="1:31" customFormat="1" ht="15">
      <c r="A93" s="4" t="s">
        <v>324</v>
      </c>
      <c r="B93" s="4">
        <v>600</v>
      </c>
      <c r="C93" s="4">
        <v>220</v>
      </c>
      <c r="D93" s="4">
        <v>12</v>
      </c>
      <c r="E93" s="4">
        <v>19</v>
      </c>
      <c r="F93" s="4">
        <v>24</v>
      </c>
      <c r="G93" s="5" t="s">
        <v>17</v>
      </c>
      <c r="H93" s="2" t="s">
        <v>18</v>
      </c>
      <c r="I93" s="2" t="s">
        <v>324</v>
      </c>
      <c r="J93" s="2" t="s">
        <v>325</v>
      </c>
      <c r="K93" s="2" t="s">
        <v>326</v>
      </c>
      <c r="L93" s="2" t="str">
        <f t="shared" si="10"/>
        <v>ipe600</v>
      </c>
      <c r="M93" s="2" t="str">
        <f t="shared" si="11"/>
        <v>ipe 600</v>
      </c>
      <c r="N93" s="2" t="str">
        <f t="shared" si="12"/>
        <v>ip600e</v>
      </c>
      <c r="O93" s="2"/>
      <c r="P93" s="6" t="str">
        <f t="shared" si="13"/>
        <v>synonyms":["IPE600","IPE 600","IP600E","ipe600","ipe 600","ip600e"]}]},</v>
      </c>
      <c r="Q93" s="2" t="str">
        <f t="shared" si="14"/>
        <v>{"IPE600": [{"shape_coords":[600,220,12,19,24],"shape_name":"I-shape parallel flange","synonyms":["IPE600","IPE 600","IP600E","ipe600","ipe 600","ip600e"]}]},</v>
      </c>
      <c r="R93" s="2" t="str">
        <f t="shared" si="15"/>
        <v>'&lt;option value="600;220;12;19;24"&gt;IPE600&lt;/option&gt;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</row>
    <row r="94" spans="1:31" customFormat="1" ht="15">
      <c r="A94" s="4" t="s">
        <v>327</v>
      </c>
      <c r="B94" s="4">
        <v>91</v>
      </c>
      <c r="C94" s="4">
        <v>100</v>
      </c>
      <c r="D94" s="4" t="s">
        <v>328</v>
      </c>
      <c r="E94" s="4" t="s">
        <v>25</v>
      </c>
      <c r="F94" s="4">
        <v>12</v>
      </c>
      <c r="G94" s="5" t="s">
        <v>17</v>
      </c>
      <c r="H94" s="2" t="s">
        <v>18</v>
      </c>
      <c r="I94" s="2" t="s">
        <v>327</v>
      </c>
      <c r="J94" s="2" t="s">
        <v>329</v>
      </c>
      <c r="K94" s="2" t="str">
        <f t="shared" ref="K94:K117" si="16">LOWER(J94)</f>
        <v>100 aa</v>
      </c>
      <c r="L94" s="2" t="str">
        <f t="shared" ref="L94:L117" si="17">LOWER(I94)</f>
        <v>100aa</v>
      </c>
      <c r="M94" s="2"/>
      <c r="N94" s="2"/>
      <c r="O94" s="2"/>
      <c r="P94" s="6" t="str">
        <f t="shared" ref="P94:P125" si="18" xml:space="preserve"> "synonyms"&amp;""""&amp;":["&amp;""""&amp;I94&amp;""""&amp;","&amp;""""&amp;J94&amp;""""&amp;","&amp;""""&amp;K94&amp;""""&amp;","&amp;""""&amp;L94&amp;""""&amp;"]}]},"</f>
        <v>synonyms":["100AA","100 AA","100 aa","100aa"]}]},</v>
      </c>
      <c r="Q94" s="2" t="str">
        <f t="shared" si="14"/>
        <v>{"100AA": [{"shape_coords":[91,100,4.2,5.5,12],"shape_name":"I-shape parallel flange","synonyms":["100AA","100 AA","100 aa","100aa"]}]},</v>
      </c>
      <c r="R94" s="2" t="str">
        <f t="shared" si="15"/>
        <v>'&lt;option value="91;100;4.2;5.5;12"&gt;100AA&lt;/option&gt;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customFormat="1" ht="15">
      <c r="A95" s="4" t="s">
        <v>330</v>
      </c>
      <c r="B95" s="4">
        <v>109</v>
      </c>
      <c r="C95" s="4">
        <v>120</v>
      </c>
      <c r="D95" s="4" t="s">
        <v>328</v>
      </c>
      <c r="E95" s="4" t="s">
        <v>25</v>
      </c>
      <c r="F95" s="4">
        <v>12</v>
      </c>
      <c r="G95" s="5" t="s">
        <v>17</v>
      </c>
      <c r="H95" s="2" t="s">
        <v>18</v>
      </c>
      <c r="I95" s="2" t="s">
        <v>330</v>
      </c>
      <c r="J95" s="2" t="s">
        <v>331</v>
      </c>
      <c r="K95" s="2" t="str">
        <f t="shared" si="16"/>
        <v>120 aa</v>
      </c>
      <c r="L95" s="2" t="str">
        <f t="shared" si="17"/>
        <v>120aa</v>
      </c>
      <c r="M95" s="2"/>
      <c r="N95" s="2"/>
      <c r="O95" s="2"/>
      <c r="P95" s="6" t="str">
        <f t="shared" si="18"/>
        <v>synonyms":["120AA","120 AA","120 aa","120aa"]}]},</v>
      </c>
      <c r="Q95" s="2" t="str">
        <f t="shared" si="14"/>
        <v>{"120AA": [{"shape_coords":[109,120,4.2,5.5,12],"shape_name":"I-shape parallel flange","synonyms":["120AA","120 AA","120 aa","120aa"]}]},</v>
      </c>
      <c r="R95" s="2" t="str">
        <f t="shared" si="15"/>
        <v>'&lt;option value="109;120;4.2;5.5;12"&gt;120AA&lt;/option&gt;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customFormat="1" ht="15">
      <c r="A96" s="4" t="s">
        <v>332</v>
      </c>
      <c r="B96" s="4">
        <v>128</v>
      </c>
      <c r="C96" s="4">
        <v>140</v>
      </c>
      <c r="D96" s="4" t="s">
        <v>333</v>
      </c>
      <c r="E96" s="4">
        <v>6</v>
      </c>
      <c r="F96" s="4">
        <v>12</v>
      </c>
      <c r="G96" s="5" t="s">
        <v>17</v>
      </c>
      <c r="H96" s="2" t="s">
        <v>18</v>
      </c>
      <c r="I96" s="2" t="s">
        <v>332</v>
      </c>
      <c r="J96" s="2" t="s">
        <v>334</v>
      </c>
      <c r="K96" s="2" t="str">
        <f t="shared" si="16"/>
        <v>140 aa</v>
      </c>
      <c r="L96" s="2" t="str">
        <f t="shared" si="17"/>
        <v>140aa</v>
      </c>
      <c r="M96" s="2"/>
      <c r="N96" s="2"/>
      <c r="O96" s="2"/>
      <c r="P96" s="6" t="str">
        <f t="shared" si="18"/>
        <v>synonyms":["140AA","140 AA","140 aa","140aa"]}]},</v>
      </c>
      <c r="Q96" s="2" t="str">
        <f t="shared" si="14"/>
        <v>{"140AA": [{"shape_coords":[128,140,4.3,6,12],"shape_name":"I-shape parallel flange","synonyms":["140AA","140 AA","140 aa","140aa"]}]},</v>
      </c>
      <c r="R96" s="2" t="str">
        <f t="shared" si="15"/>
        <v>'&lt;option value="128;140;4.3;6;12"&gt;140AA&lt;/option&gt;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customFormat="1" ht="15">
      <c r="A97" s="4" t="s">
        <v>335</v>
      </c>
      <c r="B97" s="4">
        <v>148</v>
      </c>
      <c r="C97" s="4">
        <v>160</v>
      </c>
      <c r="D97" s="4" t="s">
        <v>336</v>
      </c>
      <c r="E97" s="4">
        <v>7</v>
      </c>
      <c r="F97" s="4">
        <v>15</v>
      </c>
      <c r="G97" s="5" t="s">
        <v>17</v>
      </c>
      <c r="H97" s="2" t="s">
        <v>18</v>
      </c>
      <c r="I97" s="2" t="s">
        <v>335</v>
      </c>
      <c r="J97" s="2" t="s">
        <v>337</v>
      </c>
      <c r="K97" s="2" t="str">
        <f t="shared" si="16"/>
        <v>160 aa</v>
      </c>
      <c r="L97" s="2" t="str">
        <f t="shared" si="17"/>
        <v>160aa</v>
      </c>
      <c r="M97" s="2"/>
      <c r="N97" s="2"/>
      <c r="O97" s="2"/>
      <c r="P97" s="6" t="str">
        <f t="shared" si="18"/>
        <v>synonyms":["160AA","160 AA","160 aa","160aa"]}]},</v>
      </c>
      <c r="Q97" s="2" t="str">
        <f t="shared" si="14"/>
        <v>{"160AA": [{"shape_coords":[148,160,4.5,7,15],"shape_name":"I-shape parallel flange","synonyms":["160AA","160 AA","160 aa","160aa"]}]},</v>
      </c>
      <c r="R97" s="2" t="str">
        <f t="shared" si="15"/>
        <v>'&lt;option value="148;160;4.5;7;15"&gt;160AA&lt;/option&gt;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customFormat="1" ht="15">
      <c r="A98" s="4" t="s">
        <v>338</v>
      </c>
      <c r="B98" s="4">
        <v>167</v>
      </c>
      <c r="C98" s="4">
        <v>180</v>
      </c>
      <c r="D98" s="4">
        <v>5</v>
      </c>
      <c r="E98" s="4" t="s">
        <v>42</v>
      </c>
      <c r="F98" s="4">
        <v>15</v>
      </c>
      <c r="G98" s="5" t="s">
        <v>17</v>
      </c>
      <c r="H98" s="2" t="s">
        <v>18</v>
      </c>
      <c r="I98" s="2" t="s">
        <v>338</v>
      </c>
      <c r="J98" s="2" t="s">
        <v>339</v>
      </c>
      <c r="K98" s="2" t="str">
        <f t="shared" si="16"/>
        <v>180 aa</v>
      </c>
      <c r="L98" s="2" t="str">
        <f t="shared" si="17"/>
        <v>180aa</v>
      </c>
      <c r="M98" s="2"/>
      <c r="N98" s="2"/>
      <c r="O98" s="2"/>
      <c r="P98" s="6" t="str">
        <f t="shared" si="18"/>
        <v>synonyms":["180AA","180 AA","180 aa","180aa"]}]},</v>
      </c>
      <c r="Q98" s="2" t="str">
        <f t="shared" si="14"/>
        <v>{"180AA": [{"shape_coords":[167,180,5,7.5,15],"shape_name":"I-shape parallel flange","synonyms":["180AA","180 AA","180 aa","180aa"]}]},</v>
      </c>
      <c r="R98" s="2" t="str">
        <f t="shared" si="15"/>
        <v>'&lt;option value="167;180;5;7.5;15"&gt;180AA&lt;/option&gt;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customFormat="1" ht="15">
      <c r="A99" s="4" t="s">
        <v>340</v>
      </c>
      <c r="B99" s="4">
        <v>186</v>
      </c>
      <c r="C99" s="4">
        <v>200</v>
      </c>
      <c r="D99" s="4" t="s">
        <v>25</v>
      </c>
      <c r="E99" s="4">
        <v>8</v>
      </c>
      <c r="F99" s="4">
        <v>18</v>
      </c>
      <c r="G99" s="5" t="s">
        <v>17</v>
      </c>
      <c r="H99" s="2" t="s">
        <v>18</v>
      </c>
      <c r="I99" s="2" t="s">
        <v>340</v>
      </c>
      <c r="J99" s="2" t="s">
        <v>341</v>
      </c>
      <c r="K99" s="2" t="str">
        <f t="shared" si="16"/>
        <v>200 aa</v>
      </c>
      <c r="L99" s="2" t="str">
        <f t="shared" si="17"/>
        <v>200aa</v>
      </c>
      <c r="M99" s="2"/>
      <c r="N99" s="2"/>
      <c r="O99" s="2"/>
      <c r="P99" s="6" t="str">
        <f t="shared" si="18"/>
        <v>synonyms":["200AA","200 AA","200 aa","200aa"]}]},</v>
      </c>
      <c r="Q99" s="2" t="str">
        <f t="shared" si="14"/>
        <v>{"200AA": [{"shape_coords":[186,200,5.5,8,18],"shape_name":"I-shape parallel flange","synonyms":["200AA","200 AA","200 aa","200aa"]}]},</v>
      </c>
      <c r="R99" s="2" t="str">
        <f t="shared" si="15"/>
        <v>'&lt;option value="186;200;5.5;8;18"&gt;200AA&lt;/option&gt;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customFormat="1" ht="15">
      <c r="A100" s="4" t="s">
        <v>342</v>
      </c>
      <c r="B100" s="4">
        <v>205</v>
      </c>
      <c r="C100" s="4">
        <v>220</v>
      </c>
      <c r="D100" s="4">
        <v>6</v>
      </c>
      <c r="E100" s="4" t="s">
        <v>52</v>
      </c>
      <c r="F100" s="4">
        <v>18</v>
      </c>
      <c r="G100" s="5" t="s">
        <v>17</v>
      </c>
      <c r="H100" s="2" t="s">
        <v>18</v>
      </c>
      <c r="I100" s="2" t="s">
        <v>342</v>
      </c>
      <c r="J100" s="2" t="s">
        <v>343</v>
      </c>
      <c r="K100" s="2" t="str">
        <f t="shared" si="16"/>
        <v>220 aa</v>
      </c>
      <c r="L100" s="2" t="str">
        <f t="shared" si="17"/>
        <v>220aa</v>
      </c>
      <c r="M100" s="2"/>
      <c r="N100" s="2"/>
      <c r="O100" s="2"/>
      <c r="P100" s="6" t="str">
        <f t="shared" si="18"/>
        <v>synonyms":["220AA","220 AA","220 aa","220aa"]}]},</v>
      </c>
      <c r="Q100" s="2" t="str">
        <f t="shared" si="14"/>
        <v>{"220AA": [{"shape_coords":[205,220,6,8.5,18],"shape_name":"I-shape parallel flange","synonyms":["220AA","220 AA","220 aa","220aa"]}]},</v>
      </c>
      <c r="R100" s="2" t="str">
        <f t="shared" si="15"/>
        <v>'&lt;option value="205;220;6;8.5;18"&gt;220AA&lt;/option&gt;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customFormat="1" ht="15">
      <c r="A101" s="4" t="s">
        <v>344</v>
      </c>
      <c r="B101" s="4">
        <v>224</v>
      </c>
      <c r="C101" s="4">
        <v>240</v>
      </c>
      <c r="D101" s="4" t="s">
        <v>35</v>
      </c>
      <c r="E101" s="4">
        <v>9</v>
      </c>
      <c r="F101" s="4">
        <v>21</v>
      </c>
      <c r="G101" s="5" t="s">
        <v>17</v>
      </c>
      <c r="H101" s="2" t="s">
        <v>18</v>
      </c>
      <c r="I101" s="2" t="s">
        <v>344</v>
      </c>
      <c r="J101" s="2" t="s">
        <v>345</v>
      </c>
      <c r="K101" s="2" t="str">
        <f t="shared" si="16"/>
        <v>240 aa</v>
      </c>
      <c r="L101" s="2" t="str">
        <f t="shared" si="17"/>
        <v>240aa</v>
      </c>
      <c r="M101" s="2"/>
      <c r="N101" s="2"/>
      <c r="O101" s="2"/>
      <c r="P101" s="6" t="str">
        <f t="shared" si="18"/>
        <v>synonyms":["240AA","240 AA","240 aa","240aa"]}]},</v>
      </c>
      <c r="Q101" s="2" t="str">
        <f t="shared" si="14"/>
        <v>{"240AA": [{"shape_coords":[224,240,6.5,9,21],"shape_name":"I-shape parallel flange","synonyms":["240AA","240 AA","240 aa","240aa"]}]},</v>
      </c>
      <c r="R101" s="2" t="str">
        <f t="shared" si="15"/>
        <v>'&lt;option value="224;240;6.5;9;21"&gt;240AA&lt;/option&gt;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customFormat="1" ht="15">
      <c r="A102" s="4" t="s">
        <v>346</v>
      </c>
      <c r="B102" s="4">
        <v>244</v>
      </c>
      <c r="C102" s="4">
        <v>260</v>
      </c>
      <c r="D102" s="4" t="s">
        <v>35</v>
      </c>
      <c r="E102" s="4" t="s">
        <v>59</v>
      </c>
      <c r="F102" s="4">
        <v>24</v>
      </c>
      <c r="G102" s="5" t="s">
        <v>17</v>
      </c>
      <c r="H102" s="2" t="s">
        <v>18</v>
      </c>
      <c r="I102" s="2" t="s">
        <v>346</v>
      </c>
      <c r="J102" s="2" t="s">
        <v>347</v>
      </c>
      <c r="K102" s="2" t="str">
        <f t="shared" si="16"/>
        <v>260 aa</v>
      </c>
      <c r="L102" s="2" t="str">
        <f t="shared" si="17"/>
        <v>260aa</v>
      </c>
      <c r="M102" s="2"/>
      <c r="N102" s="2"/>
      <c r="O102" s="2"/>
      <c r="P102" s="6" t="str">
        <f t="shared" si="18"/>
        <v>synonyms":["260AA","260 AA","260 aa","260aa"]}]},</v>
      </c>
      <c r="Q102" s="2" t="str">
        <f t="shared" si="14"/>
        <v>{"260AA": [{"shape_coords":[244,260,6.5,9.5,24],"shape_name":"I-shape parallel flange","synonyms":["260AA","260 AA","260 aa","260aa"]}]},</v>
      </c>
      <c r="R102" s="2" t="str">
        <f t="shared" si="15"/>
        <v>'&lt;option value="244;260;6.5;9.5;24"&gt;260AA&lt;/option&gt;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customFormat="1" ht="15">
      <c r="A103" s="4" t="s">
        <v>348</v>
      </c>
      <c r="B103" s="4">
        <v>264</v>
      </c>
      <c r="C103" s="4">
        <v>280</v>
      </c>
      <c r="D103" s="4">
        <v>7</v>
      </c>
      <c r="E103" s="4">
        <v>10</v>
      </c>
      <c r="F103" s="4">
        <v>24</v>
      </c>
      <c r="G103" s="5" t="s">
        <v>17</v>
      </c>
      <c r="H103" s="2" t="s">
        <v>18</v>
      </c>
      <c r="I103" s="2" t="s">
        <v>348</v>
      </c>
      <c r="J103" s="2" t="s">
        <v>349</v>
      </c>
      <c r="K103" s="2" t="str">
        <f t="shared" si="16"/>
        <v>280 aa</v>
      </c>
      <c r="L103" s="2" t="str">
        <f t="shared" si="17"/>
        <v>280aa</v>
      </c>
      <c r="M103" s="2"/>
      <c r="N103" s="2"/>
      <c r="O103" s="2"/>
      <c r="P103" s="6" t="str">
        <f t="shared" si="18"/>
        <v>synonyms":["280AA","280 AA","280 aa","280aa"]}]},</v>
      </c>
      <c r="Q103" s="2" t="str">
        <f t="shared" si="14"/>
        <v>{"280AA": [{"shape_coords":[264,280,7,10,24],"shape_name":"I-shape parallel flange","synonyms":["280AA","280 AA","280 aa","280aa"]}]},</v>
      </c>
      <c r="R103" s="2" t="str">
        <f t="shared" si="15"/>
        <v>'&lt;option value="264;280;7;10;24"&gt;280AA&lt;/option&gt;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customFormat="1" ht="15">
      <c r="A104" s="4" t="s">
        <v>350</v>
      </c>
      <c r="B104" s="4">
        <v>283</v>
      </c>
      <c r="C104" s="4">
        <v>300</v>
      </c>
      <c r="D104" s="4" t="s">
        <v>42</v>
      </c>
      <c r="E104" s="4" t="s">
        <v>128</v>
      </c>
      <c r="F104" s="4">
        <v>27</v>
      </c>
      <c r="G104" s="5" t="s">
        <v>17</v>
      </c>
      <c r="H104" s="2" t="s">
        <v>18</v>
      </c>
      <c r="I104" s="2" t="s">
        <v>350</v>
      </c>
      <c r="J104" s="2" t="s">
        <v>351</v>
      </c>
      <c r="K104" s="2" t="str">
        <f t="shared" si="16"/>
        <v>300 aa</v>
      </c>
      <c r="L104" s="2" t="str">
        <f t="shared" si="17"/>
        <v>300aa</v>
      </c>
      <c r="M104" s="2"/>
      <c r="N104" s="2"/>
      <c r="O104" s="2"/>
      <c r="P104" s="6" t="str">
        <f t="shared" si="18"/>
        <v>synonyms":["300AA","300 AA","300 aa","300aa"]}]},</v>
      </c>
      <c r="Q104" s="2" t="str">
        <f t="shared" si="14"/>
        <v>{"300AA": [{"shape_coords":[283,300,7.5,10.5,27],"shape_name":"I-shape parallel flange","synonyms":["300AA","300 AA","300 aa","300aa"]}]},</v>
      </c>
      <c r="R104" s="2" t="str">
        <f t="shared" si="15"/>
        <v>'&lt;option value="283;300;7.5;10.5;27"&gt;300AA&lt;/option&gt;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customFormat="1" ht="15">
      <c r="A105" s="4" t="s">
        <v>352</v>
      </c>
      <c r="B105" s="4">
        <v>301</v>
      </c>
      <c r="C105" s="4">
        <v>300</v>
      </c>
      <c r="D105" s="4">
        <v>8</v>
      </c>
      <c r="E105" s="4">
        <v>11</v>
      </c>
      <c r="F105" s="4">
        <v>27</v>
      </c>
      <c r="G105" s="5" t="s">
        <v>17</v>
      </c>
      <c r="H105" s="2" t="s">
        <v>18</v>
      </c>
      <c r="I105" s="2" t="s">
        <v>352</v>
      </c>
      <c r="J105" s="2" t="s">
        <v>353</v>
      </c>
      <c r="K105" s="2" t="str">
        <f t="shared" si="16"/>
        <v>320 aa</v>
      </c>
      <c r="L105" s="2" t="str">
        <f t="shared" si="17"/>
        <v>320aa</v>
      </c>
      <c r="M105" s="2"/>
      <c r="N105" s="2"/>
      <c r="O105" s="2"/>
      <c r="P105" s="6" t="str">
        <f t="shared" si="18"/>
        <v>synonyms":["320AA","320 AA","320 aa","320aa"]}]},</v>
      </c>
      <c r="Q105" s="2" t="str">
        <f t="shared" si="14"/>
        <v>{"320AA": [{"shape_coords":[301,300,8,11,27],"shape_name":"I-shape parallel flange","synonyms":["320AA","320 AA","320 aa","320aa"]}]},</v>
      </c>
      <c r="R105" s="2" t="str">
        <f t="shared" si="15"/>
        <v>'&lt;option value="301;300;8;11;27"&gt;320AA&lt;/option&gt;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customFormat="1" ht="15">
      <c r="A106" s="4" t="s">
        <v>354</v>
      </c>
      <c r="B106" s="4">
        <v>320</v>
      </c>
      <c r="C106" s="4">
        <v>300</v>
      </c>
      <c r="D106" s="4" t="s">
        <v>52</v>
      </c>
      <c r="E106" s="4" t="s">
        <v>69</v>
      </c>
      <c r="F106" s="4">
        <v>27</v>
      </c>
      <c r="G106" s="5" t="s">
        <v>17</v>
      </c>
      <c r="H106" s="2" t="s">
        <v>18</v>
      </c>
      <c r="I106" s="2" t="s">
        <v>354</v>
      </c>
      <c r="J106" s="2" t="s">
        <v>355</v>
      </c>
      <c r="K106" s="2" t="str">
        <f t="shared" si="16"/>
        <v>340 aa</v>
      </c>
      <c r="L106" s="2" t="str">
        <f t="shared" si="17"/>
        <v>340aa</v>
      </c>
      <c r="M106" s="2"/>
      <c r="N106" s="2"/>
      <c r="O106" s="2"/>
      <c r="P106" s="6" t="str">
        <f t="shared" si="18"/>
        <v>synonyms":["340AA","340 AA","340 aa","340aa"]}]},</v>
      </c>
      <c r="Q106" s="2" t="str">
        <f t="shared" si="14"/>
        <v>{"340AA": [{"shape_coords":[320,300,8.5,11.5,27],"shape_name":"I-shape parallel flange","synonyms":["340AA","340 AA","340 aa","340aa"]}]},</v>
      </c>
      <c r="R106" s="2" t="str">
        <f t="shared" si="15"/>
        <v>'&lt;option value="320;300;8.5;11.5;27"&gt;340AA&lt;/option&gt;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customFormat="1" ht="15">
      <c r="A107" s="4" t="s">
        <v>356</v>
      </c>
      <c r="B107" s="4">
        <v>339</v>
      </c>
      <c r="C107" s="4">
        <v>300</v>
      </c>
      <c r="D107" s="4">
        <v>9</v>
      </c>
      <c r="E107" s="4">
        <v>12</v>
      </c>
      <c r="F107" s="4">
        <v>27</v>
      </c>
      <c r="G107" s="5" t="s">
        <v>17</v>
      </c>
      <c r="H107" s="2" t="s">
        <v>18</v>
      </c>
      <c r="I107" s="2" t="s">
        <v>356</v>
      </c>
      <c r="J107" s="2" t="s">
        <v>357</v>
      </c>
      <c r="K107" s="2" t="str">
        <f t="shared" si="16"/>
        <v>360 aa</v>
      </c>
      <c r="L107" s="2" t="str">
        <f t="shared" si="17"/>
        <v>360aa</v>
      </c>
      <c r="M107" s="2"/>
      <c r="N107" s="2"/>
      <c r="O107" s="2"/>
      <c r="P107" s="6" t="str">
        <f t="shared" si="18"/>
        <v>synonyms":["360AA","360 AA","360 aa","360aa"]}]},</v>
      </c>
      <c r="Q107" s="2" t="str">
        <f t="shared" si="14"/>
        <v>{"360AA": [{"shape_coords":[339,300,9,12,27],"shape_name":"I-shape parallel flange","synonyms":["360AA","360 AA","360 aa","360aa"]}]},</v>
      </c>
      <c r="R107" s="2" t="str">
        <f t="shared" si="15"/>
        <v>'&lt;option value="339;300;9;12;27"&gt;360AA&lt;/option&gt;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customFormat="1" ht="15">
      <c r="A108" s="4" t="s">
        <v>358</v>
      </c>
      <c r="B108" s="4">
        <v>378</v>
      </c>
      <c r="C108" s="4">
        <v>300</v>
      </c>
      <c r="D108" s="4" t="s">
        <v>59</v>
      </c>
      <c r="E108" s="4">
        <v>13</v>
      </c>
      <c r="F108" s="4">
        <v>27</v>
      </c>
      <c r="G108" s="5" t="s">
        <v>17</v>
      </c>
      <c r="H108" s="2" t="s">
        <v>18</v>
      </c>
      <c r="I108" s="2" t="s">
        <v>358</v>
      </c>
      <c r="J108" s="2" t="s">
        <v>359</v>
      </c>
      <c r="K108" s="2" t="str">
        <f t="shared" si="16"/>
        <v>400 aa</v>
      </c>
      <c r="L108" s="2" t="str">
        <f t="shared" si="17"/>
        <v>400aa</v>
      </c>
      <c r="M108" s="2"/>
      <c r="N108" s="2"/>
      <c r="O108" s="2"/>
      <c r="P108" s="6" t="str">
        <f t="shared" si="18"/>
        <v>synonyms":["400AA","400 AA","400 aa","400aa"]}]},</v>
      </c>
      <c r="Q108" s="2" t="str">
        <f t="shared" si="14"/>
        <v>{"400AA": [{"shape_coords":[378,300,9.5,13,27],"shape_name":"I-shape parallel flange","synonyms":["400AA","400 AA","400 aa","400aa"]}]},</v>
      </c>
      <c r="R108" s="2" t="str">
        <f t="shared" si="15"/>
        <v>'&lt;option value="378;300;9.5;13;27"&gt;400AA&lt;/option&gt;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customFormat="1" ht="15">
      <c r="A109" s="4" t="s">
        <v>360</v>
      </c>
      <c r="B109" s="4">
        <v>425</v>
      </c>
      <c r="C109" s="4">
        <v>300</v>
      </c>
      <c r="D109" s="4">
        <v>10</v>
      </c>
      <c r="E109" s="4" t="s">
        <v>83</v>
      </c>
      <c r="F109" s="4">
        <v>27</v>
      </c>
      <c r="G109" s="5" t="s">
        <v>17</v>
      </c>
      <c r="H109" s="2" t="s">
        <v>18</v>
      </c>
      <c r="I109" s="2" t="s">
        <v>360</v>
      </c>
      <c r="J109" s="2" t="s">
        <v>361</v>
      </c>
      <c r="K109" s="2" t="str">
        <f t="shared" si="16"/>
        <v>450 aa</v>
      </c>
      <c r="L109" s="2" t="str">
        <f t="shared" si="17"/>
        <v>450aa</v>
      </c>
      <c r="M109" s="2"/>
      <c r="N109" s="2"/>
      <c r="O109" s="2"/>
      <c r="P109" s="6" t="str">
        <f t="shared" si="18"/>
        <v>synonyms":["450AA","450 AA","450 aa","450aa"]}]},</v>
      </c>
      <c r="Q109" s="2" t="str">
        <f t="shared" si="14"/>
        <v>{"450AA": [{"shape_coords":[425,300,10,13.5,27],"shape_name":"I-shape parallel flange","synonyms":["450AA","450 AA","450 aa","450aa"]}]},</v>
      </c>
      <c r="R109" s="2" t="str">
        <f t="shared" si="15"/>
        <v>'&lt;option value="425;300;10;13.5;27"&gt;450AA&lt;/option&gt;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customFormat="1" ht="15">
      <c r="A110" s="4" t="s">
        <v>362</v>
      </c>
      <c r="B110" s="4">
        <v>472</v>
      </c>
      <c r="C110" s="4">
        <v>300</v>
      </c>
      <c r="D110" s="4" t="s">
        <v>128</v>
      </c>
      <c r="E110" s="4">
        <v>14</v>
      </c>
      <c r="F110" s="4">
        <v>27</v>
      </c>
      <c r="G110" s="5" t="s">
        <v>17</v>
      </c>
      <c r="H110" s="2" t="s">
        <v>18</v>
      </c>
      <c r="I110" s="2" t="s">
        <v>362</v>
      </c>
      <c r="J110" s="2" t="s">
        <v>363</v>
      </c>
      <c r="K110" s="2" t="str">
        <f t="shared" si="16"/>
        <v>500 aa</v>
      </c>
      <c r="L110" s="2" t="str">
        <f t="shared" si="17"/>
        <v>500aa</v>
      </c>
      <c r="M110" s="2"/>
      <c r="N110" s="2"/>
      <c r="O110" s="2"/>
      <c r="P110" s="6" t="str">
        <f t="shared" si="18"/>
        <v>synonyms":["500AA","500 AA","500 aa","500aa"]}]},</v>
      </c>
      <c r="Q110" s="2" t="str">
        <f t="shared" si="14"/>
        <v>{"500AA": [{"shape_coords":[472,300,10.5,14,27],"shape_name":"I-shape parallel flange","synonyms":["500AA","500 AA","500 aa","500aa"]}]},</v>
      </c>
      <c r="R110" s="2" t="str">
        <f t="shared" si="15"/>
        <v>'&lt;option value="472;300;10.5;14;27"&gt;500AA&lt;/option&gt;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customFormat="1" ht="15">
      <c r="A111" s="4" t="s">
        <v>364</v>
      </c>
      <c r="B111" s="4">
        <v>522</v>
      </c>
      <c r="C111" s="4">
        <v>300</v>
      </c>
      <c r="D111" s="4" t="s">
        <v>69</v>
      </c>
      <c r="E111" s="4">
        <v>15</v>
      </c>
      <c r="F111" s="4">
        <v>27</v>
      </c>
      <c r="G111" s="5" t="s">
        <v>17</v>
      </c>
      <c r="H111" s="2" t="s">
        <v>18</v>
      </c>
      <c r="I111" s="2" t="s">
        <v>364</v>
      </c>
      <c r="J111" s="2" t="s">
        <v>365</v>
      </c>
      <c r="K111" s="2" t="str">
        <f t="shared" si="16"/>
        <v>550 aa</v>
      </c>
      <c r="L111" s="2" t="str">
        <f t="shared" si="17"/>
        <v>550aa</v>
      </c>
      <c r="M111" s="2"/>
      <c r="N111" s="2"/>
      <c r="O111" s="2"/>
      <c r="P111" s="6" t="str">
        <f t="shared" si="18"/>
        <v>synonyms":["550AA","550 AA","550 aa","550aa"]}]},</v>
      </c>
      <c r="Q111" s="2" t="str">
        <f t="shared" si="14"/>
        <v>{"550AA": [{"shape_coords":[522,300,11.5,15,27],"shape_name":"I-shape parallel flange","synonyms":["550AA","550 AA","550 aa","550aa"]}]},</v>
      </c>
      <c r="R111" s="2" t="str">
        <f t="shared" si="15"/>
        <v>'&lt;option value="522;300;11.5;15;27"&gt;550AA&lt;/option&gt;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customFormat="1" ht="15">
      <c r="A112" s="4" t="s">
        <v>366</v>
      </c>
      <c r="B112" s="4">
        <v>571</v>
      </c>
      <c r="C112" s="4">
        <v>300</v>
      </c>
      <c r="D112" s="4">
        <v>12</v>
      </c>
      <c r="E112" s="4" t="s">
        <v>156</v>
      </c>
      <c r="F112" s="4">
        <v>27</v>
      </c>
      <c r="G112" s="5" t="s">
        <v>17</v>
      </c>
      <c r="H112" s="2" t="s">
        <v>18</v>
      </c>
      <c r="I112" s="2" t="s">
        <v>366</v>
      </c>
      <c r="J112" s="2" t="s">
        <v>367</v>
      </c>
      <c r="K112" s="2" t="str">
        <f t="shared" si="16"/>
        <v>600 aa</v>
      </c>
      <c r="L112" s="2" t="str">
        <f t="shared" si="17"/>
        <v>600aa</v>
      </c>
      <c r="M112" s="2"/>
      <c r="N112" s="2"/>
      <c r="O112" s="2"/>
      <c r="P112" s="6" t="str">
        <f t="shared" si="18"/>
        <v>synonyms":["600AA","600 AA","600 aa","600aa"]}]},</v>
      </c>
      <c r="Q112" s="2" t="str">
        <f t="shared" si="14"/>
        <v>{"600AA": [{"shape_coords":[571,300,12,15.5,27],"shape_name":"I-shape parallel flange","synonyms":["600AA","600 AA","600 aa","600aa"]}]},</v>
      </c>
      <c r="R112" s="2" t="str">
        <f t="shared" si="15"/>
        <v>'&lt;option value="571;300;12;15.5;27"&gt;600AA&lt;/option&gt;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customFormat="1" ht="15">
      <c r="A113" s="4" t="s">
        <v>368</v>
      </c>
      <c r="B113" s="4">
        <v>620</v>
      </c>
      <c r="C113" s="4">
        <v>300</v>
      </c>
      <c r="D113" s="4" t="s">
        <v>76</v>
      </c>
      <c r="E113" s="4">
        <v>16</v>
      </c>
      <c r="F113" s="4">
        <v>27</v>
      </c>
      <c r="G113" s="5" t="s">
        <v>17</v>
      </c>
      <c r="H113" s="2" t="s">
        <v>18</v>
      </c>
      <c r="I113" s="2" t="s">
        <v>368</v>
      </c>
      <c r="J113" s="2" t="s">
        <v>369</v>
      </c>
      <c r="K113" s="2" t="str">
        <f t="shared" si="16"/>
        <v>650 aa</v>
      </c>
      <c r="L113" s="2" t="str">
        <f t="shared" si="17"/>
        <v>650aa</v>
      </c>
      <c r="M113" s="2"/>
      <c r="N113" s="2"/>
      <c r="O113" s="2"/>
      <c r="P113" s="6" t="str">
        <f t="shared" si="18"/>
        <v>synonyms":["650AA","650 AA","650 aa","650aa"]}]},</v>
      </c>
      <c r="Q113" s="2" t="str">
        <f t="shared" si="14"/>
        <v>{"650AA": [{"shape_coords":[620,300,12.5,16,27],"shape_name":"I-shape parallel flange","synonyms":["650AA","650 AA","650 aa","650aa"]}]},</v>
      </c>
      <c r="R113" s="2" t="str">
        <f t="shared" si="15"/>
        <v>'&lt;option value="620;300;12.5;16;27"&gt;650AA&lt;/option&gt;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customFormat="1" ht="15">
      <c r="A114" s="4" t="s">
        <v>370</v>
      </c>
      <c r="B114" s="4">
        <v>670</v>
      </c>
      <c r="C114" s="4">
        <v>300</v>
      </c>
      <c r="D114" s="4">
        <v>13</v>
      </c>
      <c r="E114" s="4">
        <v>17</v>
      </c>
      <c r="F114" s="4">
        <v>27</v>
      </c>
      <c r="G114" s="5" t="s">
        <v>17</v>
      </c>
      <c r="H114" s="2" t="s">
        <v>18</v>
      </c>
      <c r="I114" s="2" t="s">
        <v>370</v>
      </c>
      <c r="J114" s="2" t="s">
        <v>371</v>
      </c>
      <c r="K114" s="2" t="str">
        <f t="shared" si="16"/>
        <v>700 aa</v>
      </c>
      <c r="L114" s="2" t="str">
        <f t="shared" si="17"/>
        <v>700aa</v>
      </c>
      <c r="M114" s="2"/>
      <c r="N114" s="2"/>
      <c r="O114" s="2"/>
      <c r="P114" s="6" t="str">
        <f t="shared" si="18"/>
        <v>synonyms":["700AA","700 AA","700 aa","700aa"]}]},</v>
      </c>
      <c r="Q114" s="2" t="str">
        <f t="shared" si="14"/>
        <v>{"700AA": [{"shape_coords":[670,300,13,17,27],"shape_name":"I-shape parallel flange","synonyms":["700AA","700 AA","700 aa","700aa"]}]},</v>
      </c>
      <c r="R114" s="2" t="str">
        <f t="shared" si="15"/>
        <v>'&lt;option value="670;300;13;17;27"&gt;700AA&lt;/option&gt;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customFormat="1" ht="15">
      <c r="A115" s="4" t="s">
        <v>372</v>
      </c>
      <c r="B115" s="4">
        <v>770</v>
      </c>
      <c r="C115" s="4">
        <v>300</v>
      </c>
      <c r="D115" s="4">
        <v>14</v>
      </c>
      <c r="E115" s="4">
        <v>18</v>
      </c>
      <c r="F115" s="4">
        <v>30</v>
      </c>
      <c r="G115" s="5" t="s">
        <v>17</v>
      </c>
      <c r="H115" s="2" t="s">
        <v>18</v>
      </c>
      <c r="I115" s="2" t="s">
        <v>372</v>
      </c>
      <c r="J115" s="2" t="s">
        <v>373</v>
      </c>
      <c r="K115" s="2" t="str">
        <f t="shared" si="16"/>
        <v>800 aa</v>
      </c>
      <c r="L115" s="2" t="str">
        <f t="shared" si="17"/>
        <v>800aa</v>
      </c>
      <c r="M115" s="2"/>
      <c r="N115" s="2"/>
      <c r="O115" s="2"/>
      <c r="P115" s="6" t="str">
        <f t="shared" si="18"/>
        <v>synonyms":["800AA","800 AA","800 aa","800aa"]}]},</v>
      </c>
      <c r="Q115" s="2" t="str">
        <f t="shared" si="14"/>
        <v>{"800AA": [{"shape_coords":[770,300,14,18,30],"shape_name":"I-shape parallel flange","synonyms":["800AA","800 AA","800 aa","800aa"]}]},</v>
      </c>
      <c r="R115" s="2" t="str">
        <f t="shared" si="15"/>
        <v>'&lt;option value="770;300;14;18;30"&gt;800AA&lt;/option&gt;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customFormat="1" ht="15">
      <c r="A116" s="4" t="s">
        <v>374</v>
      </c>
      <c r="B116" s="4">
        <v>870</v>
      </c>
      <c r="C116" s="4">
        <v>300</v>
      </c>
      <c r="D116" s="4">
        <v>15</v>
      </c>
      <c r="E116" s="4">
        <v>20</v>
      </c>
      <c r="F116" s="4">
        <v>30</v>
      </c>
      <c r="G116" s="5" t="s">
        <v>17</v>
      </c>
      <c r="H116" s="2" t="s">
        <v>18</v>
      </c>
      <c r="I116" s="2" t="s">
        <v>374</v>
      </c>
      <c r="J116" s="2" t="s">
        <v>375</v>
      </c>
      <c r="K116" s="2" t="str">
        <f t="shared" si="16"/>
        <v>900 aa</v>
      </c>
      <c r="L116" s="2" t="str">
        <f t="shared" si="17"/>
        <v>900aa</v>
      </c>
      <c r="M116" s="2"/>
      <c r="N116" s="2"/>
      <c r="O116" s="2"/>
      <c r="P116" s="6" t="str">
        <f t="shared" si="18"/>
        <v>synonyms":["900AA","900 AA","900 aa","900aa"]}]},</v>
      </c>
      <c r="Q116" s="2" t="str">
        <f t="shared" si="14"/>
        <v>{"900AA": [{"shape_coords":[870,300,15,20,30],"shape_name":"I-shape parallel flange","synonyms":["900AA","900 AA","900 aa","900aa"]}]},</v>
      </c>
      <c r="R116" s="2" t="str">
        <f t="shared" si="15"/>
        <v>'&lt;option value="870;300;15;20;30"&gt;900AA&lt;/option&gt;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customFormat="1" ht="15">
      <c r="A117" s="4" t="s">
        <v>376</v>
      </c>
      <c r="B117" s="4">
        <v>970</v>
      </c>
      <c r="C117" s="4">
        <v>300</v>
      </c>
      <c r="D117" s="4">
        <v>16</v>
      </c>
      <c r="E117" s="4">
        <v>21</v>
      </c>
      <c r="F117" s="4">
        <v>30</v>
      </c>
      <c r="G117" s="5" t="s">
        <v>17</v>
      </c>
      <c r="H117" s="2" t="s">
        <v>18</v>
      </c>
      <c r="I117" s="2" t="s">
        <v>376</v>
      </c>
      <c r="J117" s="2" t="s">
        <v>377</v>
      </c>
      <c r="K117" s="2" t="str">
        <f t="shared" si="16"/>
        <v>1000 aa</v>
      </c>
      <c r="L117" s="2" t="str">
        <f t="shared" si="17"/>
        <v>1000aa</v>
      </c>
      <c r="M117" s="2"/>
      <c r="N117" s="2"/>
      <c r="O117" s="2"/>
      <c r="P117" s="6" t="str">
        <f t="shared" si="18"/>
        <v>synonyms":["1000AA","1000 AA","1000 aa","1000aa"]}]},</v>
      </c>
      <c r="Q117" s="2" t="str">
        <f t="shared" si="14"/>
        <v>{"1000AA": [{"shape_coords":[970,300,16,21,30],"shape_name":"I-shape parallel flange","synonyms":["1000AA","1000 AA","1000 aa","1000aa"]}]},</v>
      </c>
      <c r="R117" s="2" t="str">
        <f t="shared" si="15"/>
        <v>'&lt;option value="970;300;16;21;30"&gt;1000AA&lt;/option&gt;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customFormat="1" ht="15">
      <c r="A118" s="4" t="s">
        <v>378</v>
      </c>
      <c r="B118" s="4">
        <v>244</v>
      </c>
      <c r="C118" s="4">
        <v>260</v>
      </c>
      <c r="D118" s="4" t="s">
        <v>35</v>
      </c>
      <c r="E118" s="4" t="s">
        <v>59</v>
      </c>
      <c r="F118" s="4">
        <v>24</v>
      </c>
      <c r="G118" s="5" t="s">
        <v>17</v>
      </c>
      <c r="H118" s="2" t="s">
        <v>18</v>
      </c>
      <c r="I118" s="2" t="str">
        <f t="shared" ref="I118:I159" si="19">A118</f>
        <v>HD260/54,1</v>
      </c>
      <c r="J118" s="2" t="s">
        <v>379</v>
      </c>
      <c r="K118" s="2" t="str">
        <f t="shared" ref="K118:K159" si="20">LOWER(I118)</f>
        <v>hd260/54,1</v>
      </c>
      <c r="L118" s="2" t="str">
        <f t="shared" ref="L118:L159" si="21">LOWER(J118)</f>
        <v>hd260x54,1</v>
      </c>
      <c r="M118" s="2"/>
      <c r="N118" s="2"/>
      <c r="O118" s="2"/>
      <c r="P118" s="6" t="str">
        <f t="shared" si="18"/>
        <v>synonyms":["HD260/54,1","HD260x54,1","hd260/54,1","hd260x54,1"]}]},</v>
      </c>
      <c r="Q118" s="2" t="str">
        <f t="shared" si="14"/>
        <v>{"HD260/54,1": [{"shape_coords":[244,260,6.5,9.5,24],"shape_name":"I-shape parallel flange","synonyms":["HD260/54,1","HD260x54,1","hd260/54,1","hd260x54,1"]}]},</v>
      </c>
      <c r="R118" s="2" t="str">
        <f t="shared" si="15"/>
        <v>'&lt;option value="244;260;6.5;9.5;24"&gt;HD260/54,1&lt;/option&gt;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customFormat="1" ht="15">
      <c r="A119" s="4" t="s">
        <v>380</v>
      </c>
      <c r="B119" s="4">
        <v>250</v>
      </c>
      <c r="C119" s="4">
        <v>260</v>
      </c>
      <c r="D119" s="4" t="s">
        <v>42</v>
      </c>
      <c r="E119" s="4" t="s">
        <v>76</v>
      </c>
      <c r="F119" s="4">
        <v>24</v>
      </c>
      <c r="G119" s="5" t="s">
        <v>17</v>
      </c>
      <c r="H119" s="2" t="s">
        <v>18</v>
      </c>
      <c r="I119" s="2" t="str">
        <f t="shared" si="19"/>
        <v>HD260/68,2</v>
      </c>
      <c r="J119" s="2" t="s">
        <v>381</v>
      </c>
      <c r="K119" s="2" t="str">
        <f t="shared" si="20"/>
        <v>hd260/68,2</v>
      </c>
      <c r="L119" s="2" t="str">
        <f t="shared" si="21"/>
        <v>hd260x68,2</v>
      </c>
      <c r="M119" s="2"/>
      <c r="N119" s="2"/>
      <c r="O119" s="2"/>
      <c r="P119" s="6" t="str">
        <f t="shared" si="18"/>
        <v>synonyms":["HD260/68,2","HD260x68,2","hd260/68,2","hd260x68,2"]}]},</v>
      </c>
      <c r="Q119" s="2" t="str">
        <f t="shared" si="14"/>
        <v>{"HD260/68,2": [{"shape_coords":[250,260,7.5,12.5,24],"shape_name":"I-shape parallel flange","synonyms":["HD260/68,2","HD260x68,2","hd260/68,2","hd260x68,2"]}]},</v>
      </c>
      <c r="R119" s="2" t="str">
        <f t="shared" si="15"/>
        <v>'&lt;option value="250;260;7.5;12.5;24"&gt;HD260/68,2&lt;/option&gt;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customFormat="1" ht="15">
      <c r="A120" s="4" t="s">
        <v>382</v>
      </c>
      <c r="B120" s="4">
        <v>260</v>
      </c>
      <c r="C120" s="4">
        <v>260</v>
      </c>
      <c r="D120" s="4">
        <v>10</v>
      </c>
      <c r="E120" s="4" t="s">
        <v>166</v>
      </c>
      <c r="F120" s="4">
        <v>24</v>
      </c>
      <c r="G120" s="5" t="s">
        <v>17</v>
      </c>
      <c r="H120" s="2" t="s">
        <v>18</v>
      </c>
      <c r="I120" s="2" t="str">
        <f t="shared" si="19"/>
        <v>HD260/93</v>
      </c>
      <c r="J120" s="2" t="s">
        <v>383</v>
      </c>
      <c r="K120" s="2" t="str">
        <f t="shared" si="20"/>
        <v>hd260/93</v>
      </c>
      <c r="L120" s="2" t="str">
        <f t="shared" si="21"/>
        <v>hd260x93</v>
      </c>
      <c r="M120" s="2"/>
      <c r="N120" s="2"/>
      <c r="O120" s="2"/>
      <c r="P120" s="6" t="str">
        <f t="shared" si="18"/>
        <v>synonyms":["HD260/93","HD260x93","hd260/93","hd260x93"]}]},</v>
      </c>
      <c r="Q120" s="2" t="str">
        <f t="shared" si="14"/>
        <v>{"HD260/93": [{"shape_coords":[260,260,10,17.5,24],"shape_name":"I-shape parallel flange","synonyms":["HD260/93","HD260x93","hd260/93","hd260x93"]}]},</v>
      </c>
      <c r="R120" s="2" t="str">
        <f t="shared" si="15"/>
        <v>'&lt;option value="260;260;10;17.5;24"&gt;HD260/93&lt;/option&gt;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customFormat="1" ht="15">
      <c r="A121" s="4" t="s">
        <v>384</v>
      </c>
      <c r="B121" s="4">
        <v>268</v>
      </c>
      <c r="C121" s="4">
        <v>262</v>
      </c>
      <c r="D121" s="4" t="s">
        <v>76</v>
      </c>
      <c r="E121" s="4" t="s">
        <v>385</v>
      </c>
      <c r="F121" s="4">
        <v>24</v>
      </c>
      <c r="G121" s="5" t="s">
        <v>17</v>
      </c>
      <c r="H121" s="2" t="s">
        <v>18</v>
      </c>
      <c r="I121" s="2" t="str">
        <f t="shared" si="19"/>
        <v>HD260/114</v>
      </c>
      <c r="J121" s="2" t="s">
        <v>386</v>
      </c>
      <c r="K121" s="2" t="str">
        <f t="shared" si="20"/>
        <v>hd260/114</v>
      </c>
      <c r="L121" s="2" t="str">
        <f t="shared" si="21"/>
        <v>hd260x114</v>
      </c>
      <c r="M121" s="2"/>
      <c r="N121" s="2"/>
      <c r="O121" s="2"/>
      <c r="P121" s="6" t="str">
        <f t="shared" si="18"/>
        <v>synonyms":["HD260/114","HD260x114","hd260/114","hd260x114"]}]},</v>
      </c>
      <c r="Q121" s="2" t="str">
        <f t="shared" si="14"/>
        <v>{"HD260/114": [{"shape_coords":[268,262,12.5,21.5,24],"shape_name":"I-shape parallel flange","synonyms":["HD260/114","HD260x114","hd260/114","hd260x114"]}]},</v>
      </c>
      <c r="R121" s="2" t="str">
        <f t="shared" si="15"/>
        <v>'&lt;option value="268;262;12.5;21.5;24"&gt;HD260/114&lt;/option&gt;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customFormat="1" ht="15">
      <c r="A122" s="4" t="s">
        <v>387</v>
      </c>
      <c r="B122" s="4">
        <v>278</v>
      </c>
      <c r="C122" s="4">
        <v>265</v>
      </c>
      <c r="D122" s="4" t="s">
        <v>156</v>
      </c>
      <c r="E122" s="4" t="s">
        <v>388</v>
      </c>
      <c r="F122" s="4">
        <v>24</v>
      </c>
      <c r="G122" s="5" t="s">
        <v>17</v>
      </c>
      <c r="H122" s="2" t="s">
        <v>18</v>
      </c>
      <c r="I122" s="2" t="str">
        <f t="shared" si="19"/>
        <v>HD260/142</v>
      </c>
      <c r="J122" s="2" t="s">
        <v>389</v>
      </c>
      <c r="K122" s="2" t="str">
        <f t="shared" si="20"/>
        <v>hd260/142</v>
      </c>
      <c r="L122" s="2" t="str">
        <f t="shared" si="21"/>
        <v>hd260x142</v>
      </c>
      <c r="M122" s="2"/>
      <c r="N122" s="2"/>
      <c r="O122" s="2"/>
      <c r="P122" s="6" t="str">
        <f t="shared" si="18"/>
        <v>synonyms":["HD260/142","HD260x142","hd260/142","hd260x142"]}]},</v>
      </c>
      <c r="Q122" s="2" t="str">
        <f t="shared" si="14"/>
        <v>{"HD260/142": [{"shape_coords":[278,265,15.5,26.5,24],"shape_name":"I-shape parallel flange","synonyms":["HD260/142","HD260x142","hd260/142","hd260x142"]}]},</v>
      </c>
      <c r="R122" s="2" t="str">
        <f t="shared" si="15"/>
        <v>'&lt;option value="278;265;15.5;26.5;24"&gt;HD260/142&lt;/option&gt;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customFormat="1" ht="15">
      <c r="A123" s="4" t="s">
        <v>390</v>
      </c>
      <c r="B123" s="4">
        <v>290</v>
      </c>
      <c r="C123" s="4">
        <v>268</v>
      </c>
      <c r="D123" s="4">
        <v>18</v>
      </c>
      <c r="E123" s="4" t="s">
        <v>391</v>
      </c>
      <c r="F123" s="4">
        <v>24</v>
      </c>
      <c r="G123" s="5" t="s">
        <v>17</v>
      </c>
      <c r="H123" s="2" t="s">
        <v>18</v>
      </c>
      <c r="I123" s="2" t="str">
        <f t="shared" si="19"/>
        <v>HD260/172</v>
      </c>
      <c r="J123" s="2" t="s">
        <v>392</v>
      </c>
      <c r="K123" s="2" t="str">
        <f t="shared" si="20"/>
        <v>hd260/172</v>
      </c>
      <c r="L123" s="2" t="str">
        <f t="shared" si="21"/>
        <v>hd260x172</v>
      </c>
      <c r="M123" s="2"/>
      <c r="N123" s="2"/>
      <c r="O123" s="2"/>
      <c r="P123" s="6" t="str">
        <f t="shared" si="18"/>
        <v>synonyms":["HD260/172","HD260x172","hd260/172","hd260x172"]}]},</v>
      </c>
      <c r="Q123" s="2" t="str">
        <f t="shared" si="14"/>
        <v>{"HD260/172": [{"shape_coords":[290,268,18,32.5,24],"shape_name":"I-shape parallel flange","synonyms":["HD260/172","HD260x172","hd260/172","hd260x172"]}]},</v>
      </c>
      <c r="R123" s="2" t="str">
        <f t="shared" si="15"/>
        <v>'&lt;option value="290;268;18;32.5;24"&gt;HD260/172&lt;/option&gt;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customFormat="1" ht="15">
      <c r="A124" s="4" t="s">
        <v>393</v>
      </c>
      <c r="B124" s="4">
        <v>309</v>
      </c>
      <c r="C124" s="4">
        <v>271</v>
      </c>
      <c r="D124" s="4">
        <v>24</v>
      </c>
      <c r="E124" s="4">
        <v>42</v>
      </c>
      <c r="F124" s="4">
        <v>24</v>
      </c>
      <c r="G124" s="5" t="s">
        <v>17</v>
      </c>
      <c r="H124" s="2" t="s">
        <v>18</v>
      </c>
      <c r="I124" s="2" t="str">
        <f t="shared" si="19"/>
        <v>HD260/225</v>
      </c>
      <c r="J124" s="2" t="s">
        <v>394</v>
      </c>
      <c r="K124" s="2" t="str">
        <f t="shared" si="20"/>
        <v>hd260/225</v>
      </c>
      <c r="L124" s="2" t="str">
        <f t="shared" si="21"/>
        <v>hd260x225</v>
      </c>
      <c r="M124" s="2"/>
      <c r="N124" s="2"/>
      <c r="O124" s="2"/>
      <c r="P124" s="6" t="str">
        <f t="shared" si="18"/>
        <v>synonyms":["HD260/225","HD260x225","hd260/225","hd260x225"]}]},</v>
      </c>
      <c r="Q124" s="2" t="str">
        <f t="shared" si="14"/>
        <v>{"HD260/225": [{"shape_coords":[309,271,24,42,24],"shape_name":"I-shape parallel flange","synonyms":["HD260/225","HD260x225","hd260/225","hd260x225"]}]},</v>
      </c>
      <c r="R124" s="2" t="str">
        <f t="shared" si="15"/>
        <v>'&lt;option value="309;271;24;42;24"&gt;HD260/225&lt;/option&gt;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customFormat="1" ht="15">
      <c r="A125" s="4" t="s">
        <v>395</v>
      </c>
      <c r="B125" s="4">
        <v>335</v>
      </c>
      <c r="C125" s="4">
        <v>278</v>
      </c>
      <c r="D125" s="4">
        <v>31</v>
      </c>
      <c r="E125" s="4">
        <v>55</v>
      </c>
      <c r="F125" s="4">
        <v>24</v>
      </c>
      <c r="G125" s="5" t="s">
        <v>17</v>
      </c>
      <c r="H125" s="2" t="s">
        <v>18</v>
      </c>
      <c r="I125" s="2" t="str">
        <f t="shared" si="19"/>
        <v>HD260/299</v>
      </c>
      <c r="J125" s="2" t="s">
        <v>396</v>
      </c>
      <c r="K125" s="2" t="str">
        <f t="shared" si="20"/>
        <v>hd260/299</v>
      </c>
      <c r="L125" s="2" t="str">
        <f t="shared" si="21"/>
        <v>hd260x299</v>
      </c>
      <c r="M125" s="2"/>
      <c r="N125" s="2"/>
      <c r="O125" s="2"/>
      <c r="P125" s="6" t="str">
        <f t="shared" si="18"/>
        <v>synonyms":["HD260/299","HD260x299","hd260/299","hd260x299"]}]},</v>
      </c>
      <c r="Q125" s="2" t="str">
        <f t="shared" si="14"/>
        <v>{"HD260/299": [{"shape_coords":[335,278,31,55,24],"shape_name":"I-shape parallel flange","synonyms":["HD260/299","HD260x299","hd260/299","hd260x299"]}]},</v>
      </c>
      <c r="R125" s="2" t="str">
        <f t="shared" si="15"/>
        <v>'&lt;option value="335;278;31;55;24"&gt;HD260/299&lt;/option&gt;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customFormat="1" ht="15">
      <c r="A126" s="4" t="s">
        <v>397</v>
      </c>
      <c r="B126" s="4">
        <v>301</v>
      </c>
      <c r="C126" s="4">
        <v>300</v>
      </c>
      <c r="D126" s="4">
        <v>8</v>
      </c>
      <c r="E126" s="4">
        <v>11</v>
      </c>
      <c r="F126" s="4">
        <v>27</v>
      </c>
      <c r="G126" s="5" t="s">
        <v>17</v>
      </c>
      <c r="H126" s="2" t="s">
        <v>18</v>
      </c>
      <c r="I126" s="2" t="str">
        <f t="shared" si="19"/>
        <v>HD320/74,2</v>
      </c>
      <c r="J126" s="2" t="s">
        <v>398</v>
      </c>
      <c r="K126" s="2" t="str">
        <f t="shared" si="20"/>
        <v>hd320/74,2</v>
      </c>
      <c r="L126" s="2" t="str">
        <f t="shared" si="21"/>
        <v>hd320x74,2</v>
      </c>
      <c r="M126" s="2"/>
      <c r="N126" s="2"/>
      <c r="O126" s="2"/>
      <c r="P126" s="6" t="str">
        <f t="shared" ref="P126:P159" si="22" xml:space="preserve"> "synonyms"&amp;""""&amp;":["&amp;""""&amp;I126&amp;""""&amp;","&amp;""""&amp;J126&amp;""""&amp;","&amp;""""&amp;K126&amp;""""&amp;","&amp;""""&amp;L126&amp;""""&amp;"]}]},"</f>
        <v>synonyms":["HD320/74,2","HD320x74,2","hd320/74,2","hd320x74,2"]}]},</v>
      </c>
      <c r="Q126" s="2" t="str">
        <f t="shared" si="14"/>
        <v>{"HD320/74,2": [{"shape_coords":[301,300,8,11,27],"shape_name":"I-shape parallel flange","synonyms":["HD320/74,2","HD320x74,2","hd320/74,2","hd320x74,2"]}]},</v>
      </c>
      <c r="R126" s="2" t="str">
        <f t="shared" si="15"/>
        <v>'&lt;option value="301;300;8;11;27"&gt;HD320/74,2&lt;/option&gt;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customFormat="1" ht="15">
      <c r="A127" s="4" t="s">
        <v>399</v>
      </c>
      <c r="B127" s="4">
        <v>310</v>
      </c>
      <c r="C127" s="4">
        <v>300</v>
      </c>
      <c r="D127" s="4">
        <v>9</v>
      </c>
      <c r="E127" s="4" t="s">
        <v>156</v>
      </c>
      <c r="F127" s="4">
        <v>27</v>
      </c>
      <c r="G127" s="5" t="s">
        <v>17</v>
      </c>
      <c r="H127" s="2" t="s">
        <v>18</v>
      </c>
      <c r="I127" s="2" t="str">
        <f t="shared" si="19"/>
        <v>HD320/97,6</v>
      </c>
      <c r="J127" s="2" t="s">
        <v>400</v>
      </c>
      <c r="K127" s="2" t="str">
        <f t="shared" si="20"/>
        <v>hd320/97,6</v>
      </c>
      <c r="L127" s="2" t="str">
        <f t="shared" si="21"/>
        <v>hd320x97,6</v>
      </c>
      <c r="M127" s="2"/>
      <c r="N127" s="2"/>
      <c r="O127" s="2"/>
      <c r="P127" s="6" t="str">
        <f t="shared" si="22"/>
        <v>synonyms":["HD320/97,6","HD320x97,6","hd320/97,6","hd320x97,6"]}]},</v>
      </c>
      <c r="Q127" s="2" t="str">
        <f t="shared" si="14"/>
        <v>{"HD320/97,6": [{"shape_coords":[310,300,9,15.5,27],"shape_name":"I-shape parallel flange","synonyms":["HD320/97,6","HD320x97,6","hd320/97,6","hd320x97,6"]}]},</v>
      </c>
      <c r="R127" s="2" t="str">
        <f t="shared" si="15"/>
        <v>'&lt;option value="310;300;9;15.5;27"&gt;HD320/97,6&lt;/option&gt;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customFormat="1" ht="15">
      <c r="A128" s="4" t="s">
        <v>401</v>
      </c>
      <c r="B128" s="4">
        <v>320</v>
      </c>
      <c r="C128" s="4">
        <v>300</v>
      </c>
      <c r="D128" s="4" t="s">
        <v>69</v>
      </c>
      <c r="E128" s="4" t="s">
        <v>402</v>
      </c>
      <c r="F128" s="4">
        <v>27</v>
      </c>
      <c r="G128" s="5" t="s">
        <v>17</v>
      </c>
      <c r="H128" s="2" t="s">
        <v>18</v>
      </c>
      <c r="I128" s="2" t="str">
        <f t="shared" si="19"/>
        <v>HD320/127</v>
      </c>
      <c r="J128" s="2" t="s">
        <v>403</v>
      </c>
      <c r="K128" s="2" t="str">
        <f t="shared" si="20"/>
        <v>hd320/127</v>
      </c>
      <c r="L128" s="2" t="str">
        <f t="shared" si="21"/>
        <v>hd320x127</v>
      </c>
      <c r="M128" s="2"/>
      <c r="N128" s="2"/>
      <c r="O128" s="2"/>
      <c r="P128" s="6" t="str">
        <f t="shared" si="22"/>
        <v>synonyms":["HD320/127","HD320x127","hd320/127","hd320x127"]}]},</v>
      </c>
      <c r="Q128" s="2" t="str">
        <f t="shared" si="14"/>
        <v>{"HD320/127": [{"shape_coords":[320,300,11.5,20.5,27],"shape_name":"I-shape parallel flange","synonyms":["HD320/127","HD320x127","hd320/127","hd320x127"]}]},</v>
      </c>
      <c r="R128" s="2" t="str">
        <f t="shared" si="15"/>
        <v>'&lt;option value="320;300;11.5;20.5;27"&gt;HD320/127&lt;/option&gt;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customFormat="1" ht="15">
      <c r="A129" s="4" t="s">
        <v>404</v>
      </c>
      <c r="B129" s="4">
        <v>330</v>
      </c>
      <c r="C129" s="4">
        <v>303</v>
      </c>
      <c r="D129" s="4" t="s">
        <v>87</v>
      </c>
      <c r="E129" s="4" t="s">
        <v>405</v>
      </c>
      <c r="F129" s="4">
        <v>27</v>
      </c>
      <c r="G129" s="5" t="s">
        <v>17</v>
      </c>
      <c r="H129" s="2" t="s">
        <v>18</v>
      </c>
      <c r="I129" s="2" t="str">
        <f t="shared" si="19"/>
        <v>HD320/158</v>
      </c>
      <c r="J129" s="2" t="s">
        <v>406</v>
      </c>
      <c r="K129" s="2" t="str">
        <f t="shared" si="20"/>
        <v>hd320/158</v>
      </c>
      <c r="L129" s="2" t="str">
        <f t="shared" si="21"/>
        <v>hd320x158</v>
      </c>
      <c r="M129" s="2"/>
      <c r="N129" s="2"/>
      <c r="O129" s="2"/>
      <c r="P129" s="6" t="str">
        <f t="shared" si="22"/>
        <v>synonyms":["HD320/158","HD320x158","hd320/158","hd320x158"]}]},</v>
      </c>
      <c r="Q129" s="2" t="str">
        <f t="shared" si="14"/>
        <v>{"HD320/158": [{"shape_coords":[330,303,14.5,25.5,27],"shape_name":"I-shape parallel flange","synonyms":["HD320/158","HD320x158","hd320/158","hd320x158"]}]},</v>
      </c>
      <c r="R129" s="2" t="str">
        <f t="shared" si="15"/>
        <v>'&lt;option value="330;303;14.5;25.5;27"&gt;HD320/158&lt;/option&gt;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customFormat="1" ht="15">
      <c r="A130" s="4" t="s">
        <v>407</v>
      </c>
      <c r="B130" s="4">
        <v>343</v>
      </c>
      <c r="C130" s="4">
        <v>306</v>
      </c>
      <c r="D130" s="4">
        <v>18</v>
      </c>
      <c r="E130" s="4">
        <v>32</v>
      </c>
      <c r="F130" s="4">
        <v>27</v>
      </c>
      <c r="G130" s="5" t="s">
        <v>17</v>
      </c>
      <c r="H130" s="2" t="s">
        <v>18</v>
      </c>
      <c r="I130" s="2" t="str">
        <f t="shared" si="19"/>
        <v>HD320/198</v>
      </c>
      <c r="J130" s="2" t="s">
        <v>408</v>
      </c>
      <c r="K130" s="2" t="str">
        <f t="shared" si="20"/>
        <v>hd320/198</v>
      </c>
      <c r="L130" s="2" t="str">
        <f t="shared" si="21"/>
        <v>hd320x198</v>
      </c>
      <c r="M130" s="2"/>
      <c r="N130" s="2"/>
      <c r="O130" s="2"/>
      <c r="P130" s="6" t="str">
        <f t="shared" si="22"/>
        <v>synonyms":["HD320/198","HD320x198","hd320/198","hd320x198"]}]},</v>
      </c>
      <c r="Q130" s="2" t="str">
        <f t="shared" si="14"/>
        <v>{"HD320/198": [{"shape_coords":[343,306,18,32,27],"shape_name":"I-shape parallel flange","synonyms":["HD320/198","HD320x198","hd320/198","hd320x198"]}]},</v>
      </c>
      <c r="R130" s="2" t="str">
        <f t="shared" si="15"/>
        <v>'&lt;option value="343;306;18;32;27"&gt;HD320/198&lt;/option&gt;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customFormat="1" ht="15">
      <c r="A131" s="4" t="s">
        <v>409</v>
      </c>
      <c r="B131" s="4">
        <v>359</v>
      </c>
      <c r="C131" s="4">
        <v>309</v>
      </c>
      <c r="D131" s="4">
        <v>21</v>
      </c>
      <c r="E131" s="4">
        <v>40</v>
      </c>
      <c r="F131" s="4">
        <v>27</v>
      </c>
      <c r="G131" s="5" t="s">
        <v>17</v>
      </c>
      <c r="H131" s="2" t="s">
        <v>18</v>
      </c>
      <c r="I131" s="2" t="str">
        <f t="shared" si="19"/>
        <v>HD320/245</v>
      </c>
      <c r="J131" s="2" t="s">
        <v>410</v>
      </c>
      <c r="K131" s="2" t="str">
        <f t="shared" si="20"/>
        <v>hd320/245</v>
      </c>
      <c r="L131" s="2" t="str">
        <f t="shared" si="21"/>
        <v>hd320x245</v>
      </c>
      <c r="M131" s="2"/>
      <c r="N131" s="2"/>
      <c r="O131" s="2"/>
      <c r="P131" s="6" t="str">
        <f t="shared" si="22"/>
        <v>synonyms":["HD320/245","HD320x245","hd320/245","hd320x245"]}]},</v>
      </c>
      <c r="Q131" s="2" t="str">
        <f t="shared" si="14"/>
        <v>{"HD320/245": [{"shape_coords":[359,309,21,40,27],"shape_name":"I-shape parallel flange","synonyms":["HD320/245","HD320x245","hd320/245","hd320x245"]}]},</v>
      </c>
      <c r="R131" s="2" t="str">
        <f t="shared" si="15"/>
        <v>'&lt;option value="359;309;21;40;27"&gt;HD320/245&lt;/option&gt;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customFormat="1" ht="15">
      <c r="A132" s="4" t="s">
        <v>411</v>
      </c>
      <c r="B132" s="4">
        <v>375</v>
      </c>
      <c r="C132" s="4">
        <v>313</v>
      </c>
      <c r="D132" s="4">
        <v>27</v>
      </c>
      <c r="E132" s="4">
        <v>48</v>
      </c>
      <c r="F132" s="4">
        <v>27</v>
      </c>
      <c r="G132" s="5" t="s">
        <v>17</v>
      </c>
      <c r="H132" s="2" t="s">
        <v>18</v>
      </c>
      <c r="I132" s="2" t="str">
        <f t="shared" si="19"/>
        <v>HD320/300</v>
      </c>
      <c r="J132" s="2" t="s">
        <v>412</v>
      </c>
      <c r="K132" s="2" t="str">
        <f t="shared" si="20"/>
        <v>hd320/300</v>
      </c>
      <c r="L132" s="2" t="str">
        <f t="shared" si="21"/>
        <v>hd320x300</v>
      </c>
      <c r="M132" s="2"/>
      <c r="N132" s="2"/>
      <c r="O132" s="2"/>
      <c r="P132" s="6" t="str">
        <f t="shared" si="22"/>
        <v>synonyms":["HD320/300","HD320x300","hd320/300","hd320x300"]}]},</v>
      </c>
      <c r="Q132" s="2" t="str">
        <f t="shared" ref="Q132:Q195" si="23">"{" &amp; """"&amp;A132&amp;""""&amp;": [{""" &amp;"shape_coords"&amp;"""" &amp; ":" &amp; "[" &amp; B132 &amp; "," &amp;C132 &amp; "," &amp;D132&amp; "," &amp;E132&amp; "," &amp;F132 &amp; "]," &amp; """" &amp;"shape_name"&amp;"""" &amp; ":" &amp; """" &amp;H132 &amp; """" &amp; "," &amp; """"&amp;P132</f>
        <v>{"HD320/300": [{"shape_coords":[375,313,27,48,27],"shape_name":"I-shape parallel flange","synonyms":["HD320/300","HD320x300","hd320/300","hd320x300"]}]},</v>
      </c>
      <c r="R132" s="2" t="str">
        <f t="shared" si="15"/>
        <v>'&lt;option value="375;313;27;48;27"&gt;HD320/300&lt;/option&gt;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customFormat="1" ht="15">
      <c r="A133" s="4" t="s">
        <v>413</v>
      </c>
      <c r="B133" s="4">
        <v>395</v>
      </c>
      <c r="C133" s="4">
        <v>319</v>
      </c>
      <c r="D133" s="4">
        <v>33</v>
      </c>
      <c r="E133" s="4">
        <v>58</v>
      </c>
      <c r="F133" s="4">
        <v>27</v>
      </c>
      <c r="G133" s="5" t="s">
        <v>17</v>
      </c>
      <c r="H133" s="2" t="s">
        <v>18</v>
      </c>
      <c r="I133" s="2" t="str">
        <f t="shared" si="19"/>
        <v>HD320/368</v>
      </c>
      <c r="J133" s="2" t="s">
        <v>414</v>
      </c>
      <c r="K133" s="2" t="str">
        <f t="shared" si="20"/>
        <v>hd320/368</v>
      </c>
      <c r="L133" s="2" t="str">
        <f t="shared" si="21"/>
        <v>hd320x368</v>
      </c>
      <c r="M133" s="2"/>
      <c r="N133" s="2"/>
      <c r="O133" s="2"/>
      <c r="P133" s="6" t="str">
        <f t="shared" si="22"/>
        <v>synonyms":["HD320/368","HD320x368","hd320/368","hd320x368"]}]},</v>
      </c>
      <c r="Q133" s="2" t="str">
        <f t="shared" si="23"/>
        <v>{"HD320/368": [{"shape_coords":[395,319,33,58,27],"shape_name":"I-shape parallel flange","synonyms":["HD320/368","HD320x368","hd320/368","hd320x368"]}]},</v>
      </c>
      <c r="R133" s="2" t="str">
        <f t="shared" ref="R133:R196" si="24">"'&lt;option value=""" &amp;B133 &amp; ";" &amp;C133 &amp; ";" &amp;D133 &amp; ";" &amp;E133 &amp; ";" &amp;F133 &amp; """&gt;" &amp;A133 &amp; "&lt;/option&gt;"</f>
        <v>'&lt;option value="395;319;33;58;27"&gt;HD320/368&lt;/option&gt;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customFormat="1" ht="15">
      <c r="A134" s="4" t="s">
        <v>415</v>
      </c>
      <c r="B134" s="4">
        <v>419</v>
      </c>
      <c r="C134" s="4">
        <v>326</v>
      </c>
      <c r="D134" s="4">
        <v>40</v>
      </c>
      <c r="E134" s="4">
        <v>70</v>
      </c>
      <c r="F134" s="4">
        <v>27</v>
      </c>
      <c r="G134" s="5" t="s">
        <v>17</v>
      </c>
      <c r="H134" s="2" t="s">
        <v>18</v>
      </c>
      <c r="I134" s="2" t="str">
        <f t="shared" si="19"/>
        <v>HD320/451</v>
      </c>
      <c r="J134" s="2" t="s">
        <v>416</v>
      </c>
      <c r="K134" s="2" t="str">
        <f t="shared" si="20"/>
        <v>hd320/451</v>
      </c>
      <c r="L134" s="2" t="str">
        <f t="shared" si="21"/>
        <v>hd320x451</v>
      </c>
      <c r="M134" s="2"/>
      <c r="N134" s="2"/>
      <c r="O134" s="2"/>
      <c r="P134" s="6" t="str">
        <f t="shared" si="22"/>
        <v>synonyms":["HD320/451","HD320x451","hd320/451","hd320x451"]}]},</v>
      </c>
      <c r="Q134" s="2" t="str">
        <f t="shared" si="23"/>
        <v>{"HD320/451": [{"shape_coords":[419,326,40,70,27],"shape_name":"I-shape parallel flange","synonyms":["HD320/451","HD320x451","hd320/451","hd320x451"]}]},</v>
      </c>
      <c r="R134" s="2" t="str">
        <f t="shared" si="24"/>
        <v>'&lt;option value="419;326;40;70;27"&gt;HD320/451&lt;/option&gt;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customFormat="1" ht="15">
      <c r="A135" s="4" t="s">
        <v>417</v>
      </c>
      <c r="B135" s="4">
        <v>356</v>
      </c>
      <c r="C135" s="4">
        <v>369</v>
      </c>
      <c r="D135" s="4" t="s">
        <v>418</v>
      </c>
      <c r="E135" s="4">
        <v>18</v>
      </c>
      <c r="F135" s="4">
        <v>15</v>
      </c>
      <c r="G135" s="5" t="s">
        <v>17</v>
      </c>
      <c r="H135" s="2" t="s">
        <v>18</v>
      </c>
      <c r="I135" s="2" t="str">
        <f t="shared" si="19"/>
        <v>HD360/134</v>
      </c>
      <c r="J135" s="2" t="s">
        <v>419</v>
      </c>
      <c r="K135" s="2" t="str">
        <f t="shared" si="20"/>
        <v>hd360/134</v>
      </c>
      <c r="L135" s="2" t="str">
        <f t="shared" si="21"/>
        <v>hd360x134</v>
      </c>
      <c r="M135" s="2"/>
      <c r="N135" s="2"/>
      <c r="O135" s="2"/>
      <c r="P135" s="6" t="str">
        <f t="shared" si="22"/>
        <v>synonyms":["HD360/134","HD360x134","hd360/134","hd360x134"]}]},</v>
      </c>
      <c r="Q135" s="2" t="str">
        <f t="shared" si="23"/>
        <v>{"HD360/134": [{"shape_coords":[356,369,11.2,18,15],"shape_name":"I-shape parallel flange","synonyms":["HD360/134","HD360x134","hd360/134","hd360x134"]}]},</v>
      </c>
      <c r="R135" s="2" t="str">
        <f t="shared" si="24"/>
        <v>'&lt;option value="356;369;11.2;18;15"&gt;HD360/134&lt;/option&gt;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customFormat="1" ht="15">
      <c r="A136" s="4" t="s">
        <v>420</v>
      </c>
      <c r="B136" s="4">
        <v>360</v>
      </c>
      <c r="C136" s="4">
        <v>370</v>
      </c>
      <c r="D136" s="4" t="s">
        <v>421</v>
      </c>
      <c r="E136" s="4" t="s">
        <v>422</v>
      </c>
      <c r="F136" s="4">
        <v>15</v>
      </c>
      <c r="G136" s="5" t="s">
        <v>17</v>
      </c>
      <c r="H136" s="2" t="s">
        <v>18</v>
      </c>
      <c r="I136" s="2" t="str">
        <f t="shared" si="19"/>
        <v>HD360/147</v>
      </c>
      <c r="J136" s="2" t="s">
        <v>423</v>
      </c>
      <c r="K136" s="2" t="str">
        <f t="shared" si="20"/>
        <v>hd360/147</v>
      </c>
      <c r="L136" s="2" t="str">
        <f t="shared" si="21"/>
        <v>hd360x147</v>
      </c>
      <c r="M136" s="2"/>
      <c r="N136" s="2"/>
      <c r="O136" s="2"/>
      <c r="P136" s="6" t="str">
        <f t="shared" si="22"/>
        <v>synonyms":["HD360/147","HD360x147","hd360/147","hd360x147"]}]},</v>
      </c>
      <c r="Q136" s="2" t="str">
        <f t="shared" si="23"/>
        <v>{"HD360/147": [{"shape_coords":[360,370,12.3,19.8,15],"shape_name":"I-shape parallel flange","synonyms":["HD360/147","HD360x147","hd360/147","hd360x147"]}]},</v>
      </c>
      <c r="R136" s="2" t="str">
        <f t="shared" si="24"/>
        <v>'&lt;option value="360;370;12.3;19.8;15"&gt;HD360/147&lt;/option&gt;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customFormat="1" ht="15">
      <c r="A137" s="4" t="s">
        <v>424</v>
      </c>
      <c r="B137" s="4">
        <v>364</v>
      </c>
      <c r="C137" s="4">
        <v>371</v>
      </c>
      <c r="D137" s="4" t="s">
        <v>425</v>
      </c>
      <c r="E137" s="4" t="s">
        <v>426</v>
      </c>
      <c r="F137" s="4">
        <v>15</v>
      </c>
      <c r="G137" s="5" t="s">
        <v>17</v>
      </c>
      <c r="H137" s="2" t="s">
        <v>18</v>
      </c>
      <c r="I137" s="2" t="str">
        <f t="shared" si="19"/>
        <v>HD360/162</v>
      </c>
      <c r="J137" s="2" t="s">
        <v>427</v>
      </c>
      <c r="K137" s="2" t="str">
        <f t="shared" si="20"/>
        <v>hd360/162</v>
      </c>
      <c r="L137" s="2" t="str">
        <f t="shared" si="21"/>
        <v>hd360x162</v>
      </c>
      <c r="M137" s="2"/>
      <c r="N137" s="2"/>
      <c r="O137" s="2"/>
      <c r="P137" s="6" t="str">
        <f t="shared" si="22"/>
        <v>synonyms":["HD360/162","HD360x162","hd360/162","hd360x162"]}]},</v>
      </c>
      <c r="Q137" s="2" t="str">
        <f t="shared" si="23"/>
        <v>{"HD360/162": [{"shape_coords":[364,371,13.3,21.8,15],"shape_name":"I-shape parallel flange","synonyms":["HD360/162","HD360x162","hd360/162","hd360x162"]}]},</v>
      </c>
      <c r="R137" s="2" t="str">
        <f t="shared" si="24"/>
        <v>'&lt;option value="364;371;13.3;21.8;15"&gt;HD360/162&lt;/option&gt;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customFormat="1" ht="15">
      <c r="A138" s="4" t="s">
        <v>428</v>
      </c>
      <c r="B138" s="4">
        <v>368</v>
      </c>
      <c r="C138" s="4">
        <v>373</v>
      </c>
      <c r="D138" s="4">
        <v>15</v>
      </c>
      <c r="E138" s="4" t="s">
        <v>429</v>
      </c>
      <c r="F138" s="4">
        <v>15</v>
      </c>
      <c r="G138" s="5" t="s">
        <v>17</v>
      </c>
      <c r="H138" s="2" t="s">
        <v>18</v>
      </c>
      <c r="I138" s="2" t="str">
        <f t="shared" si="19"/>
        <v>HD360/179</v>
      </c>
      <c r="J138" s="2" t="s">
        <v>430</v>
      </c>
      <c r="K138" s="2" t="str">
        <f t="shared" si="20"/>
        <v>hd360/179</v>
      </c>
      <c r="L138" s="2" t="str">
        <f t="shared" si="21"/>
        <v>hd360x179</v>
      </c>
      <c r="M138" s="2"/>
      <c r="N138" s="2"/>
      <c r="O138" s="2"/>
      <c r="P138" s="6" t="str">
        <f t="shared" si="22"/>
        <v>synonyms":["HD360/179","HD360x179","hd360/179","hd360x179"]}]},</v>
      </c>
      <c r="Q138" s="2" t="str">
        <f t="shared" si="23"/>
        <v>{"HD360/179": [{"shape_coords":[368,373,15,23.9,15],"shape_name":"I-shape parallel flange","synonyms":["HD360/179","HD360x179","hd360/179","hd360x179"]}]},</v>
      </c>
      <c r="R138" s="2" t="str">
        <f t="shared" si="24"/>
        <v>'&lt;option value="368;373;15;23.9;15"&gt;HD360/179&lt;/option&gt;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customFormat="1" ht="15">
      <c r="A139" s="4" t="s">
        <v>431</v>
      </c>
      <c r="B139" s="4">
        <v>372</v>
      </c>
      <c r="C139" s="4">
        <v>374</v>
      </c>
      <c r="D139" s="4" t="s">
        <v>432</v>
      </c>
      <c r="E139" s="4" t="s">
        <v>433</v>
      </c>
      <c r="F139" s="4">
        <v>15</v>
      </c>
      <c r="G139" s="5" t="s">
        <v>17</v>
      </c>
      <c r="H139" s="2" t="s">
        <v>18</v>
      </c>
      <c r="I139" s="2" t="str">
        <f t="shared" si="19"/>
        <v>HD360/196</v>
      </c>
      <c r="J139" s="2" t="s">
        <v>434</v>
      </c>
      <c r="K139" s="2" t="str">
        <f t="shared" si="20"/>
        <v>hd360/196</v>
      </c>
      <c r="L139" s="2" t="str">
        <f t="shared" si="21"/>
        <v>hd360x196</v>
      </c>
      <c r="M139" s="2"/>
      <c r="N139" s="2"/>
      <c r="O139" s="2"/>
      <c r="P139" s="6" t="str">
        <f t="shared" si="22"/>
        <v>synonyms":["HD360/196","HD360x196","hd360/196","hd360x196"]}]},</v>
      </c>
      <c r="Q139" s="2" t="str">
        <f t="shared" si="23"/>
        <v>{"HD360/196": [{"shape_coords":[372,374,16.4,26.2,15],"shape_name":"I-shape parallel flange","synonyms":["HD360/196","HD360x196","hd360/196","hd360x196"]}]},</v>
      </c>
      <c r="R139" s="2" t="str">
        <f t="shared" si="24"/>
        <v>'&lt;option value="372;374;16.4;26.2;15"&gt;HD360/196&lt;/option&gt;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customFormat="1" ht="15">
      <c r="A140" s="4" t="s">
        <v>435</v>
      </c>
      <c r="B140" s="4">
        <v>368</v>
      </c>
      <c r="C140" s="4">
        <v>391</v>
      </c>
      <c r="D140" s="4">
        <v>15</v>
      </c>
      <c r="E140" s="4">
        <v>24</v>
      </c>
      <c r="F140" s="4">
        <v>15</v>
      </c>
      <c r="G140" s="5" t="s">
        <v>17</v>
      </c>
      <c r="H140" s="2" t="s">
        <v>18</v>
      </c>
      <c r="I140" s="2" t="str">
        <f t="shared" si="19"/>
        <v>HD400/187</v>
      </c>
      <c r="J140" s="2" t="s">
        <v>436</v>
      </c>
      <c r="K140" s="2" t="str">
        <f t="shared" si="20"/>
        <v>hd400/187</v>
      </c>
      <c r="L140" s="2" t="str">
        <f t="shared" si="21"/>
        <v>hd400x187</v>
      </c>
      <c r="M140" s="2"/>
      <c r="N140" s="2"/>
      <c r="O140" s="2"/>
      <c r="P140" s="6" t="str">
        <f t="shared" si="22"/>
        <v>synonyms":["HD400/187","HD400x187","hd400/187","hd400x187"]}]},</v>
      </c>
      <c r="Q140" s="2" t="str">
        <f t="shared" si="23"/>
        <v>{"HD400/187": [{"shape_coords":[368,391,15,24,15],"shape_name":"I-shape parallel flange","synonyms":["HD400/187","HD400x187","hd400/187","hd400x187"]}]},</v>
      </c>
      <c r="R140" s="2" t="str">
        <f t="shared" si="24"/>
        <v>'&lt;option value="368;391;15;24;15"&gt;HD400/187&lt;/option&gt;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customFormat="1" ht="15">
      <c r="A141" s="4" t="s">
        <v>437</v>
      </c>
      <c r="B141" s="4">
        <v>375</v>
      </c>
      <c r="C141" s="4">
        <v>394</v>
      </c>
      <c r="D141" s="4" t="s">
        <v>438</v>
      </c>
      <c r="E141" s="4" t="s">
        <v>439</v>
      </c>
      <c r="F141" s="4">
        <v>15</v>
      </c>
      <c r="G141" s="5" t="s">
        <v>17</v>
      </c>
      <c r="H141" s="2" t="s">
        <v>18</v>
      </c>
      <c r="I141" s="2" t="str">
        <f t="shared" si="19"/>
        <v>HD400/216</v>
      </c>
      <c r="J141" s="2" t="s">
        <v>440</v>
      </c>
      <c r="K141" s="2" t="str">
        <f t="shared" si="20"/>
        <v>hd400/216</v>
      </c>
      <c r="L141" s="2" t="str">
        <f t="shared" si="21"/>
        <v>hd400x216</v>
      </c>
      <c r="M141" s="2"/>
      <c r="N141" s="2"/>
      <c r="O141" s="2"/>
      <c r="P141" s="6" t="str">
        <f t="shared" si="22"/>
        <v>synonyms":["HD400/216","HD400x216","hd400/216","hd400x216"]}]},</v>
      </c>
      <c r="Q141" s="2" t="str">
        <f t="shared" si="23"/>
        <v>{"HD400/216": [{"shape_coords":[375,394,17.3,27.7,15],"shape_name":"I-shape parallel flange","synonyms":["HD400/216","HD400x216","hd400/216","hd400x216"]}]},</v>
      </c>
      <c r="R141" s="2" t="str">
        <f t="shared" si="24"/>
        <v>'&lt;option value="375;394;17.3;27.7;15"&gt;HD400/216&lt;/option&gt;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customFormat="1" ht="15">
      <c r="A142" s="4" t="s">
        <v>441</v>
      </c>
      <c r="B142" s="4">
        <v>380</v>
      </c>
      <c r="C142" s="4">
        <v>395</v>
      </c>
      <c r="D142" s="4" t="s">
        <v>442</v>
      </c>
      <c r="E142" s="4" t="s">
        <v>443</v>
      </c>
      <c r="F142" s="4">
        <v>15</v>
      </c>
      <c r="G142" s="5" t="s">
        <v>17</v>
      </c>
      <c r="H142" s="2" t="s">
        <v>18</v>
      </c>
      <c r="I142" s="2" t="str">
        <f t="shared" si="19"/>
        <v>HD400/237</v>
      </c>
      <c r="J142" s="2" t="s">
        <v>444</v>
      </c>
      <c r="K142" s="2" t="str">
        <f t="shared" si="20"/>
        <v>hd400/237</v>
      </c>
      <c r="L142" s="2" t="str">
        <f t="shared" si="21"/>
        <v>hd400x237</v>
      </c>
      <c r="M142" s="2"/>
      <c r="N142" s="2"/>
      <c r="O142" s="2"/>
      <c r="P142" s="6" t="str">
        <f t="shared" si="22"/>
        <v>synonyms":["HD400/237","HD400x237","hd400/237","hd400x237"]}]},</v>
      </c>
      <c r="Q142" s="2" t="str">
        <f t="shared" si="23"/>
        <v>{"HD400/237": [{"shape_coords":[380,395,18.9,30.2,15],"shape_name":"I-shape parallel flange","synonyms":["HD400/237","HD400x237","hd400/237","hd400x237"]}]},</v>
      </c>
      <c r="R142" s="2" t="str">
        <f t="shared" si="24"/>
        <v>'&lt;option value="380;395;18.9;30.2;15"&gt;HD400/237&lt;/option&gt;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customFormat="1" ht="15">
      <c r="A143" s="4" t="s">
        <v>445</v>
      </c>
      <c r="B143" s="4">
        <v>387</v>
      </c>
      <c r="C143" s="4">
        <v>398</v>
      </c>
      <c r="D143" s="4" t="s">
        <v>446</v>
      </c>
      <c r="E143" s="4" t="s">
        <v>447</v>
      </c>
      <c r="F143" s="4">
        <v>15</v>
      </c>
      <c r="G143" s="5" t="s">
        <v>17</v>
      </c>
      <c r="H143" s="2" t="s">
        <v>18</v>
      </c>
      <c r="I143" s="2" t="str">
        <f t="shared" si="19"/>
        <v>HD400/262</v>
      </c>
      <c r="J143" s="2" t="s">
        <v>448</v>
      </c>
      <c r="K143" s="2" t="str">
        <f t="shared" si="20"/>
        <v>hd400/262</v>
      </c>
      <c r="L143" s="2" t="str">
        <f t="shared" si="21"/>
        <v>hd400x262</v>
      </c>
      <c r="M143" s="2"/>
      <c r="N143" s="2"/>
      <c r="O143" s="2"/>
      <c r="P143" s="6" t="str">
        <f t="shared" si="22"/>
        <v>synonyms":["HD400/262","HD400x262","hd400/262","hd400x262"]}]},</v>
      </c>
      <c r="Q143" s="2" t="str">
        <f t="shared" si="23"/>
        <v>{"HD400/262": [{"shape_coords":[387,398,21.1,33.3,15],"shape_name":"I-shape parallel flange","synonyms":["HD400/262","HD400x262","hd400/262","hd400x262"]}]},</v>
      </c>
      <c r="R143" s="2" t="str">
        <f t="shared" si="24"/>
        <v>'&lt;option value="387;398;21.1;33.3;15"&gt;HD400/262&lt;/option&gt;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customFormat="1" ht="15">
      <c r="A144" s="4" t="s">
        <v>449</v>
      </c>
      <c r="B144" s="4">
        <v>393</v>
      </c>
      <c r="C144" s="4">
        <v>399</v>
      </c>
      <c r="D144" s="4" t="s">
        <v>450</v>
      </c>
      <c r="E144" s="4" t="s">
        <v>451</v>
      </c>
      <c r="F144" s="4">
        <v>15</v>
      </c>
      <c r="G144" s="5" t="s">
        <v>17</v>
      </c>
      <c r="H144" s="2" t="s">
        <v>18</v>
      </c>
      <c r="I144" s="2" t="str">
        <f t="shared" si="19"/>
        <v>HD400/287</v>
      </c>
      <c r="J144" s="2" t="s">
        <v>452</v>
      </c>
      <c r="K144" s="2" t="str">
        <f t="shared" si="20"/>
        <v>hd400/287</v>
      </c>
      <c r="L144" s="2" t="str">
        <f t="shared" si="21"/>
        <v>hd400x287</v>
      </c>
      <c r="M144" s="2"/>
      <c r="N144" s="2"/>
      <c r="O144" s="2"/>
      <c r="P144" s="6" t="str">
        <f t="shared" si="22"/>
        <v>synonyms":["HD400/287","HD400x287","hd400/287","hd400x287"]}]},</v>
      </c>
      <c r="Q144" s="2" t="str">
        <f t="shared" si="23"/>
        <v>{"HD400/287": [{"shape_coords":[393,399,22.6,36.6,15],"shape_name":"I-shape parallel flange","synonyms":["HD400/287","HD400x287","hd400/287","hd400x287"]}]},</v>
      </c>
      <c r="R144" s="2" t="str">
        <f t="shared" si="24"/>
        <v>'&lt;option value="393;399;22.6;36.6;15"&gt;HD400/287&lt;/option&gt;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customFormat="1" ht="15">
      <c r="A145" s="4" t="s">
        <v>453</v>
      </c>
      <c r="B145" s="4">
        <v>399</v>
      </c>
      <c r="C145" s="4">
        <v>401</v>
      </c>
      <c r="D145" s="4" t="s">
        <v>454</v>
      </c>
      <c r="E145" s="4" t="s">
        <v>455</v>
      </c>
      <c r="F145" s="4">
        <v>15</v>
      </c>
      <c r="G145" s="5" t="s">
        <v>17</v>
      </c>
      <c r="H145" s="2" t="s">
        <v>18</v>
      </c>
      <c r="I145" s="2" t="str">
        <f t="shared" si="19"/>
        <v>HD400/314</v>
      </c>
      <c r="J145" s="2" t="s">
        <v>456</v>
      </c>
      <c r="K145" s="2" t="str">
        <f t="shared" si="20"/>
        <v>hd400/314</v>
      </c>
      <c r="L145" s="2" t="str">
        <f t="shared" si="21"/>
        <v>hd400x314</v>
      </c>
      <c r="M145" s="2"/>
      <c r="N145" s="2"/>
      <c r="O145" s="2"/>
      <c r="P145" s="6" t="str">
        <f t="shared" si="22"/>
        <v>synonyms":["HD400/314","HD400x314","hd400/314","hd400x314"]}]},</v>
      </c>
      <c r="Q145" s="2" t="str">
        <f t="shared" si="23"/>
        <v>{"HD400/314": [{"shape_coords":[399,401,24.9,39.6,15],"shape_name":"I-shape parallel flange","synonyms":["HD400/314","HD400x314","hd400/314","hd400x314"]}]},</v>
      </c>
      <c r="R145" s="2" t="str">
        <f t="shared" si="24"/>
        <v>'&lt;option value="399;401;24.9;39.6;15"&gt;HD400/314&lt;/option&gt;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customFormat="1" ht="15">
      <c r="A146" s="4" t="s">
        <v>457</v>
      </c>
      <c r="B146" s="4">
        <v>407</v>
      </c>
      <c r="C146" s="4">
        <v>404</v>
      </c>
      <c r="D146" s="4" t="s">
        <v>458</v>
      </c>
      <c r="E146" s="4" t="s">
        <v>459</v>
      </c>
      <c r="F146" s="4">
        <v>15</v>
      </c>
      <c r="G146" s="5" t="s">
        <v>17</v>
      </c>
      <c r="H146" s="2" t="s">
        <v>18</v>
      </c>
      <c r="I146" s="2" t="str">
        <f t="shared" si="19"/>
        <v>HD400/347</v>
      </c>
      <c r="J146" s="2" t="s">
        <v>460</v>
      </c>
      <c r="K146" s="2" t="str">
        <f t="shared" si="20"/>
        <v>hd400/347</v>
      </c>
      <c r="L146" s="2" t="str">
        <f t="shared" si="21"/>
        <v>hd400x347</v>
      </c>
      <c r="M146" s="2"/>
      <c r="N146" s="2"/>
      <c r="O146" s="2"/>
      <c r="P146" s="6" t="str">
        <f t="shared" si="22"/>
        <v>synonyms":["HD400/347","HD400x347","hd400/347","hd400x347"]}]},</v>
      </c>
      <c r="Q146" s="2" t="str">
        <f t="shared" si="23"/>
        <v>{"HD400/347": [{"shape_coords":[407,404,27.2,43.7,15],"shape_name":"I-shape parallel flange","synonyms":["HD400/347","HD400x347","hd400/347","hd400x347"]}]},</v>
      </c>
      <c r="R146" s="2" t="str">
        <f t="shared" si="24"/>
        <v>'&lt;option value="407;404;27.2;43.7;15"&gt;HD400/347&lt;/option&gt;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customFormat="1" ht="15">
      <c r="A147" s="4" t="s">
        <v>461</v>
      </c>
      <c r="B147" s="4">
        <v>416</v>
      </c>
      <c r="C147" s="4">
        <v>406</v>
      </c>
      <c r="D147" s="4" t="s">
        <v>462</v>
      </c>
      <c r="E147" s="4">
        <v>48</v>
      </c>
      <c r="F147" s="4">
        <v>15</v>
      </c>
      <c r="G147" s="5" t="s">
        <v>17</v>
      </c>
      <c r="H147" s="2" t="s">
        <v>18</v>
      </c>
      <c r="I147" s="2" t="str">
        <f t="shared" si="19"/>
        <v>HD400/382</v>
      </c>
      <c r="J147" s="2" t="s">
        <v>463</v>
      </c>
      <c r="K147" s="2" t="str">
        <f t="shared" si="20"/>
        <v>hd400/382</v>
      </c>
      <c r="L147" s="2" t="str">
        <f t="shared" si="21"/>
        <v>hd400x382</v>
      </c>
      <c r="M147" s="2"/>
      <c r="N147" s="2"/>
      <c r="O147" s="2"/>
      <c r="P147" s="6" t="str">
        <f t="shared" si="22"/>
        <v>synonyms":["HD400/382","HD400x382","hd400/382","hd400x382"]}]},</v>
      </c>
      <c r="Q147" s="2" t="str">
        <f t="shared" si="23"/>
        <v>{"HD400/382": [{"shape_coords":[416,406,29.8,48,15],"shape_name":"I-shape parallel flange","synonyms":["HD400/382","HD400x382","hd400/382","hd400x382"]}]},</v>
      </c>
      <c r="R147" s="2" t="str">
        <f t="shared" si="24"/>
        <v>'&lt;option value="416;406;29.8;48;15"&gt;HD400/382&lt;/option&gt;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customFormat="1" ht="15">
      <c r="A148" s="4" t="s">
        <v>464</v>
      </c>
      <c r="B148" s="4">
        <v>425</v>
      </c>
      <c r="C148" s="4">
        <v>409</v>
      </c>
      <c r="D148" s="4" t="s">
        <v>465</v>
      </c>
      <c r="E148" s="4" t="s">
        <v>466</v>
      </c>
      <c r="F148" s="4">
        <v>15</v>
      </c>
      <c r="G148" s="5" t="s">
        <v>17</v>
      </c>
      <c r="H148" s="2" t="s">
        <v>18</v>
      </c>
      <c r="I148" s="2" t="str">
        <f t="shared" si="19"/>
        <v>HD400/421</v>
      </c>
      <c r="J148" s="2" t="s">
        <v>467</v>
      </c>
      <c r="K148" s="2" t="str">
        <f t="shared" si="20"/>
        <v>hd400/421</v>
      </c>
      <c r="L148" s="2" t="str">
        <f t="shared" si="21"/>
        <v>hd400x421</v>
      </c>
      <c r="M148" s="2"/>
      <c r="N148" s="2"/>
      <c r="O148" s="2"/>
      <c r="P148" s="6" t="str">
        <f t="shared" si="22"/>
        <v>synonyms":["HD400/421","HD400x421","hd400/421","hd400x421"]}]},</v>
      </c>
      <c r="Q148" s="2" t="str">
        <f t="shared" si="23"/>
        <v>{"HD400/421": [{"shape_coords":[425,409,32.8,52.6,15],"shape_name":"I-shape parallel flange","synonyms":["HD400/421","HD400x421","hd400/421","hd400x421"]}]},</v>
      </c>
      <c r="R148" s="2" t="str">
        <f t="shared" si="24"/>
        <v>'&lt;option value="425;409;32.8;52.6;15"&gt;HD400/421&lt;/option&gt;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customFormat="1" ht="15">
      <c r="A149" s="4" t="s">
        <v>468</v>
      </c>
      <c r="B149" s="4">
        <v>435</v>
      </c>
      <c r="C149" s="4">
        <v>412</v>
      </c>
      <c r="D149" s="4" t="s">
        <v>469</v>
      </c>
      <c r="E149" s="4" t="s">
        <v>470</v>
      </c>
      <c r="F149" s="4">
        <v>15</v>
      </c>
      <c r="G149" s="5" t="s">
        <v>17</v>
      </c>
      <c r="H149" s="2" t="s">
        <v>18</v>
      </c>
      <c r="I149" s="2" t="str">
        <f t="shared" si="19"/>
        <v>HD400/463</v>
      </c>
      <c r="J149" s="2" t="s">
        <v>471</v>
      </c>
      <c r="K149" s="2" t="str">
        <f t="shared" si="20"/>
        <v>hd400/463</v>
      </c>
      <c r="L149" s="2" t="str">
        <f t="shared" si="21"/>
        <v>hd400x463</v>
      </c>
      <c r="M149" s="2"/>
      <c r="N149" s="2"/>
      <c r="O149" s="2"/>
      <c r="P149" s="6" t="str">
        <f t="shared" si="22"/>
        <v>synonyms":["HD400/463","HD400x463","hd400/463","hd400x463"]}]},</v>
      </c>
      <c r="Q149" s="2" t="str">
        <f t="shared" si="23"/>
        <v>{"HD400/463": [{"shape_coords":[435,412,35.8,57.4,15],"shape_name":"I-shape parallel flange","synonyms":["HD400/463","HD400x463","hd400/463","hd400x463"]}]},</v>
      </c>
      <c r="R149" s="2" t="str">
        <f t="shared" si="24"/>
        <v>'&lt;option value="435;412;35.8;57.4;15"&gt;HD400/463&lt;/option&gt;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customFormat="1" ht="15">
      <c r="A150" s="4" t="s">
        <v>472</v>
      </c>
      <c r="B150" s="4">
        <v>446</v>
      </c>
      <c r="C150" s="4">
        <v>416</v>
      </c>
      <c r="D150" s="4" t="s">
        <v>473</v>
      </c>
      <c r="E150" s="4" t="s">
        <v>474</v>
      </c>
      <c r="F150" s="4">
        <v>15</v>
      </c>
      <c r="G150" s="5" t="s">
        <v>17</v>
      </c>
      <c r="H150" s="2" t="s">
        <v>18</v>
      </c>
      <c r="I150" s="2" t="str">
        <f t="shared" si="19"/>
        <v>HD400/509</v>
      </c>
      <c r="J150" s="2" t="s">
        <v>475</v>
      </c>
      <c r="K150" s="2" t="str">
        <f t="shared" si="20"/>
        <v>hd400/509</v>
      </c>
      <c r="L150" s="2" t="str">
        <f t="shared" si="21"/>
        <v>hd400x509</v>
      </c>
      <c r="M150" s="2"/>
      <c r="N150" s="2"/>
      <c r="O150" s="2"/>
      <c r="P150" s="6" t="str">
        <f t="shared" si="22"/>
        <v>synonyms":["HD400/509","HD400x509","hd400/509","hd400x509"]}]},</v>
      </c>
      <c r="Q150" s="2" t="str">
        <f t="shared" si="23"/>
        <v>{"HD400/509": [{"shape_coords":[446,416,39.1,62.7,15],"shape_name":"I-shape parallel flange","synonyms":["HD400/509","HD400x509","hd400/509","hd400x509"]}]},</v>
      </c>
      <c r="R150" s="2" t="str">
        <f t="shared" si="24"/>
        <v>'&lt;option value="446;416;39.1;62.7;15"&gt;HD400/509&lt;/option&gt;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customFormat="1" ht="15">
      <c r="A151" s="4" t="s">
        <v>476</v>
      </c>
      <c r="B151" s="4">
        <v>455</v>
      </c>
      <c r="C151" s="4">
        <v>418</v>
      </c>
      <c r="D151" s="4" t="s">
        <v>477</v>
      </c>
      <c r="E151" s="4" t="s">
        <v>478</v>
      </c>
      <c r="F151" s="4">
        <v>15</v>
      </c>
      <c r="G151" s="5" t="s">
        <v>17</v>
      </c>
      <c r="H151" s="2" t="s">
        <v>18</v>
      </c>
      <c r="I151" s="2" t="str">
        <f t="shared" si="19"/>
        <v>HD400/551</v>
      </c>
      <c r="J151" s="2" t="s">
        <v>479</v>
      </c>
      <c r="K151" s="2" t="str">
        <f t="shared" si="20"/>
        <v>hd400/551</v>
      </c>
      <c r="L151" s="2" t="str">
        <f t="shared" si="21"/>
        <v>hd400x551</v>
      </c>
      <c r="M151" s="2"/>
      <c r="N151" s="2"/>
      <c r="O151" s="2"/>
      <c r="P151" s="6" t="str">
        <f t="shared" si="22"/>
        <v>synonyms":["HD400/551","HD400x551","hd400/551","hd400x551"]}]},</v>
      </c>
      <c r="Q151" s="2" t="str">
        <f t="shared" si="23"/>
        <v>{"HD400/551": [{"shape_coords":[455,418,42.0,67.6,15],"shape_name":"I-shape parallel flange","synonyms":["HD400/551","HD400x551","hd400/551","hd400x551"]}]},</v>
      </c>
      <c r="R151" s="2" t="str">
        <f t="shared" si="24"/>
        <v>'&lt;option value="455;418;42.0;67.6;15"&gt;HD400/551&lt;/option&gt;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customFormat="1" ht="15">
      <c r="A152" s="4" t="s">
        <v>480</v>
      </c>
      <c r="B152" s="4">
        <v>465</v>
      </c>
      <c r="C152" s="4">
        <v>421</v>
      </c>
      <c r="D152" s="4" t="s">
        <v>481</v>
      </c>
      <c r="E152" s="4" t="s">
        <v>482</v>
      </c>
      <c r="F152" s="4">
        <v>15</v>
      </c>
      <c r="G152" s="5" t="s">
        <v>17</v>
      </c>
      <c r="H152" s="2" t="s">
        <v>18</v>
      </c>
      <c r="I152" s="2" t="str">
        <f t="shared" si="19"/>
        <v>HD400/592</v>
      </c>
      <c r="J152" s="2" t="s">
        <v>483</v>
      </c>
      <c r="K152" s="2" t="str">
        <f t="shared" si="20"/>
        <v>hd400/592</v>
      </c>
      <c r="L152" s="2" t="str">
        <f t="shared" si="21"/>
        <v>hd400x592</v>
      </c>
      <c r="M152" s="2"/>
      <c r="N152" s="2"/>
      <c r="O152" s="2"/>
      <c r="P152" s="6" t="str">
        <f t="shared" si="22"/>
        <v>synonyms":["HD400/592","HD400x592","hd400/592","hd400x592"]}]},</v>
      </c>
      <c r="Q152" s="2" t="str">
        <f t="shared" si="23"/>
        <v>{"HD400/592": [{"shape_coords":[465,421,45.0,72.3,15],"shape_name":"I-shape parallel flange","synonyms":["HD400/592","HD400x592","hd400/592","hd400x592"]}]},</v>
      </c>
      <c r="R152" s="2" t="str">
        <f t="shared" si="24"/>
        <v>'&lt;option value="465;421;45.0;72.3;15"&gt;HD400/592&lt;/option&gt;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customFormat="1" ht="15">
      <c r="A153" s="4" t="s">
        <v>484</v>
      </c>
      <c r="B153" s="4">
        <v>474</v>
      </c>
      <c r="C153" s="4">
        <v>424</v>
      </c>
      <c r="D153" s="4" t="s">
        <v>485</v>
      </c>
      <c r="E153" s="4" t="s">
        <v>486</v>
      </c>
      <c r="F153" s="4">
        <v>15</v>
      </c>
      <c r="G153" s="5" t="s">
        <v>17</v>
      </c>
      <c r="H153" s="2" t="s">
        <v>18</v>
      </c>
      <c r="I153" s="2" t="str">
        <f t="shared" si="19"/>
        <v>HD400/634</v>
      </c>
      <c r="J153" s="2" t="s">
        <v>487</v>
      </c>
      <c r="K153" s="2" t="str">
        <f t="shared" si="20"/>
        <v>hd400/634</v>
      </c>
      <c r="L153" s="2" t="str">
        <f t="shared" si="21"/>
        <v>hd400x634</v>
      </c>
      <c r="M153" s="2"/>
      <c r="N153" s="2"/>
      <c r="O153" s="2"/>
      <c r="P153" s="6" t="str">
        <f t="shared" si="22"/>
        <v>synonyms":["HD400/634","HD400x634","hd400/634","hd400x634"]}]},</v>
      </c>
      <c r="Q153" s="2" t="str">
        <f t="shared" si="23"/>
        <v>{"HD400/634": [{"shape_coords":[474,424,47.6,77.1,15],"shape_name":"I-shape parallel flange","synonyms":["HD400/634","HD400x634","hd400/634","hd400x634"]}]},</v>
      </c>
      <c r="R153" s="2" t="str">
        <f t="shared" si="24"/>
        <v>'&lt;option value="474;424;47.6;77.1;15"&gt;HD400/634&lt;/option&gt;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customFormat="1" ht="15">
      <c r="A154" s="4" t="s">
        <v>488</v>
      </c>
      <c r="B154" s="4">
        <v>483</v>
      </c>
      <c r="C154" s="4">
        <v>428</v>
      </c>
      <c r="D154" s="4" t="s">
        <v>489</v>
      </c>
      <c r="E154" s="4" t="s">
        <v>490</v>
      </c>
      <c r="F154" s="4">
        <v>15</v>
      </c>
      <c r="G154" s="5" t="s">
        <v>17</v>
      </c>
      <c r="H154" s="2" t="s">
        <v>18</v>
      </c>
      <c r="I154" s="2" t="str">
        <f t="shared" si="19"/>
        <v>HD400/677</v>
      </c>
      <c r="J154" s="2" t="s">
        <v>491</v>
      </c>
      <c r="K154" s="2" t="str">
        <f t="shared" si="20"/>
        <v>hd400/677</v>
      </c>
      <c r="L154" s="2" t="str">
        <f t="shared" si="21"/>
        <v>hd400x677</v>
      </c>
      <c r="M154" s="2"/>
      <c r="N154" s="2"/>
      <c r="O154" s="2"/>
      <c r="P154" s="6" t="str">
        <f t="shared" si="22"/>
        <v>synonyms":["HD400/677","HD400x677","hd400/677","hd400x677"]}]},</v>
      </c>
      <c r="Q154" s="2" t="str">
        <f t="shared" si="23"/>
        <v>{"HD400/677": [{"shape_coords":[483,428,51.2,81.5,15],"shape_name":"I-shape parallel flange","synonyms":["HD400/677","HD400x677","hd400/677","hd400x677"]}]},</v>
      </c>
      <c r="R154" s="2" t="str">
        <f t="shared" si="24"/>
        <v>'&lt;option value="483;428;51.2;81.5;15"&gt;HD400/677&lt;/option&gt;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customFormat="1" ht="15">
      <c r="A155" s="4" t="s">
        <v>492</v>
      </c>
      <c r="B155" s="4">
        <v>498</v>
      </c>
      <c r="C155" s="4">
        <v>432</v>
      </c>
      <c r="D155" s="4" t="s">
        <v>493</v>
      </c>
      <c r="E155" s="4" t="s">
        <v>494</v>
      </c>
      <c r="F155" s="4">
        <v>15</v>
      </c>
      <c r="G155" s="5" t="s">
        <v>17</v>
      </c>
      <c r="H155" s="2" t="s">
        <v>18</v>
      </c>
      <c r="I155" s="2" t="str">
        <f t="shared" si="19"/>
        <v>HD400/744</v>
      </c>
      <c r="J155" s="2" t="s">
        <v>495</v>
      </c>
      <c r="K155" s="2" t="str">
        <f t="shared" si="20"/>
        <v>hd400/744</v>
      </c>
      <c r="L155" s="2" t="str">
        <f t="shared" si="21"/>
        <v>hd400x744</v>
      </c>
      <c r="M155" s="2"/>
      <c r="N155" s="2"/>
      <c r="O155" s="2"/>
      <c r="P155" s="6" t="str">
        <f t="shared" si="22"/>
        <v>synonyms":["HD400/744","HD400x744","hd400/744","hd400x744"]}]},</v>
      </c>
      <c r="Q155" s="2" t="str">
        <f t="shared" si="23"/>
        <v>{"HD400/744": [{"shape_coords":[498,432,55.6,88.9,15],"shape_name":"I-shape parallel flange","synonyms":["HD400/744","HD400x744","hd400/744","hd400x744"]}]},</v>
      </c>
      <c r="R155" s="2" t="str">
        <f t="shared" si="24"/>
        <v>'&lt;option value="498;432;55.6;88.9;15"&gt;HD400/744&lt;/option&gt;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customFormat="1" ht="15">
      <c r="A156" s="4" t="s">
        <v>496</v>
      </c>
      <c r="B156" s="4">
        <v>514</v>
      </c>
      <c r="C156" s="4">
        <v>437</v>
      </c>
      <c r="D156" s="4" t="s">
        <v>497</v>
      </c>
      <c r="E156" s="4">
        <v>97</v>
      </c>
      <c r="F156" s="4">
        <v>15</v>
      </c>
      <c r="G156" s="5" t="s">
        <v>17</v>
      </c>
      <c r="H156" s="2" t="s">
        <v>18</v>
      </c>
      <c r="I156" s="2" t="str">
        <f t="shared" si="19"/>
        <v>HD400/818</v>
      </c>
      <c r="J156" s="2" t="s">
        <v>498</v>
      </c>
      <c r="K156" s="2" t="str">
        <f t="shared" si="20"/>
        <v>hd400/818</v>
      </c>
      <c r="L156" s="2" t="str">
        <f t="shared" si="21"/>
        <v>hd400x818</v>
      </c>
      <c r="M156" s="2"/>
      <c r="N156" s="2"/>
      <c r="O156" s="2"/>
      <c r="P156" s="6" t="str">
        <f t="shared" si="22"/>
        <v>synonyms":["HD400/818","HD400x818","hd400/818","hd400x818"]}]},</v>
      </c>
      <c r="Q156" s="2" t="str">
        <f t="shared" si="23"/>
        <v>{"HD400/818": [{"shape_coords":[514,437,60.5,97,15],"shape_name":"I-shape parallel flange","synonyms":["HD400/818","HD400x818","hd400/818","hd400x818"]}]},</v>
      </c>
      <c r="R156" s="2" t="str">
        <f t="shared" si="24"/>
        <v>'&lt;option value="514;437;60.5;97;15"&gt;HD400/818&lt;/option&gt;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customFormat="1" ht="15">
      <c r="A157" s="4" t="s">
        <v>499</v>
      </c>
      <c r="B157" s="4">
        <v>531</v>
      </c>
      <c r="C157" s="4">
        <v>442</v>
      </c>
      <c r="D157" s="4" t="s">
        <v>500</v>
      </c>
      <c r="E157" s="4">
        <v>106</v>
      </c>
      <c r="F157" s="4">
        <v>15</v>
      </c>
      <c r="G157" s="5" t="s">
        <v>17</v>
      </c>
      <c r="H157" s="2" t="s">
        <v>18</v>
      </c>
      <c r="I157" s="2" t="str">
        <f t="shared" si="19"/>
        <v>HD400/900</v>
      </c>
      <c r="J157" s="2" t="s">
        <v>501</v>
      </c>
      <c r="K157" s="2" t="str">
        <f t="shared" si="20"/>
        <v>hd400/900</v>
      </c>
      <c r="L157" s="2" t="str">
        <f t="shared" si="21"/>
        <v>hd400x900</v>
      </c>
      <c r="M157" s="2"/>
      <c r="N157" s="2"/>
      <c r="O157" s="2"/>
      <c r="P157" s="6" t="str">
        <f t="shared" si="22"/>
        <v>synonyms":["HD400/900","HD400x900","hd400/900","hd400x900"]}]},</v>
      </c>
      <c r="Q157" s="2" t="str">
        <f t="shared" si="23"/>
        <v>{"HD400/900": [{"shape_coords":[531,442,65.9,106,15],"shape_name":"I-shape parallel flange","synonyms":["HD400/900","HD400x900","hd400/900","hd400x900"]}]},</v>
      </c>
      <c r="R157" s="2" t="str">
        <f t="shared" si="24"/>
        <v>'&lt;option value="531;442;65.9;106;15"&gt;HD400/900&lt;/option&gt;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customFormat="1" ht="15">
      <c r="A158" s="4" t="s">
        <v>502</v>
      </c>
      <c r="B158" s="4">
        <v>550</v>
      </c>
      <c r="C158" s="4">
        <v>448</v>
      </c>
      <c r="D158" s="4" t="s">
        <v>503</v>
      </c>
      <c r="E158" s="4">
        <v>115</v>
      </c>
      <c r="F158" s="4">
        <v>15</v>
      </c>
      <c r="G158" s="5" t="s">
        <v>17</v>
      </c>
      <c r="H158" s="2" t="s">
        <v>18</v>
      </c>
      <c r="I158" s="2" t="str">
        <f t="shared" si="19"/>
        <v>HD400/990</v>
      </c>
      <c r="J158" s="2" t="s">
        <v>504</v>
      </c>
      <c r="K158" s="2" t="str">
        <f t="shared" si="20"/>
        <v>hd400/990</v>
      </c>
      <c r="L158" s="2" t="str">
        <f t="shared" si="21"/>
        <v>hd400x990</v>
      </c>
      <c r="M158" s="2"/>
      <c r="N158" s="2"/>
      <c r="O158" s="2"/>
      <c r="P158" s="6" t="str">
        <f t="shared" si="22"/>
        <v>synonyms":["HD400/990","HD400x990","hd400/990","hd400x990"]}]},</v>
      </c>
      <c r="Q158" s="2" t="str">
        <f t="shared" si="23"/>
        <v>{"HD400/990": [{"shape_coords":[550,448,71.9,115,15],"shape_name":"I-shape parallel flange","synonyms":["HD400/990","HD400x990","hd400/990","hd400x990"]}]},</v>
      </c>
      <c r="R158" s="2" t="str">
        <f t="shared" si="24"/>
        <v>'&lt;option value="550;448;71.9;115;15"&gt;HD400/990&lt;/option&gt;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customFormat="1" ht="15">
      <c r="A159" s="4" t="s">
        <v>505</v>
      </c>
      <c r="B159" s="4">
        <v>569</v>
      </c>
      <c r="C159" s="4">
        <v>454</v>
      </c>
      <c r="D159" s="4">
        <v>78</v>
      </c>
      <c r="E159" s="4">
        <v>125</v>
      </c>
      <c r="F159" s="4">
        <v>15</v>
      </c>
      <c r="G159" s="5" t="s">
        <v>17</v>
      </c>
      <c r="H159" s="2" t="s">
        <v>18</v>
      </c>
      <c r="I159" s="2" t="str">
        <f t="shared" si="19"/>
        <v>HD400/1086</v>
      </c>
      <c r="J159" s="2" t="s">
        <v>506</v>
      </c>
      <c r="K159" s="2" t="str">
        <f t="shared" si="20"/>
        <v>hd400/1086</v>
      </c>
      <c r="L159" s="2" t="str">
        <f t="shared" si="21"/>
        <v>hd400x1086</v>
      </c>
      <c r="M159" s="2"/>
      <c r="N159" s="2"/>
      <c r="O159" s="2"/>
      <c r="P159" s="6" t="str">
        <f t="shared" si="22"/>
        <v>synonyms":["HD400/1086","HD400x1086","hd400/1086","hd400x1086"]}]},</v>
      </c>
      <c r="Q159" s="2" t="str">
        <f t="shared" si="23"/>
        <v>{"HD400/1086": [{"shape_coords":[569,454,78,125,15],"shape_name":"I-shape parallel flange","synonyms":["HD400/1086","HD400x1086","hd400/1086","hd400x1086"]}]},</v>
      </c>
      <c r="R159" s="2" t="str">
        <f t="shared" si="24"/>
        <v>'&lt;option value="569;454;78;125;15"&gt;HD400/1086&lt;/option&gt;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customFormat="1" ht="15">
      <c r="A160" s="7" t="s">
        <v>507</v>
      </c>
      <c r="B160" s="7">
        <v>100</v>
      </c>
      <c r="C160" s="7">
        <v>100</v>
      </c>
      <c r="D160" s="7" t="s">
        <v>35</v>
      </c>
      <c r="E160" s="7">
        <v>11</v>
      </c>
      <c r="F160" s="7">
        <v>11</v>
      </c>
      <c r="G160" s="5" t="s">
        <v>17</v>
      </c>
      <c r="H160" s="2" t="s">
        <v>18</v>
      </c>
      <c r="I160" s="8" t="s">
        <v>507</v>
      </c>
      <c r="J160" s="2"/>
      <c r="K160" s="2"/>
      <c r="L160" s="2"/>
      <c r="M160" s="2"/>
      <c r="N160" s="2"/>
      <c r="O160" s="2"/>
      <c r="P160" s="6" t="str">
        <f t="shared" ref="P160:P191" si="25" xml:space="preserve"> "synonyms"&amp;""""&amp;":["&amp;""""&amp;I160&amp;""""&amp;"]}]},"</f>
        <v>synonyms":["DIN10"]}]},</v>
      </c>
      <c r="Q160" s="2" t="str">
        <f t="shared" si="23"/>
        <v>{"DIN10": [{"shape_coords":[100,100,6.5,11,11],"shape_name":"I-shape parallel flange","synonyms":["DIN10"]}]},</v>
      </c>
      <c r="R160" s="2" t="str">
        <f t="shared" si="24"/>
        <v>'&lt;option value="100;100;6.5;11;11"&gt;DIN10&lt;/option&gt;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customFormat="1" ht="15">
      <c r="A161" s="7" t="s">
        <v>508</v>
      </c>
      <c r="B161" s="7">
        <v>120</v>
      </c>
      <c r="C161" s="7">
        <v>120</v>
      </c>
      <c r="D161" s="7" t="s">
        <v>35</v>
      </c>
      <c r="E161" s="7">
        <v>11</v>
      </c>
      <c r="F161" s="7">
        <v>11</v>
      </c>
      <c r="G161" s="5" t="s">
        <v>17</v>
      </c>
      <c r="H161" s="2" t="s">
        <v>18</v>
      </c>
      <c r="I161" s="8" t="s">
        <v>508</v>
      </c>
      <c r="J161" s="2"/>
      <c r="K161" s="2"/>
      <c r="L161" s="2"/>
      <c r="M161" s="2"/>
      <c r="N161" s="2"/>
      <c r="O161" s="2"/>
      <c r="P161" s="6" t="str">
        <f t="shared" si="25"/>
        <v>synonyms":["DIN12"]}]},</v>
      </c>
      <c r="Q161" s="2" t="str">
        <f t="shared" si="23"/>
        <v>{"DIN12": [{"shape_coords":[120,120,6.5,11,11],"shape_name":"I-shape parallel flange","synonyms":["DIN12"]}]},</v>
      </c>
      <c r="R161" s="2" t="str">
        <f t="shared" si="24"/>
        <v>'&lt;option value="120;120;6.5;11;11"&gt;DIN12&lt;/option&gt;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customFormat="1" ht="15">
      <c r="A162" s="7" t="s">
        <v>509</v>
      </c>
      <c r="B162" s="7">
        <v>140</v>
      </c>
      <c r="C162" s="7">
        <v>140</v>
      </c>
      <c r="D162" s="7">
        <v>8</v>
      </c>
      <c r="E162" s="7">
        <v>12</v>
      </c>
      <c r="F162" s="7">
        <v>12</v>
      </c>
      <c r="G162" s="5" t="s">
        <v>17</v>
      </c>
      <c r="H162" s="2" t="s">
        <v>18</v>
      </c>
      <c r="I162" s="8" t="s">
        <v>509</v>
      </c>
      <c r="J162" s="2"/>
      <c r="K162" s="2"/>
      <c r="L162" s="2"/>
      <c r="M162" s="2"/>
      <c r="N162" s="2"/>
      <c r="O162" s="2"/>
      <c r="P162" s="6" t="str">
        <f t="shared" si="25"/>
        <v>synonyms":["DIN14"]}]},</v>
      </c>
      <c r="Q162" s="2" t="str">
        <f t="shared" si="23"/>
        <v>{"DIN14": [{"shape_coords":[140,140,8,12,12],"shape_name":"I-shape parallel flange","synonyms":["DIN14"]}]},</v>
      </c>
      <c r="R162" s="2" t="str">
        <f t="shared" si="24"/>
        <v>'&lt;option value="140;140;8;12;12"&gt;DIN14&lt;/option&gt;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customFormat="1" ht="15">
      <c r="A163" s="7" t="s">
        <v>510</v>
      </c>
      <c r="B163" s="7">
        <v>160</v>
      </c>
      <c r="C163" s="7">
        <v>160</v>
      </c>
      <c r="D163" s="7">
        <v>9</v>
      </c>
      <c r="E163" s="7">
        <v>14</v>
      </c>
      <c r="F163" s="7">
        <v>14</v>
      </c>
      <c r="G163" s="5" t="s">
        <v>17</v>
      </c>
      <c r="H163" s="2" t="s">
        <v>18</v>
      </c>
      <c r="I163" s="8" t="s">
        <v>510</v>
      </c>
      <c r="J163" s="2"/>
      <c r="K163" s="2"/>
      <c r="L163" s="2"/>
      <c r="M163" s="2"/>
      <c r="N163" s="2"/>
      <c r="O163" s="2"/>
      <c r="P163" s="6" t="str">
        <f t="shared" si="25"/>
        <v>synonyms":["DIN16"]}]},</v>
      </c>
      <c r="Q163" s="2" t="str">
        <f t="shared" si="23"/>
        <v>{"DIN16": [{"shape_coords":[160,160,9,14,14],"shape_name":"I-shape parallel flange","synonyms":["DIN16"]}]},</v>
      </c>
      <c r="R163" s="2" t="str">
        <f t="shared" si="24"/>
        <v>'&lt;option value="160;160;9;14;14"&gt;DIN16&lt;/option&gt;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customFormat="1" ht="15">
      <c r="A164" s="7" t="s">
        <v>511</v>
      </c>
      <c r="B164" s="7">
        <v>180</v>
      </c>
      <c r="C164" s="7">
        <v>180</v>
      </c>
      <c r="D164" s="7">
        <v>9</v>
      </c>
      <c r="E164" s="7">
        <v>14</v>
      </c>
      <c r="F164" s="7">
        <v>14</v>
      </c>
      <c r="G164" s="5" t="s">
        <v>17</v>
      </c>
      <c r="H164" s="2" t="s">
        <v>18</v>
      </c>
      <c r="I164" s="8" t="s">
        <v>511</v>
      </c>
      <c r="J164" s="2"/>
      <c r="K164" s="2"/>
      <c r="L164" s="2"/>
      <c r="M164" s="2"/>
      <c r="N164" s="2"/>
      <c r="O164" s="2"/>
      <c r="P164" s="6" t="str">
        <f t="shared" si="25"/>
        <v>synonyms":["DIN18"]}]},</v>
      </c>
      <c r="Q164" s="2" t="str">
        <f t="shared" si="23"/>
        <v>{"DIN18": [{"shape_coords":[180,180,9,14,14],"shape_name":"I-shape parallel flange","synonyms":["DIN18"]}]},</v>
      </c>
      <c r="R164" s="2" t="str">
        <f t="shared" si="24"/>
        <v>'&lt;option value="180;180;9;14;14"&gt;DIN18&lt;/option&gt;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customFormat="1" ht="15">
      <c r="A165" s="7" t="s">
        <v>512</v>
      </c>
      <c r="B165" s="7">
        <v>200</v>
      </c>
      <c r="C165" s="7">
        <v>200</v>
      </c>
      <c r="D165" s="7">
        <v>10</v>
      </c>
      <c r="E165" s="7">
        <v>16</v>
      </c>
      <c r="F165" s="7">
        <v>15</v>
      </c>
      <c r="G165" s="5" t="s">
        <v>17</v>
      </c>
      <c r="H165" s="2" t="s">
        <v>18</v>
      </c>
      <c r="I165" s="8" t="s">
        <v>512</v>
      </c>
      <c r="J165" s="2"/>
      <c r="K165" s="2"/>
      <c r="L165" s="2"/>
      <c r="M165" s="2"/>
      <c r="N165" s="2"/>
      <c r="O165" s="2"/>
      <c r="P165" s="6" t="str">
        <f t="shared" si="25"/>
        <v>synonyms":["DIN20"]}]},</v>
      </c>
      <c r="Q165" s="2" t="str">
        <f t="shared" si="23"/>
        <v>{"DIN20": [{"shape_coords":[200,200,10,16,15],"shape_name":"I-shape parallel flange","synonyms":["DIN20"]}]},</v>
      </c>
      <c r="R165" s="2" t="str">
        <f t="shared" si="24"/>
        <v>'&lt;option value="200;200;10;16;15"&gt;DIN20&lt;/option&gt;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customFormat="1" ht="15">
      <c r="A166" s="7" t="s">
        <v>513</v>
      </c>
      <c r="B166" s="7">
        <v>220</v>
      </c>
      <c r="C166" s="7">
        <v>220</v>
      </c>
      <c r="D166" s="7">
        <v>10</v>
      </c>
      <c r="E166" s="7">
        <v>16</v>
      </c>
      <c r="F166" s="7">
        <v>15</v>
      </c>
      <c r="G166" s="5" t="s">
        <v>17</v>
      </c>
      <c r="H166" s="2" t="s">
        <v>18</v>
      </c>
      <c r="I166" s="8" t="s">
        <v>513</v>
      </c>
      <c r="J166" s="2"/>
      <c r="K166" s="2"/>
      <c r="L166" s="2"/>
      <c r="M166" s="2"/>
      <c r="N166" s="2"/>
      <c r="O166" s="2"/>
      <c r="P166" s="6" t="str">
        <f t="shared" si="25"/>
        <v>synonyms":["DIN22"]}]},</v>
      </c>
      <c r="Q166" s="2" t="str">
        <f t="shared" si="23"/>
        <v>{"DIN22": [{"shape_coords":[220,220,10,16,15],"shape_name":"I-shape parallel flange","synonyms":["DIN22"]}]},</v>
      </c>
      <c r="R166" s="2" t="str">
        <f t="shared" si="24"/>
        <v>'&lt;option value="220;220;10;16;15"&gt;DIN22&lt;/option&gt;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customFormat="1" ht="15">
      <c r="A167" s="7" t="s">
        <v>514</v>
      </c>
      <c r="B167" s="7">
        <v>240</v>
      </c>
      <c r="C167" s="7">
        <v>240</v>
      </c>
      <c r="D167" s="7">
        <v>11</v>
      </c>
      <c r="E167" s="7">
        <v>18</v>
      </c>
      <c r="F167" s="7">
        <v>17</v>
      </c>
      <c r="G167" s="5" t="s">
        <v>17</v>
      </c>
      <c r="H167" s="2" t="s">
        <v>18</v>
      </c>
      <c r="I167" s="8" t="s">
        <v>514</v>
      </c>
      <c r="J167" s="2"/>
      <c r="K167" s="2"/>
      <c r="L167" s="2"/>
      <c r="M167" s="2"/>
      <c r="N167" s="2"/>
      <c r="O167" s="2"/>
      <c r="P167" s="6" t="str">
        <f t="shared" si="25"/>
        <v>synonyms":["DIN24"]}]},</v>
      </c>
      <c r="Q167" s="2" t="str">
        <f t="shared" si="23"/>
        <v>{"DIN24": [{"shape_coords":[240,240,11,18,17],"shape_name":"I-shape parallel flange","synonyms":["DIN24"]}]},</v>
      </c>
      <c r="R167" s="2" t="str">
        <f t="shared" si="24"/>
        <v>'&lt;option value="240;240;11;18;17"&gt;DIN24&lt;/option&gt;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customFormat="1" ht="15">
      <c r="A168" s="7" t="s">
        <v>515</v>
      </c>
      <c r="B168" s="7">
        <v>260</v>
      </c>
      <c r="C168" s="7">
        <v>260</v>
      </c>
      <c r="D168" s="7">
        <v>11</v>
      </c>
      <c r="E168" s="7">
        <v>18</v>
      </c>
      <c r="F168" s="7">
        <v>17</v>
      </c>
      <c r="G168" s="5" t="s">
        <v>17</v>
      </c>
      <c r="H168" s="2" t="s">
        <v>18</v>
      </c>
      <c r="I168" s="8" t="s">
        <v>515</v>
      </c>
      <c r="J168" s="2"/>
      <c r="K168" s="2"/>
      <c r="L168" s="2"/>
      <c r="M168" s="2"/>
      <c r="N168" s="2"/>
      <c r="O168" s="2"/>
      <c r="P168" s="6" t="str">
        <f t="shared" si="25"/>
        <v>synonyms":["DIN26"]}]},</v>
      </c>
      <c r="Q168" s="2" t="str">
        <f t="shared" si="23"/>
        <v>{"DIN26": [{"shape_coords":[260,260,11,18,17],"shape_name":"I-shape parallel flange","synonyms":["DIN26"]}]},</v>
      </c>
      <c r="R168" s="2" t="str">
        <f t="shared" si="24"/>
        <v>'&lt;option value="260;260;11;18;17"&gt;DIN26&lt;/option&gt;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customFormat="1" ht="15">
      <c r="A169" s="7" t="s">
        <v>516</v>
      </c>
      <c r="B169" s="7">
        <v>280</v>
      </c>
      <c r="C169" s="7">
        <v>280</v>
      </c>
      <c r="D169" s="7">
        <v>12</v>
      </c>
      <c r="E169" s="7">
        <v>20</v>
      </c>
      <c r="F169" s="7">
        <v>18</v>
      </c>
      <c r="G169" s="5" t="s">
        <v>17</v>
      </c>
      <c r="H169" s="2" t="s">
        <v>18</v>
      </c>
      <c r="I169" s="8" t="s">
        <v>516</v>
      </c>
      <c r="J169" s="2"/>
      <c r="K169" s="2"/>
      <c r="L169" s="2"/>
      <c r="M169" s="2"/>
      <c r="N169" s="2"/>
      <c r="O169" s="2"/>
      <c r="P169" s="6" t="str">
        <f t="shared" si="25"/>
        <v>synonyms":["DIN28"]}]},</v>
      </c>
      <c r="Q169" s="2" t="str">
        <f t="shared" si="23"/>
        <v>{"DIN28": [{"shape_coords":[280,280,12,20,18],"shape_name":"I-shape parallel flange","synonyms":["DIN28"]}]},</v>
      </c>
      <c r="R169" s="2" t="str">
        <f t="shared" si="24"/>
        <v>'&lt;option value="280;280;12;20;18"&gt;DIN28&lt;/option&gt;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customFormat="1" ht="15">
      <c r="A170" s="7" t="s">
        <v>517</v>
      </c>
      <c r="B170" s="7">
        <v>300</v>
      </c>
      <c r="C170" s="7">
        <v>300</v>
      </c>
      <c r="D170" s="7">
        <v>12</v>
      </c>
      <c r="E170" s="7">
        <v>20</v>
      </c>
      <c r="F170" s="7">
        <v>18</v>
      </c>
      <c r="G170" s="5" t="s">
        <v>17</v>
      </c>
      <c r="H170" s="2" t="s">
        <v>18</v>
      </c>
      <c r="I170" s="8" t="s">
        <v>517</v>
      </c>
      <c r="J170" s="2"/>
      <c r="K170" s="2"/>
      <c r="L170" s="2"/>
      <c r="M170" s="2"/>
      <c r="N170" s="2"/>
      <c r="O170" s="2"/>
      <c r="P170" s="6" t="str">
        <f t="shared" si="25"/>
        <v>synonyms":["DIN30"]}]},</v>
      </c>
      <c r="Q170" s="2" t="str">
        <f t="shared" si="23"/>
        <v>{"DIN30": [{"shape_coords":[300,300,12,20,18],"shape_name":"I-shape parallel flange","synonyms":["DIN30"]}]},</v>
      </c>
      <c r="R170" s="2" t="str">
        <f t="shared" si="24"/>
        <v>'&lt;option value="300;300;12;20;18"&gt;DIN30&lt;/option&gt;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customFormat="1" ht="15">
      <c r="A171" s="7" t="s">
        <v>518</v>
      </c>
      <c r="B171" s="7">
        <v>320</v>
      </c>
      <c r="C171" s="7">
        <v>300</v>
      </c>
      <c r="D171" s="7">
        <v>13</v>
      </c>
      <c r="E171" s="7">
        <v>22</v>
      </c>
      <c r="F171" s="7">
        <v>20</v>
      </c>
      <c r="G171" s="5" t="s">
        <v>17</v>
      </c>
      <c r="H171" s="2" t="s">
        <v>18</v>
      </c>
      <c r="I171" s="8" t="s">
        <v>518</v>
      </c>
      <c r="J171" s="2"/>
      <c r="K171" s="2"/>
      <c r="L171" s="2"/>
      <c r="M171" s="2"/>
      <c r="N171" s="2"/>
      <c r="O171" s="2"/>
      <c r="P171" s="6" t="str">
        <f t="shared" si="25"/>
        <v>synonyms":["DIN32"]}]},</v>
      </c>
      <c r="Q171" s="2" t="str">
        <f t="shared" si="23"/>
        <v>{"DIN32": [{"shape_coords":[320,300,13,22,20],"shape_name":"I-shape parallel flange","synonyms":["DIN32"]}]},</v>
      </c>
      <c r="R171" s="2" t="str">
        <f t="shared" si="24"/>
        <v>'&lt;option value="320;300;13;22;20"&gt;DIN32&lt;/option&gt;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customFormat="1" ht="15">
      <c r="A172" s="7" t="s">
        <v>519</v>
      </c>
      <c r="B172" s="7">
        <v>340</v>
      </c>
      <c r="C172" s="7">
        <v>300</v>
      </c>
      <c r="D172" s="7">
        <v>13</v>
      </c>
      <c r="E172" s="7">
        <v>22</v>
      </c>
      <c r="F172" s="7">
        <v>20</v>
      </c>
      <c r="G172" s="5" t="s">
        <v>17</v>
      </c>
      <c r="H172" s="2" t="s">
        <v>18</v>
      </c>
      <c r="I172" s="8" t="s">
        <v>519</v>
      </c>
      <c r="J172" s="2"/>
      <c r="K172" s="2"/>
      <c r="L172" s="2"/>
      <c r="M172" s="2"/>
      <c r="N172" s="2"/>
      <c r="O172" s="2"/>
      <c r="P172" s="6" t="str">
        <f t="shared" si="25"/>
        <v>synonyms":["DIN34"]}]},</v>
      </c>
      <c r="Q172" s="2" t="str">
        <f t="shared" si="23"/>
        <v>{"DIN34": [{"shape_coords":[340,300,13,22,20],"shape_name":"I-shape parallel flange","synonyms":["DIN34"]}]},</v>
      </c>
      <c r="R172" s="2" t="str">
        <f t="shared" si="24"/>
        <v>'&lt;option value="340;300;13;22;20"&gt;DIN34&lt;/option&gt;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customFormat="1" ht="15">
      <c r="A173" s="7" t="s">
        <v>520</v>
      </c>
      <c r="B173" s="7">
        <v>360</v>
      </c>
      <c r="C173" s="7">
        <v>300</v>
      </c>
      <c r="D173" s="7">
        <v>14</v>
      </c>
      <c r="E173" s="7">
        <v>24</v>
      </c>
      <c r="F173" s="7">
        <v>21</v>
      </c>
      <c r="G173" s="5" t="s">
        <v>17</v>
      </c>
      <c r="H173" s="2" t="s">
        <v>18</v>
      </c>
      <c r="I173" s="8" t="s">
        <v>520</v>
      </c>
      <c r="J173" s="2"/>
      <c r="K173" s="2"/>
      <c r="L173" s="2"/>
      <c r="M173" s="2"/>
      <c r="N173" s="2"/>
      <c r="O173" s="2"/>
      <c r="P173" s="6" t="str">
        <f t="shared" si="25"/>
        <v>synonyms":["DIN36"]}]},</v>
      </c>
      <c r="Q173" s="2" t="str">
        <f t="shared" si="23"/>
        <v>{"DIN36": [{"shape_coords":[360,300,14,24,21],"shape_name":"I-shape parallel flange","synonyms":["DIN36"]}]},</v>
      </c>
      <c r="R173" s="2" t="str">
        <f t="shared" si="24"/>
        <v>'&lt;option value="360;300;14;24;21"&gt;DIN36&lt;/option&gt;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customFormat="1" ht="15">
      <c r="A174" s="7" t="s">
        <v>521</v>
      </c>
      <c r="B174" s="7">
        <v>380</v>
      </c>
      <c r="C174" s="7">
        <v>300</v>
      </c>
      <c r="D174" s="7">
        <v>14</v>
      </c>
      <c r="E174" s="7">
        <v>24</v>
      </c>
      <c r="F174" s="7">
        <v>21</v>
      </c>
      <c r="G174" s="5" t="s">
        <v>17</v>
      </c>
      <c r="H174" s="2" t="s">
        <v>18</v>
      </c>
      <c r="I174" s="8" t="s">
        <v>521</v>
      </c>
      <c r="J174" s="2"/>
      <c r="K174" s="2"/>
      <c r="L174" s="2"/>
      <c r="M174" s="2"/>
      <c r="N174" s="2"/>
      <c r="O174" s="2"/>
      <c r="P174" s="6" t="str">
        <f t="shared" si="25"/>
        <v>synonyms":["DIN38"]}]},</v>
      </c>
      <c r="Q174" s="2" t="str">
        <f t="shared" si="23"/>
        <v>{"DIN38": [{"shape_coords":[380,300,14,24,21],"shape_name":"I-shape parallel flange","synonyms":["DIN38"]}]},</v>
      </c>
      <c r="R174" s="2" t="str">
        <f t="shared" si="24"/>
        <v>'&lt;option value="380;300;14;24;21"&gt;DIN38&lt;/option&gt;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customFormat="1" ht="15">
      <c r="A175" s="7" t="s">
        <v>522</v>
      </c>
      <c r="B175" s="7">
        <v>400</v>
      </c>
      <c r="C175" s="7">
        <v>300</v>
      </c>
      <c r="D175" s="7">
        <v>14</v>
      </c>
      <c r="E175" s="7">
        <v>26</v>
      </c>
      <c r="F175" s="7">
        <v>21</v>
      </c>
      <c r="G175" s="5" t="s">
        <v>17</v>
      </c>
      <c r="H175" s="2" t="s">
        <v>18</v>
      </c>
      <c r="I175" s="8" t="s">
        <v>522</v>
      </c>
      <c r="J175" s="2"/>
      <c r="K175" s="2"/>
      <c r="L175" s="2"/>
      <c r="M175" s="2"/>
      <c r="N175" s="2"/>
      <c r="O175" s="2"/>
      <c r="P175" s="6" t="str">
        <f t="shared" si="25"/>
        <v>synonyms":["DIN40"]}]},</v>
      </c>
      <c r="Q175" s="2" t="str">
        <f t="shared" si="23"/>
        <v>{"DIN40": [{"shape_coords":[400,300,14,26,21],"shape_name":"I-shape parallel flange","synonyms":["DIN40"]}]},</v>
      </c>
      <c r="R175" s="2" t="str">
        <f t="shared" si="24"/>
        <v>'&lt;option value="400;300;14;26;21"&gt;DIN40&lt;/option&gt;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customFormat="1" ht="15">
      <c r="A176" s="7" t="s">
        <v>523</v>
      </c>
      <c r="B176" s="7">
        <v>425</v>
      </c>
      <c r="C176" s="7">
        <v>300</v>
      </c>
      <c r="D176" s="7">
        <v>14</v>
      </c>
      <c r="E176" s="7">
        <v>26</v>
      </c>
      <c r="F176" s="7">
        <v>21</v>
      </c>
      <c r="G176" s="5" t="s">
        <v>17</v>
      </c>
      <c r="H176" s="2" t="s">
        <v>18</v>
      </c>
      <c r="I176" s="8" t="s">
        <v>523</v>
      </c>
      <c r="J176" s="2"/>
      <c r="K176" s="2"/>
      <c r="L176" s="2"/>
      <c r="M176" s="2"/>
      <c r="N176" s="2"/>
      <c r="O176" s="2"/>
      <c r="P176" s="6" t="str">
        <f t="shared" si="25"/>
        <v>synonyms":["DIN42.5"]}]},</v>
      </c>
      <c r="Q176" s="2" t="str">
        <f t="shared" si="23"/>
        <v>{"DIN42.5": [{"shape_coords":[425,300,14,26,21],"shape_name":"I-shape parallel flange","synonyms":["DIN42.5"]}]},</v>
      </c>
      <c r="R176" s="2" t="str">
        <f t="shared" si="24"/>
        <v>'&lt;option value="425;300;14;26;21"&gt;DIN42.5&lt;/option&gt;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customFormat="1" ht="15">
      <c r="A177" s="7" t="s">
        <v>524</v>
      </c>
      <c r="B177" s="7">
        <v>450</v>
      </c>
      <c r="C177" s="7">
        <v>300</v>
      </c>
      <c r="D177" s="7">
        <v>15</v>
      </c>
      <c r="E177" s="7">
        <v>28</v>
      </c>
      <c r="F177" s="7">
        <v>23</v>
      </c>
      <c r="G177" s="5" t="s">
        <v>17</v>
      </c>
      <c r="H177" s="2" t="s">
        <v>18</v>
      </c>
      <c r="I177" s="8" t="s">
        <v>524</v>
      </c>
      <c r="J177" s="2"/>
      <c r="K177" s="2"/>
      <c r="L177" s="2"/>
      <c r="M177" s="2"/>
      <c r="N177" s="2"/>
      <c r="O177" s="2"/>
      <c r="P177" s="6" t="str">
        <f t="shared" si="25"/>
        <v>synonyms":["DIN45"]}]},</v>
      </c>
      <c r="Q177" s="2" t="str">
        <f t="shared" si="23"/>
        <v>{"DIN45": [{"shape_coords":[450,300,15,28,23],"shape_name":"I-shape parallel flange","synonyms":["DIN45"]}]},</v>
      </c>
      <c r="R177" s="2" t="str">
        <f t="shared" si="24"/>
        <v>'&lt;option value="450;300;15;28;23"&gt;DIN45&lt;/option&gt;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customFormat="1" ht="15">
      <c r="A178" s="7" t="s">
        <v>525</v>
      </c>
      <c r="B178" s="7">
        <v>475</v>
      </c>
      <c r="C178" s="7">
        <v>300</v>
      </c>
      <c r="D178" s="7">
        <v>15</v>
      </c>
      <c r="E178" s="7">
        <v>28</v>
      </c>
      <c r="F178" s="7">
        <v>23</v>
      </c>
      <c r="G178" s="5" t="s">
        <v>17</v>
      </c>
      <c r="H178" s="2" t="s">
        <v>18</v>
      </c>
      <c r="I178" s="8" t="s">
        <v>525</v>
      </c>
      <c r="J178" s="2"/>
      <c r="K178" s="2"/>
      <c r="L178" s="2"/>
      <c r="M178" s="2"/>
      <c r="N178" s="2"/>
      <c r="O178" s="2"/>
      <c r="P178" s="6" t="str">
        <f t="shared" si="25"/>
        <v>synonyms":["DIN47.5"]}]},</v>
      </c>
      <c r="Q178" s="2" t="str">
        <f t="shared" si="23"/>
        <v>{"DIN47.5": [{"shape_coords":[475,300,15,28,23],"shape_name":"I-shape parallel flange","synonyms":["DIN47.5"]}]},</v>
      </c>
      <c r="R178" s="2" t="str">
        <f t="shared" si="24"/>
        <v>'&lt;option value="475;300;15;28;23"&gt;DIN47.5&lt;/option&gt;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customFormat="1" ht="15">
      <c r="A179" s="7" t="s">
        <v>526</v>
      </c>
      <c r="B179" s="7">
        <v>500</v>
      </c>
      <c r="C179" s="7">
        <v>300</v>
      </c>
      <c r="D179" s="7">
        <v>16</v>
      </c>
      <c r="E179" s="7">
        <v>30</v>
      </c>
      <c r="F179" s="7">
        <v>24</v>
      </c>
      <c r="G179" s="5" t="s">
        <v>17</v>
      </c>
      <c r="H179" s="2" t="s">
        <v>18</v>
      </c>
      <c r="I179" s="8" t="s">
        <v>526</v>
      </c>
      <c r="J179" s="2"/>
      <c r="K179" s="2"/>
      <c r="L179" s="2"/>
      <c r="M179" s="2"/>
      <c r="N179" s="2"/>
      <c r="O179" s="2"/>
      <c r="P179" s="6" t="str">
        <f t="shared" si="25"/>
        <v>synonyms":["DIN50"]}]},</v>
      </c>
      <c r="Q179" s="2" t="str">
        <f t="shared" si="23"/>
        <v>{"DIN50": [{"shape_coords":[500,300,16,30,24],"shape_name":"I-shape parallel flange","synonyms":["DIN50"]}]},</v>
      </c>
      <c r="R179" s="2" t="str">
        <f t="shared" si="24"/>
        <v>'&lt;option value="500;300;16;30;24"&gt;DIN50&lt;/option&gt;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customFormat="1" ht="15">
      <c r="A180" s="7" t="s">
        <v>527</v>
      </c>
      <c r="B180" s="7">
        <v>550</v>
      </c>
      <c r="C180" s="7">
        <v>300</v>
      </c>
      <c r="D180" s="7">
        <v>16</v>
      </c>
      <c r="E180" s="7">
        <v>30</v>
      </c>
      <c r="F180" s="7">
        <v>24</v>
      </c>
      <c r="G180" s="5" t="s">
        <v>17</v>
      </c>
      <c r="H180" s="2" t="s">
        <v>18</v>
      </c>
      <c r="I180" s="8" t="s">
        <v>527</v>
      </c>
      <c r="J180" s="2"/>
      <c r="K180" s="2"/>
      <c r="L180" s="2"/>
      <c r="M180" s="2"/>
      <c r="N180" s="2"/>
      <c r="O180" s="2"/>
      <c r="P180" s="6" t="str">
        <f t="shared" si="25"/>
        <v>synonyms":["DIN55"]}]},</v>
      </c>
      <c r="Q180" s="2" t="str">
        <f t="shared" si="23"/>
        <v>{"DIN55": [{"shape_coords":[550,300,16,30,24],"shape_name":"I-shape parallel flange","synonyms":["DIN55"]}]},</v>
      </c>
      <c r="R180" s="2" t="str">
        <f t="shared" si="24"/>
        <v>'&lt;option value="550;300;16;30;24"&gt;DIN55&lt;/option&gt;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customFormat="1" ht="15">
      <c r="A181" s="7" t="s">
        <v>528</v>
      </c>
      <c r="B181" s="7">
        <v>600</v>
      </c>
      <c r="C181" s="7">
        <v>300</v>
      </c>
      <c r="D181" s="7">
        <v>17</v>
      </c>
      <c r="E181" s="7">
        <v>32</v>
      </c>
      <c r="F181" s="7">
        <v>26</v>
      </c>
      <c r="G181" s="5" t="s">
        <v>17</v>
      </c>
      <c r="H181" s="2" t="s">
        <v>18</v>
      </c>
      <c r="I181" s="8" t="s">
        <v>528</v>
      </c>
      <c r="J181" s="2"/>
      <c r="K181" s="2"/>
      <c r="L181" s="2"/>
      <c r="M181" s="2"/>
      <c r="N181" s="2"/>
      <c r="O181" s="2"/>
      <c r="P181" s="6" t="str">
        <f t="shared" si="25"/>
        <v>synonyms":["DIN60"]}]},</v>
      </c>
      <c r="Q181" s="2" t="str">
        <f t="shared" si="23"/>
        <v>{"DIN60": [{"shape_coords":[600,300,17,32,26],"shape_name":"I-shape parallel flange","synonyms":["DIN60"]}]},</v>
      </c>
      <c r="R181" s="2" t="str">
        <f t="shared" si="24"/>
        <v>'&lt;option value="600;300;17;32;26"&gt;DIN60&lt;/option&gt;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customFormat="1" ht="15">
      <c r="A182" s="7" t="s">
        <v>529</v>
      </c>
      <c r="B182" s="7">
        <v>650</v>
      </c>
      <c r="C182" s="7">
        <v>300</v>
      </c>
      <c r="D182" s="7">
        <v>17</v>
      </c>
      <c r="E182" s="7">
        <v>32</v>
      </c>
      <c r="F182" s="7">
        <v>26</v>
      </c>
      <c r="G182" s="5" t="s">
        <v>17</v>
      </c>
      <c r="H182" s="2" t="s">
        <v>18</v>
      </c>
      <c r="I182" s="8" t="s">
        <v>529</v>
      </c>
      <c r="J182" s="2"/>
      <c r="K182" s="2"/>
      <c r="L182" s="2"/>
      <c r="M182" s="2"/>
      <c r="N182" s="2"/>
      <c r="O182" s="2"/>
      <c r="P182" s="6" t="str">
        <f t="shared" si="25"/>
        <v>synonyms":["DIN65"]}]},</v>
      </c>
      <c r="Q182" s="2" t="str">
        <f t="shared" si="23"/>
        <v>{"DIN65": [{"shape_coords":[650,300,17,32,26],"shape_name":"I-shape parallel flange","synonyms":["DIN65"]}]},</v>
      </c>
      <c r="R182" s="2" t="str">
        <f t="shared" si="24"/>
        <v>'&lt;option value="650;300;17;32;26"&gt;DIN65&lt;/option&gt;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customFormat="1" ht="15">
      <c r="A183" s="7" t="s">
        <v>530</v>
      </c>
      <c r="B183" s="7">
        <v>700</v>
      </c>
      <c r="C183" s="7">
        <v>300</v>
      </c>
      <c r="D183" s="7">
        <v>18</v>
      </c>
      <c r="E183" s="7">
        <v>34</v>
      </c>
      <c r="F183" s="7">
        <v>27</v>
      </c>
      <c r="G183" s="5" t="s">
        <v>17</v>
      </c>
      <c r="H183" s="2" t="s">
        <v>18</v>
      </c>
      <c r="I183" s="8" t="s">
        <v>530</v>
      </c>
      <c r="J183" s="2"/>
      <c r="K183" s="2"/>
      <c r="L183" s="2"/>
      <c r="M183" s="2"/>
      <c r="N183" s="2"/>
      <c r="O183" s="2"/>
      <c r="P183" s="6" t="str">
        <f t="shared" si="25"/>
        <v>synonyms":["DIN70"]}]},</v>
      </c>
      <c r="Q183" s="2" t="str">
        <f t="shared" si="23"/>
        <v>{"DIN70": [{"shape_coords":[700,300,18,34,27],"shape_name":"I-shape parallel flange","synonyms":["DIN70"]}]},</v>
      </c>
      <c r="R183" s="2" t="str">
        <f t="shared" si="24"/>
        <v>'&lt;option value="700;300;18;34;27"&gt;DIN70&lt;/option&gt;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customFormat="1" ht="15">
      <c r="A184" s="7" t="s">
        <v>531</v>
      </c>
      <c r="B184" s="7">
        <v>750</v>
      </c>
      <c r="C184" s="7">
        <v>300</v>
      </c>
      <c r="D184" s="7">
        <v>18</v>
      </c>
      <c r="E184" s="7">
        <v>34</v>
      </c>
      <c r="F184" s="7">
        <v>27</v>
      </c>
      <c r="G184" s="5" t="s">
        <v>17</v>
      </c>
      <c r="H184" s="2" t="s">
        <v>18</v>
      </c>
      <c r="I184" s="8" t="s">
        <v>531</v>
      </c>
      <c r="J184" s="2"/>
      <c r="K184" s="2"/>
      <c r="L184" s="2"/>
      <c r="M184" s="2"/>
      <c r="N184" s="2"/>
      <c r="O184" s="2"/>
      <c r="P184" s="6" t="str">
        <f t="shared" si="25"/>
        <v>synonyms":["DIN75"]}]},</v>
      </c>
      <c r="Q184" s="2" t="str">
        <f t="shared" si="23"/>
        <v>{"DIN75": [{"shape_coords":[750,300,18,34,27],"shape_name":"I-shape parallel flange","synonyms":["DIN75"]}]},</v>
      </c>
      <c r="R184" s="2" t="str">
        <f t="shared" si="24"/>
        <v>'&lt;option value="750;300;18;34;27"&gt;DIN75&lt;/option&gt;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customFormat="1" ht="15">
      <c r="A185" s="7" t="s">
        <v>532</v>
      </c>
      <c r="B185" s="7">
        <v>800</v>
      </c>
      <c r="C185" s="7">
        <v>300</v>
      </c>
      <c r="D185" s="7">
        <v>18</v>
      </c>
      <c r="E185" s="7">
        <v>34</v>
      </c>
      <c r="F185" s="7">
        <v>27</v>
      </c>
      <c r="G185" s="5" t="s">
        <v>17</v>
      </c>
      <c r="H185" s="2" t="s">
        <v>18</v>
      </c>
      <c r="I185" s="8" t="s">
        <v>532</v>
      </c>
      <c r="J185" s="2"/>
      <c r="K185" s="2"/>
      <c r="L185" s="2"/>
      <c r="M185" s="2"/>
      <c r="N185" s="2"/>
      <c r="O185" s="2"/>
      <c r="P185" s="6" t="str">
        <f t="shared" si="25"/>
        <v>synonyms":["DIN80"]}]},</v>
      </c>
      <c r="Q185" s="2" t="str">
        <f t="shared" si="23"/>
        <v>{"DIN80": [{"shape_coords":[800,300,18,34,27],"shape_name":"I-shape parallel flange","synonyms":["DIN80"]}]},</v>
      </c>
      <c r="R185" s="2" t="str">
        <f t="shared" si="24"/>
        <v>'&lt;option value="800;300;18;34;27"&gt;DIN80&lt;/option&gt;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customFormat="1" ht="15">
      <c r="A186" s="7" t="s">
        <v>533</v>
      </c>
      <c r="B186" s="7">
        <v>850</v>
      </c>
      <c r="C186" s="7">
        <v>300</v>
      </c>
      <c r="D186" s="7">
        <v>19</v>
      </c>
      <c r="E186" s="7">
        <v>36</v>
      </c>
      <c r="F186" s="7">
        <v>30</v>
      </c>
      <c r="G186" s="5" t="s">
        <v>17</v>
      </c>
      <c r="H186" s="2" t="s">
        <v>18</v>
      </c>
      <c r="I186" s="8" t="s">
        <v>533</v>
      </c>
      <c r="J186" s="2"/>
      <c r="K186" s="2"/>
      <c r="L186" s="2"/>
      <c r="M186" s="2"/>
      <c r="N186" s="2"/>
      <c r="O186" s="2"/>
      <c r="P186" s="6" t="str">
        <f t="shared" si="25"/>
        <v>synonyms":["DIN85"]}]},</v>
      </c>
      <c r="Q186" s="2" t="str">
        <f t="shared" si="23"/>
        <v>{"DIN85": [{"shape_coords":[850,300,19,36,30],"shape_name":"I-shape parallel flange","synonyms":["DIN85"]}]},</v>
      </c>
      <c r="R186" s="2" t="str">
        <f t="shared" si="24"/>
        <v>'&lt;option value="850;300;19;36;30"&gt;DIN85&lt;/option&gt;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customFormat="1" ht="15">
      <c r="A187" s="7" t="s">
        <v>534</v>
      </c>
      <c r="B187" s="7">
        <v>900</v>
      </c>
      <c r="C187" s="7">
        <v>300</v>
      </c>
      <c r="D187" s="7">
        <v>19</v>
      </c>
      <c r="E187" s="7">
        <v>36</v>
      </c>
      <c r="F187" s="7">
        <v>30</v>
      </c>
      <c r="G187" s="5" t="s">
        <v>17</v>
      </c>
      <c r="H187" s="2" t="s">
        <v>18</v>
      </c>
      <c r="I187" s="8" t="s">
        <v>534</v>
      </c>
      <c r="J187" s="2"/>
      <c r="K187" s="2"/>
      <c r="L187" s="2"/>
      <c r="M187" s="2"/>
      <c r="N187" s="2"/>
      <c r="O187" s="2"/>
      <c r="P187" s="6" t="str">
        <f t="shared" si="25"/>
        <v>synonyms":["DIN90"]}]},</v>
      </c>
      <c r="Q187" s="2" t="str">
        <f t="shared" si="23"/>
        <v>{"DIN90": [{"shape_coords":[900,300,19,36,30],"shape_name":"I-shape parallel flange","synonyms":["DIN90"]}]},</v>
      </c>
      <c r="R187" s="2" t="str">
        <f t="shared" si="24"/>
        <v>'&lt;option value="900;300;19;36;30"&gt;DIN90&lt;/option&gt;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customFormat="1" ht="15">
      <c r="A188" s="7" t="s">
        <v>535</v>
      </c>
      <c r="B188" s="7">
        <v>950</v>
      </c>
      <c r="C188" s="7">
        <v>300</v>
      </c>
      <c r="D188" s="7">
        <v>19</v>
      </c>
      <c r="E188" s="7">
        <v>36</v>
      </c>
      <c r="F188" s="7">
        <v>30</v>
      </c>
      <c r="G188" s="5" t="s">
        <v>17</v>
      </c>
      <c r="H188" s="2" t="s">
        <v>18</v>
      </c>
      <c r="I188" s="8" t="s">
        <v>535</v>
      </c>
      <c r="J188" s="2"/>
      <c r="K188" s="2"/>
      <c r="L188" s="2"/>
      <c r="M188" s="2"/>
      <c r="N188" s="2"/>
      <c r="O188" s="2"/>
      <c r="P188" s="6" t="str">
        <f t="shared" si="25"/>
        <v>synonyms":["DIN95"]}]},</v>
      </c>
      <c r="Q188" s="2" t="str">
        <f t="shared" si="23"/>
        <v>{"DIN95": [{"shape_coords":[950,300,19,36,30],"shape_name":"I-shape parallel flange","synonyms":["DIN95"]}]},</v>
      </c>
      <c r="R188" s="2" t="str">
        <f t="shared" si="24"/>
        <v>'&lt;option value="950;300;19;36;30"&gt;DIN95&lt;/option&gt;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customFormat="1" ht="15">
      <c r="A189" s="7" t="s">
        <v>536</v>
      </c>
      <c r="B189" s="7">
        <v>1000</v>
      </c>
      <c r="C189" s="7">
        <v>300</v>
      </c>
      <c r="D189" s="7">
        <v>19</v>
      </c>
      <c r="E189" s="7">
        <v>36</v>
      </c>
      <c r="F189" s="7">
        <v>30</v>
      </c>
      <c r="G189" s="5" t="s">
        <v>17</v>
      </c>
      <c r="H189" s="2" t="s">
        <v>18</v>
      </c>
      <c r="I189" s="8" t="s">
        <v>536</v>
      </c>
      <c r="J189" s="2"/>
      <c r="K189" s="2"/>
      <c r="L189" s="2"/>
      <c r="M189" s="2"/>
      <c r="N189" s="2"/>
      <c r="O189" s="2"/>
      <c r="P189" s="6" t="str">
        <f t="shared" si="25"/>
        <v>synonyms":["DIN100"]}]},</v>
      </c>
      <c r="Q189" s="2" t="str">
        <f t="shared" si="23"/>
        <v>{"DIN100": [{"shape_coords":[1000,300,19,36,30],"shape_name":"I-shape parallel flange","synonyms":["DIN100"]}]},</v>
      </c>
      <c r="R189" s="2" t="str">
        <f t="shared" si="24"/>
        <v>'&lt;option value="1000;300;19;36;30"&gt;DIN100&lt;/option&gt;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customFormat="1" ht="15">
      <c r="A190" s="7" t="s">
        <v>537</v>
      </c>
      <c r="B190" s="7">
        <v>94</v>
      </c>
      <c r="C190" s="7">
        <v>99</v>
      </c>
      <c r="D190" s="7">
        <v>5</v>
      </c>
      <c r="E190" s="7">
        <v>8</v>
      </c>
      <c r="F190" s="7">
        <v>11</v>
      </c>
      <c r="G190" s="5" t="s">
        <v>17</v>
      </c>
      <c r="H190" s="2" t="s">
        <v>18</v>
      </c>
      <c r="I190" s="8" t="s">
        <v>537</v>
      </c>
      <c r="J190" s="2"/>
      <c r="K190" s="2"/>
      <c r="L190" s="2"/>
      <c r="M190" s="2"/>
      <c r="N190" s="2"/>
      <c r="O190" s="2"/>
      <c r="P190" s="6" t="str">
        <f t="shared" si="25"/>
        <v>synonyms":["DIE10"]}]},</v>
      </c>
      <c r="Q190" s="2" t="str">
        <f t="shared" si="23"/>
        <v>{"DIE10": [{"shape_coords":[94,99,5,8,11],"shape_name":"I-shape parallel flange","synonyms":["DIE10"]}]},</v>
      </c>
      <c r="R190" s="2" t="str">
        <f t="shared" si="24"/>
        <v>'&lt;option value="94;99;5;8;11"&gt;DIE10&lt;/option&gt;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customFormat="1" ht="15">
      <c r="A191" s="7" t="s">
        <v>538</v>
      </c>
      <c r="B191" s="7">
        <v>114</v>
      </c>
      <c r="C191" s="7">
        <v>119</v>
      </c>
      <c r="D191" s="7">
        <v>5</v>
      </c>
      <c r="E191" s="7">
        <v>8</v>
      </c>
      <c r="F191" s="7">
        <v>11</v>
      </c>
      <c r="G191" s="5" t="s">
        <v>17</v>
      </c>
      <c r="H191" s="2" t="s">
        <v>18</v>
      </c>
      <c r="I191" s="8" t="s">
        <v>538</v>
      </c>
      <c r="J191" s="2"/>
      <c r="K191" s="2"/>
      <c r="L191" s="2"/>
      <c r="M191" s="2"/>
      <c r="N191" s="2"/>
      <c r="O191" s="2"/>
      <c r="P191" s="6" t="str">
        <f t="shared" si="25"/>
        <v>synonyms":["DIE12"]}]},</v>
      </c>
      <c r="Q191" s="2" t="str">
        <f t="shared" si="23"/>
        <v>{"DIE12": [{"shape_coords":[114,119,5,8,11],"shape_name":"I-shape parallel flange","synonyms":["DIE12"]}]},</v>
      </c>
      <c r="R191" s="2" t="str">
        <f t="shared" si="24"/>
        <v>'&lt;option value="114;119;5;8;11"&gt;DIE12&lt;/option&gt;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customFormat="1" ht="15">
      <c r="A192" s="7" t="s">
        <v>539</v>
      </c>
      <c r="B192" s="7">
        <v>133</v>
      </c>
      <c r="C192" s="7">
        <v>138</v>
      </c>
      <c r="D192" s="7" t="s">
        <v>25</v>
      </c>
      <c r="E192" s="7">
        <v>9</v>
      </c>
      <c r="F192" s="7">
        <v>12</v>
      </c>
      <c r="G192" s="5" t="s">
        <v>17</v>
      </c>
      <c r="H192" s="2" t="s">
        <v>18</v>
      </c>
      <c r="I192" s="8" t="s">
        <v>539</v>
      </c>
      <c r="J192" s="2"/>
      <c r="K192" s="2"/>
      <c r="L192" s="2"/>
      <c r="M192" s="2"/>
      <c r="N192" s="2"/>
      <c r="O192" s="2"/>
      <c r="P192" s="6" t="str">
        <f t="shared" ref="P192:P223" si="26" xml:space="preserve"> "synonyms"&amp;""""&amp;":["&amp;""""&amp;I192&amp;""""&amp;"]}]},"</f>
        <v>synonyms":["DIE14"]}]},</v>
      </c>
      <c r="Q192" s="2" t="str">
        <f t="shared" si="23"/>
        <v>{"DIE14": [{"shape_coords":[133,138,5.5,9,12],"shape_name":"I-shape parallel flange","synonyms":["DIE14"]}]},</v>
      </c>
      <c r="R192" s="2" t="str">
        <f t="shared" si="24"/>
        <v>'&lt;option value="133;138;5.5;9;12"&gt;DIE14&lt;/option&gt;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customFormat="1" ht="15">
      <c r="A193" s="7" t="s">
        <v>540</v>
      </c>
      <c r="B193" s="7">
        <v>150</v>
      </c>
      <c r="C193" s="7">
        <v>157</v>
      </c>
      <c r="D193" s="7">
        <v>6</v>
      </c>
      <c r="E193" s="7">
        <v>9</v>
      </c>
      <c r="F193" s="7">
        <v>14</v>
      </c>
      <c r="G193" s="5" t="s">
        <v>17</v>
      </c>
      <c r="H193" s="2" t="s">
        <v>18</v>
      </c>
      <c r="I193" s="8" t="s">
        <v>540</v>
      </c>
      <c r="J193" s="2"/>
      <c r="K193" s="2"/>
      <c r="L193" s="2"/>
      <c r="M193" s="2"/>
      <c r="N193" s="2"/>
      <c r="O193" s="2"/>
      <c r="P193" s="6" t="str">
        <f t="shared" si="26"/>
        <v>synonyms":["DIE16"]}]},</v>
      </c>
      <c r="Q193" s="2" t="str">
        <f t="shared" si="23"/>
        <v>{"DIE16": [{"shape_coords":[150,157,6,9,14],"shape_name":"I-shape parallel flange","synonyms":["DIE16"]}]},</v>
      </c>
      <c r="R193" s="2" t="str">
        <f t="shared" si="24"/>
        <v>'&lt;option value="150;157;6;9;14"&gt;DIE16&lt;/option&gt;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customFormat="1" ht="15">
      <c r="A194" s="7" t="s">
        <v>541</v>
      </c>
      <c r="B194" s="7">
        <v>172</v>
      </c>
      <c r="C194" s="7">
        <v>177</v>
      </c>
      <c r="D194" s="7" t="s">
        <v>35</v>
      </c>
      <c r="E194" s="7">
        <v>10</v>
      </c>
      <c r="F194" s="7">
        <v>14</v>
      </c>
      <c r="G194" s="5" t="s">
        <v>17</v>
      </c>
      <c r="H194" s="2" t="s">
        <v>18</v>
      </c>
      <c r="I194" s="8" t="s">
        <v>541</v>
      </c>
      <c r="J194" s="2"/>
      <c r="K194" s="2"/>
      <c r="L194" s="2"/>
      <c r="M194" s="2"/>
      <c r="N194" s="2"/>
      <c r="O194" s="2"/>
      <c r="P194" s="6" t="str">
        <f t="shared" si="26"/>
        <v>synonyms":["DIE18"]}]},</v>
      </c>
      <c r="Q194" s="2" t="str">
        <f t="shared" si="23"/>
        <v>{"DIE18": [{"shape_coords":[172,177,6.5,10,14],"shape_name":"I-shape parallel flange","synonyms":["DIE18"]}]},</v>
      </c>
      <c r="R194" s="2" t="str">
        <f t="shared" si="24"/>
        <v>'&lt;option value="172;177;6.5;10;14"&gt;DIE18&lt;/option&gt;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customFormat="1" ht="15">
      <c r="A195" s="7" t="s">
        <v>542</v>
      </c>
      <c r="B195" s="7">
        <v>190</v>
      </c>
      <c r="C195" s="7">
        <v>197</v>
      </c>
      <c r="D195" s="7">
        <v>7</v>
      </c>
      <c r="E195" s="7">
        <v>11</v>
      </c>
      <c r="F195" s="7">
        <v>15</v>
      </c>
      <c r="G195" s="5" t="s">
        <v>17</v>
      </c>
      <c r="H195" s="2" t="s">
        <v>18</v>
      </c>
      <c r="I195" s="8" t="s">
        <v>542</v>
      </c>
      <c r="J195" s="2"/>
      <c r="K195" s="2"/>
      <c r="L195" s="2"/>
      <c r="M195" s="2"/>
      <c r="N195" s="2"/>
      <c r="O195" s="2"/>
      <c r="P195" s="6" t="str">
        <f t="shared" si="26"/>
        <v>synonyms":["DIE20"]}]},</v>
      </c>
      <c r="Q195" s="2" t="str">
        <f t="shared" si="23"/>
        <v>{"DIE20": [{"shape_coords":[190,197,7,11,15],"shape_name":"I-shape parallel flange","synonyms":["DIE20"]}]},</v>
      </c>
      <c r="R195" s="2" t="str">
        <f t="shared" si="24"/>
        <v>'&lt;option value="190;197;7;11;15"&gt;DIE20&lt;/option&gt;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customFormat="1" ht="15">
      <c r="A196" s="7" t="s">
        <v>543</v>
      </c>
      <c r="B196" s="7">
        <v>211</v>
      </c>
      <c r="C196" s="7">
        <v>217</v>
      </c>
      <c r="D196" s="7" t="s">
        <v>544</v>
      </c>
      <c r="E196" s="7">
        <v>12</v>
      </c>
      <c r="F196" s="7">
        <v>15</v>
      </c>
      <c r="G196" s="5" t="s">
        <v>17</v>
      </c>
      <c r="H196" s="2" t="s">
        <v>18</v>
      </c>
      <c r="I196" s="8" t="s">
        <v>543</v>
      </c>
      <c r="J196" s="2"/>
      <c r="K196" s="2"/>
      <c r="L196" s="2"/>
      <c r="M196" s="2"/>
      <c r="N196" s="2"/>
      <c r="O196" s="2"/>
      <c r="P196" s="6" t="str">
        <f t="shared" si="26"/>
        <v>synonyms":["DIE22"]}]},</v>
      </c>
      <c r="Q196" s="2" t="str">
        <f t="shared" ref="Q196:Q259" si="27">"{" &amp; """"&amp;A196&amp;""""&amp;": [{""" &amp;"shape_coords"&amp;"""" &amp; ":" &amp; "[" &amp; B196 &amp; "," &amp;C196 &amp; "," &amp;D196&amp; "," &amp;E196&amp; "," &amp;F196 &amp; "]," &amp; """" &amp;"shape_name"&amp;"""" &amp; ":" &amp; """" &amp;H196 &amp; """" &amp; "," &amp; """"&amp;P196</f>
        <v>{"DIE22": [{"shape_coords":[211,217,7.3,12,15],"shape_name":"I-shape parallel flange","synonyms":["DIE22"]}]},</v>
      </c>
      <c r="R196" s="2" t="str">
        <f t="shared" si="24"/>
        <v>'&lt;option value="211;217;7.3;12;15"&gt;DIE22&lt;/option&gt;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customFormat="1" ht="15">
      <c r="A197" s="7" t="s">
        <v>545</v>
      </c>
      <c r="B197" s="7">
        <v>229</v>
      </c>
      <c r="C197" s="7">
        <v>237</v>
      </c>
      <c r="D197" s="7" t="s">
        <v>546</v>
      </c>
      <c r="E197" s="7">
        <v>13</v>
      </c>
      <c r="F197" s="7">
        <v>17</v>
      </c>
      <c r="G197" s="5" t="s">
        <v>17</v>
      </c>
      <c r="H197" s="2" t="s">
        <v>18</v>
      </c>
      <c r="I197" s="8" t="s">
        <v>545</v>
      </c>
      <c r="J197" s="2"/>
      <c r="K197" s="2"/>
      <c r="L197" s="2"/>
      <c r="M197" s="2"/>
      <c r="N197" s="2"/>
      <c r="O197" s="2"/>
      <c r="P197" s="6" t="str">
        <f t="shared" si="26"/>
        <v>synonyms":["DIE24"]}]},</v>
      </c>
      <c r="Q197" s="2" t="str">
        <f t="shared" si="27"/>
        <v>{"DIE24": [{"shape_coords":[229,237,7.8,13,17],"shape_name":"I-shape parallel flange","synonyms":["DIE24"]}]},</v>
      </c>
      <c r="R197" s="2" t="str">
        <f t="shared" ref="R197:R260" si="28">"'&lt;option value=""" &amp;B197 &amp; ";" &amp;C197 &amp; ";" &amp;D197 &amp; ";" &amp;E197 &amp; ";" &amp;F197 &amp; """&gt;" &amp;A197 &amp; "&lt;/option&gt;"</f>
        <v>'&lt;option value="229;237;7.8;13;17"&gt;DIE24&lt;/option&gt;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customFormat="1" ht="15">
      <c r="A198" s="7" t="s">
        <v>547</v>
      </c>
      <c r="B198" s="7">
        <v>250</v>
      </c>
      <c r="C198" s="7">
        <v>257</v>
      </c>
      <c r="D198" s="7">
        <v>8</v>
      </c>
      <c r="E198" s="7">
        <v>13</v>
      </c>
      <c r="F198" s="7">
        <v>17</v>
      </c>
      <c r="G198" s="5" t="s">
        <v>17</v>
      </c>
      <c r="H198" s="2" t="s">
        <v>18</v>
      </c>
      <c r="I198" s="8" t="s">
        <v>547</v>
      </c>
      <c r="J198" s="2"/>
      <c r="K198" s="2"/>
      <c r="L198" s="2"/>
      <c r="M198" s="2"/>
      <c r="N198" s="2"/>
      <c r="O198" s="2"/>
      <c r="P198" s="6" t="str">
        <f t="shared" si="26"/>
        <v>synonyms":["DIE26"]}]},</v>
      </c>
      <c r="Q198" s="2" t="str">
        <f t="shared" si="27"/>
        <v>{"DIE26": [{"shape_coords":[250,257,8,13,17],"shape_name":"I-shape parallel flange","synonyms":["DIE26"]}]},</v>
      </c>
      <c r="R198" s="2" t="str">
        <f t="shared" si="28"/>
        <v>'&lt;option value="250;257;8;13;17"&gt;DIE26&lt;/option&gt;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customFormat="1" ht="15">
      <c r="A199" s="7" t="s">
        <v>548</v>
      </c>
      <c r="B199" s="7">
        <v>267</v>
      </c>
      <c r="C199" s="7">
        <v>277</v>
      </c>
      <c r="D199" s="7" t="s">
        <v>549</v>
      </c>
      <c r="E199" s="7">
        <v>14</v>
      </c>
      <c r="F199" s="7">
        <v>18</v>
      </c>
      <c r="G199" s="5" t="s">
        <v>17</v>
      </c>
      <c r="H199" s="2" t="s">
        <v>18</v>
      </c>
      <c r="I199" s="8" t="s">
        <v>548</v>
      </c>
      <c r="J199" s="2"/>
      <c r="K199" s="2"/>
      <c r="L199" s="2"/>
      <c r="M199" s="2"/>
      <c r="N199" s="2"/>
      <c r="O199" s="2"/>
      <c r="P199" s="6" t="str">
        <f t="shared" si="26"/>
        <v>synonyms":["DIE28"]}]},</v>
      </c>
      <c r="Q199" s="2" t="str">
        <f t="shared" si="27"/>
        <v>{"DIE28": [{"shape_coords":[267,277,8.3,14,18],"shape_name":"I-shape parallel flange","synonyms":["DIE28"]}]},</v>
      </c>
      <c r="R199" s="2" t="str">
        <f t="shared" si="28"/>
        <v>'&lt;option value="267;277;8.3;14;18"&gt;DIE28&lt;/option&gt;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customFormat="1" ht="15">
      <c r="A200" s="7" t="s">
        <v>550</v>
      </c>
      <c r="B200" s="7">
        <v>289</v>
      </c>
      <c r="C200" s="7">
        <v>297</v>
      </c>
      <c r="D200" s="7" t="s">
        <v>551</v>
      </c>
      <c r="E200" s="7">
        <v>15</v>
      </c>
      <c r="F200" s="7">
        <v>18</v>
      </c>
      <c r="G200" s="5" t="s">
        <v>17</v>
      </c>
      <c r="H200" s="2" t="s">
        <v>18</v>
      </c>
      <c r="I200" s="8" t="s">
        <v>550</v>
      </c>
      <c r="J200" s="2"/>
      <c r="K200" s="2"/>
      <c r="L200" s="2"/>
      <c r="M200" s="2"/>
      <c r="N200" s="2"/>
      <c r="O200" s="2"/>
      <c r="P200" s="6" t="str">
        <f t="shared" si="26"/>
        <v>synonyms":["DIE30"]}]},</v>
      </c>
      <c r="Q200" s="2" t="str">
        <f t="shared" si="27"/>
        <v>{"DIE30": [{"shape_coords":[289,297,8.8,15,18],"shape_name":"I-shape parallel flange","synonyms":["DIE30"]}]},</v>
      </c>
      <c r="R200" s="2" t="str">
        <f t="shared" si="28"/>
        <v>'&lt;option value="289;297;8.8;15;18"&gt;DIE30&lt;/option&gt;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customFormat="1" ht="15">
      <c r="A201" s="7" t="s">
        <v>552</v>
      </c>
      <c r="B201" s="7">
        <v>308</v>
      </c>
      <c r="C201" s="7">
        <v>297</v>
      </c>
      <c r="D201" s="7" t="s">
        <v>59</v>
      </c>
      <c r="E201" s="7">
        <v>16</v>
      </c>
      <c r="F201" s="7">
        <v>20</v>
      </c>
      <c r="G201" s="5" t="s">
        <v>17</v>
      </c>
      <c r="H201" s="2" t="s">
        <v>18</v>
      </c>
      <c r="I201" s="8" t="s">
        <v>552</v>
      </c>
      <c r="J201" s="2"/>
      <c r="K201" s="2"/>
      <c r="L201" s="2"/>
      <c r="M201" s="2"/>
      <c r="N201" s="2"/>
      <c r="O201" s="2"/>
      <c r="P201" s="6" t="str">
        <f t="shared" si="26"/>
        <v>synonyms":["DIE32"]}]},</v>
      </c>
      <c r="Q201" s="2" t="str">
        <f t="shared" si="27"/>
        <v>{"DIE32": [{"shape_coords":[308,297,9.5,16,20],"shape_name":"I-shape parallel flange","synonyms":["DIE32"]}]},</v>
      </c>
      <c r="R201" s="2" t="str">
        <f t="shared" si="28"/>
        <v>'&lt;option value="308;297;9.5;16;20"&gt;DIE32&lt;/option&gt;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customFormat="1" ht="15">
      <c r="A202" s="7" t="s">
        <v>553</v>
      </c>
      <c r="B202" s="7">
        <v>330</v>
      </c>
      <c r="C202" s="7">
        <v>297</v>
      </c>
      <c r="D202" s="7">
        <v>10</v>
      </c>
      <c r="E202" s="7">
        <v>17</v>
      </c>
      <c r="F202" s="7">
        <v>20</v>
      </c>
      <c r="G202" s="5" t="s">
        <v>17</v>
      </c>
      <c r="H202" s="2" t="s">
        <v>18</v>
      </c>
      <c r="I202" s="8" t="s">
        <v>553</v>
      </c>
      <c r="J202" s="2"/>
      <c r="K202" s="2"/>
      <c r="L202" s="2"/>
      <c r="M202" s="2"/>
      <c r="N202" s="2"/>
      <c r="O202" s="2"/>
      <c r="P202" s="6" t="str">
        <f t="shared" si="26"/>
        <v>synonyms":["DIE34"]}]},</v>
      </c>
      <c r="Q202" s="2" t="str">
        <f t="shared" si="27"/>
        <v>{"DIE34": [{"shape_coords":[330,297,10,17,20],"shape_name":"I-shape parallel flange","synonyms":["DIE34"]}]},</v>
      </c>
      <c r="R202" s="2" t="str">
        <f t="shared" si="28"/>
        <v>'&lt;option value="330;297;10;17;20"&gt;DIE34&lt;/option&gt;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customFormat="1" ht="15">
      <c r="A203" s="7" t="s">
        <v>554</v>
      </c>
      <c r="B203" s="7">
        <v>348</v>
      </c>
      <c r="C203" s="7">
        <v>297</v>
      </c>
      <c r="D203" s="7" t="s">
        <v>128</v>
      </c>
      <c r="E203" s="7">
        <v>18</v>
      </c>
      <c r="F203" s="7">
        <v>21</v>
      </c>
      <c r="G203" s="5" t="s">
        <v>17</v>
      </c>
      <c r="H203" s="2" t="s">
        <v>18</v>
      </c>
      <c r="I203" s="8" t="s">
        <v>554</v>
      </c>
      <c r="J203" s="2"/>
      <c r="K203" s="2"/>
      <c r="L203" s="2"/>
      <c r="M203" s="2"/>
      <c r="N203" s="2"/>
      <c r="O203" s="2"/>
      <c r="P203" s="6" t="str">
        <f t="shared" si="26"/>
        <v>synonyms":["DIE36"]}]},</v>
      </c>
      <c r="Q203" s="2" t="str">
        <f t="shared" si="27"/>
        <v>{"DIE36": [{"shape_coords":[348,297,10.5,18,21],"shape_name":"I-shape parallel flange","synonyms":["DIE36"]}]},</v>
      </c>
      <c r="R203" s="2" t="str">
        <f t="shared" si="28"/>
        <v>'&lt;option value="348;297;10.5;18;21"&gt;DIE36&lt;/option&gt;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customFormat="1" ht="15">
      <c r="A204" s="7" t="s">
        <v>555</v>
      </c>
      <c r="B204" s="7">
        <v>370</v>
      </c>
      <c r="C204" s="7">
        <v>297</v>
      </c>
      <c r="D204" s="7">
        <v>11</v>
      </c>
      <c r="E204" s="7">
        <v>19</v>
      </c>
      <c r="F204" s="7">
        <v>21</v>
      </c>
      <c r="G204" s="5" t="s">
        <v>17</v>
      </c>
      <c r="H204" s="2" t="s">
        <v>18</v>
      </c>
      <c r="I204" s="8" t="s">
        <v>555</v>
      </c>
      <c r="J204" s="2"/>
      <c r="K204" s="2"/>
      <c r="L204" s="2"/>
      <c r="M204" s="2"/>
      <c r="N204" s="2"/>
      <c r="O204" s="2"/>
      <c r="P204" s="6" t="str">
        <f t="shared" si="26"/>
        <v>synonyms":["DIE38"]}]},</v>
      </c>
      <c r="Q204" s="2" t="str">
        <f t="shared" si="27"/>
        <v>{"DIE38": [{"shape_coords":[370,297,11,19,21],"shape_name":"I-shape parallel flange","synonyms":["DIE38"]}]},</v>
      </c>
      <c r="R204" s="2" t="str">
        <f t="shared" si="28"/>
        <v>'&lt;option value="370;297;11;19;21"&gt;DIE38&lt;/option&gt;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customFormat="1" ht="15">
      <c r="A205" s="7" t="s">
        <v>556</v>
      </c>
      <c r="B205" s="7">
        <v>388</v>
      </c>
      <c r="C205" s="7">
        <v>297</v>
      </c>
      <c r="D205" s="7">
        <v>11</v>
      </c>
      <c r="E205" s="7">
        <v>20</v>
      </c>
      <c r="F205" s="7">
        <v>21</v>
      </c>
      <c r="G205" s="5" t="s">
        <v>17</v>
      </c>
      <c r="H205" s="2" t="s">
        <v>18</v>
      </c>
      <c r="I205" s="8" t="s">
        <v>556</v>
      </c>
      <c r="J205" s="2"/>
      <c r="K205" s="2"/>
      <c r="L205" s="2"/>
      <c r="M205" s="2"/>
      <c r="N205" s="2"/>
      <c r="O205" s="2"/>
      <c r="P205" s="6" t="str">
        <f t="shared" si="26"/>
        <v>synonyms":["DIE40"]}]},</v>
      </c>
      <c r="Q205" s="2" t="str">
        <f t="shared" si="27"/>
        <v>{"DIE40": [{"shape_coords":[388,297,11,20,21],"shape_name":"I-shape parallel flange","synonyms":["DIE40"]}]},</v>
      </c>
      <c r="R205" s="2" t="str">
        <f t="shared" si="28"/>
        <v>'&lt;option value="388;297;11;20;21"&gt;DIE40&lt;/option&gt;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customFormat="1" ht="15">
      <c r="A206" s="7" t="s">
        <v>557</v>
      </c>
      <c r="B206" s="7">
        <v>415</v>
      </c>
      <c r="C206" s="7">
        <v>297</v>
      </c>
      <c r="D206" s="7" t="s">
        <v>69</v>
      </c>
      <c r="E206" s="7">
        <v>21</v>
      </c>
      <c r="F206" s="7">
        <v>21</v>
      </c>
      <c r="G206" s="5" t="s">
        <v>17</v>
      </c>
      <c r="H206" s="2" t="s">
        <v>18</v>
      </c>
      <c r="I206" s="8" t="s">
        <v>557</v>
      </c>
      <c r="J206" s="2"/>
      <c r="K206" s="2"/>
      <c r="L206" s="2"/>
      <c r="M206" s="2"/>
      <c r="N206" s="2"/>
      <c r="O206" s="2"/>
      <c r="P206" s="6" t="str">
        <f t="shared" si="26"/>
        <v>synonyms":["DIE42.5"]}]},</v>
      </c>
      <c r="Q206" s="2" t="str">
        <f t="shared" si="27"/>
        <v>{"DIE42.5": [{"shape_coords":[415,297,11.5,21,21],"shape_name":"I-shape parallel flange","synonyms":["DIE42.5"]}]},</v>
      </c>
      <c r="R206" s="2" t="str">
        <f t="shared" si="28"/>
        <v>'&lt;option value="415;297;11.5;21;21"&gt;DIE42.5&lt;/option&gt;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customFormat="1" ht="15">
      <c r="A207" s="7" t="s">
        <v>558</v>
      </c>
      <c r="B207" s="7">
        <v>438</v>
      </c>
      <c r="C207" s="7">
        <v>297</v>
      </c>
      <c r="D207" s="7">
        <v>12</v>
      </c>
      <c r="E207" s="7">
        <v>22</v>
      </c>
      <c r="F207" s="7">
        <v>23</v>
      </c>
      <c r="G207" s="5" t="s">
        <v>17</v>
      </c>
      <c r="H207" s="2" t="s">
        <v>18</v>
      </c>
      <c r="I207" s="8" t="s">
        <v>558</v>
      </c>
      <c r="J207" s="2"/>
      <c r="K207" s="2"/>
      <c r="L207" s="2"/>
      <c r="M207" s="2"/>
      <c r="N207" s="2"/>
      <c r="O207" s="2"/>
      <c r="P207" s="6" t="str">
        <f t="shared" si="26"/>
        <v>synonyms":["DIE45"]}]},</v>
      </c>
      <c r="Q207" s="2" t="str">
        <f t="shared" si="27"/>
        <v>{"DIE45": [{"shape_coords":[438,297,12,22,23],"shape_name":"I-shape parallel flange","synonyms":["DIE45"]}]},</v>
      </c>
      <c r="R207" s="2" t="str">
        <f t="shared" si="28"/>
        <v>'&lt;option value="438;297;12;22;23"&gt;DIE45&lt;/option&gt;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customFormat="1" ht="15">
      <c r="A208" s="7" t="s">
        <v>559</v>
      </c>
      <c r="B208" s="7">
        <v>465</v>
      </c>
      <c r="C208" s="7">
        <v>297</v>
      </c>
      <c r="D208" s="7" t="s">
        <v>76</v>
      </c>
      <c r="E208" s="7">
        <v>23</v>
      </c>
      <c r="F208" s="7">
        <v>23</v>
      </c>
      <c r="G208" s="5" t="s">
        <v>17</v>
      </c>
      <c r="H208" s="2" t="s">
        <v>18</v>
      </c>
      <c r="I208" s="8" t="s">
        <v>559</v>
      </c>
      <c r="J208" s="2"/>
      <c r="K208" s="2"/>
      <c r="L208" s="2"/>
      <c r="M208" s="2"/>
      <c r="N208" s="2"/>
      <c r="O208" s="2"/>
      <c r="P208" s="6" t="str">
        <f t="shared" si="26"/>
        <v>synonyms":["DIE47.5"]}]},</v>
      </c>
      <c r="Q208" s="2" t="str">
        <f t="shared" si="27"/>
        <v>{"DIE47.5": [{"shape_coords":[465,297,12.5,23,23],"shape_name":"I-shape parallel flange","synonyms":["DIE47.5"]}]},</v>
      </c>
      <c r="R208" s="2" t="str">
        <f t="shared" si="28"/>
        <v>'&lt;option value="465;297;12.5;23;23"&gt;DIE47.5&lt;/option&gt;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customFormat="1" ht="15">
      <c r="A209" s="7" t="s">
        <v>560</v>
      </c>
      <c r="B209" s="7">
        <v>488</v>
      </c>
      <c r="C209" s="7">
        <v>297</v>
      </c>
      <c r="D209" s="7">
        <v>13</v>
      </c>
      <c r="E209" s="7">
        <v>24</v>
      </c>
      <c r="F209" s="7">
        <v>24</v>
      </c>
      <c r="G209" s="5" t="s">
        <v>17</v>
      </c>
      <c r="H209" s="2" t="s">
        <v>18</v>
      </c>
      <c r="I209" s="8" t="s">
        <v>560</v>
      </c>
      <c r="J209" s="2"/>
      <c r="K209" s="2"/>
      <c r="L209" s="2"/>
      <c r="M209" s="2"/>
      <c r="N209" s="2"/>
      <c r="O209" s="2"/>
      <c r="P209" s="6" t="str">
        <f t="shared" si="26"/>
        <v>synonyms":["DIE50"]}]},</v>
      </c>
      <c r="Q209" s="2" t="str">
        <f t="shared" si="27"/>
        <v>{"DIE50": [{"shape_coords":[488,297,13,24,24],"shape_name":"I-shape parallel flange","synonyms":["DIE50"]}]},</v>
      </c>
      <c r="R209" s="2" t="str">
        <f t="shared" si="28"/>
        <v>'&lt;option value="488;297;13;24;24"&gt;DIE50&lt;/option&gt;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customFormat="1" ht="15">
      <c r="A210" s="7" t="s">
        <v>561</v>
      </c>
      <c r="B210" s="7">
        <v>539</v>
      </c>
      <c r="C210" s="7">
        <v>297</v>
      </c>
      <c r="D210" s="7">
        <v>13</v>
      </c>
      <c r="E210" s="7">
        <v>25</v>
      </c>
      <c r="F210" s="7">
        <v>24</v>
      </c>
      <c r="G210" s="5" t="s">
        <v>17</v>
      </c>
      <c r="H210" s="2" t="s">
        <v>18</v>
      </c>
      <c r="I210" s="8" t="s">
        <v>561</v>
      </c>
      <c r="J210" s="2"/>
      <c r="K210" s="2"/>
      <c r="L210" s="2"/>
      <c r="M210" s="2"/>
      <c r="N210" s="2"/>
      <c r="O210" s="2"/>
      <c r="P210" s="6" t="str">
        <f t="shared" si="26"/>
        <v>synonyms":["DIE55"]}]},</v>
      </c>
      <c r="Q210" s="2" t="str">
        <f t="shared" si="27"/>
        <v>{"DIE55": [{"shape_coords":[539,297,13,25,24],"shape_name":"I-shape parallel flange","synonyms":["DIE55"]}]},</v>
      </c>
      <c r="R210" s="2" t="str">
        <f t="shared" si="28"/>
        <v>'&lt;option value="539;297;13;25;24"&gt;DIE55&lt;/option&gt;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customFormat="1" ht="15">
      <c r="A211" s="7" t="s">
        <v>562</v>
      </c>
      <c r="B211" s="7">
        <v>588</v>
      </c>
      <c r="C211" s="7">
        <v>297</v>
      </c>
      <c r="D211" s="7">
        <v>14</v>
      </c>
      <c r="E211" s="7">
        <v>26</v>
      </c>
      <c r="F211" s="7">
        <v>26</v>
      </c>
      <c r="G211" s="5" t="s">
        <v>17</v>
      </c>
      <c r="H211" s="2" t="s">
        <v>18</v>
      </c>
      <c r="I211" s="8" t="s">
        <v>562</v>
      </c>
      <c r="J211" s="2"/>
      <c r="K211" s="2"/>
      <c r="L211" s="2"/>
      <c r="M211" s="2"/>
      <c r="N211" s="2"/>
      <c r="O211" s="2"/>
      <c r="P211" s="6" t="str">
        <f t="shared" si="26"/>
        <v>synonyms":["DIE60"]}]},</v>
      </c>
      <c r="Q211" s="2" t="str">
        <f t="shared" si="27"/>
        <v>{"DIE60": [{"shape_coords":[588,297,14,26,26],"shape_name":"I-shape parallel flange","synonyms":["DIE60"]}]},</v>
      </c>
      <c r="R211" s="2" t="str">
        <f t="shared" si="28"/>
        <v>'&lt;option value="588;297;14;26;26"&gt;DIE60&lt;/option&gt;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customFormat="1" ht="15">
      <c r="A212" s="7" t="s">
        <v>563</v>
      </c>
      <c r="B212" s="7">
        <v>638</v>
      </c>
      <c r="C212" s="7">
        <v>297</v>
      </c>
      <c r="D212" s="7">
        <v>14</v>
      </c>
      <c r="E212" s="7">
        <v>26</v>
      </c>
      <c r="F212" s="7">
        <v>26</v>
      </c>
      <c r="G212" s="5" t="s">
        <v>17</v>
      </c>
      <c r="H212" s="2" t="s">
        <v>18</v>
      </c>
      <c r="I212" s="8" t="s">
        <v>563</v>
      </c>
      <c r="J212" s="2"/>
      <c r="K212" s="2"/>
      <c r="L212" s="2"/>
      <c r="M212" s="2"/>
      <c r="N212" s="2"/>
      <c r="O212" s="2"/>
      <c r="P212" s="6" t="str">
        <f t="shared" si="26"/>
        <v>synonyms":["DIE65"]}]},</v>
      </c>
      <c r="Q212" s="2" t="str">
        <f t="shared" si="27"/>
        <v>{"DIE65": [{"shape_coords":[638,297,14,26,26],"shape_name":"I-shape parallel flange","synonyms":["DIE65"]}]},</v>
      </c>
      <c r="R212" s="2" t="str">
        <f t="shared" si="28"/>
        <v>'&lt;option value="638;297;14;26;26"&gt;DIE65&lt;/option&gt;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customFormat="1" ht="15">
      <c r="A213" s="7" t="s">
        <v>564</v>
      </c>
      <c r="B213" s="7">
        <v>688</v>
      </c>
      <c r="C213" s="7">
        <v>297</v>
      </c>
      <c r="D213" s="7">
        <v>15</v>
      </c>
      <c r="E213" s="7">
        <v>28</v>
      </c>
      <c r="F213" s="7">
        <v>27</v>
      </c>
      <c r="G213" s="5" t="s">
        <v>17</v>
      </c>
      <c r="H213" s="2" t="s">
        <v>18</v>
      </c>
      <c r="I213" s="8" t="s">
        <v>564</v>
      </c>
      <c r="J213" s="2"/>
      <c r="K213" s="2"/>
      <c r="L213" s="2"/>
      <c r="M213" s="2"/>
      <c r="N213" s="2"/>
      <c r="O213" s="2"/>
      <c r="P213" s="6" t="str">
        <f t="shared" si="26"/>
        <v>synonyms":["DIE70"]}]},</v>
      </c>
      <c r="Q213" s="2" t="str">
        <f t="shared" si="27"/>
        <v>{"DIE70": [{"shape_coords":[688,297,15,28,27],"shape_name":"I-shape parallel flange","synonyms":["DIE70"]}]},</v>
      </c>
      <c r="R213" s="2" t="str">
        <f t="shared" si="28"/>
        <v>'&lt;option value="688;297;15;28;27"&gt;DIE70&lt;/option&gt;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customFormat="1" ht="15">
      <c r="A214" s="7" t="s">
        <v>565</v>
      </c>
      <c r="B214" s="7">
        <v>738</v>
      </c>
      <c r="C214" s="7">
        <v>297</v>
      </c>
      <c r="D214" s="7">
        <v>15</v>
      </c>
      <c r="E214" s="7">
        <v>28</v>
      </c>
      <c r="F214" s="7">
        <v>27</v>
      </c>
      <c r="G214" s="5" t="s">
        <v>17</v>
      </c>
      <c r="H214" s="2" t="s">
        <v>18</v>
      </c>
      <c r="I214" s="8" t="s">
        <v>565</v>
      </c>
      <c r="J214" s="2"/>
      <c r="K214" s="2"/>
      <c r="L214" s="2"/>
      <c r="M214" s="2"/>
      <c r="N214" s="2"/>
      <c r="O214" s="2"/>
      <c r="P214" s="6" t="str">
        <f t="shared" si="26"/>
        <v>synonyms":["DIE75"]}]},</v>
      </c>
      <c r="Q214" s="2" t="str">
        <f t="shared" si="27"/>
        <v>{"DIE75": [{"shape_coords":[738,297,15,28,27],"shape_name":"I-shape parallel flange","synonyms":["DIE75"]}]},</v>
      </c>
      <c r="R214" s="2" t="str">
        <f t="shared" si="28"/>
        <v>'&lt;option value="738;297;15;28;27"&gt;DIE75&lt;/option&gt;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customFormat="1" ht="15">
      <c r="A215" s="7" t="s">
        <v>566</v>
      </c>
      <c r="B215" s="7">
        <v>792</v>
      </c>
      <c r="C215" s="7">
        <v>298</v>
      </c>
      <c r="D215" s="7">
        <v>16</v>
      </c>
      <c r="E215" s="7">
        <v>30</v>
      </c>
      <c r="F215" s="7">
        <v>27</v>
      </c>
      <c r="G215" s="5" t="s">
        <v>17</v>
      </c>
      <c r="H215" s="2" t="s">
        <v>18</v>
      </c>
      <c r="I215" s="8" t="s">
        <v>566</v>
      </c>
      <c r="J215" s="2"/>
      <c r="K215" s="2"/>
      <c r="L215" s="2"/>
      <c r="M215" s="2"/>
      <c r="N215" s="2"/>
      <c r="O215" s="2"/>
      <c r="P215" s="6" t="str">
        <f t="shared" si="26"/>
        <v>synonyms":["DIE80"]}]},</v>
      </c>
      <c r="Q215" s="2" t="str">
        <f t="shared" si="27"/>
        <v>{"DIE80": [{"shape_coords":[792,298,16,30,27],"shape_name":"I-shape parallel flange","synonyms":["DIE80"]}]},</v>
      </c>
      <c r="R215" s="2" t="str">
        <f t="shared" si="28"/>
        <v>'&lt;option value="792;298;16;30;27"&gt;DIE80&lt;/option&gt;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customFormat="1" ht="15">
      <c r="A216" s="7" t="s">
        <v>567</v>
      </c>
      <c r="B216" s="7">
        <v>842</v>
      </c>
      <c r="C216" s="7">
        <v>298</v>
      </c>
      <c r="D216" s="7">
        <v>17</v>
      </c>
      <c r="E216" s="7">
        <v>32</v>
      </c>
      <c r="F216" s="7">
        <v>30</v>
      </c>
      <c r="G216" s="5" t="s">
        <v>17</v>
      </c>
      <c r="H216" s="2" t="s">
        <v>18</v>
      </c>
      <c r="I216" s="8" t="s">
        <v>567</v>
      </c>
      <c r="J216" s="2"/>
      <c r="K216" s="2"/>
      <c r="L216" s="2"/>
      <c r="M216" s="2"/>
      <c r="N216" s="2"/>
      <c r="O216" s="2"/>
      <c r="P216" s="6" t="str">
        <f t="shared" si="26"/>
        <v>synonyms":["DIE85"]}]},</v>
      </c>
      <c r="Q216" s="2" t="str">
        <f t="shared" si="27"/>
        <v>{"DIE85": [{"shape_coords":[842,298,17,32,30],"shape_name":"I-shape parallel flange","synonyms":["DIE85"]}]},</v>
      </c>
      <c r="R216" s="2" t="str">
        <f t="shared" si="28"/>
        <v>'&lt;option value="842;298;17;32;30"&gt;DIE85&lt;/option&gt;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customFormat="1" ht="15">
      <c r="A217" s="7" t="s">
        <v>568</v>
      </c>
      <c r="B217" s="7">
        <v>892</v>
      </c>
      <c r="C217" s="7">
        <v>298</v>
      </c>
      <c r="D217" s="7">
        <v>17</v>
      </c>
      <c r="E217" s="7">
        <v>32</v>
      </c>
      <c r="F217" s="7">
        <v>30</v>
      </c>
      <c r="G217" s="5" t="s">
        <v>17</v>
      </c>
      <c r="H217" s="2" t="s">
        <v>18</v>
      </c>
      <c r="I217" s="8" t="s">
        <v>568</v>
      </c>
      <c r="J217" s="2"/>
      <c r="K217" s="2"/>
      <c r="L217" s="2"/>
      <c r="M217" s="2"/>
      <c r="N217" s="2"/>
      <c r="O217" s="2"/>
      <c r="P217" s="6" t="str">
        <f t="shared" si="26"/>
        <v>synonyms":["DIE90"]}]},</v>
      </c>
      <c r="Q217" s="2" t="str">
        <f t="shared" si="27"/>
        <v>{"DIE90": [{"shape_coords":[892,298,17,32,30],"shape_name":"I-shape parallel flange","synonyms":["DIE90"]}]},</v>
      </c>
      <c r="R217" s="2" t="str">
        <f t="shared" si="28"/>
        <v>'&lt;option value="892;298;17;32;30"&gt;DIE90&lt;/option&gt;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customFormat="1" ht="15">
      <c r="A218" s="7" t="s">
        <v>569</v>
      </c>
      <c r="B218" s="7">
        <v>942</v>
      </c>
      <c r="C218" s="7">
        <v>298</v>
      </c>
      <c r="D218" s="7">
        <v>17</v>
      </c>
      <c r="E218" s="7">
        <v>32</v>
      </c>
      <c r="F218" s="7">
        <v>30</v>
      </c>
      <c r="G218" s="5" t="s">
        <v>17</v>
      </c>
      <c r="H218" s="2" t="s">
        <v>18</v>
      </c>
      <c r="I218" s="8" t="s">
        <v>569</v>
      </c>
      <c r="J218" s="2"/>
      <c r="K218" s="2"/>
      <c r="L218" s="2"/>
      <c r="M218" s="2"/>
      <c r="N218" s="2"/>
      <c r="O218" s="2"/>
      <c r="P218" s="6" t="str">
        <f t="shared" si="26"/>
        <v>synonyms":["DIE95"]}]},</v>
      </c>
      <c r="Q218" s="2" t="str">
        <f t="shared" si="27"/>
        <v>{"DIE95": [{"shape_coords":[942,298,17,32,30],"shape_name":"I-shape parallel flange","synonyms":["DIE95"]}]},</v>
      </c>
      <c r="R218" s="2" t="str">
        <f t="shared" si="28"/>
        <v>'&lt;option value="942;298;17;32;30"&gt;DIE95&lt;/option&gt;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customFormat="1" ht="15">
      <c r="A219" s="7" t="s">
        <v>570</v>
      </c>
      <c r="B219" s="7">
        <v>992</v>
      </c>
      <c r="C219" s="7">
        <v>298</v>
      </c>
      <c r="D219" s="7">
        <v>17</v>
      </c>
      <c r="E219" s="7">
        <v>32</v>
      </c>
      <c r="F219" s="7">
        <v>30</v>
      </c>
      <c r="G219" s="5" t="s">
        <v>17</v>
      </c>
      <c r="H219" s="2" t="s">
        <v>18</v>
      </c>
      <c r="I219" s="8" t="s">
        <v>570</v>
      </c>
      <c r="J219" s="2"/>
      <c r="K219" s="2"/>
      <c r="L219" s="2"/>
      <c r="M219" s="2"/>
      <c r="N219" s="2"/>
      <c r="O219" s="2"/>
      <c r="P219" s="6" t="str">
        <f t="shared" si="26"/>
        <v>synonyms":["DIE100"]}]},</v>
      </c>
      <c r="Q219" s="2" t="str">
        <f t="shared" si="27"/>
        <v>{"DIE100": [{"shape_coords":[992,298,17,32,30],"shape_name":"I-shape parallel flange","synonyms":["DIE100"]}]},</v>
      </c>
      <c r="R219" s="2" t="str">
        <f t="shared" si="28"/>
        <v>'&lt;option value="992;298;17;32;30"&gt;DIE100&lt;/option&gt;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customFormat="1" ht="15">
      <c r="A220" s="7" t="s">
        <v>571</v>
      </c>
      <c r="B220" s="7">
        <v>100</v>
      </c>
      <c r="C220" s="7">
        <v>100</v>
      </c>
      <c r="D220" s="7">
        <v>5</v>
      </c>
      <c r="E220" s="7">
        <v>11</v>
      </c>
      <c r="F220" s="7">
        <v>11</v>
      </c>
      <c r="G220" s="5" t="s">
        <v>17</v>
      </c>
      <c r="H220" s="2" t="s">
        <v>18</v>
      </c>
      <c r="I220" s="8" t="s">
        <v>571</v>
      </c>
      <c r="J220" s="2"/>
      <c r="K220" s="2"/>
      <c r="L220" s="2"/>
      <c r="M220" s="2"/>
      <c r="N220" s="2"/>
      <c r="O220" s="2"/>
      <c r="P220" s="6" t="str">
        <f t="shared" si="26"/>
        <v>synonyms":["DIL10"]}]},</v>
      </c>
      <c r="Q220" s="2" t="str">
        <f t="shared" si="27"/>
        <v>{"DIL10": [{"shape_coords":[100,100,5,11,11],"shape_name":"I-shape parallel flange","synonyms":["DIL10"]}]},</v>
      </c>
      <c r="R220" s="2" t="str">
        <f t="shared" si="28"/>
        <v>'&lt;option value="100;100;5;11;11"&gt;DIL10&lt;/option&gt;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customFormat="1" ht="15">
      <c r="A221" s="7" t="s">
        <v>572</v>
      </c>
      <c r="B221" s="7">
        <v>120</v>
      </c>
      <c r="C221" s="7">
        <v>120</v>
      </c>
      <c r="D221" s="7">
        <v>5</v>
      </c>
      <c r="E221" s="7">
        <v>11</v>
      </c>
      <c r="F221" s="7">
        <v>11</v>
      </c>
      <c r="G221" s="5" t="s">
        <v>17</v>
      </c>
      <c r="H221" s="2" t="s">
        <v>18</v>
      </c>
      <c r="I221" s="8" t="s">
        <v>572</v>
      </c>
      <c r="J221" s="2"/>
      <c r="K221" s="2"/>
      <c r="L221" s="2"/>
      <c r="M221" s="2"/>
      <c r="N221" s="2"/>
      <c r="O221" s="2"/>
      <c r="P221" s="6" t="str">
        <f t="shared" si="26"/>
        <v>synonyms":["DIL12"]}]},</v>
      </c>
      <c r="Q221" s="2" t="str">
        <f t="shared" si="27"/>
        <v>{"DIL12": [{"shape_coords":[120,120,5,11,11],"shape_name":"I-shape parallel flange","synonyms":["DIL12"]}]},</v>
      </c>
      <c r="R221" s="2" t="str">
        <f t="shared" si="28"/>
        <v>'&lt;option value="120;120;5;11;11"&gt;DIL12&lt;/option&gt;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customFormat="1" ht="15">
      <c r="A222" s="7" t="s">
        <v>573</v>
      </c>
      <c r="B222" s="7">
        <v>140</v>
      </c>
      <c r="C222" s="7">
        <v>140</v>
      </c>
      <c r="D222" s="7" t="s">
        <v>336</v>
      </c>
      <c r="E222" s="7">
        <v>12</v>
      </c>
      <c r="F222" s="7">
        <v>12</v>
      </c>
      <c r="G222" s="5" t="s">
        <v>17</v>
      </c>
      <c r="H222" s="2" t="s">
        <v>18</v>
      </c>
      <c r="I222" s="8" t="s">
        <v>573</v>
      </c>
      <c r="J222" s="2"/>
      <c r="K222" s="2"/>
      <c r="L222" s="2"/>
      <c r="M222" s="2"/>
      <c r="N222" s="2"/>
      <c r="O222" s="2"/>
      <c r="P222" s="6" t="str">
        <f t="shared" si="26"/>
        <v>synonyms":["DIL14"]}]},</v>
      </c>
      <c r="Q222" s="2" t="str">
        <f t="shared" si="27"/>
        <v>{"DIL14": [{"shape_coords":[140,140,4.5,12,12],"shape_name":"I-shape parallel flange","synonyms":["DIL14"]}]},</v>
      </c>
      <c r="R222" s="2" t="str">
        <f t="shared" si="28"/>
        <v>'&lt;option value="140;140;4.5;12;12"&gt;DIL14&lt;/option&gt;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customFormat="1" ht="15">
      <c r="A223" s="7" t="s">
        <v>574</v>
      </c>
      <c r="B223" s="7">
        <v>160</v>
      </c>
      <c r="C223" s="7">
        <v>160</v>
      </c>
      <c r="D223" s="7">
        <v>5</v>
      </c>
      <c r="E223" s="7">
        <v>13</v>
      </c>
      <c r="F223" s="7">
        <v>14</v>
      </c>
      <c r="G223" s="5" t="s">
        <v>17</v>
      </c>
      <c r="H223" s="2" t="s">
        <v>18</v>
      </c>
      <c r="I223" s="8" t="s">
        <v>574</v>
      </c>
      <c r="J223" s="2"/>
      <c r="K223" s="2"/>
      <c r="L223" s="2"/>
      <c r="M223" s="2"/>
      <c r="N223" s="2"/>
      <c r="O223" s="2"/>
      <c r="P223" s="6" t="str">
        <f t="shared" si="26"/>
        <v>synonyms":["DIL16"]}]},</v>
      </c>
      <c r="Q223" s="2" t="str">
        <f t="shared" si="27"/>
        <v>{"DIL16": [{"shape_coords":[160,160,5,13,14],"shape_name":"I-shape parallel flange","synonyms":["DIL16"]}]},</v>
      </c>
      <c r="R223" s="2" t="str">
        <f t="shared" si="28"/>
        <v>'&lt;option value="160;160;5;13;14"&gt;DIL16&lt;/option&gt;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customFormat="1" ht="15">
      <c r="A224" s="7" t="s">
        <v>575</v>
      </c>
      <c r="B224" s="7">
        <v>180</v>
      </c>
      <c r="C224" s="7">
        <v>180</v>
      </c>
      <c r="D224" s="7" t="s">
        <v>25</v>
      </c>
      <c r="E224" s="7">
        <v>14</v>
      </c>
      <c r="F224" s="7">
        <v>14</v>
      </c>
      <c r="G224" s="5" t="s">
        <v>17</v>
      </c>
      <c r="H224" s="2" t="s">
        <v>18</v>
      </c>
      <c r="I224" s="8" t="s">
        <v>575</v>
      </c>
      <c r="J224" s="2"/>
      <c r="K224" s="2"/>
      <c r="L224" s="2"/>
      <c r="M224" s="2"/>
      <c r="N224" s="2"/>
      <c r="O224" s="2"/>
      <c r="P224" s="6" t="str">
        <f t="shared" ref="P224:P255" si="29" xml:space="preserve"> "synonyms"&amp;""""&amp;":["&amp;""""&amp;I224&amp;""""&amp;"]}]},"</f>
        <v>synonyms":["DIL18"]}]},</v>
      </c>
      <c r="Q224" s="2" t="str">
        <f t="shared" si="27"/>
        <v>{"DIL18": [{"shape_coords":[180,180,5.5,14,14],"shape_name":"I-shape parallel flange","synonyms":["DIL18"]}]},</v>
      </c>
      <c r="R224" s="2" t="str">
        <f t="shared" si="28"/>
        <v>'&lt;option value="180;180;5.5;14;14"&gt;DIL18&lt;/option&gt;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customFormat="1" ht="15">
      <c r="A225" s="7" t="s">
        <v>576</v>
      </c>
      <c r="B225" s="7">
        <v>200</v>
      </c>
      <c r="C225" s="7">
        <v>200</v>
      </c>
      <c r="D225" s="7">
        <v>6</v>
      </c>
      <c r="E225" s="7">
        <v>15</v>
      </c>
      <c r="F225" s="7">
        <v>15</v>
      </c>
      <c r="G225" s="5" t="s">
        <v>17</v>
      </c>
      <c r="H225" s="2" t="s">
        <v>18</v>
      </c>
      <c r="I225" s="8" t="s">
        <v>576</v>
      </c>
      <c r="J225" s="2"/>
      <c r="K225" s="2"/>
      <c r="L225" s="2"/>
      <c r="M225" s="2"/>
      <c r="N225" s="2"/>
      <c r="O225" s="2"/>
      <c r="P225" s="6" t="str">
        <f t="shared" si="29"/>
        <v>synonyms":["DIL20"]}]},</v>
      </c>
      <c r="Q225" s="2" t="str">
        <f t="shared" si="27"/>
        <v>{"DIL20": [{"shape_coords":[200,200,6,15,15],"shape_name":"I-shape parallel flange","synonyms":["DIL20"]}]},</v>
      </c>
      <c r="R225" s="2" t="str">
        <f t="shared" si="28"/>
        <v>'&lt;option value="200;200;6;15;15"&gt;DIL20&lt;/option&gt;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customFormat="1" ht="15">
      <c r="A226" s="7" t="s">
        <v>577</v>
      </c>
      <c r="B226" s="7">
        <v>220</v>
      </c>
      <c r="C226" s="7">
        <v>220</v>
      </c>
      <c r="D226" s="7" t="s">
        <v>35</v>
      </c>
      <c r="E226" s="7">
        <v>16</v>
      </c>
      <c r="F226" s="7">
        <v>15</v>
      </c>
      <c r="G226" s="5" t="s">
        <v>17</v>
      </c>
      <c r="H226" s="2" t="s">
        <v>18</v>
      </c>
      <c r="I226" s="8" t="s">
        <v>577</v>
      </c>
      <c r="J226" s="2"/>
      <c r="K226" s="2"/>
      <c r="L226" s="2"/>
      <c r="M226" s="2"/>
      <c r="N226" s="2"/>
      <c r="O226" s="2"/>
      <c r="P226" s="6" t="str">
        <f t="shared" si="29"/>
        <v>synonyms":["DIL22"]}]},</v>
      </c>
      <c r="Q226" s="2" t="str">
        <f t="shared" si="27"/>
        <v>{"DIL22": [{"shape_coords":[220,220,6.5,16,15],"shape_name":"I-shape parallel flange","synonyms":["DIL22"]}]},</v>
      </c>
      <c r="R226" s="2" t="str">
        <f t="shared" si="28"/>
        <v>'&lt;option value="220;220;6.5;16;15"&gt;DIL22&lt;/option&gt;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customFormat="1" ht="15">
      <c r="A227" s="7" t="s">
        <v>578</v>
      </c>
      <c r="B227" s="7">
        <v>240</v>
      </c>
      <c r="C227" s="7">
        <v>240</v>
      </c>
      <c r="D227" s="7">
        <v>7</v>
      </c>
      <c r="E227" s="7">
        <v>17</v>
      </c>
      <c r="F227" s="7">
        <v>17</v>
      </c>
      <c r="G227" s="5" t="s">
        <v>17</v>
      </c>
      <c r="H227" s="2" t="s">
        <v>18</v>
      </c>
      <c r="I227" s="8" t="s">
        <v>578</v>
      </c>
      <c r="J227" s="2"/>
      <c r="K227" s="2"/>
      <c r="L227" s="2"/>
      <c r="M227" s="2"/>
      <c r="N227" s="2"/>
      <c r="O227" s="2"/>
      <c r="P227" s="6" t="str">
        <f t="shared" si="29"/>
        <v>synonyms":["DIL24"]}]},</v>
      </c>
      <c r="Q227" s="2" t="str">
        <f t="shared" si="27"/>
        <v>{"DIL24": [{"shape_coords":[240,240,7,17,17],"shape_name":"I-shape parallel flange","synonyms":["DIL24"]}]},</v>
      </c>
      <c r="R227" s="2" t="str">
        <f t="shared" si="28"/>
        <v>'&lt;option value="240;240;7;17;17"&gt;DIL24&lt;/option&gt;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customFormat="1" ht="15">
      <c r="A228" s="7" t="s">
        <v>579</v>
      </c>
      <c r="B228" s="7">
        <v>260</v>
      </c>
      <c r="C228" s="7">
        <v>260</v>
      </c>
      <c r="D228" s="7" t="s">
        <v>42</v>
      </c>
      <c r="E228" s="7">
        <v>18</v>
      </c>
      <c r="F228" s="7">
        <v>17</v>
      </c>
      <c r="G228" s="5" t="s">
        <v>17</v>
      </c>
      <c r="H228" s="2" t="s">
        <v>18</v>
      </c>
      <c r="I228" s="8" t="s">
        <v>579</v>
      </c>
      <c r="J228" s="2"/>
      <c r="K228" s="2"/>
      <c r="L228" s="2"/>
      <c r="M228" s="2"/>
      <c r="N228" s="2"/>
      <c r="O228" s="2"/>
      <c r="P228" s="6" t="str">
        <f t="shared" si="29"/>
        <v>synonyms":["DIL26"]}]},</v>
      </c>
      <c r="Q228" s="2" t="str">
        <f t="shared" si="27"/>
        <v>{"DIL26": [{"shape_coords":[260,260,7.5,18,17],"shape_name":"I-shape parallel flange","synonyms":["DIL26"]}]},</v>
      </c>
      <c r="R228" s="2" t="str">
        <f t="shared" si="28"/>
        <v>'&lt;option value="260;260;7.5;18;17"&gt;DIL26&lt;/option&gt;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customFormat="1" ht="15">
      <c r="A229" s="7" t="s">
        <v>580</v>
      </c>
      <c r="B229" s="7">
        <v>280</v>
      </c>
      <c r="C229" s="7">
        <v>280</v>
      </c>
      <c r="D229" s="7">
        <v>8</v>
      </c>
      <c r="E229" s="7">
        <v>19</v>
      </c>
      <c r="F229" s="7">
        <v>18</v>
      </c>
      <c r="G229" s="5" t="s">
        <v>17</v>
      </c>
      <c r="H229" s="2" t="s">
        <v>18</v>
      </c>
      <c r="I229" s="8" t="s">
        <v>580</v>
      </c>
      <c r="J229" s="2"/>
      <c r="K229" s="2"/>
      <c r="L229" s="2"/>
      <c r="M229" s="2"/>
      <c r="N229" s="2"/>
      <c r="O229" s="2"/>
      <c r="P229" s="6" t="str">
        <f t="shared" si="29"/>
        <v>synonyms":["DIL28"]}]},</v>
      </c>
      <c r="Q229" s="2" t="str">
        <f t="shared" si="27"/>
        <v>{"DIL28": [{"shape_coords":[280,280,8,19,18],"shape_name":"I-shape parallel flange","synonyms":["DIL28"]}]},</v>
      </c>
      <c r="R229" s="2" t="str">
        <f t="shared" si="28"/>
        <v>'&lt;option value="280;280;8;19;18"&gt;DIL28&lt;/option&gt;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customFormat="1" ht="15">
      <c r="A230" s="7" t="s">
        <v>581</v>
      </c>
      <c r="B230" s="7">
        <v>300</v>
      </c>
      <c r="C230" s="7">
        <v>300</v>
      </c>
      <c r="D230" s="7" t="s">
        <v>52</v>
      </c>
      <c r="E230" s="7">
        <v>20</v>
      </c>
      <c r="F230" s="7">
        <v>18</v>
      </c>
      <c r="G230" s="5" t="s">
        <v>17</v>
      </c>
      <c r="H230" s="2" t="s">
        <v>18</v>
      </c>
      <c r="I230" s="8" t="s">
        <v>581</v>
      </c>
      <c r="J230" s="2"/>
      <c r="K230" s="2"/>
      <c r="L230" s="2"/>
      <c r="M230" s="2"/>
      <c r="N230" s="2"/>
      <c r="O230" s="2"/>
      <c r="P230" s="6" t="str">
        <f t="shared" si="29"/>
        <v>synonyms":["DIL30"]}]},</v>
      </c>
      <c r="Q230" s="2" t="str">
        <f t="shared" si="27"/>
        <v>{"DIL30": [{"shape_coords":[300,300,8.5,20,18],"shape_name":"I-shape parallel flange","synonyms":["DIL30"]}]},</v>
      </c>
      <c r="R230" s="2" t="str">
        <f t="shared" si="28"/>
        <v>'&lt;option value="300;300;8.5;20;18"&gt;DIL30&lt;/option&gt;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customFormat="1" ht="15">
      <c r="A231" s="7" t="s">
        <v>582</v>
      </c>
      <c r="B231" s="7">
        <v>320</v>
      </c>
      <c r="C231" s="7">
        <v>300</v>
      </c>
      <c r="D231" s="7">
        <v>9</v>
      </c>
      <c r="E231" s="7">
        <v>21</v>
      </c>
      <c r="F231" s="7">
        <v>20</v>
      </c>
      <c r="G231" s="5" t="s">
        <v>17</v>
      </c>
      <c r="H231" s="2" t="s">
        <v>18</v>
      </c>
      <c r="I231" s="8" t="s">
        <v>582</v>
      </c>
      <c r="J231" s="2"/>
      <c r="K231" s="2"/>
      <c r="L231" s="2"/>
      <c r="M231" s="2"/>
      <c r="N231" s="2"/>
      <c r="O231" s="2"/>
      <c r="P231" s="6" t="str">
        <f t="shared" si="29"/>
        <v>synonyms":["DIL32"]}]},</v>
      </c>
      <c r="Q231" s="2" t="str">
        <f t="shared" si="27"/>
        <v>{"DIL32": [{"shape_coords":[320,300,9,21,20],"shape_name":"I-shape parallel flange","synonyms":["DIL32"]}]},</v>
      </c>
      <c r="R231" s="2" t="str">
        <f t="shared" si="28"/>
        <v>'&lt;option value="320;300;9;21;20"&gt;DIL32&lt;/option&gt;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customFormat="1" ht="15">
      <c r="A232" s="7" t="s">
        <v>583</v>
      </c>
      <c r="B232" s="7">
        <v>340</v>
      </c>
      <c r="C232" s="7">
        <v>300</v>
      </c>
      <c r="D232" s="7" t="s">
        <v>59</v>
      </c>
      <c r="E232" s="7">
        <v>22</v>
      </c>
      <c r="F232" s="7">
        <v>20</v>
      </c>
      <c r="G232" s="5" t="s">
        <v>17</v>
      </c>
      <c r="H232" s="2" t="s">
        <v>18</v>
      </c>
      <c r="I232" s="8" t="s">
        <v>583</v>
      </c>
      <c r="J232" s="2"/>
      <c r="K232" s="2"/>
      <c r="L232" s="2"/>
      <c r="M232" s="2"/>
      <c r="N232" s="2"/>
      <c r="O232" s="2"/>
      <c r="P232" s="6" t="str">
        <f t="shared" si="29"/>
        <v>synonyms":["DIL34"]}]},</v>
      </c>
      <c r="Q232" s="2" t="str">
        <f t="shared" si="27"/>
        <v>{"DIL34": [{"shape_coords":[340,300,9.5,22,20],"shape_name":"I-shape parallel flange","synonyms":["DIL34"]}]},</v>
      </c>
      <c r="R232" s="2" t="str">
        <f t="shared" si="28"/>
        <v>'&lt;option value="340;300;9.5;22;20"&gt;DIL34&lt;/option&gt;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customFormat="1" ht="15">
      <c r="A233" s="7" t="s">
        <v>584</v>
      </c>
      <c r="B233" s="7">
        <v>360</v>
      </c>
      <c r="C233" s="7">
        <v>300</v>
      </c>
      <c r="D233" s="7">
        <v>10</v>
      </c>
      <c r="E233" s="7">
        <v>23</v>
      </c>
      <c r="F233" s="7">
        <v>21</v>
      </c>
      <c r="G233" s="5" t="s">
        <v>17</v>
      </c>
      <c r="H233" s="2" t="s">
        <v>18</v>
      </c>
      <c r="I233" s="8" t="s">
        <v>584</v>
      </c>
      <c r="J233" s="2"/>
      <c r="K233" s="2"/>
      <c r="L233" s="2"/>
      <c r="M233" s="2"/>
      <c r="N233" s="2"/>
      <c r="O233" s="2"/>
      <c r="P233" s="6" t="str">
        <f t="shared" si="29"/>
        <v>synonyms":["DIL36"]}]},</v>
      </c>
      <c r="Q233" s="2" t="str">
        <f t="shared" si="27"/>
        <v>{"DIL36": [{"shape_coords":[360,300,10,23,21],"shape_name":"I-shape parallel flange","synonyms":["DIL36"]}]},</v>
      </c>
      <c r="R233" s="2" t="str">
        <f t="shared" si="28"/>
        <v>'&lt;option value="360;300;10;23;21"&gt;DIL36&lt;/option&gt;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customFormat="1" ht="15">
      <c r="A234" s="7" t="s">
        <v>585</v>
      </c>
      <c r="B234" s="7">
        <v>380</v>
      </c>
      <c r="C234" s="7">
        <v>300</v>
      </c>
      <c r="D234" s="7" t="s">
        <v>128</v>
      </c>
      <c r="E234" s="7">
        <v>24</v>
      </c>
      <c r="F234" s="7">
        <v>21</v>
      </c>
      <c r="G234" s="5" t="s">
        <v>17</v>
      </c>
      <c r="H234" s="2" t="s">
        <v>18</v>
      </c>
      <c r="I234" s="8" t="s">
        <v>585</v>
      </c>
      <c r="J234" s="2"/>
      <c r="K234" s="2"/>
      <c r="L234" s="2"/>
      <c r="M234" s="2"/>
      <c r="N234" s="2"/>
      <c r="O234" s="2"/>
      <c r="P234" s="6" t="str">
        <f t="shared" si="29"/>
        <v>synonyms":["DIL38"]}]},</v>
      </c>
      <c r="Q234" s="2" t="str">
        <f t="shared" si="27"/>
        <v>{"DIL38": [{"shape_coords":[380,300,10.5,24,21],"shape_name":"I-shape parallel flange","synonyms":["DIL38"]}]},</v>
      </c>
      <c r="R234" s="2" t="str">
        <f t="shared" si="28"/>
        <v>'&lt;option value="380;300;10.5;24;21"&gt;DIL38&lt;/option&gt;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customFormat="1" ht="15">
      <c r="A235" s="7" t="s">
        <v>586</v>
      </c>
      <c r="B235" s="7">
        <v>400</v>
      </c>
      <c r="C235" s="7">
        <v>300</v>
      </c>
      <c r="D235" s="7">
        <v>11</v>
      </c>
      <c r="E235" s="7">
        <v>25</v>
      </c>
      <c r="F235" s="7">
        <v>21</v>
      </c>
      <c r="G235" s="5" t="s">
        <v>17</v>
      </c>
      <c r="H235" s="2" t="s">
        <v>18</v>
      </c>
      <c r="I235" s="8" t="s">
        <v>586</v>
      </c>
      <c r="J235" s="2"/>
      <c r="K235" s="2"/>
      <c r="L235" s="2"/>
      <c r="M235" s="2"/>
      <c r="N235" s="2"/>
      <c r="O235" s="2"/>
      <c r="P235" s="6" t="str">
        <f t="shared" si="29"/>
        <v>synonyms":["DIL40"]}]},</v>
      </c>
      <c r="Q235" s="2" t="str">
        <f t="shared" si="27"/>
        <v>{"DIL40": [{"shape_coords":[400,300,11,25,21],"shape_name":"I-shape parallel flange","synonyms":["DIL40"]}]},</v>
      </c>
      <c r="R235" s="2" t="str">
        <f t="shared" si="28"/>
        <v>'&lt;option value="400;300;11;25;21"&gt;DIL40&lt;/option&gt;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customFormat="1" ht="15">
      <c r="A236" s="7" t="s">
        <v>587</v>
      </c>
      <c r="B236" s="7">
        <v>425</v>
      </c>
      <c r="C236" s="7">
        <v>300</v>
      </c>
      <c r="D236" s="7" t="s">
        <v>69</v>
      </c>
      <c r="E236" s="7">
        <v>26</v>
      </c>
      <c r="F236" s="7">
        <v>21</v>
      </c>
      <c r="G236" s="5" t="s">
        <v>17</v>
      </c>
      <c r="H236" s="2" t="s">
        <v>18</v>
      </c>
      <c r="I236" s="8" t="s">
        <v>587</v>
      </c>
      <c r="J236" s="2"/>
      <c r="K236" s="2"/>
      <c r="L236" s="2"/>
      <c r="M236" s="2"/>
      <c r="N236" s="2"/>
      <c r="O236" s="2"/>
      <c r="P236" s="6" t="str">
        <f t="shared" si="29"/>
        <v>synonyms":["DIL42.5"]}]},</v>
      </c>
      <c r="Q236" s="2" t="str">
        <f t="shared" si="27"/>
        <v>{"DIL42.5": [{"shape_coords":[425,300,11.5,26,21],"shape_name":"I-shape parallel flange","synonyms":["DIL42.5"]}]},</v>
      </c>
      <c r="R236" s="2" t="str">
        <f t="shared" si="28"/>
        <v>'&lt;option value="425;300;11.5;26;21"&gt;DIL42.5&lt;/option&gt;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customFormat="1" ht="15">
      <c r="A237" s="7" t="s">
        <v>588</v>
      </c>
      <c r="B237" s="7">
        <v>450</v>
      </c>
      <c r="C237" s="7">
        <v>300</v>
      </c>
      <c r="D237" s="7">
        <v>12</v>
      </c>
      <c r="E237" s="7">
        <v>27</v>
      </c>
      <c r="F237" s="7">
        <v>23</v>
      </c>
      <c r="G237" s="5" t="s">
        <v>17</v>
      </c>
      <c r="H237" s="2" t="s">
        <v>18</v>
      </c>
      <c r="I237" s="8" t="s">
        <v>588</v>
      </c>
      <c r="J237" s="2"/>
      <c r="K237" s="2"/>
      <c r="L237" s="2"/>
      <c r="M237" s="2"/>
      <c r="N237" s="2"/>
      <c r="O237" s="2"/>
      <c r="P237" s="6" t="str">
        <f t="shared" si="29"/>
        <v>synonyms":["DIL45"]}]},</v>
      </c>
      <c r="Q237" s="2" t="str">
        <f t="shared" si="27"/>
        <v>{"DIL45": [{"shape_coords":[450,300,12,27,23],"shape_name":"I-shape parallel flange","synonyms":["DIL45"]}]},</v>
      </c>
      <c r="R237" s="2" t="str">
        <f t="shared" si="28"/>
        <v>'&lt;option value="450;300;12;27;23"&gt;DIL45&lt;/option&gt;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customFormat="1" ht="15">
      <c r="A238" s="7" t="s">
        <v>589</v>
      </c>
      <c r="B238" s="7">
        <v>475</v>
      </c>
      <c r="C238" s="7">
        <v>300</v>
      </c>
      <c r="D238" s="7" t="s">
        <v>76</v>
      </c>
      <c r="E238" s="7">
        <v>28</v>
      </c>
      <c r="F238" s="7">
        <v>23</v>
      </c>
      <c r="G238" s="5" t="s">
        <v>17</v>
      </c>
      <c r="H238" s="2" t="s">
        <v>18</v>
      </c>
      <c r="I238" s="8" t="s">
        <v>589</v>
      </c>
      <c r="J238" s="2"/>
      <c r="K238" s="2"/>
      <c r="L238" s="2"/>
      <c r="M238" s="2"/>
      <c r="N238" s="2"/>
      <c r="O238" s="2"/>
      <c r="P238" s="6" t="str">
        <f t="shared" si="29"/>
        <v>synonyms":["DIL47.5"]}]},</v>
      </c>
      <c r="Q238" s="2" t="str">
        <f t="shared" si="27"/>
        <v>{"DIL47.5": [{"shape_coords":[475,300,12.5,28,23],"shape_name":"I-shape parallel flange","synonyms":["DIL47.5"]}]},</v>
      </c>
      <c r="R238" s="2" t="str">
        <f t="shared" si="28"/>
        <v>'&lt;option value="475;300;12.5;28;23"&gt;DIL47.5&lt;/option&gt;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customFormat="1" ht="15">
      <c r="A239" s="7" t="s">
        <v>590</v>
      </c>
      <c r="B239" s="7">
        <v>500</v>
      </c>
      <c r="C239" s="7">
        <v>300</v>
      </c>
      <c r="D239" s="7">
        <v>13</v>
      </c>
      <c r="E239" s="7">
        <v>29</v>
      </c>
      <c r="F239" s="7">
        <v>24</v>
      </c>
      <c r="G239" s="5" t="s">
        <v>17</v>
      </c>
      <c r="H239" s="2" t="s">
        <v>18</v>
      </c>
      <c r="I239" s="8" t="s">
        <v>590</v>
      </c>
      <c r="J239" s="2"/>
      <c r="K239" s="2"/>
      <c r="L239" s="2"/>
      <c r="M239" s="2"/>
      <c r="N239" s="2"/>
      <c r="O239" s="2"/>
      <c r="P239" s="6" t="str">
        <f t="shared" si="29"/>
        <v>synonyms":["DIL50"]}]},</v>
      </c>
      <c r="Q239" s="2" t="str">
        <f t="shared" si="27"/>
        <v>{"DIL50": [{"shape_coords":[500,300,13,29,24],"shape_name":"I-shape parallel flange","synonyms":["DIL50"]}]},</v>
      </c>
      <c r="R239" s="2" t="str">
        <f t="shared" si="28"/>
        <v>'&lt;option value="500;300;13;29;24"&gt;DIL50&lt;/option&gt;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customFormat="1" ht="15">
      <c r="A240" s="7" t="s">
        <v>591</v>
      </c>
      <c r="B240" s="7">
        <v>550</v>
      </c>
      <c r="C240" s="7">
        <v>300</v>
      </c>
      <c r="D240" s="7" t="s">
        <v>83</v>
      </c>
      <c r="E240" s="7">
        <v>30</v>
      </c>
      <c r="F240" s="7">
        <v>24</v>
      </c>
      <c r="G240" s="5" t="s">
        <v>17</v>
      </c>
      <c r="H240" s="2" t="s">
        <v>18</v>
      </c>
      <c r="I240" s="8" t="s">
        <v>591</v>
      </c>
      <c r="J240" s="2"/>
      <c r="K240" s="2"/>
      <c r="L240" s="2"/>
      <c r="M240" s="2"/>
      <c r="N240" s="2"/>
      <c r="O240" s="2"/>
      <c r="P240" s="6" t="str">
        <f t="shared" si="29"/>
        <v>synonyms":["DIL55"]}]},</v>
      </c>
      <c r="Q240" s="2" t="str">
        <f t="shared" si="27"/>
        <v>{"DIL55": [{"shape_coords":[550,300,13.5,30,24],"shape_name":"I-shape parallel flange","synonyms":["DIL55"]}]},</v>
      </c>
      <c r="R240" s="2" t="str">
        <f t="shared" si="28"/>
        <v>'&lt;option value="550;300;13.5;30;24"&gt;DIL55&lt;/option&gt;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customFormat="1" ht="15">
      <c r="A241" s="7" t="s">
        <v>592</v>
      </c>
      <c r="B241" s="7">
        <v>600</v>
      </c>
      <c r="C241" s="7">
        <v>300</v>
      </c>
      <c r="D241" s="7">
        <v>14</v>
      </c>
      <c r="E241" s="7">
        <v>31</v>
      </c>
      <c r="F241" s="7">
        <v>26</v>
      </c>
      <c r="G241" s="5" t="s">
        <v>17</v>
      </c>
      <c r="H241" s="2" t="s">
        <v>18</v>
      </c>
      <c r="I241" s="8" t="s">
        <v>592</v>
      </c>
      <c r="J241" s="2"/>
      <c r="K241" s="2"/>
      <c r="L241" s="2"/>
      <c r="M241" s="2"/>
      <c r="N241" s="2"/>
      <c r="O241" s="2"/>
      <c r="P241" s="6" t="str">
        <f t="shared" si="29"/>
        <v>synonyms":["DIL60"]}]},</v>
      </c>
      <c r="Q241" s="2" t="str">
        <f t="shared" si="27"/>
        <v>{"DIL60": [{"shape_coords":[600,300,14,31,26],"shape_name":"I-shape parallel flange","synonyms":["DIL60"]}]},</v>
      </c>
      <c r="R241" s="2" t="str">
        <f t="shared" si="28"/>
        <v>'&lt;option value="600;300;14;31;26"&gt;DIL60&lt;/option&gt;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customFormat="1" ht="15">
      <c r="A242" s="7" t="s">
        <v>593</v>
      </c>
      <c r="B242" s="7">
        <v>164</v>
      </c>
      <c r="C242" s="7">
        <v>148</v>
      </c>
      <c r="D242" s="7">
        <v>16</v>
      </c>
      <c r="E242" s="7">
        <v>24</v>
      </c>
      <c r="F242" s="7">
        <v>12</v>
      </c>
      <c r="G242" s="5" t="s">
        <v>17</v>
      </c>
      <c r="H242" s="2" t="s">
        <v>18</v>
      </c>
      <c r="I242" s="8" t="s">
        <v>593</v>
      </c>
      <c r="J242" s="2"/>
      <c r="K242" s="2"/>
      <c r="L242" s="2"/>
      <c r="M242" s="2"/>
      <c r="N242" s="2"/>
      <c r="O242" s="2"/>
      <c r="P242" s="6" t="str">
        <f t="shared" si="29"/>
        <v>synonyms":["DIR14"]}]},</v>
      </c>
      <c r="Q242" s="2" t="str">
        <f t="shared" si="27"/>
        <v>{"DIR14": [{"shape_coords":[164,148,16,24,12],"shape_name":"I-shape parallel flange","synonyms":["DIR14"]}]},</v>
      </c>
      <c r="R242" s="2" t="str">
        <f t="shared" si="28"/>
        <v>'&lt;option value="164;148;16;24;12"&gt;DIR14&lt;/option&gt;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customFormat="1" ht="15">
      <c r="A243" s="7" t="s">
        <v>594</v>
      </c>
      <c r="B243" s="7">
        <v>182</v>
      </c>
      <c r="C243" s="7">
        <v>167</v>
      </c>
      <c r="D243" s="7">
        <v>16</v>
      </c>
      <c r="E243" s="7">
        <v>25</v>
      </c>
      <c r="F243" s="7">
        <v>14</v>
      </c>
      <c r="G243" s="5" t="s">
        <v>17</v>
      </c>
      <c r="H243" s="2" t="s">
        <v>18</v>
      </c>
      <c r="I243" s="8" t="s">
        <v>594</v>
      </c>
      <c r="J243" s="2"/>
      <c r="K243" s="2"/>
      <c r="L243" s="2"/>
      <c r="M243" s="2"/>
      <c r="N243" s="2"/>
      <c r="O243" s="2"/>
      <c r="P243" s="6" t="str">
        <f t="shared" si="29"/>
        <v>synonyms":["DIR16"]}]},</v>
      </c>
      <c r="Q243" s="2" t="str">
        <f t="shared" si="27"/>
        <v>{"DIR16": [{"shape_coords":[182,167,16,25,14],"shape_name":"I-shape parallel flange","synonyms":["DIR16"]}]},</v>
      </c>
      <c r="R243" s="2" t="str">
        <f t="shared" si="28"/>
        <v>'&lt;option value="182;167;16;25;14"&gt;DIR16&lt;/option&gt;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customFormat="1" ht="15">
      <c r="A244" s="7" t="s">
        <v>595</v>
      </c>
      <c r="B244" s="7">
        <v>202</v>
      </c>
      <c r="C244" s="7">
        <v>187</v>
      </c>
      <c r="D244" s="7">
        <v>16</v>
      </c>
      <c r="E244" s="7">
        <v>25</v>
      </c>
      <c r="F244" s="7">
        <v>14</v>
      </c>
      <c r="G244" s="5" t="s">
        <v>17</v>
      </c>
      <c r="H244" s="2" t="s">
        <v>18</v>
      </c>
      <c r="I244" s="8" t="s">
        <v>595</v>
      </c>
      <c r="J244" s="2"/>
      <c r="K244" s="2"/>
      <c r="L244" s="2"/>
      <c r="M244" s="2"/>
      <c r="N244" s="2"/>
      <c r="O244" s="2"/>
      <c r="P244" s="6" t="str">
        <f t="shared" si="29"/>
        <v>synonyms":["DIR18"]}]},</v>
      </c>
      <c r="Q244" s="2" t="str">
        <f t="shared" si="27"/>
        <v>{"DIR18": [{"shape_coords":[202,187,16,25,14],"shape_name":"I-shape parallel flange","synonyms":["DIR18"]}]},</v>
      </c>
      <c r="R244" s="2" t="str">
        <f t="shared" si="28"/>
        <v>'&lt;option value="202;187;16;25;14"&gt;DIR18&lt;/option&gt;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customFormat="1" ht="15">
      <c r="A245" s="7" t="s">
        <v>596</v>
      </c>
      <c r="B245" s="7">
        <v>220</v>
      </c>
      <c r="C245" s="7">
        <v>206</v>
      </c>
      <c r="D245" s="7">
        <v>16</v>
      </c>
      <c r="E245" s="7">
        <v>26</v>
      </c>
      <c r="F245" s="7">
        <v>15</v>
      </c>
      <c r="G245" s="5" t="s">
        <v>17</v>
      </c>
      <c r="H245" s="2" t="s">
        <v>18</v>
      </c>
      <c r="I245" s="8" t="s">
        <v>596</v>
      </c>
      <c r="J245" s="2"/>
      <c r="K245" s="2"/>
      <c r="L245" s="2"/>
      <c r="M245" s="2"/>
      <c r="N245" s="2"/>
      <c r="O245" s="2"/>
      <c r="P245" s="6" t="str">
        <f t="shared" si="29"/>
        <v>synonyms":["DIR20"]}]},</v>
      </c>
      <c r="Q245" s="2" t="str">
        <f t="shared" si="27"/>
        <v>{"DIR20": [{"shape_coords":[220,206,16,26,15],"shape_name":"I-shape parallel flange","synonyms":["DIR20"]}]},</v>
      </c>
      <c r="R245" s="2" t="str">
        <f t="shared" si="28"/>
        <v>'&lt;option value="220;206;16;26;15"&gt;DIR20&lt;/option&gt;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customFormat="1" ht="15">
      <c r="A246" s="7" t="s">
        <v>597</v>
      </c>
      <c r="B246" s="7">
        <v>240</v>
      </c>
      <c r="C246" s="7">
        <v>226</v>
      </c>
      <c r="D246" s="7">
        <v>16</v>
      </c>
      <c r="E246" s="7">
        <v>26</v>
      </c>
      <c r="F246" s="7">
        <v>15</v>
      </c>
      <c r="G246" s="5" t="s">
        <v>17</v>
      </c>
      <c r="H246" s="2" t="s">
        <v>18</v>
      </c>
      <c r="I246" s="8" t="s">
        <v>597</v>
      </c>
      <c r="J246" s="2"/>
      <c r="K246" s="2"/>
      <c r="L246" s="2"/>
      <c r="M246" s="2"/>
      <c r="N246" s="2"/>
      <c r="O246" s="2"/>
      <c r="P246" s="6" t="str">
        <f t="shared" si="29"/>
        <v>synonyms":["DIR22"]}]},</v>
      </c>
      <c r="Q246" s="2" t="str">
        <f t="shared" si="27"/>
        <v>{"DIR22": [{"shape_coords":[240,226,16,26,15],"shape_name":"I-shape parallel flange","synonyms":["DIR22"]}]},</v>
      </c>
      <c r="R246" s="2" t="str">
        <f t="shared" si="28"/>
        <v>'&lt;option value="240;226;16;26;15"&gt;DIR22&lt;/option&gt;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customFormat="1" ht="15">
      <c r="A247" s="7" t="s">
        <v>598</v>
      </c>
      <c r="B247" s="7">
        <v>260</v>
      </c>
      <c r="C247" s="7">
        <v>246</v>
      </c>
      <c r="D247" s="7">
        <v>17</v>
      </c>
      <c r="E247" s="7">
        <v>28</v>
      </c>
      <c r="F247" s="7">
        <v>17</v>
      </c>
      <c r="G247" s="5" t="s">
        <v>17</v>
      </c>
      <c r="H247" s="2" t="s">
        <v>18</v>
      </c>
      <c r="I247" s="8" t="s">
        <v>598</v>
      </c>
      <c r="J247" s="2"/>
      <c r="K247" s="2"/>
      <c r="L247" s="2"/>
      <c r="M247" s="2"/>
      <c r="N247" s="2"/>
      <c r="O247" s="2"/>
      <c r="P247" s="6" t="str">
        <f t="shared" si="29"/>
        <v>synonyms":["DIR24"]}]},</v>
      </c>
      <c r="Q247" s="2" t="str">
        <f t="shared" si="27"/>
        <v>{"DIR24": [{"shape_coords":[260,246,17,28,17],"shape_name":"I-shape parallel flange","synonyms":["DIR24"]}]},</v>
      </c>
      <c r="R247" s="2" t="str">
        <f t="shared" si="28"/>
        <v>'&lt;option value="260;246;17;28;17"&gt;DIR24&lt;/option&gt;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customFormat="1" ht="15">
      <c r="A248" s="7" t="s">
        <v>599</v>
      </c>
      <c r="B248" s="7">
        <v>274</v>
      </c>
      <c r="C248" s="7">
        <v>257</v>
      </c>
      <c r="D248" s="7">
        <v>18</v>
      </c>
      <c r="E248" s="7">
        <v>30</v>
      </c>
      <c r="F248" s="7">
        <v>17</v>
      </c>
      <c r="G248" s="5" t="s">
        <v>17</v>
      </c>
      <c r="H248" s="2" t="s">
        <v>18</v>
      </c>
      <c r="I248" s="8" t="s">
        <v>599</v>
      </c>
      <c r="J248" s="2"/>
      <c r="K248" s="2"/>
      <c r="L248" s="2"/>
      <c r="M248" s="2"/>
      <c r="N248" s="2"/>
      <c r="O248" s="2"/>
      <c r="P248" s="6" t="str">
        <f t="shared" si="29"/>
        <v>synonyms":["DIR25"]}]},</v>
      </c>
      <c r="Q248" s="2" t="str">
        <f t="shared" si="27"/>
        <v>{"DIR25": [{"shape_coords":[274,257,18,30,17],"shape_name":"I-shape parallel flange","synonyms":["DIR25"]}]},</v>
      </c>
      <c r="R248" s="2" t="str">
        <f t="shared" si="28"/>
        <v>'&lt;option value="274;257;18;30;17"&gt;DIR25&lt;/option&gt;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customFormat="1" ht="15">
      <c r="A249" s="7" t="s">
        <v>600</v>
      </c>
      <c r="B249" s="7">
        <v>288</v>
      </c>
      <c r="C249" s="7">
        <v>269</v>
      </c>
      <c r="D249" s="7">
        <v>20</v>
      </c>
      <c r="E249" s="7">
        <v>32</v>
      </c>
      <c r="F249" s="7">
        <v>17</v>
      </c>
      <c r="G249" s="5" t="s">
        <v>17</v>
      </c>
      <c r="H249" s="2" t="s">
        <v>18</v>
      </c>
      <c r="I249" s="8" t="s">
        <v>600</v>
      </c>
      <c r="J249" s="2"/>
      <c r="K249" s="2"/>
      <c r="L249" s="2"/>
      <c r="M249" s="2"/>
      <c r="N249" s="2"/>
      <c r="O249" s="2"/>
      <c r="P249" s="6" t="str">
        <f t="shared" si="29"/>
        <v>synonyms":["DIR26"]}]},</v>
      </c>
      <c r="Q249" s="2" t="str">
        <f t="shared" si="27"/>
        <v>{"DIR26": [{"shape_coords":[288,269,20,32,17],"shape_name":"I-shape parallel flange","synonyms":["DIR26"]}]},</v>
      </c>
      <c r="R249" s="2" t="str">
        <f t="shared" si="28"/>
        <v>'&lt;option value="288;269;20;32;17"&gt;DIR26&lt;/option&gt;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customFormat="1" ht="15">
      <c r="A250" s="7" t="s">
        <v>601</v>
      </c>
      <c r="B250" s="7">
        <v>310</v>
      </c>
      <c r="C250" s="7">
        <v>289</v>
      </c>
      <c r="D250" s="7">
        <v>21</v>
      </c>
      <c r="E250" s="7">
        <v>35</v>
      </c>
      <c r="F250" s="7">
        <v>18</v>
      </c>
      <c r="G250" s="5" t="s">
        <v>17</v>
      </c>
      <c r="H250" s="2" t="s">
        <v>18</v>
      </c>
      <c r="I250" s="8" t="s">
        <v>601</v>
      </c>
      <c r="J250" s="2"/>
      <c r="K250" s="2"/>
      <c r="L250" s="2"/>
      <c r="M250" s="2"/>
      <c r="N250" s="2"/>
      <c r="O250" s="2"/>
      <c r="P250" s="6" t="str">
        <f t="shared" si="29"/>
        <v>synonyms":["DIR28"]}]},</v>
      </c>
      <c r="Q250" s="2" t="str">
        <f t="shared" si="27"/>
        <v>{"DIR28": [{"shape_coords":[310,289,21,35,18],"shape_name":"I-shape parallel flange","synonyms":["DIR28"]}]},</v>
      </c>
      <c r="R250" s="2" t="str">
        <f t="shared" si="28"/>
        <v>'&lt;option value="310;289;21;35;18"&gt;DIR28&lt;/option&gt;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customFormat="1" ht="15">
      <c r="A251" s="7" t="s">
        <v>602</v>
      </c>
      <c r="B251" s="7">
        <v>336</v>
      </c>
      <c r="C251" s="7">
        <v>311</v>
      </c>
      <c r="D251" s="7">
        <v>23</v>
      </c>
      <c r="E251" s="7">
        <v>38</v>
      </c>
      <c r="F251" s="7">
        <v>18</v>
      </c>
      <c r="G251" s="5" t="s">
        <v>17</v>
      </c>
      <c r="H251" s="2" t="s">
        <v>18</v>
      </c>
      <c r="I251" s="8" t="s">
        <v>602</v>
      </c>
      <c r="J251" s="2"/>
      <c r="K251" s="2"/>
      <c r="L251" s="2"/>
      <c r="M251" s="2"/>
      <c r="N251" s="2"/>
      <c r="O251" s="2"/>
      <c r="P251" s="6" t="str">
        <f t="shared" si="29"/>
        <v>synonyms":["DIR30"]}]},</v>
      </c>
      <c r="Q251" s="2" t="str">
        <f t="shared" si="27"/>
        <v>{"DIR30": [{"shape_coords":[336,311,23,38,18],"shape_name":"I-shape parallel flange","synonyms":["DIR30"]}]},</v>
      </c>
      <c r="R251" s="2" t="str">
        <f t="shared" si="28"/>
        <v>'&lt;option value="336;311;23;38;18"&gt;DIR30&lt;/option&gt;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customFormat="1" ht="15">
      <c r="A252" s="7" t="s">
        <v>603</v>
      </c>
      <c r="B252" s="7">
        <v>356</v>
      </c>
      <c r="C252" s="7">
        <v>310</v>
      </c>
      <c r="D252" s="7">
        <v>23</v>
      </c>
      <c r="E252" s="7">
        <v>40</v>
      </c>
      <c r="F252" s="7">
        <v>20</v>
      </c>
      <c r="G252" s="5" t="s">
        <v>17</v>
      </c>
      <c r="H252" s="2" t="s">
        <v>18</v>
      </c>
      <c r="I252" s="8" t="s">
        <v>603</v>
      </c>
      <c r="J252" s="2"/>
      <c r="K252" s="2"/>
      <c r="L252" s="2"/>
      <c r="M252" s="2"/>
      <c r="N252" s="2"/>
      <c r="O252" s="2"/>
      <c r="P252" s="6" t="str">
        <f t="shared" si="29"/>
        <v>synonyms":["DIR32"]}]},</v>
      </c>
      <c r="Q252" s="2" t="str">
        <f t="shared" si="27"/>
        <v>{"DIR32": [{"shape_coords":[356,310,23,40,20],"shape_name":"I-shape parallel flange","synonyms":["DIR32"]}]},</v>
      </c>
      <c r="R252" s="2" t="str">
        <f t="shared" si="28"/>
        <v>'&lt;option value="356;310;23;40;20"&gt;DIR32&lt;/option&gt;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customFormat="1" ht="15">
      <c r="A253" s="7" t="s">
        <v>604</v>
      </c>
      <c r="B253" s="7">
        <v>376</v>
      </c>
      <c r="C253" s="7">
        <v>310</v>
      </c>
      <c r="D253" s="7">
        <v>23</v>
      </c>
      <c r="E253" s="7">
        <v>40</v>
      </c>
      <c r="F253" s="7">
        <v>20</v>
      </c>
      <c r="G253" s="5" t="s">
        <v>17</v>
      </c>
      <c r="H253" s="2" t="s">
        <v>18</v>
      </c>
      <c r="I253" s="8" t="s">
        <v>604</v>
      </c>
      <c r="J253" s="2"/>
      <c r="K253" s="2"/>
      <c r="L253" s="2"/>
      <c r="M253" s="2"/>
      <c r="N253" s="2"/>
      <c r="O253" s="2"/>
      <c r="P253" s="6" t="str">
        <f t="shared" si="29"/>
        <v>synonyms":["DIR34"]}]},</v>
      </c>
      <c r="Q253" s="2" t="str">
        <f t="shared" si="27"/>
        <v>{"DIR34": [{"shape_coords":[376,310,23,40,20],"shape_name":"I-shape parallel flange","synonyms":["DIR34"]}]},</v>
      </c>
      <c r="R253" s="2" t="str">
        <f t="shared" si="28"/>
        <v>'&lt;option value="376;310;23;40;20"&gt;DIR34&lt;/option&gt;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customFormat="1" ht="15">
      <c r="A254" s="7" t="s">
        <v>605</v>
      </c>
      <c r="B254" s="7">
        <v>392</v>
      </c>
      <c r="C254" s="7">
        <v>309</v>
      </c>
      <c r="D254" s="7">
        <v>23</v>
      </c>
      <c r="E254" s="7">
        <v>40</v>
      </c>
      <c r="F254" s="7">
        <v>21</v>
      </c>
      <c r="G254" s="5" t="s">
        <v>17</v>
      </c>
      <c r="H254" s="2" t="s">
        <v>18</v>
      </c>
      <c r="I254" s="8" t="s">
        <v>605</v>
      </c>
      <c r="J254" s="2"/>
      <c r="K254" s="2"/>
      <c r="L254" s="2"/>
      <c r="M254" s="2"/>
      <c r="N254" s="2"/>
      <c r="O254" s="2"/>
      <c r="P254" s="6" t="str">
        <f t="shared" si="29"/>
        <v>synonyms":["DIR36"]}]},</v>
      </c>
      <c r="Q254" s="2" t="str">
        <f t="shared" si="27"/>
        <v>{"DIR36": [{"shape_coords":[392,309,23,40,21],"shape_name":"I-shape parallel flange","synonyms":["DIR36"]}]},</v>
      </c>
      <c r="R254" s="2" t="str">
        <f t="shared" si="28"/>
        <v>'&lt;option value="392;309;23;40;21"&gt;DIR36&lt;/option&gt;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customFormat="1" ht="15">
      <c r="A255" s="7" t="s">
        <v>606</v>
      </c>
      <c r="B255" s="7">
        <v>412</v>
      </c>
      <c r="C255" s="7">
        <v>309</v>
      </c>
      <c r="D255" s="7">
        <v>23</v>
      </c>
      <c r="E255" s="7">
        <v>40</v>
      </c>
      <c r="F255" s="7">
        <v>21</v>
      </c>
      <c r="G255" s="5" t="s">
        <v>17</v>
      </c>
      <c r="H255" s="2" t="s">
        <v>18</v>
      </c>
      <c r="I255" s="8" t="s">
        <v>606</v>
      </c>
      <c r="J255" s="2"/>
      <c r="K255" s="2"/>
      <c r="L255" s="2"/>
      <c r="M255" s="2"/>
      <c r="N255" s="2"/>
      <c r="O255" s="2"/>
      <c r="P255" s="6" t="str">
        <f t="shared" si="29"/>
        <v>synonyms":["DIR38"]}]},</v>
      </c>
      <c r="Q255" s="2" t="str">
        <f t="shared" si="27"/>
        <v>{"DIR38": [{"shape_coords":[412,309,23,40,21],"shape_name":"I-shape parallel flange","synonyms":["DIR38"]}]},</v>
      </c>
      <c r="R255" s="2" t="str">
        <f t="shared" si="28"/>
        <v>'&lt;option value="412;309;23;40;21"&gt;DIR38&lt;/option&gt;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customFormat="1" ht="15">
      <c r="A256" s="7" t="s">
        <v>607</v>
      </c>
      <c r="B256" s="7">
        <v>428</v>
      </c>
      <c r="C256" s="7">
        <v>308</v>
      </c>
      <c r="D256" s="7">
        <v>22</v>
      </c>
      <c r="E256" s="7">
        <v>40</v>
      </c>
      <c r="F256" s="7">
        <v>21</v>
      </c>
      <c r="G256" s="5" t="s">
        <v>17</v>
      </c>
      <c r="H256" s="2" t="s">
        <v>18</v>
      </c>
      <c r="I256" s="8" t="s">
        <v>607</v>
      </c>
      <c r="J256" s="2"/>
      <c r="K256" s="2"/>
      <c r="L256" s="2"/>
      <c r="M256" s="2"/>
      <c r="N256" s="2"/>
      <c r="O256" s="2"/>
      <c r="P256" s="6" t="str">
        <f t="shared" ref="P256:P270" si="30" xml:space="preserve"> "synonyms"&amp;""""&amp;":["&amp;""""&amp;I256&amp;""""&amp;"]}]},"</f>
        <v>synonyms":["DIR40"]}]},</v>
      </c>
      <c r="Q256" s="2" t="str">
        <f t="shared" si="27"/>
        <v>{"DIR40": [{"shape_coords":[428,308,22,40,21],"shape_name":"I-shape parallel flange","synonyms":["DIR40"]}]},</v>
      </c>
      <c r="R256" s="2" t="str">
        <f t="shared" si="28"/>
        <v>'&lt;option value="428;308;22;40;21"&gt;DIR40&lt;/option&gt;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customFormat="1" ht="15">
      <c r="A257" s="7" t="s">
        <v>608</v>
      </c>
      <c r="B257" s="7">
        <v>453</v>
      </c>
      <c r="C257" s="7">
        <v>308</v>
      </c>
      <c r="D257" s="7">
        <v>22</v>
      </c>
      <c r="E257" s="7">
        <v>40</v>
      </c>
      <c r="F257" s="7">
        <v>21</v>
      </c>
      <c r="G257" s="5" t="s">
        <v>17</v>
      </c>
      <c r="H257" s="2" t="s">
        <v>18</v>
      </c>
      <c r="I257" s="8" t="s">
        <v>608</v>
      </c>
      <c r="J257" s="2"/>
      <c r="K257" s="2"/>
      <c r="L257" s="2"/>
      <c r="M257" s="2"/>
      <c r="N257" s="2"/>
      <c r="O257" s="2"/>
      <c r="P257" s="6" t="str">
        <f t="shared" si="30"/>
        <v>synonyms":["DIR42.5"]}]},</v>
      </c>
      <c r="Q257" s="2" t="str">
        <f t="shared" si="27"/>
        <v>{"DIR42.5": [{"shape_coords":[453,308,22,40,21],"shape_name":"I-shape parallel flange","synonyms":["DIR42.5"]}]},</v>
      </c>
      <c r="R257" s="2" t="str">
        <f t="shared" si="28"/>
        <v>'&lt;option value="453;308;22;40;21"&gt;DIR42.5&lt;/option&gt;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customFormat="1" ht="15">
      <c r="A258" s="7" t="s">
        <v>609</v>
      </c>
      <c r="B258" s="7">
        <v>474</v>
      </c>
      <c r="C258" s="7">
        <v>306</v>
      </c>
      <c r="D258" s="7">
        <v>21</v>
      </c>
      <c r="E258" s="7">
        <v>40</v>
      </c>
      <c r="F258" s="7">
        <v>23</v>
      </c>
      <c r="G258" s="5" t="s">
        <v>17</v>
      </c>
      <c r="H258" s="2" t="s">
        <v>18</v>
      </c>
      <c r="I258" s="8" t="s">
        <v>609</v>
      </c>
      <c r="J258" s="2"/>
      <c r="K258" s="2"/>
      <c r="L258" s="2"/>
      <c r="M258" s="2"/>
      <c r="N258" s="2"/>
      <c r="O258" s="2"/>
      <c r="P258" s="6" t="str">
        <f t="shared" si="30"/>
        <v>synonyms":["DIR45"]}]},</v>
      </c>
      <c r="Q258" s="2" t="str">
        <f t="shared" si="27"/>
        <v>{"DIR45": [{"shape_coords":[474,306,21,40,23],"shape_name":"I-shape parallel flange","synonyms":["DIR45"]}]},</v>
      </c>
      <c r="R258" s="2" t="str">
        <f t="shared" si="28"/>
        <v>'&lt;option value="474;306;21;40;23"&gt;DIR45&lt;/option&gt;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customFormat="1" ht="15">
      <c r="A259" s="7" t="s">
        <v>610</v>
      </c>
      <c r="B259" s="7">
        <v>499</v>
      </c>
      <c r="C259" s="7">
        <v>306</v>
      </c>
      <c r="D259" s="7">
        <v>21</v>
      </c>
      <c r="E259" s="7">
        <v>40</v>
      </c>
      <c r="F259" s="7">
        <v>23</v>
      </c>
      <c r="G259" s="5" t="s">
        <v>17</v>
      </c>
      <c r="H259" s="2" t="s">
        <v>18</v>
      </c>
      <c r="I259" s="8" t="s">
        <v>610</v>
      </c>
      <c r="J259" s="2"/>
      <c r="K259" s="2"/>
      <c r="L259" s="2"/>
      <c r="M259" s="2"/>
      <c r="N259" s="2"/>
      <c r="O259" s="2"/>
      <c r="P259" s="6" t="str">
        <f t="shared" si="30"/>
        <v>synonyms":["DIR47.5"]}]},</v>
      </c>
      <c r="Q259" s="2" t="str">
        <f t="shared" si="27"/>
        <v>{"DIR47.5": [{"shape_coords":[499,306,21,40,23],"shape_name":"I-shape parallel flange","synonyms":["DIR47.5"]}]},</v>
      </c>
      <c r="R259" s="2" t="str">
        <f t="shared" si="28"/>
        <v>'&lt;option value="499;306;21;40;23"&gt;DIR47.5&lt;/option&gt;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customFormat="1" ht="15">
      <c r="A260" s="7" t="s">
        <v>611</v>
      </c>
      <c r="B260" s="7">
        <v>520</v>
      </c>
      <c r="C260" s="7">
        <v>305</v>
      </c>
      <c r="D260" s="7">
        <v>21</v>
      </c>
      <c r="E260" s="7">
        <v>40</v>
      </c>
      <c r="F260" s="7">
        <v>24</v>
      </c>
      <c r="G260" s="5" t="s">
        <v>17</v>
      </c>
      <c r="H260" s="2" t="s">
        <v>18</v>
      </c>
      <c r="I260" s="8" t="s">
        <v>611</v>
      </c>
      <c r="J260" s="2"/>
      <c r="K260" s="2"/>
      <c r="L260" s="2"/>
      <c r="M260" s="2"/>
      <c r="N260" s="2"/>
      <c r="O260" s="2"/>
      <c r="P260" s="6" t="str">
        <f t="shared" si="30"/>
        <v>synonyms":["DIR50"]}]},</v>
      </c>
      <c r="Q260" s="2" t="str">
        <f t="shared" ref="Q260:Q270" si="31">"{" &amp; """"&amp;A260&amp;""""&amp;": [{""" &amp;"shape_coords"&amp;"""" &amp; ":" &amp; "[" &amp; B260 &amp; "," &amp;C260 &amp; "," &amp;D260&amp; "," &amp;E260&amp; "," &amp;F260 &amp; "]," &amp; """" &amp;"shape_name"&amp;"""" &amp; ":" &amp; """" &amp;H260 &amp; """" &amp; "," &amp; """"&amp;P260</f>
        <v>{"DIR50": [{"shape_coords":[520,305,21,40,24],"shape_name":"I-shape parallel flange","synonyms":["DIR50"]}]},</v>
      </c>
      <c r="R260" s="2" t="str">
        <f t="shared" si="28"/>
        <v>'&lt;option value="520;305;21;40;24"&gt;DIR50&lt;/option&gt;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customFormat="1" ht="15">
      <c r="A261" s="7" t="s">
        <v>612</v>
      </c>
      <c r="B261" s="7">
        <v>570</v>
      </c>
      <c r="C261" s="7">
        <v>305</v>
      </c>
      <c r="D261" s="7">
        <v>21</v>
      </c>
      <c r="E261" s="7">
        <v>40</v>
      </c>
      <c r="F261" s="7">
        <v>24</v>
      </c>
      <c r="G261" s="5" t="s">
        <v>17</v>
      </c>
      <c r="H261" s="2" t="s">
        <v>18</v>
      </c>
      <c r="I261" s="8" t="s">
        <v>612</v>
      </c>
      <c r="J261" s="2"/>
      <c r="K261" s="2"/>
      <c r="L261" s="2"/>
      <c r="M261" s="2"/>
      <c r="N261" s="2"/>
      <c r="O261" s="2"/>
      <c r="P261" s="6" t="str">
        <f t="shared" si="30"/>
        <v>synonyms":["DIR55"]}]},</v>
      </c>
      <c r="Q261" s="2" t="str">
        <f t="shared" si="31"/>
        <v>{"DIR55": [{"shape_coords":[570,305,21,40,24],"shape_name":"I-shape parallel flange","synonyms":["DIR55"]}]},</v>
      </c>
      <c r="R261" s="2" t="str">
        <f t="shared" ref="R261:R270" si="32">"'&lt;option value=""" &amp;B261 &amp; ";" &amp;C261 &amp; ";" &amp;D261 &amp; ";" &amp;E261 &amp; ";" &amp;F261 &amp; """&gt;" &amp;A261 &amp; "&lt;/option&gt;"</f>
        <v>'&lt;option value="570;305;21;40;24"&gt;DIR55&lt;/option&gt;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customFormat="1" ht="15">
      <c r="A262" s="7" t="s">
        <v>613</v>
      </c>
      <c r="B262" s="7">
        <v>616</v>
      </c>
      <c r="C262" s="7">
        <v>304</v>
      </c>
      <c r="D262" s="7">
        <v>21</v>
      </c>
      <c r="E262" s="7">
        <v>40</v>
      </c>
      <c r="F262" s="7">
        <v>26</v>
      </c>
      <c r="G262" s="5" t="s">
        <v>17</v>
      </c>
      <c r="H262" s="2" t="s">
        <v>18</v>
      </c>
      <c r="I262" s="8" t="s">
        <v>613</v>
      </c>
      <c r="J262" s="2"/>
      <c r="K262" s="2"/>
      <c r="L262" s="2"/>
      <c r="M262" s="2"/>
      <c r="N262" s="2"/>
      <c r="O262" s="2"/>
      <c r="P262" s="6" t="str">
        <f t="shared" si="30"/>
        <v>synonyms":["DIR60"]}]},</v>
      </c>
      <c r="Q262" s="2" t="str">
        <f t="shared" si="31"/>
        <v>{"DIR60": [{"shape_coords":[616,304,21,40,26],"shape_name":"I-shape parallel flange","synonyms":["DIR60"]}]},</v>
      </c>
      <c r="R262" s="2" t="str">
        <f t="shared" si="32"/>
        <v>'&lt;option value="616;304;21;40;26"&gt;DIR60&lt;/option&gt;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customFormat="1" ht="15">
      <c r="A263" s="7" t="s">
        <v>614</v>
      </c>
      <c r="B263" s="7">
        <v>666</v>
      </c>
      <c r="C263" s="7">
        <v>304</v>
      </c>
      <c r="D263" s="7">
        <v>21</v>
      </c>
      <c r="E263" s="7">
        <v>40</v>
      </c>
      <c r="F263" s="7">
        <v>26</v>
      </c>
      <c r="G263" s="5" t="s">
        <v>17</v>
      </c>
      <c r="H263" s="2" t="s">
        <v>18</v>
      </c>
      <c r="I263" s="8" t="s">
        <v>614</v>
      </c>
      <c r="J263" s="2"/>
      <c r="K263" s="2"/>
      <c r="L263" s="2"/>
      <c r="M263" s="2"/>
      <c r="N263" s="2"/>
      <c r="O263" s="2"/>
      <c r="P263" s="6" t="str">
        <f t="shared" si="30"/>
        <v>synonyms":["DIR65"]}]},</v>
      </c>
      <c r="Q263" s="2" t="str">
        <f t="shared" si="31"/>
        <v>{"DIR65": [{"shape_coords":[666,304,21,40,26],"shape_name":"I-shape parallel flange","synonyms":["DIR65"]}]},</v>
      </c>
      <c r="R263" s="2" t="str">
        <f t="shared" si="32"/>
        <v>'&lt;option value="666;304;21;40;26"&gt;DIR65&lt;/option&gt;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customFormat="1" ht="15">
      <c r="A264" s="7" t="s">
        <v>615</v>
      </c>
      <c r="B264" s="7">
        <v>712</v>
      </c>
      <c r="C264" s="7">
        <v>303</v>
      </c>
      <c r="D264" s="7">
        <v>21</v>
      </c>
      <c r="E264" s="7">
        <v>40</v>
      </c>
      <c r="F264" s="7">
        <v>27</v>
      </c>
      <c r="G264" s="5" t="s">
        <v>17</v>
      </c>
      <c r="H264" s="2" t="s">
        <v>18</v>
      </c>
      <c r="I264" s="8" t="s">
        <v>615</v>
      </c>
      <c r="J264" s="2"/>
      <c r="K264" s="2"/>
      <c r="L264" s="2"/>
      <c r="M264" s="2"/>
      <c r="N264" s="2"/>
      <c r="O264" s="2"/>
      <c r="P264" s="6" t="str">
        <f t="shared" si="30"/>
        <v>synonyms":["DIR70"]}]},</v>
      </c>
      <c r="Q264" s="2" t="str">
        <f t="shared" si="31"/>
        <v>{"DIR70": [{"shape_coords":[712,303,21,40,27],"shape_name":"I-shape parallel flange","synonyms":["DIR70"]}]},</v>
      </c>
      <c r="R264" s="2" t="str">
        <f t="shared" si="32"/>
        <v>'&lt;option value="712;303;21;40;27"&gt;DIR70&lt;/option&gt;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customFormat="1" ht="15">
      <c r="A265" s="7" t="s">
        <v>616</v>
      </c>
      <c r="B265" s="7">
        <v>762</v>
      </c>
      <c r="C265" s="7">
        <v>303</v>
      </c>
      <c r="D265" s="7">
        <v>21</v>
      </c>
      <c r="E265" s="7">
        <v>40</v>
      </c>
      <c r="F265" s="7">
        <v>27</v>
      </c>
      <c r="G265" s="5" t="s">
        <v>17</v>
      </c>
      <c r="H265" s="2" t="s">
        <v>18</v>
      </c>
      <c r="I265" s="8" t="s">
        <v>616</v>
      </c>
      <c r="J265" s="2"/>
      <c r="K265" s="2"/>
      <c r="L265" s="2"/>
      <c r="M265" s="2"/>
      <c r="N265" s="2"/>
      <c r="O265" s="2"/>
      <c r="P265" s="6" t="str">
        <f t="shared" si="30"/>
        <v>synonyms":["DIR75"]}]},</v>
      </c>
      <c r="Q265" s="2" t="str">
        <f t="shared" si="31"/>
        <v>{"DIR75": [{"shape_coords":[762,303,21,40,27],"shape_name":"I-shape parallel flange","synonyms":["DIR75"]}]},</v>
      </c>
      <c r="R265" s="2" t="str">
        <f t="shared" si="32"/>
        <v>'&lt;option value="762;303;21;40;27"&gt;DIR75&lt;/option&gt;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customFormat="1" ht="15">
      <c r="A266" s="7" t="s">
        <v>617</v>
      </c>
      <c r="B266" s="7">
        <v>812</v>
      </c>
      <c r="C266" s="7">
        <v>303</v>
      </c>
      <c r="D266" s="7">
        <v>21</v>
      </c>
      <c r="E266" s="7">
        <v>40</v>
      </c>
      <c r="F266" s="7">
        <v>27</v>
      </c>
      <c r="G266" s="5" t="s">
        <v>17</v>
      </c>
      <c r="H266" s="2" t="s">
        <v>18</v>
      </c>
      <c r="I266" s="8" t="s">
        <v>617</v>
      </c>
      <c r="J266" s="2"/>
      <c r="K266" s="2"/>
      <c r="L266" s="2"/>
      <c r="M266" s="2"/>
      <c r="N266" s="2"/>
      <c r="O266" s="2"/>
      <c r="P266" s="6" t="str">
        <f t="shared" si="30"/>
        <v>synonyms":["DIR80"]}]},</v>
      </c>
      <c r="Q266" s="2" t="str">
        <f t="shared" si="31"/>
        <v>{"DIR80": [{"shape_coords":[812,303,21,40,27],"shape_name":"I-shape parallel flange","synonyms":["DIR80"]}]},</v>
      </c>
      <c r="R266" s="2" t="str">
        <f t="shared" si="32"/>
        <v>'&lt;option value="812;303;21;40;27"&gt;DIR80&lt;/option&gt;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customFormat="1" ht="15">
      <c r="A267" s="7" t="s">
        <v>618</v>
      </c>
      <c r="B267" s="7">
        <v>858</v>
      </c>
      <c r="C267" s="7">
        <v>302</v>
      </c>
      <c r="D267" s="7">
        <v>21</v>
      </c>
      <c r="E267" s="7">
        <v>40</v>
      </c>
      <c r="F267" s="7">
        <v>30</v>
      </c>
      <c r="G267" s="5" t="s">
        <v>17</v>
      </c>
      <c r="H267" s="2" t="s">
        <v>18</v>
      </c>
      <c r="I267" s="8" t="s">
        <v>618</v>
      </c>
      <c r="J267" s="2"/>
      <c r="K267" s="2"/>
      <c r="L267" s="2"/>
      <c r="M267" s="2"/>
      <c r="N267" s="2"/>
      <c r="O267" s="2"/>
      <c r="P267" s="6" t="str">
        <f t="shared" si="30"/>
        <v>synonyms":["DIR85"]}]},</v>
      </c>
      <c r="Q267" s="2" t="str">
        <f t="shared" si="31"/>
        <v>{"DIR85": [{"shape_coords":[858,302,21,40,30],"shape_name":"I-shape parallel flange","synonyms":["DIR85"]}]},</v>
      </c>
      <c r="R267" s="2" t="str">
        <f t="shared" si="32"/>
        <v>'&lt;option value="858;302;21;40;30"&gt;DIR85&lt;/option&gt;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customFormat="1" ht="15">
      <c r="A268" s="7" t="s">
        <v>619</v>
      </c>
      <c r="B268" s="7">
        <v>908</v>
      </c>
      <c r="C268" s="7">
        <v>302</v>
      </c>
      <c r="D268" s="7">
        <v>21</v>
      </c>
      <c r="E268" s="7">
        <v>40</v>
      </c>
      <c r="F268" s="7">
        <v>30</v>
      </c>
      <c r="G268" s="5" t="s">
        <v>17</v>
      </c>
      <c r="H268" s="2" t="s">
        <v>18</v>
      </c>
      <c r="I268" s="8" t="s">
        <v>619</v>
      </c>
      <c r="J268" s="2"/>
      <c r="K268" s="2"/>
      <c r="L268" s="2"/>
      <c r="M268" s="2"/>
      <c r="N268" s="2"/>
      <c r="O268" s="2"/>
      <c r="P268" s="6" t="str">
        <f t="shared" si="30"/>
        <v>synonyms":["DIR90"]}]},</v>
      </c>
      <c r="Q268" s="2" t="str">
        <f t="shared" si="31"/>
        <v>{"DIR90": [{"shape_coords":[908,302,21,40,30],"shape_name":"I-shape parallel flange","synonyms":["DIR90"]}]},</v>
      </c>
      <c r="R268" s="2" t="str">
        <f t="shared" si="32"/>
        <v>'&lt;option value="908;302;21;40;30"&gt;DIR90&lt;/option&gt;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customFormat="1" ht="15">
      <c r="A269" s="7" t="s">
        <v>620</v>
      </c>
      <c r="B269" s="7">
        <v>958</v>
      </c>
      <c r="C269" s="7">
        <v>302</v>
      </c>
      <c r="D269" s="7">
        <v>21</v>
      </c>
      <c r="E269" s="7">
        <v>40</v>
      </c>
      <c r="F269" s="7">
        <v>30</v>
      </c>
      <c r="G269" s="5" t="s">
        <v>17</v>
      </c>
      <c r="H269" s="2" t="s">
        <v>18</v>
      </c>
      <c r="I269" s="8" t="s">
        <v>620</v>
      </c>
      <c r="J269" s="2"/>
      <c r="K269" s="2"/>
      <c r="L269" s="2"/>
      <c r="M269" s="2"/>
      <c r="N269" s="2"/>
      <c r="O269" s="2"/>
      <c r="P269" s="6" t="str">
        <f t="shared" si="30"/>
        <v>synonyms":["DIR95"]}]},</v>
      </c>
      <c r="Q269" s="2" t="str">
        <f t="shared" si="31"/>
        <v>{"DIR95": [{"shape_coords":[958,302,21,40,30],"shape_name":"I-shape parallel flange","synonyms":["DIR95"]}]},</v>
      </c>
      <c r="R269" s="2" t="str">
        <f t="shared" si="32"/>
        <v>'&lt;option value="958;302;21;40;30"&gt;DIR95&lt;/option&gt;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customFormat="1" ht="15">
      <c r="A270" s="7" t="s">
        <v>621</v>
      </c>
      <c r="B270" s="7">
        <v>1008</v>
      </c>
      <c r="C270" s="7">
        <v>302</v>
      </c>
      <c r="D270" s="7">
        <v>21</v>
      </c>
      <c r="E270" s="7">
        <v>40</v>
      </c>
      <c r="F270" s="7">
        <v>30</v>
      </c>
      <c r="G270" s="5" t="s">
        <v>17</v>
      </c>
      <c r="H270" s="2" t="s">
        <v>18</v>
      </c>
      <c r="I270" s="8" t="s">
        <v>621</v>
      </c>
      <c r="J270" s="2"/>
      <c r="K270" s="2"/>
      <c r="L270" s="2"/>
      <c r="M270" s="2"/>
      <c r="N270" s="2"/>
      <c r="O270" s="2"/>
      <c r="P270" s="6" t="str">
        <f t="shared" si="30"/>
        <v>synonyms":["DIR100"]}]},</v>
      </c>
      <c r="Q270" s="2" t="str">
        <f t="shared" si="31"/>
        <v>{"DIR100": [{"shape_coords":[1008,302,21,40,30],"shape_name":"I-shape parallel flange","synonyms":["DIR100"]}]},</v>
      </c>
      <c r="R270" s="2" t="str">
        <f t="shared" si="32"/>
        <v>'&lt;option value="1008;302;21;40;30"&gt;DIR100&lt;/option&gt;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5"/>
  <sheetViews>
    <sheetView workbookViewId="0">
      <selection activeCell="K3" sqref="K3"/>
    </sheetView>
  </sheetViews>
  <sheetFormatPr defaultColWidth="8.85546875" defaultRowHeight="12.75"/>
  <cols>
    <col min="1" max="1" width="11.85546875" style="7" customWidth="1"/>
    <col min="2" max="3" width="8.85546875" style="7" customWidth="1"/>
    <col min="4" max="4" width="21.85546875" style="8" customWidth="1"/>
    <col min="5" max="6" width="8.85546875" style="8" customWidth="1"/>
    <col min="7" max="8" width="11.140625" style="8" customWidth="1"/>
    <col min="9" max="9" width="40.28515625" style="8" customWidth="1"/>
    <col min="10" max="10" width="92.7109375" style="8" bestFit="1" customWidth="1"/>
    <col min="11" max="11" width="35.7109375" style="8" bestFit="1" customWidth="1"/>
    <col min="12" max="16384" width="8.85546875" style="8"/>
  </cols>
  <sheetData>
    <row r="1" spans="1:11" customFormat="1" ht="15">
      <c r="A1" s="32" t="s">
        <v>0</v>
      </c>
      <c r="B1" s="27" t="s">
        <v>899</v>
      </c>
      <c r="C1" s="27" t="s">
        <v>1967</v>
      </c>
      <c r="D1" s="28" t="s">
        <v>7</v>
      </c>
      <c r="E1" s="28" t="s">
        <v>8</v>
      </c>
      <c r="F1" s="28"/>
      <c r="G1" s="33"/>
      <c r="H1" s="33"/>
      <c r="I1" s="33"/>
      <c r="J1" s="34" t="s">
        <v>9</v>
      </c>
      <c r="K1" s="30" t="s">
        <v>2079</v>
      </c>
    </row>
    <row r="2" spans="1:11" customFormat="1" ht="15">
      <c r="A2" s="35"/>
      <c r="B2" s="35" t="s">
        <v>10</v>
      </c>
      <c r="C2" s="35" t="s">
        <v>10</v>
      </c>
      <c r="D2" s="33"/>
      <c r="E2" s="33"/>
      <c r="F2" s="33"/>
      <c r="G2" s="33"/>
      <c r="H2" s="33"/>
      <c r="I2" s="33"/>
      <c r="J2" s="33"/>
      <c r="K2" s="33"/>
    </row>
    <row r="3" spans="1:11" customFormat="1" ht="15">
      <c r="A3" s="5" t="str">
        <f t="shared" ref="A3:A34" si="0">"S" &amp; B3 &amp; "/" &amp;C3</f>
        <v>S40/4</v>
      </c>
      <c r="B3" s="5">
        <v>40</v>
      </c>
      <c r="C3" s="5">
        <v>4</v>
      </c>
      <c r="D3" s="8" t="s">
        <v>1968</v>
      </c>
      <c r="E3" s="6" t="str">
        <f t="shared" ref="E3:E34" si="1">A3</f>
        <v>S40/4</v>
      </c>
      <c r="F3" s="6" t="str">
        <f t="shared" ref="F3:F34" si="2">"S" &amp; B3 &amp; "x" &amp;C3</f>
        <v>S40x4</v>
      </c>
      <c r="G3" s="6" t="str">
        <f t="shared" ref="G3:G34" si="3">B3 &amp; "x" &amp;C3</f>
        <v>40x4</v>
      </c>
      <c r="H3" s="6"/>
      <c r="I3" s="6" t="str">
        <f t="shared" ref="I3:I34" si="4" xml:space="preserve"> "synonyms"&amp;""""&amp;":["&amp;""""&amp;E3&amp;""""&amp;","&amp;""""&amp;F3&amp;""""&amp;","&amp;""""&amp;G3&amp;""""&amp;"]}]},"</f>
        <v>synonyms":["S40/4","S40x4","40x4"]}]},</v>
      </c>
      <c r="J3" s="8" t="str">
        <f t="shared" ref="J3:J34" si="5">"{" &amp; """"&amp;A3&amp;""""&amp;": [{""" &amp;"shape_coords"&amp;"""" &amp; ":" &amp; "[" &amp; B3 &amp; "," &amp;C3 &amp; "]," &amp; """" &amp;"shape_name"&amp;"""" &amp; ":" &amp; """" &amp;D3 &amp; """" &amp; "," &amp; """"&amp;I3</f>
        <v>{"S40/4": [{"shape_coords":[40,4],"shape_name":"Rectangle","synonyms":["S40/4","S40x4","40x4"]}]},</v>
      </c>
      <c r="K3" s="2" t="str">
        <f>"'&lt;option value=""" &amp;B3 &amp; ";" &amp;C3 &amp; """&gt;" &amp;A3 &amp; "&lt;/option&gt;"</f>
        <v>'&lt;option value="40;4"&gt;S40/4&lt;/option&gt;</v>
      </c>
    </row>
    <row r="4" spans="1:11" customFormat="1" ht="15">
      <c r="A4" s="5" t="str">
        <f t="shared" si="0"/>
        <v>S40/5</v>
      </c>
      <c r="B4" s="5">
        <v>40</v>
      </c>
      <c r="C4" s="5">
        <v>5</v>
      </c>
      <c r="D4" s="8" t="s">
        <v>1968</v>
      </c>
      <c r="E4" s="6" t="str">
        <f t="shared" si="1"/>
        <v>S40/5</v>
      </c>
      <c r="F4" s="6" t="str">
        <f t="shared" si="2"/>
        <v>S40x5</v>
      </c>
      <c r="G4" s="6" t="str">
        <f t="shared" si="3"/>
        <v>40x5</v>
      </c>
      <c r="H4" s="6"/>
      <c r="I4" s="6" t="str">
        <f t="shared" si="4"/>
        <v>synonyms":["S40/5","S40x5","40x5"]}]},</v>
      </c>
      <c r="J4" s="8" t="str">
        <f t="shared" si="5"/>
        <v>{"S40/5": [{"shape_coords":[40,5],"shape_name":"Rectangle","synonyms":["S40/5","S40x5","40x5"]}]},</v>
      </c>
      <c r="K4" s="2" t="str">
        <f t="shared" ref="K4:K55" si="6">"'&lt;option value=""" &amp;B4 &amp; ";" &amp;C4 &amp; """&gt;" &amp;A4 &amp; "&lt;/option&gt;"</f>
        <v>'&lt;option value="40;5"&gt;S40/5&lt;/option&gt;</v>
      </c>
    </row>
    <row r="5" spans="1:11" customFormat="1" ht="15">
      <c r="A5" s="5" t="str">
        <f t="shared" si="0"/>
        <v>S40/6</v>
      </c>
      <c r="B5" s="5">
        <v>40</v>
      </c>
      <c r="C5" s="5">
        <v>6</v>
      </c>
      <c r="D5" s="8" t="s">
        <v>1968</v>
      </c>
      <c r="E5" s="6" t="str">
        <f t="shared" si="1"/>
        <v>S40/6</v>
      </c>
      <c r="F5" s="6" t="str">
        <f t="shared" si="2"/>
        <v>S40x6</v>
      </c>
      <c r="G5" s="6" t="str">
        <f t="shared" si="3"/>
        <v>40x6</v>
      </c>
      <c r="H5" s="6"/>
      <c r="I5" s="6" t="str">
        <f t="shared" si="4"/>
        <v>synonyms":["S40/6","S40x6","40x6"]}]},</v>
      </c>
      <c r="J5" s="8" t="str">
        <f t="shared" si="5"/>
        <v>{"S40/6": [{"shape_coords":[40,6],"shape_name":"Rectangle","synonyms":["S40/6","S40x6","40x6"]}]},</v>
      </c>
      <c r="K5" s="2" t="str">
        <f t="shared" si="6"/>
        <v>'&lt;option value="40;6"&gt;S40/6&lt;/option&gt;</v>
      </c>
    </row>
    <row r="6" spans="1:11" customFormat="1" ht="13.5" customHeight="1">
      <c r="A6" s="5" t="str">
        <f t="shared" si="0"/>
        <v>S40/7</v>
      </c>
      <c r="B6" s="5">
        <v>40</v>
      </c>
      <c r="C6" s="5">
        <v>7</v>
      </c>
      <c r="D6" s="8" t="s">
        <v>1968</v>
      </c>
      <c r="E6" s="6" t="str">
        <f t="shared" si="1"/>
        <v>S40/7</v>
      </c>
      <c r="F6" s="6" t="str">
        <f t="shared" si="2"/>
        <v>S40x7</v>
      </c>
      <c r="G6" s="6" t="str">
        <f t="shared" si="3"/>
        <v>40x7</v>
      </c>
      <c r="H6" s="6"/>
      <c r="I6" s="6" t="str">
        <f t="shared" si="4"/>
        <v>synonyms":["S40/7","S40x7","40x7"]}]},</v>
      </c>
      <c r="J6" s="8" t="str">
        <f t="shared" si="5"/>
        <v>{"S40/7": [{"shape_coords":[40,7],"shape_name":"Rectangle","synonyms":["S40/7","S40x7","40x7"]}]},</v>
      </c>
      <c r="K6" s="2" t="str">
        <f t="shared" si="6"/>
        <v>'&lt;option value="40;7"&gt;S40/7&lt;/option&gt;</v>
      </c>
    </row>
    <row r="7" spans="1:11" customFormat="1" ht="15">
      <c r="A7" s="5" t="str">
        <f t="shared" si="0"/>
        <v>S40/8</v>
      </c>
      <c r="B7" s="5">
        <v>40</v>
      </c>
      <c r="C7" s="5">
        <v>8</v>
      </c>
      <c r="D7" s="8" t="s">
        <v>1968</v>
      </c>
      <c r="E7" s="6" t="str">
        <f t="shared" si="1"/>
        <v>S40/8</v>
      </c>
      <c r="F7" s="6" t="str">
        <f t="shared" si="2"/>
        <v>S40x8</v>
      </c>
      <c r="G7" s="6" t="str">
        <f t="shared" si="3"/>
        <v>40x8</v>
      </c>
      <c r="H7" s="6"/>
      <c r="I7" s="6" t="str">
        <f t="shared" si="4"/>
        <v>synonyms":["S40/8","S40x8","40x8"]}]},</v>
      </c>
      <c r="J7" s="8" t="str">
        <f t="shared" si="5"/>
        <v>{"S40/8": [{"shape_coords":[40,8],"shape_name":"Rectangle","synonyms":["S40/8","S40x8","40x8"]}]},</v>
      </c>
      <c r="K7" s="2" t="str">
        <f t="shared" si="6"/>
        <v>'&lt;option value="40;8"&gt;S40/8&lt;/option&gt;</v>
      </c>
    </row>
    <row r="8" spans="1:11" customFormat="1" ht="15">
      <c r="A8" s="5" t="str">
        <f t="shared" si="0"/>
        <v>S40/9</v>
      </c>
      <c r="B8" s="5">
        <v>40</v>
      </c>
      <c r="C8" s="5">
        <v>9</v>
      </c>
      <c r="D8" s="8" t="s">
        <v>1968</v>
      </c>
      <c r="E8" s="6" t="str">
        <f t="shared" si="1"/>
        <v>S40/9</v>
      </c>
      <c r="F8" s="6" t="str">
        <f t="shared" si="2"/>
        <v>S40x9</v>
      </c>
      <c r="G8" s="6" t="str">
        <f t="shared" si="3"/>
        <v>40x9</v>
      </c>
      <c r="H8" s="6"/>
      <c r="I8" s="6" t="str">
        <f t="shared" si="4"/>
        <v>synonyms":["S40/9","S40x9","40x9"]}]},</v>
      </c>
      <c r="J8" s="8" t="str">
        <f t="shared" si="5"/>
        <v>{"S40/9": [{"shape_coords":[40,9],"shape_name":"Rectangle","synonyms":["S40/9","S40x9","40x9"]}]},</v>
      </c>
      <c r="K8" s="2" t="str">
        <f t="shared" si="6"/>
        <v>'&lt;option value="40;9"&gt;S40/9&lt;/option&gt;</v>
      </c>
    </row>
    <row r="9" spans="1:11" customFormat="1" ht="15">
      <c r="A9" s="5" t="str">
        <f t="shared" si="0"/>
        <v>S40/10</v>
      </c>
      <c r="B9" s="5">
        <v>40</v>
      </c>
      <c r="C9" s="5">
        <v>10</v>
      </c>
      <c r="D9" s="8" t="s">
        <v>1968</v>
      </c>
      <c r="E9" s="6" t="str">
        <f t="shared" si="1"/>
        <v>S40/10</v>
      </c>
      <c r="F9" s="6" t="str">
        <f t="shared" si="2"/>
        <v>S40x10</v>
      </c>
      <c r="G9" s="6" t="str">
        <f t="shared" si="3"/>
        <v>40x10</v>
      </c>
      <c r="H9" s="6"/>
      <c r="I9" s="6" t="str">
        <f t="shared" si="4"/>
        <v>synonyms":["S40/10","S40x10","40x10"]}]},</v>
      </c>
      <c r="J9" s="8" t="str">
        <f t="shared" si="5"/>
        <v>{"S40/10": [{"shape_coords":[40,10],"shape_name":"Rectangle","synonyms":["S40/10","S40x10","40x10"]}]},</v>
      </c>
      <c r="K9" s="2" t="str">
        <f t="shared" si="6"/>
        <v>'&lt;option value="40;10"&gt;S40/10&lt;/option&gt;</v>
      </c>
    </row>
    <row r="10" spans="1:11" customFormat="1" ht="15">
      <c r="A10" s="5" t="str">
        <f t="shared" si="0"/>
        <v>S50/4</v>
      </c>
      <c r="B10" s="5">
        <v>50</v>
      </c>
      <c r="C10" s="5">
        <v>4</v>
      </c>
      <c r="D10" s="8" t="s">
        <v>1968</v>
      </c>
      <c r="E10" s="6" t="str">
        <f t="shared" si="1"/>
        <v>S50/4</v>
      </c>
      <c r="F10" s="6" t="str">
        <f t="shared" si="2"/>
        <v>S50x4</v>
      </c>
      <c r="G10" s="6" t="str">
        <f t="shared" si="3"/>
        <v>50x4</v>
      </c>
      <c r="H10" s="6"/>
      <c r="I10" s="6" t="str">
        <f t="shared" si="4"/>
        <v>synonyms":["S50/4","S50x4","50x4"]}]},</v>
      </c>
      <c r="J10" s="8" t="str">
        <f t="shared" si="5"/>
        <v>{"S50/4": [{"shape_coords":[50,4],"shape_name":"Rectangle","synonyms":["S50/4","S50x4","50x4"]}]},</v>
      </c>
      <c r="K10" s="2" t="str">
        <f t="shared" si="6"/>
        <v>'&lt;option value="50;4"&gt;S50/4&lt;/option&gt;</v>
      </c>
    </row>
    <row r="11" spans="1:11" customFormat="1" ht="15">
      <c r="A11" s="5" t="str">
        <f t="shared" si="0"/>
        <v>S50/5</v>
      </c>
      <c r="B11" s="5">
        <v>50</v>
      </c>
      <c r="C11" s="5">
        <v>5</v>
      </c>
      <c r="D11" s="8" t="s">
        <v>1968</v>
      </c>
      <c r="E11" s="6" t="str">
        <f t="shared" si="1"/>
        <v>S50/5</v>
      </c>
      <c r="F11" s="6" t="str">
        <f t="shared" si="2"/>
        <v>S50x5</v>
      </c>
      <c r="G11" s="6" t="str">
        <f t="shared" si="3"/>
        <v>50x5</v>
      </c>
      <c r="H11" s="6"/>
      <c r="I11" s="6" t="str">
        <f t="shared" si="4"/>
        <v>synonyms":["S50/5","S50x5","50x5"]}]},</v>
      </c>
      <c r="J11" s="8" t="str">
        <f t="shared" si="5"/>
        <v>{"S50/5": [{"shape_coords":[50,5],"shape_name":"Rectangle","synonyms":["S50/5","S50x5","50x5"]}]},</v>
      </c>
      <c r="K11" s="2" t="str">
        <f t="shared" si="6"/>
        <v>'&lt;option value="50;5"&gt;S50/5&lt;/option&gt;</v>
      </c>
    </row>
    <row r="12" spans="1:11" customFormat="1" ht="15">
      <c r="A12" s="5" t="str">
        <f t="shared" si="0"/>
        <v>S50/6</v>
      </c>
      <c r="B12" s="5">
        <v>50</v>
      </c>
      <c r="C12" s="5">
        <v>6</v>
      </c>
      <c r="D12" s="8" t="s">
        <v>1968</v>
      </c>
      <c r="E12" s="6" t="str">
        <f t="shared" si="1"/>
        <v>S50/6</v>
      </c>
      <c r="F12" s="6" t="str">
        <f t="shared" si="2"/>
        <v>S50x6</v>
      </c>
      <c r="G12" s="6" t="str">
        <f t="shared" si="3"/>
        <v>50x6</v>
      </c>
      <c r="H12" s="6"/>
      <c r="I12" s="6" t="str">
        <f t="shared" si="4"/>
        <v>synonyms":["S50/6","S50x6","50x6"]}]},</v>
      </c>
      <c r="J12" s="8" t="str">
        <f t="shared" si="5"/>
        <v>{"S50/6": [{"shape_coords":[50,6],"shape_name":"Rectangle","synonyms":["S50/6","S50x6","50x6"]}]},</v>
      </c>
      <c r="K12" s="2" t="str">
        <f t="shared" si="6"/>
        <v>'&lt;option value="50;6"&gt;S50/6&lt;/option&gt;</v>
      </c>
    </row>
    <row r="13" spans="1:11" customFormat="1" ht="15">
      <c r="A13" s="5" t="str">
        <f t="shared" si="0"/>
        <v>S50/7</v>
      </c>
      <c r="B13" s="5">
        <v>50</v>
      </c>
      <c r="C13" s="5">
        <v>7</v>
      </c>
      <c r="D13" s="8" t="s">
        <v>1968</v>
      </c>
      <c r="E13" s="6" t="str">
        <f t="shared" si="1"/>
        <v>S50/7</v>
      </c>
      <c r="F13" s="6" t="str">
        <f t="shared" si="2"/>
        <v>S50x7</v>
      </c>
      <c r="G13" s="6" t="str">
        <f t="shared" si="3"/>
        <v>50x7</v>
      </c>
      <c r="H13" s="6"/>
      <c r="I13" s="6" t="str">
        <f t="shared" si="4"/>
        <v>synonyms":["S50/7","S50x7","50x7"]}]},</v>
      </c>
      <c r="J13" s="8" t="str">
        <f t="shared" si="5"/>
        <v>{"S50/7": [{"shape_coords":[50,7],"shape_name":"Rectangle","synonyms":["S50/7","S50x7","50x7"]}]},</v>
      </c>
      <c r="K13" s="2" t="str">
        <f t="shared" si="6"/>
        <v>'&lt;option value="50;7"&gt;S50/7&lt;/option&gt;</v>
      </c>
    </row>
    <row r="14" spans="1:11" customFormat="1" ht="15">
      <c r="A14" s="5" t="str">
        <f t="shared" si="0"/>
        <v>S50/8</v>
      </c>
      <c r="B14" s="5">
        <v>50</v>
      </c>
      <c r="C14" s="5">
        <v>8</v>
      </c>
      <c r="D14" s="8" t="s">
        <v>1968</v>
      </c>
      <c r="E14" s="6" t="str">
        <f t="shared" si="1"/>
        <v>S50/8</v>
      </c>
      <c r="F14" s="6" t="str">
        <f t="shared" si="2"/>
        <v>S50x8</v>
      </c>
      <c r="G14" s="6" t="str">
        <f t="shared" si="3"/>
        <v>50x8</v>
      </c>
      <c r="H14" s="6"/>
      <c r="I14" s="6" t="str">
        <f t="shared" si="4"/>
        <v>synonyms":["S50/8","S50x8","50x8"]}]},</v>
      </c>
      <c r="J14" s="8" t="str">
        <f t="shared" si="5"/>
        <v>{"S50/8": [{"shape_coords":[50,8],"shape_name":"Rectangle","synonyms":["S50/8","S50x8","50x8"]}]},</v>
      </c>
      <c r="K14" s="2" t="str">
        <f t="shared" si="6"/>
        <v>'&lt;option value="50;8"&gt;S50/8&lt;/option&gt;</v>
      </c>
    </row>
    <row r="15" spans="1:11" customFormat="1" ht="15">
      <c r="A15" s="5" t="str">
        <f t="shared" si="0"/>
        <v>S50/9</v>
      </c>
      <c r="B15" s="5">
        <v>50</v>
      </c>
      <c r="C15" s="5">
        <v>9</v>
      </c>
      <c r="D15" s="8" t="s">
        <v>1968</v>
      </c>
      <c r="E15" s="6" t="str">
        <f t="shared" si="1"/>
        <v>S50/9</v>
      </c>
      <c r="F15" s="6" t="str">
        <f t="shared" si="2"/>
        <v>S50x9</v>
      </c>
      <c r="G15" s="6" t="str">
        <f t="shared" si="3"/>
        <v>50x9</v>
      </c>
      <c r="H15" s="6"/>
      <c r="I15" s="6" t="str">
        <f t="shared" si="4"/>
        <v>synonyms":["S50/9","S50x9","50x9"]}]},</v>
      </c>
      <c r="J15" s="8" t="str">
        <f t="shared" si="5"/>
        <v>{"S50/9": [{"shape_coords":[50,9],"shape_name":"Rectangle","synonyms":["S50/9","S50x9","50x9"]}]},</v>
      </c>
      <c r="K15" s="2" t="str">
        <f t="shared" si="6"/>
        <v>'&lt;option value="50;9"&gt;S50/9&lt;/option&gt;</v>
      </c>
    </row>
    <row r="16" spans="1:11" customFormat="1" ht="15">
      <c r="A16" s="5" t="str">
        <f t="shared" si="0"/>
        <v>S50/10</v>
      </c>
      <c r="B16" s="5">
        <v>50</v>
      </c>
      <c r="C16" s="5">
        <v>10</v>
      </c>
      <c r="D16" s="8" t="s">
        <v>1968</v>
      </c>
      <c r="E16" s="6" t="str">
        <f t="shared" si="1"/>
        <v>S50/10</v>
      </c>
      <c r="F16" s="6" t="str">
        <f t="shared" si="2"/>
        <v>S50x10</v>
      </c>
      <c r="G16" s="6" t="str">
        <f t="shared" si="3"/>
        <v>50x10</v>
      </c>
      <c r="H16" s="6"/>
      <c r="I16" s="6" t="str">
        <f t="shared" si="4"/>
        <v>synonyms":["S50/10","S50x10","50x10"]}]},</v>
      </c>
      <c r="J16" s="8" t="str">
        <f t="shared" si="5"/>
        <v>{"S50/10": [{"shape_coords":[50,10],"shape_name":"Rectangle","synonyms":["S50/10","S50x10","50x10"]}]},</v>
      </c>
      <c r="K16" s="2" t="str">
        <f t="shared" si="6"/>
        <v>'&lt;option value="50;10"&gt;S50/10&lt;/option&gt;</v>
      </c>
    </row>
    <row r="17" spans="1:11" customFormat="1" ht="15">
      <c r="A17" s="5" t="str">
        <f t="shared" si="0"/>
        <v>S60/4</v>
      </c>
      <c r="B17" s="5">
        <v>60</v>
      </c>
      <c r="C17" s="5">
        <v>4</v>
      </c>
      <c r="D17" s="8" t="s">
        <v>1968</v>
      </c>
      <c r="E17" s="6" t="str">
        <f t="shared" si="1"/>
        <v>S60/4</v>
      </c>
      <c r="F17" s="6" t="str">
        <f t="shared" si="2"/>
        <v>S60x4</v>
      </c>
      <c r="G17" s="6" t="str">
        <f t="shared" si="3"/>
        <v>60x4</v>
      </c>
      <c r="H17" s="6"/>
      <c r="I17" s="6" t="str">
        <f t="shared" si="4"/>
        <v>synonyms":["S60/4","S60x4","60x4"]}]},</v>
      </c>
      <c r="J17" s="8" t="str">
        <f t="shared" si="5"/>
        <v>{"S60/4": [{"shape_coords":[60,4],"shape_name":"Rectangle","synonyms":["S60/4","S60x4","60x4"]}]},</v>
      </c>
      <c r="K17" s="2" t="str">
        <f t="shared" si="6"/>
        <v>'&lt;option value="60;4"&gt;S60/4&lt;/option&gt;</v>
      </c>
    </row>
    <row r="18" spans="1:11" customFormat="1" ht="15">
      <c r="A18" s="5" t="str">
        <f t="shared" si="0"/>
        <v>S60/5</v>
      </c>
      <c r="B18" s="5">
        <v>60</v>
      </c>
      <c r="C18" s="5">
        <v>5</v>
      </c>
      <c r="D18" s="8" t="s">
        <v>1968</v>
      </c>
      <c r="E18" s="6" t="str">
        <f t="shared" si="1"/>
        <v>S60/5</v>
      </c>
      <c r="F18" s="6" t="str">
        <f t="shared" si="2"/>
        <v>S60x5</v>
      </c>
      <c r="G18" s="6" t="str">
        <f t="shared" si="3"/>
        <v>60x5</v>
      </c>
      <c r="H18" s="6"/>
      <c r="I18" s="6" t="str">
        <f t="shared" si="4"/>
        <v>synonyms":["S60/5","S60x5","60x5"]}]},</v>
      </c>
      <c r="J18" s="8" t="str">
        <f t="shared" si="5"/>
        <v>{"S60/5": [{"shape_coords":[60,5],"shape_name":"Rectangle","synonyms":["S60/5","S60x5","60x5"]}]},</v>
      </c>
      <c r="K18" s="2" t="str">
        <f t="shared" si="6"/>
        <v>'&lt;option value="60;5"&gt;S60/5&lt;/option&gt;</v>
      </c>
    </row>
    <row r="19" spans="1:11" customFormat="1" ht="15">
      <c r="A19" s="5" t="str">
        <f t="shared" si="0"/>
        <v>S60/6</v>
      </c>
      <c r="B19" s="5">
        <v>60</v>
      </c>
      <c r="C19" s="5">
        <v>6</v>
      </c>
      <c r="D19" s="8" t="s">
        <v>1968</v>
      </c>
      <c r="E19" s="6" t="str">
        <f t="shared" si="1"/>
        <v>S60/6</v>
      </c>
      <c r="F19" s="6" t="str">
        <f t="shared" si="2"/>
        <v>S60x6</v>
      </c>
      <c r="G19" s="6" t="str">
        <f t="shared" si="3"/>
        <v>60x6</v>
      </c>
      <c r="H19" s="6"/>
      <c r="I19" s="6" t="str">
        <f t="shared" si="4"/>
        <v>synonyms":["S60/6","S60x6","60x6"]}]},</v>
      </c>
      <c r="J19" s="8" t="str">
        <f t="shared" si="5"/>
        <v>{"S60/6": [{"shape_coords":[60,6],"shape_name":"Rectangle","synonyms":["S60/6","S60x6","60x6"]}]},</v>
      </c>
      <c r="K19" s="2" t="str">
        <f t="shared" si="6"/>
        <v>'&lt;option value="60;6"&gt;S60/6&lt;/option&gt;</v>
      </c>
    </row>
    <row r="20" spans="1:11" customFormat="1" ht="15">
      <c r="A20" s="5" t="str">
        <f t="shared" si="0"/>
        <v>S60/7</v>
      </c>
      <c r="B20" s="5">
        <v>60</v>
      </c>
      <c r="C20" s="5">
        <v>7</v>
      </c>
      <c r="D20" s="8" t="s">
        <v>1968</v>
      </c>
      <c r="E20" s="6" t="str">
        <f t="shared" si="1"/>
        <v>S60/7</v>
      </c>
      <c r="F20" s="6" t="str">
        <f t="shared" si="2"/>
        <v>S60x7</v>
      </c>
      <c r="G20" s="6" t="str">
        <f t="shared" si="3"/>
        <v>60x7</v>
      </c>
      <c r="H20" s="6"/>
      <c r="I20" s="6" t="str">
        <f t="shared" si="4"/>
        <v>synonyms":["S60/7","S60x7","60x7"]}]},</v>
      </c>
      <c r="J20" s="8" t="str">
        <f t="shared" si="5"/>
        <v>{"S60/7": [{"shape_coords":[60,7],"shape_name":"Rectangle","synonyms":["S60/7","S60x7","60x7"]}]},</v>
      </c>
      <c r="K20" s="2" t="str">
        <f t="shared" si="6"/>
        <v>'&lt;option value="60;7"&gt;S60/7&lt;/option&gt;</v>
      </c>
    </row>
    <row r="21" spans="1:11" customFormat="1" ht="15">
      <c r="A21" s="5" t="str">
        <f t="shared" si="0"/>
        <v>S60/8</v>
      </c>
      <c r="B21" s="5">
        <v>60</v>
      </c>
      <c r="C21" s="5">
        <v>8</v>
      </c>
      <c r="D21" s="8" t="s">
        <v>1968</v>
      </c>
      <c r="E21" s="6" t="str">
        <f t="shared" si="1"/>
        <v>S60/8</v>
      </c>
      <c r="F21" s="6" t="str">
        <f t="shared" si="2"/>
        <v>S60x8</v>
      </c>
      <c r="G21" s="6" t="str">
        <f t="shared" si="3"/>
        <v>60x8</v>
      </c>
      <c r="H21" s="6"/>
      <c r="I21" s="6" t="str">
        <f t="shared" si="4"/>
        <v>synonyms":["S60/8","S60x8","60x8"]}]},</v>
      </c>
      <c r="J21" s="8" t="str">
        <f t="shared" si="5"/>
        <v>{"S60/8": [{"shape_coords":[60,8],"shape_name":"Rectangle","synonyms":["S60/8","S60x8","60x8"]}]},</v>
      </c>
      <c r="K21" s="2" t="str">
        <f t="shared" si="6"/>
        <v>'&lt;option value="60;8"&gt;S60/8&lt;/option&gt;</v>
      </c>
    </row>
    <row r="22" spans="1:11" customFormat="1" ht="15">
      <c r="A22" s="5" t="str">
        <f t="shared" si="0"/>
        <v>S60/9</v>
      </c>
      <c r="B22" s="5">
        <v>60</v>
      </c>
      <c r="C22" s="5">
        <v>9</v>
      </c>
      <c r="D22" s="8" t="s">
        <v>1968</v>
      </c>
      <c r="E22" s="6" t="str">
        <f t="shared" si="1"/>
        <v>S60/9</v>
      </c>
      <c r="F22" s="6" t="str">
        <f t="shared" si="2"/>
        <v>S60x9</v>
      </c>
      <c r="G22" s="6" t="str">
        <f t="shared" si="3"/>
        <v>60x9</v>
      </c>
      <c r="H22" s="6"/>
      <c r="I22" s="6" t="str">
        <f t="shared" si="4"/>
        <v>synonyms":["S60/9","S60x9","60x9"]}]},</v>
      </c>
      <c r="J22" s="8" t="str">
        <f t="shared" si="5"/>
        <v>{"S60/9": [{"shape_coords":[60,9],"shape_name":"Rectangle","synonyms":["S60/9","S60x9","60x9"]}]},</v>
      </c>
      <c r="K22" s="2" t="str">
        <f t="shared" si="6"/>
        <v>'&lt;option value="60;9"&gt;S60/9&lt;/option&gt;</v>
      </c>
    </row>
    <row r="23" spans="1:11" customFormat="1" ht="15">
      <c r="A23" s="5" t="str">
        <f t="shared" si="0"/>
        <v>S60/10</v>
      </c>
      <c r="B23" s="5">
        <v>60</v>
      </c>
      <c r="C23" s="5">
        <v>10</v>
      </c>
      <c r="D23" s="8" t="s">
        <v>1968</v>
      </c>
      <c r="E23" s="6" t="str">
        <f t="shared" si="1"/>
        <v>S60/10</v>
      </c>
      <c r="F23" s="6" t="str">
        <f t="shared" si="2"/>
        <v>S60x10</v>
      </c>
      <c r="G23" s="6" t="str">
        <f t="shared" si="3"/>
        <v>60x10</v>
      </c>
      <c r="H23" s="6"/>
      <c r="I23" s="6" t="str">
        <f t="shared" si="4"/>
        <v>synonyms":["S60/10","S60x10","60x10"]}]},</v>
      </c>
      <c r="J23" s="8" t="str">
        <f t="shared" si="5"/>
        <v>{"S60/10": [{"shape_coords":[60,10],"shape_name":"Rectangle","synonyms":["S60/10","S60x10","60x10"]}]},</v>
      </c>
      <c r="K23" s="2" t="str">
        <f t="shared" si="6"/>
        <v>'&lt;option value="60;10"&gt;S60/10&lt;/option&gt;</v>
      </c>
    </row>
    <row r="24" spans="1:11" customFormat="1" ht="15">
      <c r="A24" s="5" t="str">
        <f t="shared" si="0"/>
        <v>S70/4</v>
      </c>
      <c r="B24" s="5">
        <v>70</v>
      </c>
      <c r="C24" s="5">
        <v>4</v>
      </c>
      <c r="D24" s="8" t="s">
        <v>1968</v>
      </c>
      <c r="E24" s="6" t="str">
        <f t="shared" si="1"/>
        <v>S70/4</v>
      </c>
      <c r="F24" s="6" t="str">
        <f t="shared" si="2"/>
        <v>S70x4</v>
      </c>
      <c r="G24" s="6" t="str">
        <f t="shared" si="3"/>
        <v>70x4</v>
      </c>
      <c r="H24" s="6"/>
      <c r="I24" s="6" t="str">
        <f t="shared" si="4"/>
        <v>synonyms":["S70/4","S70x4","70x4"]}]},</v>
      </c>
      <c r="J24" s="8" t="str">
        <f t="shared" si="5"/>
        <v>{"S70/4": [{"shape_coords":[70,4],"shape_name":"Rectangle","synonyms":["S70/4","S70x4","70x4"]}]},</v>
      </c>
      <c r="K24" s="2" t="str">
        <f t="shared" si="6"/>
        <v>'&lt;option value="70;4"&gt;S70/4&lt;/option&gt;</v>
      </c>
    </row>
    <row r="25" spans="1:11" customFormat="1" ht="15">
      <c r="A25" s="5" t="str">
        <f t="shared" si="0"/>
        <v>S70/5</v>
      </c>
      <c r="B25" s="5">
        <v>70</v>
      </c>
      <c r="C25" s="5">
        <v>5</v>
      </c>
      <c r="D25" s="8" t="s">
        <v>1968</v>
      </c>
      <c r="E25" s="6" t="str">
        <f t="shared" si="1"/>
        <v>S70/5</v>
      </c>
      <c r="F25" s="6" t="str">
        <f t="shared" si="2"/>
        <v>S70x5</v>
      </c>
      <c r="G25" s="6" t="str">
        <f t="shared" si="3"/>
        <v>70x5</v>
      </c>
      <c r="H25" s="6"/>
      <c r="I25" s="6" t="str">
        <f t="shared" si="4"/>
        <v>synonyms":["S70/5","S70x5","70x5"]}]},</v>
      </c>
      <c r="J25" s="8" t="str">
        <f t="shared" si="5"/>
        <v>{"S70/5": [{"shape_coords":[70,5],"shape_name":"Rectangle","synonyms":["S70/5","S70x5","70x5"]}]},</v>
      </c>
      <c r="K25" s="2" t="str">
        <f t="shared" si="6"/>
        <v>'&lt;option value="70;5"&gt;S70/5&lt;/option&gt;</v>
      </c>
    </row>
    <row r="26" spans="1:11" customFormat="1" ht="15">
      <c r="A26" s="5" t="str">
        <f t="shared" si="0"/>
        <v>S70/6</v>
      </c>
      <c r="B26" s="5">
        <v>70</v>
      </c>
      <c r="C26" s="5">
        <v>6</v>
      </c>
      <c r="D26" s="8" t="s">
        <v>1968</v>
      </c>
      <c r="E26" s="6" t="str">
        <f t="shared" si="1"/>
        <v>S70/6</v>
      </c>
      <c r="F26" s="6" t="str">
        <f t="shared" si="2"/>
        <v>S70x6</v>
      </c>
      <c r="G26" s="6" t="str">
        <f t="shared" si="3"/>
        <v>70x6</v>
      </c>
      <c r="H26" s="6"/>
      <c r="I26" s="6" t="str">
        <f t="shared" si="4"/>
        <v>synonyms":["S70/6","S70x6","70x6"]}]},</v>
      </c>
      <c r="J26" s="8" t="str">
        <f t="shared" si="5"/>
        <v>{"S70/6": [{"shape_coords":[70,6],"shape_name":"Rectangle","synonyms":["S70/6","S70x6","70x6"]}]},</v>
      </c>
      <c r="K26" s="2" t="str">
        <f t="shared" si="6"/>
        <v>'&lt;option value="70;6"&gt;S70/6&lt;/option&gt;</v>
      </c>
    </row>
    <row r="27" spans="1:11" customFormat="1" ht="15">
      <c r="A27" s="5" t="str">
        <f t="shared" si="0"/>
        <v>S70/7</v>
      </c>
      <c r="B27" s="5">
        <v>70</v>
      </c>
      <c r="C27" s="5">
        <v>7</v>
      </c>
      <c r="D27" s="8" t="s">
        <v>1968</v>
      </c>
      <c r="E27" s="6" t="str">
        <f t="shared" si="1"/>
        <v>S70/7</v>
      </c>
      <c r="F27" s="6" t="str">
        <f t="shared" si="2"/>
        <v>S70x7</v>
      </c>
      <c r="G27" s="6" t="str">
        <f t="shared" si="3"/>
        <v>70x7</v>
      </c>
      <c r="H27" s="8"/>
      <c r="I27" s="6" t="str">
        <f t="shared" si="4"/>
        <v>synonyms":["S70/7","S70x7","70x7"]}]},</v>
      </c>
      <c r="J27" s="8" t="str">
        <f t="shared" si="5"/>
        <v>{"S70/7": [{"shape_coords":[70,7],"shape_name":"Rectangle","synonyms":["S70/7","S70x7","70x7"]}]},</v>
      </c>
      <c r="K27" s="2" t="str">
        <f t="shared" si="6"/>
        <v>'&lt;option value="70;7"&gt;S70/7&lt;/option&gt;</v>
      </c>
    </row>
    <row r="28" spans="1:11" customFormat="1" ht="15">
      <c r="A28" s="5" t="str">
        <f t="shared" si="0"/>
        <v>S70/8</v>
      </c>
      <c r="B28" s="5">
        <v>70</v>
      </c>
      <c r="C28" s="5">
        <v>8</v>
      </c>
      <c r="D28" s="8" t="s">
        <v>1968</v>
      </c>
      <c r="E28" s="6" t="str">
        <f t="shared" si="1"/>
        <v>S70/8</v>
      </c>
      <c r="F28" s="6" t="str">
        <f t="shared" si="2"/>
        <v>S70x8</v>
      </c>
      <c r="G28" s="6" t="str">
        <f t="shared" si="3"/>
        <v>70x8</v>
      </c>
      <c r="H28" s="8"/>
      <c r="I28" s="6" t="str">
        <f t="shared" si="4"/>
        <v>synonyms":["S70/8","S70x8","70x8"]}]},</v>
      </c>
      <c r="J28" s="8" t="str">
        <f t="shared" si="5"/>
        <v>{"S70/8": [{"shape_coords":[70,8],"shape_name":"Rectangle","synonyms":["S70/8","S70x8","70x8"]}]},</v>
      </c>
      <c r="K28" s="2" t="str">
        <f t="shared" si="6"/>
        <v>'&lt;option value="70;8"&gt;S70/8&lt;/option&gt;</v>
      </c>
    </row>
    <row r="29" spans="1:11" customFormat="1" ht="15">
      <c r="A29" s="5" t="str">
        <f t="shared" si="0"/>
        <v>S70/9</v>
      </c>
      <c r="B29" s="5">
        <v>70</v>
      </c>
      <c r="C29" s="5">
        <v>9</v>
      </c>
      <c r="D29" s="8" t="s">
        <v>1968</v>
      </c>
      <c r="E29" s="6" t="str">
        <f t="shared" si="1"/>
        <v>S70/9</v>
      </c>
      <c r="F29" s="6" t="str">
        <f t="shared" si="2"/>
        <v>S70x9</v>
      </c>
      <c r="G29" s="6" t="str">
        <f t="shared" si="3"/>
        <v>70x9</v>
      </c>
      <c r="H29" s="8"/>
      <c r="I29" s="6" t="str">
        <f t="shared" si="4"/>
        <v>synonyms":["S70/9","S70x9","70x9"]}]},</v>
      </c>
      <c r="J29" s="8" t="str">
        <f t="shared" si="5"/>
        <v>{"S70/9": [{"shape_coords":[70,9],"shape_name":"Rectangle","synonyms":["S70/9","S70x9","70x9"]}]},</v>
      </c>
      <c r="K29" s="2" t="str">
        <f t="shared" si="6"/>
        <v>'&lt;option value="70;9"&gt;S70/9&lt;/option&gt;</v>
      </c>
    </row>
    <row r="30" spans="1:11" customFormat="1" ht="15">
      <c r="A30" s="5" t="str">
        <f t="shared" si="0"/>
        <v>S70/10</v>
      </c>
      <c r="B30" s="5">
        <v>70</v>
      </c>
      <c r="C30" s="5">
        <v>10</v>
      </c>
      <c r="D30" s="8" t="s">
        <v>1968</v>
      </c>
      <c r="E30" s="6" t="str">
        <f t="shared" si="1"/>
        <v>S70/10</v>
      </c>
      <c r="F30" s="6" t="str">
        <f t="shared" si="2"/>
        <v>S70x10</v>
      </c>
      <c r="G30" s="6" t="str">
        <f t="shared" si="3"/>
        <v>70x10</v>
      </c>
      <c r="H30" s="8"/>
      <c r="I30" s="6" t="str">
        <f t="shared" si="4"/>
        <v>synonyms":["S70/10","S70x10","70x10"]}]},</v>
      </c>
      <c r="J30" s="8" t="str">
        <f t="shared" si="5"/>
        <v>{"S70/10": [{"shape_coords":[70,10],"shape_name":"Rectangle","synonyms":["S70/10","S70x10","70x10"]}]},</v>
      </c>
      <c r="K30" s="2" t="str">
        <f t="shared" si="6"/>
        <v>'&lt;option value="70;10"&gt;S70/10&lt;/option&gt;</v>
      </c>
    </row>
    <row r="31" spans="1:11" customFormat="1" ht="15">
      <c r="A31" s="5" t="str">
        <f t="shared" si="0"/>
        <v>S80/4</v>
      </c>
      <c r="B31" s="5">
        <v>80</v>
      </c>
      <c r="C31" s="5">
        <v>4</v>
      </c>
      <c r="D31" s="8" t="s">
        <v>1968</v>
      </c>
      <c r="E31" s="6" t="str">
        <f t="shared" si="1"/>
        <v>S80/4</v>
      </c>
      <c r="F31" s="6" t="str">
        <f t="shared" si="2"/>
        <v>S80x4</v>
      </c>
      <c r="G31" s="6" t="str">
        <f t="shared" si="3"/>
        <v>80x4</v>
      </c>
      <c r="H31" s="8"/>
      <c r="I31" s="6" t="str">
        <f t="shared" si="4"/>
        <v>synonyms":["S80/4","S80x4","80x4"]}]},</v>
      </c>
      <c r="J31" s="8" t="str">
        <f t="shared" si="5"/>
        <v>{"S80/4": [{"shape_coords":[80,4],"shape_name":"Rectangle","synonyms":["S80/4","S80x4","80x4"]}]},</v>
      </c>
      <c r="K31" s="2" t="str">
        <f t="shared" si="6"/>
        <v>'&lt;option value="80;4"&gt;S80/4&lt;/option&gt;</v>
      </c>
    </row>
    <row r="32" spans="1:11" customFormat="1" ht="15">
      <c r="A32" s="5" t="str">
        <f t="shared" si="0"/>
        <v>S80/5</v>
      </c>
      <c r="B32" s="5">
        <v>80</v>
      </c>
      <c r="C32" s="5">
        <v>5</v>
      </c>
      <c r="D32" s="8" t="s">
        <v>1968</v>
      </c>
      <c r="E32" s="6" t="str">
        <f t="shared" si="1"/>
        <v>S80/5</v>
      </c>
      <c r="F32" s="6" t="str">
        <f t="shared" si="2"/>
        <v>S80x5</v>
      </c>
      <c r="G32" s="6" t="str">
        <f t="shared" si="3"/>
        <v>80x5</v>
      </c>
      <c r="H32" s="8"/>
      <c r="I32" s="6" t="str">
        <f t="shared" si="4"/>
        <v>synonyms":["S80/5","S80x5","80x5"]}]},</v>
      </c>
      <c r="J32" s="8" t="str">
        <f t="shared" si="5"/>
        <v>{"S80/5": [{"shape_coords":[80,5],"shape_name":"Rectangle","synonyms":["S80/5","S80x5","80x5"]}]},</v>
      </c>
      <c r="K32" s="2" t="str">
        <f t="shared" si="6"/>
        <v>'&lt;option value="80;5"&gt;S80/5&lt;/option&gt;</v>
      </c>
    </row>
    <row r="33" spans="1:11" customFormat="1" ht="15">
      <c r="A33" s="5" t="str">
        <f t="shared" si="0"/>
        <v>S80/6</v>
      </c>
      <c r="B33" s="5">
        <v>80</v>
      </c>
      <c r="C33" s="5">
        <v>6</v>
      </c>
      <c r="D33" s="8" t="s">
        <v>1968</v>
      </c>
      <c r="E33" s="6" t="str">
        <f t="shared" si="1"/>
        <v>S80/6</v>
      </c>
      <c r="F33" s="6" t="str">
        <f t="shared" si="2"/>
        <v>S80x6</v>
      </c>
      <c r="G33" s="6" t="str">
        <f t="shared" si="3"/>
        <v>80x6</v>
      </c>
      <c r="H33" s="8"/>
      <c r="I33" s="6" t="str">
        <f t="shared" si="4"/>
        <v>synonyms":["S80/6","S80x6","80x6"]}]},</v>
      </c>
      <c r="J33" s="8" t="str">
        <f t="shared" si="5"/>
        <v>{"S80/6": [{"shape_coords":[80,6],"shape_name":"Rectangle","synonyms":["S80/6","S80x6","80x6"]}]},</v>
      </c>
      <c r="K33" s="2" t="str">
        <f t="shared" si="6"/>
        <v>'&lt;option value="80;6"&gt;S80/6&lt;/option&gt;</v>
      </c>
    </row>
    <row r="34" spans="1:11" customFormat="1" ht="15">
      <c r="A34" s="5" t="str">
        <f t="shared" si="0"/>
        <v>S80/7</v>
      </c>
      <c r="B34" s="5">
        <v>80</v>
      </c>
      <c r="C34" s="5">
        <v>7</v>
      </c>
      <c r="D34" s="8" t="s">
        <v>1968</v>
      </c>
      <c r="E34" s="6" t="str">
        <f t="shared" si="1"/>
        <v>S80/7</v>
      </c>
      <c r="F34" s="6" t="str">
        <f t="shared" si="2"/>
        <v>S80x7</v>
      </c>
      <c r="G34" s="6" t="str">
        <f t="shared" si="3"/>
        <v>80x7</v>
      </c>
      <c r="H34" s="8"/>
      <c r="I34" s="6" t="str">
        <f t="shared" si="4"/>
        <v>synonyms":["S80/7","S80x7","80x7"]}]},</v>
      </c>
      <c r="J34" s="8" t="str">
        <f t="shared" si="5"/>
        <v>{"S80/7": [{"shape_coords":[80,7],"shape_name":"Rectangle","synonyms":["S80/7","S80x7","80x7"]}]},</v>
      </c>
      <c r="K34" s="2" t="str">
        <f t="shared" si="6"/>
        <v>'&lt;option value="80;7"&gt;S80/7&lt;/option&gt;</v>
      </c>
    </row>
    <row r="35" spans="1:11" customFormat="1" ht="15">
      <c r="A35" s="5" t="str">
        <f t="shared" ref="A35:A55" si="7">"S" &amp; B35 &amp; "/" &amp;C35</f>
        <v>S80/8</v>
      </c>
      <c r="B35" s="5">
        <v>80</v>
      </c>
      <c r="C35" s="5">
        <v>8</v>
      </c>
      <c r="D35" s="8" t="s">
        <v>1968</v>
      </c>
      <c r="E35" s="6" t="str">
        <f t="shared" ref="E35:E55" si="8">A35</f>
        <v>S80/8</v>
      </c>
      <c r="F35" s="6" t="str">
        <f t="shared" ref="F35:F55" si="9">"S" &amp; B35 &amp; "x" &amp;C35</f>
        <v>S80x8</v>
      </c>
      <c r="G35" s="6" t="str">
        <f t="shared" ref="G35:G55" si="10">B35 &amp; "x" &amp;C35</f>
        <v>80x8</v>
      </c>
      <c r="H35" s="8"/>
      <c r="I35" s="6" t="str">
        <f t="shared" ref="I35:I55" si="11" xml:space="preserve"> "synonyms"&amp;""""&amp;":["&amp;""""&amp;E35&amp;""""&amp;","&amp;""""&amp;F35&amp;""""&amp;","&amp;""""&amp;G35&amp;""""&amp;"]}]},"</f>
        <v>synonyms":["S80/8","S80x8","80x8"]}]},</v>
      </c>
      <c r="J35" s="8" t="str">
        <f t="shared" ref="J35:J55" si="12">"{" &amp; """"&amp;A35&amp;""""&amp;": [{""" &amp;"shape_coords"&amp;"""" &amp; ":" &amp; "[" &amp; B35 &amp; "," &amp;C35 &amp; "]," &amp; """" &amp;"shape_name"&amp;"""" &amp; ":" &amp; """" &amp;D35 &amp; """" &amp; "," &amp; """"&amp;I35</f>
        <v>{"S80/8": [{"shape_coords":[80,8],"shape_name":"Rectangle","synonyms":["S80/8","S80x8","80x8"]}]},</v>
      </c>
      <c r="K35" s="2" t="str">
        <f t="shared" si="6"/>
        <v>'&lt;option value="80;8"&gt;S80/8&lt;/option&gt;</v>
      </c>
    </row>
    <row r="36" spans="1:11" customFormat="1" ht="15">
      <c r="A36" s="5" t="str">
        <f t="shared" si="7"/>
        <v>S80/9</v>
      </c>
      <c r="B36" s="5">
        <v>80</v>
      </c>
      <c r="C36" s="5">
        <v>9</v>
      </c>
      <c r="D36" s="8" t="s">
        <v>1968</v>
      </c>
      <c r="E36" s="6" t="str">
        <f t="shared" si="8"/>
        <v>S80/9</v>
      </c>
      <c r="F36" s="6" t="str">
        <f t="shared" si="9"/>
        <v>S80x9</v>
      </c>
      <c r="G36" s="6" t="str">
        <f t="shared" si="10"/>
        <v>80x9</v>
      </c>
      <c r="H36" s="8"/>
      <c r="I36" s="6" t="str">
        <f t="shared" si="11"/>
        <v>synonyms":["S80/9","S80x9","80x9"]}]},</v>
      </c>
      <c r="J36" s="8" t="str">
        <f t="shared" si="12"/>
        <v>{"S80/9": [{"shape_coords":[80,9],"shape_name":"Rectangle","synonyms":["S80/9","S80x9","80x9"]}]},</v>
      </c>
      <c r="K36" s="2" t="str">
        <f t="shared" si="6"/>
        <v>'&lt;option value="80;9"&gt;S80/9&lt;/option&gt;</v>
      </c>
    </row>
    <row r="37" spans="1:11" customFormat="1" ht="15">
      <c r="A37" s="5" t="str">
        <f t="shared" si="7"/>
        <v>S80/10</v>
      </c>
      <c r="B37" s="5">
        <v>80</v>
      </c>
      <c r="C37" s="5">
        <v>10</v>
      </c>
      <c r="D37" s="8" t="s">
        <v>1968</v>
      </c>
      <c r="E37" s="6" t="str">
        <f t="shared" si="8"/>
        <v>S80/10</v>
      </c>
      <c r="F37" s="6" t="str">
        <f t="shared" si="9"/>
        <v>S80x10</v>
      </c>
      <c r="G37" s="6" t="str">
        <f t="shared" si="10"/>
        <v>80x10</v>
      </c>
      <c r="H37" s="8"/>
      <c r="I37" s="6" t="str">
        <f t="shared" si="11"/>
        <v>synonyms":["S80/10","S80x10","80x10"]}]},</v>
      </c>
      <c r="J37" s="8" t="str">
        <f t="shared" si="12"/>
        <v>{"S80/10": [{"shape_coords":[80,10],"shape_name":"Rectangle","synonyms":["S80/10","S80x10","80x10"]}]},</v>
      </c>
      <c r="K37" s="2" t="str">
        <f t="shared" si="6"/>
        <v>'&lt;option value="80;10"&gt;S80/10&lt;/option&gt;</v>
      </c>
    </row>
    <row r="38" spans="1:11" customFormat="1" ht="15">
      <c r="A38" s="5" t="str">
        <f t="shared" si="7"/>
        <v>S80/12</v>
      </c>
      <c r="B38" s="5">
        <v>80</v>
      </c>
      <c r="C38" s="5">
        <v>12</v>
      </c>
      <c r="D38" s="8" t="s">
        <v>1968</v>
      </c>
      <c r="E38" s="6" t="str">
        <f t="shared" si="8"/>
        <v>S80/12</v>
      </c>
      <c r="F38" s="6" t="str">
        <f t="shared" si="9"/>
        <v>S80x12</v>
      </c>
      <c r="G38" s="6" t="str">
        <f t="shared" si="10"/>
        <v>80x12</v>
      </c>
      <c r="H38" s="8"/>
      <c r="I38" s="6" t="str">
        <f t="shared" si="11"/>
        <v>synonyms":["S80/12","S80x12","80x12"]}]},</v>
      </c>
      <c r="J38" s="8" t="str">
        <f t="shared" si="12"/>
        <v>{"S80/12": [{"shape_coords":[80,12],"shape_name":"Rectangle","synonyms":["S80/12","S80x12","80x12"]}]},</v>
      </c>
      <c r="K38" s="2" t="str">
        <f t="shared" si="6"/>
        <v>'&lt;option value="80;12"&gt;S80/12&lt;/option&gt;</v>
      </c>
    </row>
    <row r="39" spans="1:11" customFormat="1" ht="15">
      <c r="A39" s="5" t="str">
        <f t="shared" si="7"/>
        <v>S80/15</v>
      </c>
      <c r="B39" s="5">
        <v>80</v>
      </c>
      <c r="C39" s="5">
        <v>15</v>
      </c>
      <c r="D39" s="8" t="s">
        <v>1968</v>
      </c>
      <c r="E39" s="6" t="str">
        <f t="shared" si="8"/>
        <v>S80/15</v>
      </c>
      <c r="F39" s="6" t="str">
        <f t="shared" si="9"/>
        <v>S80x15</v>
      </c>
      <c r="G39" s="6" t="str">
        <f t="shared" si="10"/>
        <v>80x15</v>
      </c>
      <c r="H39" s="8"/>
      <c r="I39" s="6" t="str">
        <f t="shared" si="11"/>
        <v>synonyms":["S80/15","S80x15","80x15"]}]},</v>
      </c>
      <c r="J39" s="8" t="str">
        <f t="shared" si="12"/>
        <v>{"S80/15": [{"shape_coords":[80,15],"shape_name":"Rectangle","synonyms":["S80/15","S80x15","80x15"]}]},</v>
      </c>
      <c r="K39" s="2" t="str">
        <f t="shared" si="6"/>
        <v>'&lt;option value="80;15"&gt;S80/15&lt;/option&gt;</v>
      </c>
    </row>
    <row r="40" spans="1:11" customFormat="1" ht="15">
      <c r="A40" s="5" t="str">
        <f t="shared" si="7"/>
        <v>S100/5</v>
      </c>
      <c r="B40" s="5">
        <v>100</v>
      </c>
      <c r="C40" s="5">
        <v>5</v>
      </c>
      <c r="D40" s="8" t="s">
        <v>1968</v>
      </c>
      <c r="E40" s="6" t="str">
        <f t="shared" si="8"/>
        <v>S100/5</v>
      </c>
      <c r="F40" s="6" t="str">
        <f t="shared" si="9"/>
        <v>S100x5</v>
      </c>
      <c r="G40" s="6" t="str">
        <f t="shared" si="10"/>
        <v>100x5</v>
      </c>
      <c r="H40" s="8"/>
      <c r="I40" s="6" t="str">
        <f t="shared" si="11"/>
        <v>synonyms":["S100/5","S100x5","100x5"]}]},</v>
      </c>
      <c r="J40" s="8" t="str">
        <f t="shared" si="12"/>
        <v>{"S100/5": [{"shape_coords":[100,5],"shape_name":"Rectangle","synonyms":["S100/5","S100x5","100x5"]}]},</v>
      </c>
      <c r="K40" s="2" t="str">
        <f t="shared" si="6"/>
        <v>'&lt;option value="100;5"&gt;S100/5&lt;/option&gt;</v>
      </c>
    </row>
    <row r="41" spans="1:11" customFormat="1" ht="15">
      <c r="A41" s="5" t="str">
        <f t="shared" si="7"/>
        <v>S100/6</v>
      </c>
      <c r="B41" s="5">
        <v>100</v>
      </c>
      <c r="C41" s="5">
        <v>6</v>
      </c>
      <c r="D41" s="8" t="s">
        <v>1968</v>
      </c>
      <c r="E41" s="6" t="str">
        <f t="shared" si="8"/>
        <v>S100/6</v>
      </c>
      <c r="F41" s="6" t="str">
        <f t="shared" si="9"/>
        <v>S100x6</v>
      </c>
      <c r="G41" s="6" t="str">
        <f t="shared" si="10"/>
        <v>100x6</v>
      </c>
      <c r="H41" s="8"/>
      <c r="I41" s="6" t="str">
        <f t="shared" si="11"/>
        <v>synonyms":["S100/6","S100x6","100x6"]}]},</v>
      </c>
      <c r="J41" s="8" t="str">
        <f t="shared" si="12"/>
        <v>{"S100/6": [{"shape_coords":[100,6],"shape_name":"Rectangle","synonyms":["S100/6","S100x6","100x6"]}]},</v>
      </c>
      <c r="K41" s="2" t="str">
        <f t="shared" si="6"/>
        <v>'&lt;option value="100;6"&gt;S100/6&lt;/option&gt;</v>
      </c>
    </row>
    <row r="42" spans="1:11" customFormat="1" ht="15">
      <c r="A42" s="5" t="str">
        <f t="shared" si="7"/>
        <v>S100/7</v>
      </c>
      <c r="B42" s="5">
        <v>100</v>
      </c>
      <c r="C42" s="5">
        <v>7</v>
      </c>
      <c r="D42" s="8" t="s">
        <v>1968</v>
      </c>
      <c r="E42" s="6" t="str">
        <f t="shared" si="8"/>
        <v>S100/7</v>
      </c>
      <c r="F42" s="6" t="str">
        <f t="shared" si="9"/>
        <v>S100x7</v>
      </c>
      <c r="G42" s="6" t="str">
        <f t="shared" si="10"/>
        <v>100x7</v>
      </c>
      <c r="H42" s="8"/>
      <c r="I42" s="6" t="str">
        <f t="shared" si="11"/>
        <v>synonyms":["S100/7","S100x7","100x7"]}]},</v>
      </c>
      <c r="J42" s="8" t="str">
        <f t="shared" si="12"/>
        <v>{"S100/7": [{"shape_coords":[100,7],"shape_name":"Rectangle","synonyms":["S100/7","S100x7","100x7"]}]},</v>
      </c>
      <c r="K42" s="2" t="str">
        <f t="shared" si="6"/>
        <v>'&lt;option value="100;7"&gt;S100/7&lt;/option&gt;</v>
      </c>
    </row>
    <row r="43" spans="1:11" customFormat="1" ht="15">
      <c r="A43" s="5" t="str">
        <f t="shared" si="7"/>
        <v>S100/8</v>
      </c>
      <c r="B43" s="5">
        <v>100</v>
      </c>
      <c r="C43" s="5">
        <v>8</v>
      </c>
      <c r="D43" s="8" t="s">
        <v>1968</v>
      </c>
      <c r="E43" s="6" t="str">
        <f t="shared" si="8"/>
        <v>S100/8</v>
      </c>
      <c r="F43" s="6" t="str">
        <f t="shared" si="9"/>
        <v>S100x8</v>
      </c>
      <c r="G43" s="6" t="str">
        <f t="shared" si="10"/>
        <v>100x8</v>
      </c>
      <c r="H43" s="8"/>
      <c r="I43" s="6" t="str">
        <f t="shared" si="11"/>
        <v>synonyms":["S100/8","S100x8","100x8"]}]},</v>
      </c>
      <c r="J43" s="8" t="str">
        <f t="shared" si="12"/>
        <v>{"S100/8": [{"shape_coords":[100,8],"shape_name":"Rectangle","synonyms":["S100/8","S100x8","100x8"]}]},</v>
      </c>
      <c r="K43" s="2" t="str">
        <f t="shared" si="6"/>
        <v>'&lt;option value="100;8"&gt;S100/8&lt;/option&gt;</v>
      </c>
    </row>
    <row r="44" spans="1:11" customFormat="1" ht="15">
      <c r="A44" s="5" t="str">
        <f t="shared" si="7"/>
        <v>S100/9</v>
      </c>
      <c r="B44" s="5">
        <v>100</v>
      </c>
      <c r="C44" s="5">
        <v>9</v>
      </c>
      <c r="D44" s="8" t="s">
        <v>1968</v>
      </c>
      <c r="E44" s="6" t="str">
        <f t="shared" si="8"/>
        <v>S100/9</v>
      </c>
      <c r="F44" s="6" t="str">
        <f t="shared" si="9"/>
        <v>S100x9</v>
      </c>
      <c r="G44" s="6" t="str">
        <f t="shared" si="10"/>
        <v>100x9</v>
      </c>
      <c r="H44" s="8"/>
      <c r="I44" s="6" t="str">
        <f t="shared" si="11"/>
        <v>synonyms":["S100/9","S100x9","100x9"]}]},</v>
      </c>
      <c r="J44" s="8" t="str">
        <f t="shared" si="12"/>
        <v>{"S100/9": [{"shape_coords":[100,9],"shape_name":"Rectangle","synonyms":["S100/9","S100x9","100x9"]}]},</v>
      </c>
      <c r="K44" s="2" t="str">
        <f t="shared" si="6"/>
        <v>'&lt;option value="100;9"&gt;S100/9&lt;/option&gt;</v>
      </c>
    </row>
    <row r="45" spans="1:11" customFormat="1" ht="15">
      <c r="A45" s="5" t="str">
        <f t="shared" si="7"/>
        <v>S100/10</v>
      </c>
      <c r="B45" s="5">
        <v>100</v>
      </c>
      <c r="C45" s="5">
        <v>10</v>
      </c>
      <c r="D45" s="8" t="s">
        <v>1968</v>
      </c>
      <c r="E45" s="6" t="str">
        <f t="shared" si="8"/>
        <v>S100/10</v>
      </c>
      <c r="F45" s="6" t="str">
        <f t="shared" si="9"/>
        <v>S100x10</v>
      </c>
      <c r="G45" s="6" t="str">
        <f t="shared" si="10"/>
        <v>100x10</v>
      </c>
      <c r="H45" s="8"/>
      <c r="I45" s="6" t="str">
        <f t="shared" si="11"/>
        <v>synonyms":["S100/10","S100x10","100x10"]}]},</v>
      </c>
      <c r="J45" s="8" t="str">
        <f t="shared" si="12"/>
        <v>{"S100/10": [{"shape_coords":[100,10],"shape_name":"Rectangle","synonyms":["S100/10","S100x10","100x10"]}]},</v>
      </c>
      <c r="K45" s="2" t="str">
        <f t="shared" si="6"/>
        <v>'&lt;option value="100;10"&gt;S100/10&lt;/option&gt;</v>
      </c>
    </row>
    <row r="46" spans="1:11" customFormat="1" ht="15">
      <c r="A46" s="5" t="str">
        <f t="shared" si="7"/>
        <v>S100/12</v>
      </c>
      <c r="B46" s="5">
        <v>100</v>
      </c>
      <c r="C46" s="5">
        <v>12</v>
      </c>
      <c r="D46" s="8" t="s">
        <v>1968</v>
      </c>
      <c r="E46" s="6" t="str">
        <f t="shared" si="8"/>
        <v>S100/12</v>
      </c>
      <c r="F46" s="6" t="str">
        <f t="shared" si="9"/>
        <v>S100x12</v>
      </c>
      <c r="G46" s="6" t="str">
        <f t="shared" si="10"/>
        <v>100x12</v>
      </c>
      <c r="H46" s="8"/>
      <c r="I46" s="6" t="str">
        <f t="shared" si="11"/>
        <v>synonyms":["S100/12","S100x12","100x12"]}]},</v>
      </c>
      <c r="J46" s="8" t="str">
        <f t="shared" si="12"/>
        <v>{"S100/12": [{"shape_coords":[100,12],"shape_name":"Rectangle","synonyms":["S100/12","S100x12","100x12"]}]},</v>
      </c>
      <c r="K46" s="2" t="str">
        <f t="shared" si="6"/>
        <v>'&lt;option value="100;12"&gt;S100/12&lt;/option&gt;</v>
      </c>
    </row>
    <row r="47" spans="1:11" customFormat="1" ht="15">
      <c r="A47" s="5" t="str">
        <f t="shared" si="7"/>
        <v>S100/15</v>
      </c>
      <c r="B47" s="5">
        <v>100</v>
      </c>
      <c r="C47" s="5">
        <v>15</v>
      </c>
      <c r="D47" s="8" t="s">
        <v>1968</v>
      </c>
      <c r="E47" s="6" t="str">
        <f t="shared" si="8"/>
        <v>S100/15</v>
      </c>
      <c r="F47" s="6" t="str">
        <f t="shared" si="9"/>
        <v>S100x15</v>
      </c>
      <c r="G47" s="6" t="str">
        <f t="shared" si="10"/>
        <v>100x15</v>
      </c>
      <c r="H47" s="8"/>
      <c r="I47" s="6" t="str">
        <f t="shared" si="11"/>
        <v>synonyms":["S100/15","S100x15","100x15"]}]},</v>
      </c>
      <c r="J47" s="8" t="str">
        <f t="shared" si="12"/>
        <v>{"S100/15": [{"shape_coords":[100,15],"shape_name":"Rectangle","synonyms":["S100/15","S100x15","100x15"]}]},</v>
      </c>
      <c r="K47" s="2" t="str">
        <f t="shared" si="6"/>
        <v>'&lt;option value="100;15"&gt;S100/15&lt;/option&gt;</v>
      </c>
    </row>
    <row r="48" spans="1:11" customFormat="1" ht="15">
      <c r="A48" s="5" t="str">
        <f t="shared" si="7"/>
        <v>S120/5</v>
      </c>
      <c r="B48" s="5">
        <v>120</v>
      </c>
      <c r="C48" s="5">
        <v>5</v>
      </c>
      <c r="D48" s="8" t="s">
        <v>1968</v>
      </c>
      <c r="E48" s="6" t="str">
        <f t="shared" si="8"/>
        <v>S120/5</v>
      </c>
      <c r="F48" s="6" t="str">
        <f t="shared" si="9"/>
        <v>S120x5</v>
      </c>
      <c r="G48" s="6" t="str">
        <f t="shared" si="10"/>
        <v>120x5</v>
      </c>
      <c r="H48" s="8"/>
      <c r="I48" s="6" t="str">
        <f t="shared" si="11"/>
        <v>synonyms":["S120/5","S120x5","120x5"]}]},</v>
      </c>
      <c r="J48" s="8" t="str">
        <f t="shared" si="12"/>
        <v>{"S120/5": [{"shape_coords":[120,5],"shape_name":"Rectangle","synonyms":["S120/5","S120x5","120x5"]}]},</v>
      </c>
      <c r="K48" s="2" t="str">
        <f t="shared" si="6"/>
        <v>'&lt;option value="120;5"&gt;S120/5&lt;/option&gt;</v>
      </c>
    </row>
    <row r="49" spans="1:11" customFormat="1" ht="15">
      <c r="A49" s="5" t="str">
        <f t="shared" si="7"/>
        <v>S120/6</v>
      </c>
      <c r="B49" s="5">
        <v>120</v>
      </c>
      <c r="C49" s="5">
        <v>6</v>
      </c>
      <c r="D49" s="8" t="s">
        <v>1968</v>
      </c>
      <c r="E49" s="6" t="str">
        <f t="shared" si="8"/>
        <v>S120/6</v>
      </c>
      <c r="F49" s="6" t="str">
        <f t="shared" si="9"/>
        <v>S120x6</v>
      </c>
      <c r="G49" s="6" t="str">
        <f t="shared" si="10"/>
        <v>120x6</v>
      </c>
      <c r="H49" s="8"/>
      <c r="I49" s="6" t="str">
        <f t="shared" si="11"/>
        <v>synonyms":["S120/6","S120x6","120x6"]}]},</v>
      </c>
      <c r="J49" s="8" t="str">
        <f t="shared" si="12"/>
        <v>{"S120/6": [{"shape_coords":[120,6],"shape_name":"Rectangle","synonyms":["S120/6","S120x6","120x6"]}]},</v>
      </c>
      <c r="K49" s="2" t="str">
        <f t="shared" si="6"/>
        <v>'&lt;option value="120;6"&gt;S120/6&lt;/option&gt;</v>
      </c>
    </row>
    <row r="50" spans="1:11" customFormat="1" ht="15">
      <c r="A50" s="5" t="str">
        <f t="shared" si="7"/>
        <v>S120/7</v>
      </c>
      <c r="B50" s="5">
        <v>120</v>
      </c>
      <c r="C50" s="5">
        <v>7</v>
      </c>
      <c r="D50" s="8" t="s">
        <v>1968</v>
      </c>
      <c r="E50" s="6" t="str">
        <f t="shared" si="8"/>
        <v>S120/7</v>
      </c>
      <c r="F50" s="6" t="str">
        <f t="shared" si="9"/>
        <v>S120x7</v>
      </c>
      <c r="G50" s="6" t="str">
        <f t="shared" si="10"/>
        <v>120x7</v>
      </c>
      <c r="H50" s="8"/>
      <c r="I50" s="6" t="str">
        <f t="shared" si="11"/>
        <v>synonyms":["S120/7","S120x7","120x7"]}]},</v>
      </c>
      <c r="J50" s="8" t="str">
        <f t="shared" si="12"/>
        <v>{"S120/7": [{"shape_coords":[120,7],"shape_name":"Rectangle","synonyms":["S120/7","S120x7","120x7"]}]},</v>
      </c>
      <c r="K50" s="2" t="str">
        <f t="shared" si="6"/>
        <v>'&lt;option value="120;7"&gt;S120/7&lt;/option&gt;</v>
      </c>
    </row>
    <row r="51" spans="1:11" customFormat="1" ht="15">
      <c r="A51" s="5" t="str">
        <f t="shared" si="7"/>
        <v>S120/8</v>
      </c>
      <c r="B51" s="5">
        <v>120</v>
      </c>
      <c r="C51" s="5">
        <v>8</v>
      </c>
      <c r="D51" s="8" t="s">
        <v>1968</v>
      </c>
      <c r="E51" s="6" t="str">
        <f t="shared" si="8"/>
        <v>S120/8</v>
      </c>
      <c r="F51" s="6" t="str">
        <f t="shared" si="9"/>
        <v>S120x8</v>
      </c>
      <c r="G51" s="6" t="str">
        <f t="shared" si="10"/>
        <v>120x8</v>
      </c>
      <c r="H51" s="8"/>
      <c r="I51" s="6" t="str">
        <f t="shared" si="11"/>
        <v>synonyms":["S120/8","S120x8","120x8"]}]},</v>
      </c>
      <c r="J51" s="8" t="str">
        <f t="shared" si="12"/>
        <v>{"S120/8": [{"shape_coords":[120,8],"shape_name":"Rectangle","synonyms":["S120/8","S120x8","120x8"]}]},</v>
      </c>
      <c r="K51" s="2" t="str">
        <f t="shared" si="6"/>
        <v>'&lt;option value="120;8"&gt;S120/8&lt;/option&gt;</v>
      </c>
    </row>
    <row r="52" spans="1:11" customFormat="1" ht="15">
      <c r="A52" s="5" t="str">
        <f t="shared" si="7"/>
        <v>S120/9</v>
      </c>
      <c r="B52" s="5">
        <v>120</v>
      </c>
      <c r="C52" s="5">
        <v>9</v>
      </c>
      <c r="D52" s="8" t="s">
        <v>1968</v>
      </c>
      <c r="E52" s="6" t="str">
        <f t="shared" si="8"/>
        <v>S120/9</v>
      </c>
      <c r="F52" s="6" t="str">
        <f t="shared" si="9"/>
        <v>S120x9</v>
      </c>
      <c r="G52" s="6" t="str">
        <f t="shared" si="10"/>
        <v>120x9</v>
      </c>
      <c r="H52" s="8"/>
      <c r="I52" s="6" t="str">
        <f t="shared" si="11"/>
        <v>synonyms":["S120/9","S120x9","120x9"]}]},</v>
      </c>
      <c r="J52" s="8" t="str">
        <f t="shared" si="12"/>
        <v>{"S120/9": [{"shape_coords":[120,9],"shape_name":"Rectangle","synonyms":["S120/9","S120x9","120x9"]}]},</v>
      </c>
      <c r="K52" s="2" t="str">
        <f t="shared" si="6"/>
        <v>'&lt;option value="120;9"&gt;S120/9&lt;/option&gt;</v>
      </c>
    </row>
    <row r="53" spans="1:11" customFormat="1" ht="15">
      <c r="A53" s="5" t="str">
        <f t="shared" si="7"/>
        <v>S120/10</v>
      </c>
      <c r="B53" s="5">
        <v>120</v>
      </c>
      <c r="C53" s="5">
        <v>10</v>
      </c>
      <c r="D53" s="8" t="s">
        <v>1968</v>
      </c>
      <c r="E53" s="6" t="str">
        <f t="shared" si="8"/>
        <v>S120/10</v>
      </c>
      <c r="F53" s="6" t="str">
        <f t="shared" si="9"/>
        <v>S120x10</v>
      </c>
      <c r="G53" s="6" t="str">
        <f t="shared" si="10"/>
        <v>120x10</v>
      </c>
      <c r="H53" s="8"/>
      <c r="I53" s="6" t="str">
        <f t="shared" si="11"/>
        <v>synonyms":["S120/10","S120x10","120x10"]}]},</v>
      </c>
      <c r="J53" s="8" t="str">
        <f t="shared" si="12"/>
        <v>{"S120/10": [{"shape_coords":[120,10],"shape_name":"Rectangle","synonyms":["S120/10","S120x10","120x10"]}]},</v>
      </c>
      <c r="K53" s="2" t="str">
        <f t="shared" si="6"/>
        <v>'&lt;option value="120;10"&gt;S120/10&lt;/option&gt;</v>
      </c>
    </row>
    <row r="54" spans="1:11" customFormat="1" ht="15">
      <c r="A54" s="5" t="str">
        <f t="shared" si="7"/>
        <v>S120/12</v>
      </c>
      <c r="B54" s="5">
        <v>120</v>
      </c>
      <c r="C54" s="5">
        <v>12</v>
      </c>
      <c r="D54" s="8" t="s">
        <v>1968</v>
      </c>
      <c r="E54" s="6" t="str">
        <f t="shared" si="8"/>
        <v>S120/12</v>
      </c>
      <c r="F54" s="6" t="str">
        <f t="shared" si="9"/>
        <v>S120x12</v>
      </c>
      <c r="G54" s="6" t="str">
        <f t="shared" si="10"/>
        <v>120x12</v>
      </c>
      <c r="H54" s="8"/>
      <c r="I54" s="6" t="str">
        <f t="shared" si="11"/>
        <v>synonyms":["S120/12","S120x12","120x12"]}]},</v>
      </c>
      <c r="J54" s="8" t="str">
        <f t="shared" si="12"/>
        <v>{"S120/12": [{"shape_coords":[120,12],"shape_name":"Rectangle","synonyms":["S120/12","S120x12","120x12"]}]},</v>
      </c>
      <c r="K54" s="2" t="str">
        <f t="shared" si="6"/>
        <v>'&lt;option value="120;12"&gt;S120/12&lt;/option&gt;</v>
      </c>
    </row>
    <row r="55" spans="1:11" customFormat="1" ht="15">
      <c r="A55" s="5" t="str">
        <f t="shared" si="7"/>
        <v>S120/15</v>
      </c>
      <c r="B55" s="5">
        <v>120</v>
      </c>
      <c r="C55" s="5">
        <v>15</v>
      </c>
      <c r="D55" s="8" t="s">
        <v>1968</v>
      </c>
      <c r="E55" s="6" t="str">
        <f t="shared" si="8"/>
        <v>S120/15</v>
      </c>
      <c r="F55" s="6" t="str">
        <f t="shared" si="9"/>
        <v>S120x15</v>
      </c>
      <c r="G55" s="6" t="str">
        <f t="shared" si="10"/>
        <v>120x15</v>
      </c>
      <c r="H55" s="8"/>
      <c r="I55" s="6" t="str">
        <f t="shared" si="11"/>
        <v>synonyms":["S120/15","S120x15","120x15"]}]},</v>
      </c>
      <c r="J55" s="8" t="str">
        <f t="shared" si="12"/>
        <v>{"S120/15": [{"shape_coords":[120,15],"shape_name":"Rectangle","synonyms":["S120/15","S120x15","120x15"]}]},</v>
      </c>
      <c r="K55" s="2" t="str">
        <f t="shared" si="6"/>
        <v>'&lt;option value="120;15"&gt;S120/15&lt;/option&gt;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3"/>
  <sheetViews>
    <sheetView workbookViewId="0">
      <selection activeCell="J4" sqref="J4"/>
    </sheetView>
  </sheetViews>
  <sheetFormatPr defaultColWidth="9.28515625" defaultRowHeight="15"/>
  <cols>
    <col min="1" max="1" width="8.85546875" style="7" customWidth="1"/>
    <col min="2" max="2" width="6.7109375" style="7" customWidth="1"/>
    <col min="3" max="3" width="7.140625" style="7" customWidth="1"/>
    <col min="4" max="4" width="8.28515625" style="7" customWidth="1"/>
    <col min="5" max="7" width="9.28515625" style="7" customWidth="1"/>
    <col min="8" max="8" width="40.5703125" customWidth="1"/>
    <col min="9" max="9" width="86.5703125" style="7" bestFit="1" customWidth="1"/>
    <col min="10" max="10" width="33" style="7" bestFit="1" customWidth="1"/>
    <col min="11" max="16384" width="9.28515625" style="7"/>
  </cols>
  <sheetData>
    <row r="1" spans="1:10">
      <c r="A1" s="32" t="s">
        <v>0</v>
      </c>
      <c r="B1" s="32" t="s">
        <v>972</v>
      </c>
      <c r="C1" s="32" t="s">
        <v>1969</v>
      </c>
      <c r="D1" s="27" t="s">
        <v>7</v>
      </c>
      <c r="E1" s="27" t="s">
        <v>8</v>
      </c>
      <c r="F1" s="35"/>
      <c r="G1" s="35"/>
      <c r="H1" s="41"/>
      <c r="I1" s="32" t="s">
        <v>9</v>
      </c>
      <c r="J1" s="30" t="s">
        <v>2079</v>
      </c>
    </row>
    <row r="2" spans="1:10">
      <c r="A2" s="32"/>
      <c r="B2" s="32"/>
      <c r="C2" s="32"/>
      <c r="D2" s="27"/>
      <c r="E2" s="27"/>
      <c r="F2" s="35"/>
      <c r="G2" s="35"/>
      <c r="H2" s="41"/>
      <c r="I2" s="32"/>
      <c r="J2" s="33"/>
    </row>
    <row r="3" spans="1:10">
      <c r="A3" s="32"/>
      <c r="B3" s="35" t="s">
        <v>10</v>
      </c>
      <c r="C3" s="35" t="s">
        <v>10</v>
      </c>
      <c r="D3" s="27"/>
      <c r="E3" s="35"/>
      <c r="F3" s="35"/>
      <c r="G3" s="35"/>
      <c r="H3" s="41"/>
      <c r="I3" s="35"/>
      <c r="J3" s="37"/>
    </row>
    <row r="4" spans="1:10">
      <c r="A4" s="7" t="s">
        <v>1970</v>
      </c>
      <c r="B4" s="7">
        <v>8</v>
      </c>
      <c r="C4" s="7">
        <v>4</v>
      </c>
      <c r="D4" s="7" t="s">
        <v>1971</v>
      </c>
      <c r="E4" s="7" t="s">
        <v>1970</v>
      </c>
      <c r="F4" s="7" t="s">
        <v>1972</v>
      </c>
      <c r="G4" s="7" t="s">
        <v>1973</v>
      </c>
      <c r="H4" t="str">
        <f t="shared" ref="H4:H33" si="0" xml:space="preserve"> "synonyms"&amp;""""&amp;":["&amp;""""&amp;E4&amp;""""&amp;","&amp;""""&amp;F4&amp;""""&amp;","&amp;""""&amp;G4&amp;""""&amp;"]}]},"</f>
        <v>synonyms":["R8","Rond 8","Rond8"]}]},</v>
      </c>
      <c r="I4" s="7" t="str">
        <f t="shared" ref="I4:I33" si="1">"{" &amp; """"&amp;A4&amp;""""&amp;": [{""" &amp;"shape_coords"&amp;"""" &amp; ":" &amp; "[" &amp; B4 &amp; "," &amp;C4&amp; "]," &amp; """" &amp;"shape_name"&amp;"""" &amp; ":" &amp; """" &amp;D4 &amp; """" &amp; "," &amp; """"&amp;H4</f>
        <v>{"R8": [{"shape_coords":[8,4],"shape_name":"Round","synonyms":["R8","Rond 8","Rond8"]}]},</v>
      </c>
      <c r="J4" s="2" t="str">
        <f>"'&lt;option value=""" &amp;B4 &amp; ";" &amp;C4 &amp; """&gt;" &amp;A4 &amp; "&lt;/option&gt;"</f>
        <v>'&lt;option value="8;4"&gt;R8&lt;/option&gt;</v>
      </c>
    </row>
    <row r="5" spans="1:10">
      <c r="A5" s="7" t="s">
        <v>1974</v>
      </c>
      <c r="B5" s="7">
        <v>10</v>
      </c>
      <c r="C5" s="7">
        <v>5</v>
      </c>
      <c r="D5" s="7" t="s">
        <v>1971</v>
      </c>
      <c r="E5" s="7" t="s">
        <v>1974</v>
      </c>
      <c r="F5" s="7" t="s">
        <v>1975</v>
      </c>
      <c r="G5" s="7" t="s">
        <v>1976</v>
      </c>
      <c r="H5" t="str">
        <f t="shared" si="0"/>
        <v>synonyms":["R10","Rond 10","Rond10"]}]},</v>
      </c>
      <c r="I5" s="7" t="str">
        <f t="shared" si="1"/>
        <v>{"R10": [{"shape_coords":[10,5],"shape_name":"Round","synonyms":["R10","Rond 10","Rond10"]}]},</v>
      </c>
      <c r="J5" s="2" t="str">
        <f t="shared" ref="J5:J33" si="2">"'&lt;option value=""" &amp;B5 &amp; ";" &amp;C5 &amp; """&gt;" &amp;A5 &amp; "&lt;/option&gt;"</f>
        <v>'&lt;option value="10;5"&gt;R10&lt;/option&gt;</v>
      </c>
    </row>
    <row r="6" spans="1:10">
      <c r="A6" s="7" t="s">
        <v>1977</v>
      </c>
      <c r="B6" s="7">
        <v>12</v>
      </c>
      <c r="C6" s="7">
        <v>6</v>
      </c>
      <c r="D6" s="7" t="s">
        <v>1971</v>
      </c>
      <c r="E6" s="7" t="s">
        <v>1977</v>
      </c>
      <c r="F6" s="7" t="s">
        <v>1978</v>
      </c>
      <c r="G6" s="7" t="s">
        <v>1979</v>
      </c>
      <c r="H6" t="str">
        <f t="shared" si="0"/>
        <v>synonyms":["R12","Rond 12","Rond12"]}]},</v>
      </c>
      <c r="I6" s="7" t="str">
        <f t="shared" si="1"/>
        <v>{"R12": [{"shape_coords":[12,6],"shape_name":"Round","synonyms":["R12","Rond 12","Rond12"]}]},</v>
      </c>
      <c r="J6" s="2" t="str">
        <f t="shared" si="2"/>
        <v>'&lt;option value="12;6"&gt;R12&lt;/option&gt;</v>
      </c>
    </row>
    <row r="7" spans="1:10">
      <c r="A7" s="7" t="s">
        <v>1980</v>
      </c>
      <c r="B7" s="7">
        <v>14</v>
      </c>
      <c r="C7" s="7">
        <v>7</v>
      </c>
      <c r="D7" s="7" t="s">
        <v>1971</v>
      </c>
      <c r="E7" s="7" t="s">
        <v>1980</v>
      </c>
      <c r="F7" s="7" t="s">
        <v>1981</v>
      </c>
      <c r="G7" s="7" t="s">
        <v>1982</v>
      </c>
      <c r="H7" t="str">
        <f t="shared" si="0"/>
        <v>synonyms":["R14","Rond 14","Rond14"]}]},</v>
      </c>
      <c r="I7" s="7" t="str">
        <f t="shared" si="1"/>
        <v>{"R14": [{"shape_coords":[14,7],"shape_name":"Round","synonyms":["R14","Rond 14","Rond14"]}]},</v>
      </c>
      <c r="J7" s="2" t="str">
        <f t="shared" si="2"/>
        <v>'&lt;option value="14;7"&gt;R14&lt;/option&gt;</v>
      </c>
    </row>
    <row r="8" spans="1:10">
      <c r="A8" s="7" t="s">
        <v>1983</v>
      </c>
      <c r="B8" s="7">
        <v>15</v>
      </c>
      <c r="C8" s="7" t="s">
        <v>42</v>
      </c>
      <c r="D8" s="7" t="s">
        <v>1971</v>
      </c>
      <c r="E8" s="7" t="s">
        <v>1983</v>
      </c>
      <c r="F8" s="7" t="s">
        <v>1984</v>
      </c>
      <c r="G8" s="7" t="s">
        <v>1985</v>
      </c>
      <c r="H8" t="str">
        <f t="shared" si="0"/>
        <v>synonyms":["R15","Rond 15","Rond15"]}]},</v>
      </c>
      <c r="I8" s="7" t="str">
        <f t="shared" si="1"/>
        <v>{"R15": [{"shape_coords":[15,7.5],"shape_name":"Round","synonyms":["R15","Rond 15","Rond15"]}]},</v>
      </c>
      <c r="J8" s="2" t="str">
        <f t="shared" si="2"/>
        <v>'&lt;option value="15;7.5"&gt;R15&lt;/option&gt;</v>
      </c>
    </row>
    <row r="9" spans="1:10">
      <c r="A9" s="7" t="s">
        <v>1986</v>
      </c>
      <c r="B9" s="7">
        <v>16</v>
      </c>
      <c r="C9" s="7">
        <v>8</v>
      </c>
      <c r="D9" s="7" t="s">
        <v>1971</v>
      </c>
      <c r="E9" s="7" t="s">
        <v>1986</v>
      </c>
      <c r="F9" s="7" t="s">
        <v>1987</v>
      </c>
      <c r="G9" s="7" t="s">
        <v>1988</v>
      </c>
      <c r="H9" t="str">
        <f t="shared" si="0"/>
        <v>synonyms":["R16","Rond 16","Rond16"]}]},</v>
      </c>
      <c r="I9" s="7" t="str">
        <f t="shared" si="1"/>
        <v>{"R16": [{"shape_coords":[16,8],"shape_name":"Round","synonyms":["R16","Rond 16","Rond16"]}]},</v>
      </c>
      <c r="J9" s="2" t="str">
        <f t="shared" si="2"/>
        <v>'&lt;option value="16;8"&gt;R16&lt;/option&gt;</v>
      </c>
    </row>
    <row r="10" spans="1:10">
      <c r="A10" s="7" t="s">
        <v>1989</v>
      </c>
      <c r="B10" s="7">
        <v>18</v>
      </c>
      <c r="C10" s="7">
        <v>9</v>
      </c>
      <c r="D10" s="7" t="s">
        <v>1971</v>
      </c>
      <c r="E10" s="7" t="s">
        <v>1989</v>
      </c>
      <c r="F10" s="7" t="s">
        <v>1990</v>
      </c>
      <c r="G10" s="7" t="s">
        <v>1991</v>
      </c>
      <c r="H10" t="str">
        <f t="shared" si="0"/>
        <v>synonyms":["R18","Rond 18","Rond18"]}]},</v>
      </c>
      <c r="I10" s="7" t="str">
        <f t="shared" si="1"/>
        <v>{"R18": [{"shape_coords":[18,9],"shape_name":"Round","synonyms":["R18","Rond 18","Rond18"]}]},</v>
      </c>
      <c r="J10" s="2" t="str">
        <f t="shared" si="2"/>
        <v>'&lt;option value="18;9"&gt;R18&lt;/option&gt;</v>
      </c>
    </row>
    <row r="11" spans="1:10">
      <c r="A11" s="7" t="s">
        <v>1992</v>
      </c>
      <c r="B11" s="7">
        <v>19</v>
      </c>
      <c r="C11" s="7" t="s">
        <v>59</v>
      </c>
      <c r="D11" s="7" t="s">
        <v>1971</v>
      </c>
      <c r="E11" s="7" t="s">
        <v>1992</v>
      </c>
      <c r="F11" s="7" t="s">
        <v>1993</v>
      </c>
      <c r="G11" s="7" t="s">
        <v>1994</v>
      </c>
      <c r="H11" t="str">
        <f t="shared" si="0"/>
        <v>synonyms":["R19","Rond 19","Rond19"]}]},</v>
      </c>
      <c r="I11" s="7" t="str">
        <f t="shared" si="1"/>
        <v>{"R19": [{"shape_coords":[19,9.5],"shape_name":"Round","synonyms":["R19","Rond 19","Rond19"]}]},</v>
      </c>
      <c r="J11" s="2" t="str">
        <f t="shared" si="2"/>
        <v>'&lt;option value="19;9.5"&gt;R19&lt;/option&gt;</v>
      </c>
    </row>
    <row r="12" spans="1:10">
      <c r="A12" s="7" t="s">
        <v>1995</v>
      </c>
      <c r="B12" s="7">
        <v>20</v>
      </c>
      <c r="C12" s="7">
        <v>10</v>
      </c>
      <c r="D12" s="7" t="s">
        <v>1971</v>
      </c>
      <c r="E12" s="7" t="s">
        <v>1995</v>
      </c>
      <c r="F12" s="7" t="s">
        <v>1996</v>
      </c>
      <c r="G12" s="7" t="s">
        <v>1997</v>
      </c>
      <c r="H12" t="str">
        <f t="shared" si="0"/>
        <v>synonyms":["R20","Rond 20","Rond20"]}]},</v>
      </c>
      <c r="I12" s="7" t="str">
        <f t="shared" si="1"/>
        <v>{"R20": [{"shape_coords":[20,10],"shape_name":"Round","synonyms":["R20","Rond 20","Rond20"]}]},</v>
      </c>
      <c r="J12" s="2" t="str">
        <f t="shared" si="2"/>
        <v>'&lt;option value="20;10"&gt;R20&lt;/option&gt;</v>
      </c>
    </row>
    <row r="13" spans="1:10">
      <c r="A13" s="7" t="s">
        <v>1998</v>
      </c>
      <c r="B13" s="7">
        <v>22</v>
      </c>
      <c r="C13" s="7">
        <v>11</v>
      </c>
      <c r="D13" s="7" t="s">
        <v>1971</v>
      </c>
      <c r="E13" s="7" t="s">
        <v>1998</v>
      </c>
      <c r="F13" s="7" t="s">
        <v>1999</v>
      </c>
      <c r="G13" s="7" t="s">
        <v>2000</v>
      </c>
      <c r="H13" t="str">
        <f t="shared" si="0"/>
        <v>synonyms":["R22","Rond 22","Rond22"]}]},</v>
      </c>
      <c r="I13" s="7" t="str">
        <f t="shared" si="1"/>
        <v>{"R22": [{"shape_coords":[22,11],"shape_name":"Round","synonyms":["R22","Rond 22","Rond22"]}]},</v>
      </c>
      <c r="J13" s="2" t="str">
        <f t="shared" si="2"/>
        <v>'&lt;option value="22;11"&gt;R22&lt;/option&gt;</v>
      </c>
    </row>
    <row r="14" spans="1:10">
      <c r="A14" s="7" t="s">
        <v>2001</v>
      </c>
      <c r="B14" s="7">
        <v>24</v>
      </c>
      <c r="C14" s="7">
        <v>12</v>
      </c>
      <c r="D14" s="7" t="s">
        <v>1971</v>
      </c>
      <c r="E14" s="7" t="s">
        <v>2001</v>
      </c>
      <c r="F14" s="7" t="s">
        <v>2002</v>
      </c>
      <c r="G14" s="7" t="s">
        <v>2003</v>
      </c>
      <c r="H14" t="str">
        <f t="shared" si="0"/>
        <v>synonyms":["R24","Rond 24","Rond24"]}]},</v>
      </c>
      <c r="I14" s="7" t="str">
        <f t="shared" si="1"/>
        <v>{"R24": [{"shape_coords":[24,12],"shape_name":"Round","synonyms":["R24","Rond 24","Rond24"]}]},</v>
      </c>
      <c r="J14" s="2" t="str">
        <f t="shared" si="2"/>
        <v>'&lt;option value="24;12"&gt;R24&lt;/option&gt;</v>
      </c>
    </row>
    <row r="15" spans="1:10">
      <c r="A15" s="7" t="s">
        <v>2004</v>
      </c>
      <c r="B15" s="7">
        <v>25</v>
      </c>
      <c r="C15" s="7" t="s">
        <v>76</v>
      </c>
      <c r="D15" s="7" t="s">
        <v>1971</v>
      </c>
      <c r="E15" s="7" t="s">
        <v>2004</v>
      </c>
      <c r="F15" s="7" t="s">
        <v>2005</v>
      </c>
      <c r="G15" s="7" t="s">
        <v>2006</v>
      </c>
      <c r="H15" t="str">
        <f t="shared" si="0"/>
        <v>synonyms":["R25","Rond 25","Rond25"]}]},</v>
      </c>
      <c r="I15" s="7" t="str">
        <f t="shared" si="1"/>
        <v>{"R25": [{"shape_coords":[25,12.5],"shape_name":"Round","synonyms":["R25","Rond 25","Rond25"]}]},</v>
      </c>
      <c r="J15" s="2" t="str">
        <f t="shared" si="2"/>
        <v>'&lt;option value="25;12.5"&gt;R25&lt;/option&gt;</v>
      </c>
    </row>
    <row r="16" spans="1:10">
      <c r="A16" s="7" t="s">
        <v>2007</v>
      </c>
      <c r="B16" s="7">
        <v>27</v>
      </c>
      <c r="C16" s="7" t="s">
        <v>83</v>
      </c>
      <c r="D16" s="7" t="s">
        <v>1971</v>
      </c>
      <c r="E16" s="7" t="s">
        <v>2007</v>
      </c>
      <c r="F16" s="7" t="s">
        <v>2008</v>
      </c>
      <c r="G16" s="7" t="s">
        <v>2009</v>
      </c>
      <c r="H16" t="str">
        <f t="shared" si="0"/>
        <v>synonyms":["R27","Rond 27","Rond27"]}]},</v>
      </c>
      <c r="I16" s="7" t="str">
        <f t="shared" si="1"/>
        <v>{"R27": [{"shape_coords":[27,13.5],"shape_name":"Round","synonyms":["R27","Rond 27","Rond27"]}]},</v>
      </c>
      <c r="J16" s="2" t="str">
        <f t="shared" si="2"/>
        <v>'&lt;option value="27;13.5"&gt;R27&lt;/option&gt;</v>
      </c>
    </row>
    <row r="17" spans="1:10">
      <c r="A17" s="7" t="s">
        <v>2010</v>
      </c>
      <c r="B17" s="7">
        <v>28</v>
      </c>
      <c r="C17" s="7">
        <v>14</v>
      </c>
      <c r="D17" s="7" t="s">
        <v>1971</v>
      </c>
      <c r="E17" s="7" t="s">
        <v>2010</v>
      </c>
      <c r="F17" s="7" t="s">
        <v>2011</v>
      </c>
      <c r="G17" s="7" t="s">
        <v>2012</v>
      </c>
      <c r="H17" t="str">
        <f t="shared" si="0"/>
        <v>synonyms":["R28","Rond 28","Rond28"]}]},</v>
      </c>
      <c r="I17" s="7" t="str">
        <f t="shared" si="1"/>
        <v>{"R28": [{"shape_coords":[28,14],"shape_name":"Round","synonyms":["R28","Rond 28","Rond28"]}]},</v>
      </c>
      <c r="J17" s="2" t="str">
        <f t="shared" si="2"/>
        <v>'&lt;option value="28;14"&gt;R28&lt;/option&gt;</v>
      </c>
    </row>
    <row r="18" spans="1:10">
      <c r="A18" s="7" t="s">
        <v>2013</v>
      </c>
      <c r="B18" s="7">
        <v>30</v>
      </c>
      <c r="C18" s="7">
        <v>15</v>
      </c>
      <c r="D18" s="7" t="s">
        <v>1971</v>
      </c>
      <c r="E18" s="7" t="s">
        <v>2013</v>
      </c>
      <c r="F18" s="7" t="s">
        <v>2014</v>
      </c>
      <c r="G18" s="7" t="s">
        <v>2015</v>
      </c>
      <c r="H18" t="str">
        <f t="shared" si="0"/>
        <v>synonyms":["R30","Rond 30","Rond30"]}]},</v>
      </c>
      <c r="I18" s="7" t="str">
        <f t="shared" si="1"/>
        <v>{"R30": [{"shape_coords":[30,15],"shape_name":"Round","synonyms":["R30","Rond 30","Rond30"]}]},</v>
      </c>
      <c r="J18" s="2" t="str">
        <f t="shared" si="2"/>
        <v>'&lt;option value="30;15"&gt;R30&lt;/option&gt;</v>
      </c>
    </row>
    <row r="19" spans="1:10">
      <c r="A19" s="7" t="s">
        <v>2016</v>
      </c>
      <c r="B19" s="7">
        <v>31</v>
      </c>
      <c r="C19" s="7" t="s">
        <v>156</v>
      </c>
      <c r="D19" s="7" t="s">
        <v>1971</v>
      </c>
      <c r="E19" s="7" t="s">
        <v>2016</v>
      </c>
      <c r="F19" s="7" t="s">
        <v>2017</v>
      </c>
      <c r="G19" s="7" t="s">
        <v>2018</v>
      </c>
      <c r="H19" t="str">
        <f t="shared" si="0"/>
        <v>synonyms":["R31","Rond 31","Rond31"]}]},</v>
      </c>
      <c r="I19" s="7" t="str">
        <f t="shared" si="1"/>
        <v>{"R31": [{"shape_coords":[31,15.5],"shape_name":"Round","synonyms":["R31","Rond 31","Rond31"]}]},</v>
      </c>
      <c r="J19" s="2" t="str">
        <f t="shared" si="2"/>
        <v>'&lt;option value="31;15.5"&gt;R31&lt;/option&gt;</v>
      </c>
    </row>
    <row r="20" spans="1:10">
      <c r="A20" s="7" t="s">
        <v>2019</v>
      </c>
      <c r="B20" s="7">
        <v>32</v>
      </c>
      <c r="C20" s="7">
        <v>16</v>
      </c>
      <c r="D20" s="7" t="s">
        <v>1971</v>
      </c>
      <c r="E20" s="7" t="s">
        <v>2019</v>
      </c>
      <c r="F20" s="7" t="s">
        <v>2020</v>
      </c>
      <c r="G20" s="7" t="s">
        <v>2021</v>
      </c>
      <c r="H20" t="str">
        <f t="shared" si="0"/>
        <v>synonyms":["R32","Rond 32","Rond32"]}]},</v>
      </c>
      <c r="I20" s="7" t="str">
        <f t="shared" si="1"/>
        <v>{"R32": [{"shape_coords":[32,16],"shape_name":"Round","synonyms":["R32","Rond 32","Rond32"]}]},</v>
      </c>
      <c r="J20" s="2" t="str">
        <f t="shared" si="2"/>
        <v>'&lt;option value="32;16"&gt;R32&lt;/option&gt;</v>
      </c>
    </row>
    <row r="21" spans="1:10">
      <c r="A21" s="7" t="s">
        <v>2022</v>
      </c>
      <c r="B21" s="7">
        <v>35</v>
      </c>
      <c r="C21" s="7" t="s">
        <v>166</v>
      </c>
      <c r="D21" s="7" t="s">
        <v>1971</v>
      </c>
      <c r="E21" s="7" t="s">
        <v>2022</v>
      </c>
      <c r="F21" s="7" t="s">
        <v>2023</v>
      </c>
      <c r="G21" s="7" t="s">
        <v>2024</v>
      </c>
      <c r="H21" t="str">
        <f t="shared" si="0"/>
        <v>synonyms":["R35","Rond 35","Rond35"]}]},</v>
      </c>
      <c r="I21" s="7" t="str">
        <f t="shared" si="1"/>
        <v>{"R35": [{"shape_coords":[35,17.5],"shape_name":"Round","synonyms":["R35","Rond 35","Rond35"]}]},</v>
      </c>
      <c r="J21" s="2" t="str">
        <f t="shared" si="2"/>
        <v>'&lt;option value="35;17.5"&gt;R35&lt;/option&gt;</v>
      </c>
    </row>
    <row r="22" spans="1:10">
      <c r="A22" s="7" t="s">
        <v>2025</v>
      </c>
      <c r="B22" s="7">
        <v>38</v>
      </c>
      <c r="C22" s="7">
        <v>19</v>
      </c>
      <c r="D22" s="7" t="s">
        <v>1971</v>
      </c>
      <c r="E22" s="7" t="s">
        <v>2025</v>
      </c>
      <c r="F22" s="7" t="s">
        <v>2026</v>
      </c>
      <c r="G22" s="7" t="s">
        <v>2027</v>
      </c>
      <c r="H22" t="str">
        <f t="shared" si="0"/>
        <v>synonyms":["R38","Rond 38","Rond38"]}]},</v>
      </c>
      <c r="I22" s="7" t="str">
        <f t="shared" si="1"/>
        <v>{"R38": [{"shape_coords":[38,19],"shape_name":"Round","synonyms":["R38","Rond 38","Rond38"]}]},</v>
      </c>
      <c r="J22" s="2" t="str">
        <f t="shared" si="2"/>
        <v>'&lt;option value="38;19"&gt;R38&lt;/option&gt;</v>
      </c>
    </row>
    <row r="23" spans="1:10">
      <c r="A23" s="7" t="s">
        <v>2028</v>
      </c>
      <c r="B23" s="7">
        <v>40</v>
      </c>
      <c r="C23" s="7">
        <v>20</v>
      </c>
      <c r="D23" s="7" t="s">
        <v>1971</v>
      </c>
      <c r="E23" s="7" t="s">
        <v>2028</v>
      </c>
      <c r="F23" s="7" t="s">
        <v>2029</v>
      </c>
      <c r="G23" s="7" t="s">
        <v>2030</v>
      </c>
      <c r="H23" t="str">
        <f t="shared" si="0"/>
        <v>synonyms":["R40","Rond 40","Rond40"]}]},</v>
      </c>
      <c r="I23" s="7" t="str">
        <f t="shared" si="1"/>
        <v>{"R40": [{"shape_coords":[40,20],"shape_name":"Round","synonyms":["R40","Rond 40","Rond40"]}]},</v>
      </c>
      <c r="J23" s="2" t="str">
        <f t="shared" si="2"/>
        <v>'&lt;option value="40;20"&gt;R40&lt;/option&gt;</v>
      </c>
    </row>
    <row r="24" spans="1:10">
      <c r="A24" s="7" t="s">
        <v>2031</v>
      </c>
      <c r="B24" s="7">
        <v>45</v>
      </c>
      <c r="C24" s="7" t="s">
        <v>1019</v>
      </c>
      <c r="D24" s="7" t="s">
        <v>1971</v>
      </c>
      <c r="E24" s="7" t="s">
        <v>2031</v>
      </c>
      <c r="F24" s="7" t="s">
        <v>2032</v>
      </c>
      <c r="G24" s="7" t="s">
        <v>2033</v>
      </c>
      <c r="H24" t="str">
        <f t="shared" si="0"/>
        <v>synonyms":["R45","Rond 45","Rond45"]}]},</v>
      </c>
      <c r="I24" s="7" t="str">
        <f t="shared" si="1"/>
        <v>{"R45": [{"shape_coords":[45,22.5],"shape_name":"Round","synonyms":["R45","Rond 45","Rond45"]}]},</v>
      </c>
      <c r="J24" s="2" t="str">
        <f t="shared" si="2"/>
        <v>'&lt;option value="45;22.5"&gt;R45&lt;/option&gt;</v>
      </c>
    </row>
    <row r="25" spans="1:10">
      <c r="A25" s="7" t="s">
        <v>2034</v>
      </c>
      <c r="B25" s="7">
        <v>50</v>
      </c>
      <c r="C25" s="7">
        <v>25</v>
      </c>
      <c r="D25" s="7" t="s">
        <v>1971</v>
      </c>
      <c r="E25" s="7" t="s">
        <v>2034</v>
      </c>
      <c r="F25" s="7" t="s">
        <v>2035</v>
      </c>
      <c r="G25" s="7" t="s">
        <v>2036</v>
      </c>
      <c r="H25" t="str">
        <f t="shared" si="0"/>
        <v>synonyms":["R50","Rond 50","Rond50"]}]},</v>
      </c>
      <c r="I25" s="7" t="str">
        <f t="shared" si="1"/>
        <v>{"R50": [{"shape_coords":[50,25],"shape_name":"Round","synonyms":["R50","Rond 50","Rond50"]}]},</v>
      </c>
      <c r="J25" s="2" t="str">
        <f t="shared" si="2"/>
        <v>'&lt;option value="50;25"&gt;R50&lt;/option&gt;</v>
      </c>
    </row>
    <row r="26" spans="1:10">
      <c r="A26" s="7" t="s">
        <v>2037</v>
      </c>
      <c r="B26" s="7">
        <v>55</v>
      </c>
      <c r="C26" s="7" t="s">
        <v>1330</v>
      </c>
      <c r="D26" s="7" t="s">
        <v>1971</v>
      </c>
      <c r="E26" s="7" t="s">
        <v>2037</v>
      </c>
      <c r="F26" s="7" t="s">
        <v>2038</v>
      </c>
      <c r="G26" s="7" t="s">
        <v>2039</v>
      </c>
      <c r="H26" t="str">
        <f t="shared" si="0"/>
        <v>synonyms":["R55","Rond 55","Rond55"]}]},</v>
      </c>
      <c r="I26" s="7" t="str">
        <f t="shared" si="1"/>
        <v>{"R55": [{"shape_coords":[55,27.5],"shape_name":"Round","synonyms":["R55","Rond 55","Rond55"]}]},</v>
      </c>
      <c r="J26" s="2" t="str">
        <f t="shared" si="2"/>
        <v>'&lt;option value="55;27.5"&gt;R55&lt;/option&gt;</v>
      </c>
    </row>
    <row r="27" spans="1:10">
      <c r="A27" s="7" t="s">
        <v>2040</v>
      </c>
      <c r="B27" s="7">
        <v>60</v>
      </c>
      <c r="C27" s="7">
        <v>30</v>
      </c>
      <c r="D27" s="7" t="s">
        <v>1971</v>
      </c>
      <c r="E27" s="7" t="s">
        <v>2040</v>
      </c>
      <c r="F27" s="7" t="s">
        <v>2041</v>
      </c>
      <c r="G27" s="7" t="s">
        <v>2042</v>
      </c>
      <c r="H27" t="str">
        <f t="shared" si="0"/>
        <v>synonyms":["R60","Rond 60","Rond60"]}]},</v>
      </c>
      <c r="I27" s="7" t="str">
        <f t="shared" si="1"/>
        <v>{"R60": [{"shape_coords":[60,30],"shape_name":"Round","synonyms":["R60","Rond 60","Rond60"]}]},</v>
      </c>
      <c r="J27" s="2" t="str">
        <f t="shared" si="2"/>
        <v>'&lt;option value="60;30"&gt;R60&lt;/option&gt;</v>
      </c>
    </row>
    <row r="28" spans="1:10">
      <c r="A28" s="7" t="s">
        <v>2043</v>
      </c>
      <c r="B28" s="7">
        <v>65</v>
      </c>
      <c r="C28" s="7" t="s">
        <v>391</v>
      </c>
      <c r="D28" s="7" t="s">
        <v>1971</v>
      </c>
      <c r="E28" s="7" t="s">
        <v>2043</v>
      </c>
      <c r="F28" s="7" t="s">
        <v>2044</v>
      </c>
      <c r="G28" s="7" t="s">
        <v>2045</v>
      </c>
      <c r="H28" t="str">
        <f t="shared" si="0"/>
        <v>synonyms":["R65","Rond 65","Rond65"]}]},</v>
      </c>
      <c r="I28" s="7" t="str">
        <f t="shared" si="1"/>
        <v>{"R65": [{"shape_coords":[65,32.5],"shape_name":"Round","synonyms":["R65","Rond 65","Rond65"]}]},</v>
      </c>
      <c r="J28" s="2" t="str">
        <f t="shared" si="2"/>
        <v>'&lt;option value="65;32.5"&gt;R65&lt;/option&gt;</v>
      </c>
    </row>
    <row r="29" spans="1:10">
      <c r="A29" s="7" t="s">
        <v>2046</v>
      </c>
      <c r="B29" s="7">
        <v>70</v>
      </c>
      <c r="C29" s="7">
        <v>35</v>
      </c>
      <c r="D29" s="7" t="s">
        <v>1971</v>
      </c>
      <c r="E29" s="7" t="s">
        <v>2046</v>
      </c>
      <c r="F29" s="7" t="s">
        <v>2047</v>
      </c>
      <c r="G29" s="7" t="s">
        <v>2048</v>
      </c>
      <c r="H29" t="str">
        <f t="shared" si="0"/>
        <v>synonyms":["R70","Rond 70","Rond70"]}]},</v>
      </c>
      <c r="I29" s="7" t="str">
        <f t="shared" si="1"/>
        <v>{"R70": [{"shape_coords":[70,35],"shape_name":"Round","synonyms":["R70","Rond 70","Rond70"]}]},</v>
      </c>
      <c r="J29" s="2" t="str">
        <f t="shared" si="2"/>
        <v>'&lt;option value="70;35"&gt;R70&lt;/option&gt;</v>
      </c>
    </row>
    <row r="30" spans="1:10">
      <c r="A30" s="7" t="s">
        <v>2049</v>
      </c>
      <c r="B30" s="7">
        <v>75</v>
      </c>
      <c r="C30" s="7" t="s">
        <v>1427</v>
      </c>
      <c r="D30" s="7" t="s">
        <v>1971</v>
      </c>
      <c r="E30" s="7" t="s">
        <v>2049</v>
      </c>
      <c r="F30" s="7" t="s">
        <v>2050</v>
      </c>
      <c r="G30" s="7" t="s">
        <v>2051</v>
      </c>
      <c r="H30" t="str">
        <f t="shared" si="0"/>
        <v>synonyms":["R75","Rond 75","Rond75"]}]},</v>
      </c>
      <c r="I30" s="7" t="str">
        <f t="shared" si="1"/>
        <v>{"R75": [{"shape_coords":[75,37.5],"shape_name":"Round","synonyms":["R75","Rond 75","Rond75"]}]},</v>
      </c>
      <c r="J30" s="2" t="str">
        <f t="shared" si="2"/>
        <v>'&lt;option value="75;37.5"&gt;R75&lt;/option&gt;</v>
      </c>
    </row>
    <row r="31" spans="1:10">
      <c r="A31" s="7" t="s">
        <v>2052</v>
      </c>
      <c r="B31" s="7">
        <v>80</v>
      </c>
      <c r="C31" s="7">
        <v>40</v>
      </c>
      <c r="D31" s="7" t="s">
        <v>1971</v>
      </c>
      <c r="E31" s="7" t="s">
        <v>2052</v>
      </c>
      <c r="F31" s="7" t="s">
        <v>2053</v>
      </c>
      <c r="G31" s="7" t="s">
        <v>2054</v>
      </c>
      <c r="H31" t="str">
        <f t="shared" si="0"/>
        <v>synonyms":["R80","Rond 80","Rond80"]}]},</v>
      </c>
      <c r="I31" s="7" t="str">
        <f t="shared" si="1"/>
        <v>{"R80": [{"shape_coords":[80,40],"shape_name":"Round","synonyms":["R80","Rond 80","Rond80"]}]},</v>
      </c>
      <c r="J31" s="2" t="str">
        <f t="shared" si="2"/>
        <v>'&lt;option value="80;40"&gt;R80&lt;/option&gt;</v>
      </c>
    </row>
    <row r="32" spans="1:10">
      <c r="A32" s="7" t="s">
        <v>2055</v>
      </c>
      <c r="B32" s="7">
        <v>90</v>
      </c>
      <c r="C32" s="7">
        <v>45</v>
      </c>
      <c r="D32" s="7" t="s">
        <v>1971</v>
      </c>
      <c r="E32" s="7" t="s">
        <v>2055</v>
      </c>
      <c r="F32" s="7" t="s">
        <v>2056</v>
      </c>
      <c r="G32" s="7" t="s">
        <v>2057</v>
      </c>
      <c r="H32" t="str">
        <f t="shared" si="0"/>
        <v>synonyms":["R90","Rond 90","Rond90"]}]},</v>
      </c>
      <c r="I32" s="7" t="str">
        <f t="shared" si="1"/>
        <v>{"R90": [{"shape_coords":[90,45],"shape_name":"Round","synonyms":["R90","Rond 90","Rond90"]}]},</v>
      </c>
      <c r="J32" s="2" t="str">
        <f t="shared" si="2"/>
        <v>'&lt;option value="90;45"&gt;R90&lt;/option&gt;</v>
      </c>
    </row>
    <row r="33" spans="1:10">
      <c r="A33" s="7" t="s">
        <v>2058</v>
      </c>
      <c r="B33" s="7">
        <v>100</v>
      </c>
      <c r="C33" s="7">
        <v>50</v>
      </c>
      <c r="D33" s="7" t="s">
        <v>1971</v>
      </c>
      <c r="E33" s="7" t="s">
        <v>2058</v>
      </c>
      <c r="F33" s="7" t="s">
        <v>2059</v>
      </c>
      <c r="G33" s="7" t="s">
        <v>2060</v>
      </c>
      <c r="H33" t="str">
        <f t="shared" si="0"/>
        <v>synonyms":["R100","Rond 100","Rond100"]}]},</v>
      </c>
      <c r="I33" s="7" t="str">
        <f t="shared" si="1"/>
        <v>{"R100": [{"shape_coords":[100,50],"shape_name":"Round","synonyms":["R100","Rond 100","Rond100"]}]},</v>
      </c>
      <c r="J33" s="2" t="str">
        <f t="shared" si="2"/>
        <v>'&lt;option value="100;50"&gt;R100&lt;/option&gt;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54"/>
  <sheetViews>
    <sheetView topLeftCell="Q1" zoomScale="85" zoomScaleNormal="85" workbookViewId="0">
      <selection activeCell="R4" sqref="R4"/>
    </sheetView>
  </sheetViews>
  <sheetFormatPr defaultColWidth="8.85546875" defaultRowHeight="14.45" customHeight="1"/>
  <cols>
    <col min="1" max="1" width="19.140625" style="14" customWidth="1"/>
    <col min="2" max="6" width="8.85546875" style="14" customWidth="1"/>
    <col min="7" max="7" width="31.7109375" style="14" customWidth="1"/>
    <col min="8" max="8" width="23.85546875" style="14" customWidth="1"/>
    <col min="9" max="9" width="20" style="14" customWidth="1"/>
    <col min="10" max="10" width="23.7109375" style="14" customWidth="1"/>
    <col min="11" max="11" width="19.85546875" style="14" customWidth="1"/>
    <col min="12" max="12" width="15.42578125" style="14" customWidth="1"/>
    <col min="13" max="15" width="21.42578125" style="14" customWidth="1"/>
    <col min="16" max="16" width="107.42578125" style="14" customWidth="1"/>
    <col min="17" max="17" width="221.42578125" style="14" bestFit="1" customWidth="1"/>
    <col min="18" max="18" width="62" style="14" bestFit="1" customWidth="1"/>
    <col min="19" max="16384" width="8.85546875" style="14"/>
  </cols>
  <sheetData>
    <row r="1" spans="1:18" s="20" customFormat="1" ht="14.45" customHeight="1">
      <c r="A1" s="42" t="s">
        <v>0</v>
      </c>
      <c r="B1" s="42" t="s">
        <v>1</v>
      </c>
      <c r="C1" s="42" t="s">
        <v>899</v>
      </c>
      <c r="D1" s="42" t="s">
        <v>1967</v>
      </c>
      <c r="E1" s="42" t="s">
        <v>5</v>
      </c>
      <c r="F1" s="42" t="s">
        <v>622</v>
      </c>
      <c r="G1" s="27" t="s">
        <v>6</v>
      </c>
      <c r="H1" s="42" t="s">
        <v>7</v>
      </c>
      <c r="I1" s="42" t="s">
        <v>8</v>
      </c>
      <c r="J1" s="42"/>
      <c r="K1" s="42"/>
      <c r="L1" s="42"/>
      <c r="M1" s="42"/>
      <c r="N1" s="42"/>
      <c r="O1" s="42"/>
      <c r="P1" s="42"/>
      <c r="Q1" s="42" t="s">
        <v>9</v>
      </c>
      <c r="R1" s="30" t="s">
        <v>2079</v>
      </c>
    </row>
    <row r="2" spans="1:18" s="20" customFormat="1" ht="14.45" customHeight="1">
      <c r="A2" s="42"/>
      <c r="B2" s="42"/>
      <c r="C2" s="42"/>
      <c r="D2" s="42"/>
      <c r="E2" s="42"/>
      <c r="F2" s="42"/>
      <c r="G2" s="27"/>
      <c r="H2" s="42"/>
      <c r="I2" s="42"/>
      <c r="J2" s="42"/>
      <c r="K2" s="42"/>
      <c r="L2" s="42"/>
      <c r="M2" s="42"/>
      <c r="N2" s="42"/>
      <c r="O2" s="42"/>
      <c r="P2" s="42"/>
      <c r="Q2" s="42"/>
      <c r="R2" s="33"/>
    </row>
    <row r="3" spans="1:18" ht="14.45" customHeight="1">
      <c r="A3" s="43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37"/>
    </row>
    <row r="4" spans="1:18" ht="14.45" customHeight="1">
      <c r="A4" s="21" t="str">
        <f t="shared" ref="A4:A40" si="0">"K" &amp;B4 &amp; "/" &amp;C4 &amp; "/" &amp;D4</f>
        <v>K50/30/3.2</v>
      </c>
      <c r="B4" s="14">
        <v>50</v>
      </c>
      <c r="C4" s="14">
        <v>30</v>
      </c>
      <c r="D4" s="14" t="s">
        <v>978</v>
      </c>
      <c r="E4" s="14" t="s">
        <v>826</v>
      </c>
      <c r="F4" s="14" t="s">
        <v>978</v>
      </c>
      <c r="G4" s="14" t="s">
        <v>2061</v>
      </c>
      <c r="H4" s="14" t="s">
        <v>2062</v>
      </c>
      <c r="I4" s="14" t="str">
        <f t="shared" ref="I4:I70" si="1">A4</f>
        <v>K50/30/3.2</v>
      </c>
      <c r="J4" s="14" t="str">
        <f t="shared" ref="J4:J35" si="2">"K" &amp;B4 &amp; "x" &amp;C4 &amp; "x" &amp;D4</f>
        <v>K50x30x3.2</v>
      </c>
      <c r="K4" s="14" t="str">
        <f t="shared" ref="K4:K35" si="3">"K"&amp;B4&amp; "/" &amp; D4</f>
        <v>K50/3.2</v>
      </c>
      <c r="L4" s="14" t="str">
        <f t="shared" ref="L4:L35" si="4">"K"&amp;B4&amp; "x" &amp; D4</f>
        <v>K50x3.2</v>
      </c>
      <c r="M4" s="14" t="str">
        <f t="shared" ref="M4:M35" si="5">"HFRHS"&amp;B4&amp;"X"&amp;C4&amp;"X"&amp;D4</f>
        <v>HFRHS50X30X3.2</v>
      </c>
      <c r="P4" s="14" t="str">
        <f t="shared" ref="P4:P70" si="6" xml:space="preserve"> "synonyms"&amp;""""&amp;":["&amp;""""&amp;I4&amp;""""&amp;","&amp;""""&amp;J4&amp;""""&amp;","&amp;""""&amp;K4&amp;""""&amp;","&amp;""""&amp;L4&amp;""""&amp;","&amp;""""&amp;M4&amp;""""&amp;","&amp;""""&amp;N4&amp;""""&amp;","&amp;""""&amp;O4&amp;""""&amp;"]}]},"</f>
        <v>synonyms":["K50/30/3.2","K50x30x3.2","K50/3.2","K50x3.2","HFRHS50X30X3.2","",""]}]},</v>
      </c>
      <c r="Q4" s="14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{"K50/30/3.2": [{"shape_coords":[50,30,3.2,4.8,3.2],"shape_name":"Rectangle Hollow Section","synonyms":["K50/30/3.2","K50x30x3.2","K50/3.2","K50x3.2","HFRHS50X30X3.2","",""]}]},</v>
      </c>
      <c r="R4" s="2" t="str">
        <f>"'&lt;option value=""" &amp;B4 &amp; ";" &amp;C4 &amp; ";" &amp;D4 &amp; ";" &amp;E4 &amp; ";" &amp;F4 &amp; """&gt;" &amp;A4 &amp; "&lt;/option&gt;"</f>
        <v>'&lt;option value="50;30;3.2;4.8;3.2"&gt;K50/30/3.2&lt;/option&gt;</v>
      </c>
    </row>
    <row r="5" spans="1:18" ht="14.45" customHeight="1">
      <c r="A5" s="14" t="str">
        <f t="shared" si="0"/>
        <v>K50/30/4</v>
      </c>
      <c r="B5" s="14">
        <v>50</v>
      </c>
      <c r="C5" s="14">
        <v>30</v>
      </c>
      <c r="D5" s="14">
        <v>4</v>
      </c>
      <c r="E5" s="14">
        <v>4</v>
      </c>
      <c r="F5" s="14">
        <v>6</v>
      </c>
      <c r="G5" s="14" t="s">
        <v>2061</v>
      </c>
      <c r="H5" s="14" t="s">
        <v>2062</v>
      </c>
      <c r="I5" s="14" t="str">
        <f t="shared" si="1"/>
        <v>K50/30/4</v>
      </c>
      <c r="J5" s="14" t="str">
        <f t="shared" si="2"/>
        <v>K50x30x4</v>
      </c>
      <c r="K5" s="14" t="str">
        <f t="shared" si="3"/>
        <v>K50/4</v>
      </c>
      <c r="L5" s="14" t="str">
        <f t="shared" si="4"/>
        <v>K50x4</v>
      </c>
      <c r="M5" s="14" t="str">
        <f t="shared" si="5"/>
        <v>HFRHS50X30X4</v>
      </c>
      <c r="P5" s="14" t="str">
        <f t="shared" si="6"/>
        <v>synonyms":["K50/30/4","K50x30x4","K50/4","K50x4","HFRHS50X30X4","",""]}]},</v>
      </c>
      <c r="Q5" s="14" t="str">
        <f t="shared" ref="Q5:Q70" si="7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{"K50/30/4": [{"shape_coords":[50,30,4,4,6],"shape_name":"Rectangle Hollow Section","synonyms":["K50/30/4","K50x30x4","K50/4","K50x4","HFRHS50X30X4","",""]}]},</v>
      </c>
      <c r="R5" s="2" t="str">
        <f t="shared" ref="R5:R68" si="8">"'&lt;option value=""" &amp;B5 &amp; ";" &amp;C5 &amp; ";" &amp;D5 &amp; ";" &amp;E5 &amp; ";" &amp;F5 &amp; """&gt;" &amp;A5 &amp; "&lt;/option&gt;"</f>
        <v>'&lt;option value="50;30;4;4;6"&gt;K50/30/4&lt;/option&gt;</v>
      </c>
    </row>
    <row r="6" spans="1:18" ht="14.45" customHeight="1">
      <c r="A6" s="14" t="str">
        <f t="shared" si="0"/>
        <v>K60/40/4</v>
      </c>
      <c r="B6" s="14">
        <v>60</v>
      </c>
      <c r="C6" s="14">
        <v>40</v>
      </c>
      <c r="D6" s="14">
        <v>4</v>
      </c>
      <c r="E6" s="14">
        <v>4</v>
      </c>
      <c r="F6" s="14">
        <v>6</v>
      </c>
      <c r="G6" s="14" t="s">
        <v>2061</v>
      </c>
      <c r="H6" s="14" t="s">
        <v>2062</v>
      </c>
      <c r="I6" s="14" t="str">
        <f t="shared" si="1"/>
        <v>K60/40/4</v>
      </c>
      <c r="J6" s="14" t="str">
        <f t="shared" si="2"/>
        <v>K60x40x4</v>
      </c>
      <c r="K6" s="14" t="str">
        <f t="shared" si="3"/>
        <v>K60/4</v>
      </c>
      <c r="L6" s="14" t="str">
        <f t="shared" si="4"/>
        <v>K60x4</v>
      </c>
      <c r="M6" s="14" t="str">
        <f t="shared" si="5"/>
        <v>HFRHS60X40X4</v>
      </c>
      <c r="P6" s="14" t="str">
        <f t="shared" si="6"/>
        <v>synonyms":["K60/40/4","K60x40x4","K60/4","K60x4","HFRHS60X40X4","",""]}]},</v>
      </c>
      <c r="Q6" s="14" t="str">
        <f t="shared" si="7"/>
        <v>{"K60/40/4": [{"shape_coords":[60,40,4,4,6],"shape_name":"Rectangle Hollow Section","synonyms":["K60/40/4","K60x40x4","K60/4","K60x4","HFRHS60X40X4","",""]}]},</v>
      </c>
      <c r="R6" s="2" t="str">
        <f t="shared" si="8"/>
        <v>'&lt;option value="60;40;4;4;6"&gt;K60/40/4&lt;/option&gt;</v>
      </c>
    </row>
    <row r="7" spans="1:18" ht="14.45" customHeight="1">
      <c r="A7" s="14" t="str">
        <f t="shared" si="0"/>
        <v>K60/40/5</v>
      </c>
      <c r="B7" s="14">
        <v>60</v>
      </c>
      <c r="C7" s="14">
        <v>40</v>
      </c>
      <c r="D7" s="14">
        <v>5</v>
      </c>
      <c r="E7" s="14">
        <v>5</v>
      </c>
      <c r="F7" s="14" t="s">
        <v>42</v>
      </c>
      <c r="G7" s="14" t="s">
        <v>2061</v>
      </c>
      <c r="H7" s="14" t="s">
        <v>2062</v>
      </c>
      <c r="I7" s="14" t="str">
        <f t="shared" si="1"/>
        <v>K60/40/5</v>
      </c>
      <c r="J7" s="14" t="str">
        <f t="shared" si="2"/>
        <v>K60x40x5</v>
      </c>
      <c r="K7" s="14" t="str">
        <f t="shared" si="3"/>
        <v>K60/5</v>
      </c>
      <c r="L7" s="14" t="str">
        <f t="shared" si="4"/>
        <v>K60x5</v>
      </c>
      <c r="M7" s="14" t="str">
        <f t="shared" si="5"/>
        <v>HFRHS60X40X5</v>
      </c>
      <c r="P7" s="14" t="str">
        <f t="shared" si="6"/>
        <v>synonyms":["K60/40/5","K60x40x5","K60/5","K60x5","HFRHS60X40X5","",""]}]},</v>
      </c>
      <c r="Q7" s="14" t="str">
        <f t="shared" si="7"/>
        <v>{"K60/40/5": [{"shape_coords":[60,40,5,5,7.5],"shape_name":"Rectangle Hollow Section","synonyms":["K60/40/5","K60x40x5","K60/5","K60x5","HFRHS60X40X5","",""]}]},</v>
      </c>
      <c r="R7" s="2" t="str">
        <f t="shared" si="8"/>
        <v>'&lt;option value="60;40;5;5;7.5"&gt;K60/40/5&lt;/option&gt;</v>
      </c>
    </row>
    <row r="8" spans="1:18" ht="14.45" customHeight="1">
      <c r="A8" s="14" t="str">
        <f t="shared" si="0"/>
        <v>K80/40/4</v>
      </c>
      <c r="B8" s="14">
        <v>80</v>
      </c>
      <c r="C8" s="14">
        <v>40</v>
      </c>
      <c r="D8" s="14">
        <v>4</v>
      </c>
      <c r="E8" s="14">
        <v>4</v>
      </c>
      <c r="F8" s="14">
        <v>6</v>
      </c>
      <c r="G8" s="14" t="s">
        <v>2061</v>
      </c>
      <c r="H8" s="14" t="s">
        <v>2062</v>
      </c>
      <c r="I8" s="14" t="str">
        <f t="shared" si="1"/>
        <v>K80/40/4</v>
      </c>
      <c r="J8" s="14" t="str">
        <f t="shared" si="2"/>
        <v>K80x40x4</v>
      </c>
      <c r="K8" s="14" t="str">
        <f t="shared" si="3"/>
        <v>K80/4</v>
      </c>
      <c r="L8" s="14" t="str">
        <f t="shared" si="4"/>
        <v>K80x4</v>
      </c>
      <c r="M8" s="14" t="str">
        <f t="shared" si="5"/>
        <v>HFRHS80X40X4</v>
      </c>
      <c r="P8" s="14" t="str">
        <f t="shared" si="6"/>
        <v>synonyms":["K80/40/4","K80x40x4","K80/4","K80x4","HFRHS80X40X4","",""]}]},</v>
      </c>
      <c r="Q8" s="14" t="str">
        <f t="shared" si="7"/>
        <v>{"K80/40/4": [{"shape_coords":[80,40,4,4,6],"shape_name":"Rectangle Hollow Section","synonyms":["K80/40/4","K80x40x4","K80/4","K80x4","HFRHS80X40X4","",""]}]},</v>
      </c>
      <c r="R8" s="2" t="str">
        <f t="shared" si="8"/>
        <v>'&lt;option value="80;40;4;4;6"&gt;K80/40/4&lt;/option&gt;</v>
      </c>
    </row>
    <row r="9" spans="1:18" ht="14.45" customHeight="1">
      <c r="A9" s="14" t="str">
        <f t="shared" si="0"/>
        <v>K80/40/5</v>
      </c>
      <c r="B9" s="14">
        <v>80</v>
      </c>
      <c r="C9" s="14">
        <v>40</v>
      </c>
      <c r="D9" s="14">
        <v>5</v>
      </c>
      <c r="E9" s="14">
        <v>5</v>
      </c>
      <c r="F9" s="14" t="s">
        <v>42</v>
      </c>
      <c r="G9" s="14" t="s">
        <v>2061</v>
      </c>
      <c r="H9" s="14" t="s">
        <v>2062</v>
      </c>
      <c r="I9" s="14" t="str">
        <f t="shared" si="1"/>
        <v>K80/40/5</v>
      </c>
      <c r="J9" s="14" t="str">
        <f t="shared" si="2"/>
        <v>K80x40x5</v>
      </c>
      <c r="K9" s="14" t="str">
        <f t="shared" si="3"/>
        <v>K80/5</v>
      </c>
      <c r="L9" s="14" t="str">
        <f t="shared" si="4"/>
        <v>K80x5</v>
      </c>
      <c r="M9" s="14" t="str">
        <f t="shared" si="5"/>
        <v>HFRHS80X40X5</v>
      </c>
      <c r="P9" s="14" t="str">
        <f t="shared" si="6"/>
        <v>synonyms":["K80/40/5","K80x40x5","K80/5","K80x5","HFRHS80X40X5","",""]}]},</v>
      </c>
      <c r="Q9" s="14" t="str">
        <f t="shared" si="7"/>
        <v>{"K80/40/5": [{"shape_coords":[80,40,5,5,7.5],"shape_name":"Rectangle Hollow Section","synonyms":["K80/40/5","K80x40x5","K80/5","K80x5","HFRHS80X40X5","",""]}]},</v>
      </c>
      <c r="R9" s="2" t="str">
        <f t="shared" si="8"/>
        <v>'&lt;option value="80;40;5;5;7.5"&gt;K80/40/5&lt;/option&gt;</v>
      </c>
    </row>
    <row r="10" spans="1:18" ht="14.45" customHeight="1">
      <c r="A10" s="14" t="str">
        <f t="shared" si="0"/>
        <v>K80/40/6.3</v>
      </c>
      <c r="B10" s="14">
        <v>80</v>
      </c>
      <c r="C10" s="14">
        <v>40</v>
      </c>
      <c r="D10" s="14" t="s">
        <v>260</v>
      </c>
      <c r="E10" s="14" t="s">
        <v>260</v>
      </c>
      <c r="F10" s="14" t="s">
        <v>2063</v>
      </c>
      <c r="G10" s="14" t="s">
        <v>2061</v>
      </c>
      <c r="H10" s="14" t="s">
        <v>2062</v>
      </c>
      <c r="I10" s="14" t="str">
        <f t="shared" si="1"/>
        <v>K80/40/6.3</v>
      </c>
      <c r="J10" s="14" t="str">
        <f t="shared" si="2"/>
        <v>K80x40x6.3</v>
      </c>
      <c r="K10" s="14" t="str">
        <f t="shared" si="3"/>
        <v>K80/6.3</v>
      </c>
      <c r="L10" s="14" t="str">
        <f t="shared" si="4"/>
        <v>K80x6.3</v>
      </c>
      <c r="M10" s="14" t="str">
        <f t="shared" si="5"/>
        <v>HFRHS80X40X6.3</v>
      </c>
      <c r="P10" s="14" t="str">
        <f t="shared" si="6"/>
        <v>synonyms":["K80/40/6.3","K80x40x6.3","K80/6.3","K80x6.3","HFRHS80X40X6.3","",""]}]},</v>
      </c>
      <c r="Q10" s="14" t="str">
        <f t="shared" si="7"/>
        <v>{"K80/40/6.3": [{"shape_coords":[80,40,6.3,6.3,9.45],"shape_name":"Rectangle Hollow Section","synonyms":["K80/40/6.3","K80x40x6.3","K80/6.3","K80x6.3","HFRHS80X40X6.3","",""]}]},</v>
      </c>
      <c r="R10" s="2" t="str">
        <f t="shared" si="8"/>
        <v>'&lt;option value="80;40;6.3;6.3;9.45"&gt;K80/40/6.3&lt;/option&gt;</v>
      </c>
    </row>
    <row r="11" spans="1:18" ht="14.45" customHeight="1">
      <c r="A11" s="14" t="str">
        <f t="shared" si="0"/>
        <v>K90/50/5</v>
      </c>
      <c r="B11" s="14">
        <v>90</v>
      </c>
      <c r="C11" s="14">
        <v>50</v>
      </c>
      <c r="D11" s="14">
        <v>5</v>
      </c>
      <c r="E11" s="14">
        <v>5</v>
      </c>
      <c r="F11" s="14" t="s">
        <v>42</v>
      </c>
      <c r="G11" s="14" t="s">
        <v>2061</v>
      </c>
      <c r="H11" s="14" t="s">
        <v>2062</v>
      </c>
      <c r="I11" s="14" t="str">
        <f t="shared" si="1"/>
        <v>K90/50/5</v>
      </c>
      <c r="J11" s="14" t="str">
        <f t="shared" si="2"/>
        <v>K90x50x5</v>
      </c>
      <c r="K11" s="14" t="str">
        <f t="shared" si="3"/>
        <v>K90/5</v>
      </c>
      <c r="L11" s="14" t="str">
        <f t="shared" si="4"/>
        <v>K90x5</v>
      </c>
      <c r="M11" s="14" t="str">
        <f t="shared" si="5"/>
        <v>HFRHS90X50X5</v>
      </c>
      <c r="P11" s="14" t="str">
        <f t="shared" si="6"/>
        <v>synonyms":["K90/50/5","K90x50x5","K90/5","K90x5","HFRHS90X50X5","",""]}]},</v>
      </c>
      <c r="Q11" s="14" t="str">
        <f t="shared" si="7"/>
        <v>{"K90/50/5": [{"shape_coords":[90,50,5,5,7.5],"shape_name":"Rectangle Hollow Section","synonyms":["K90/50/5","K90x50x5","K90/5","K90x5","HFRHS90X50X5","",""]}]},</v>
      </c>
      <c r="R11" s="2" t="str">
        <f t="shared" si="8"/>
        <v>'&lt;option value="90;50;5;5;7.5"&gt;K90/50/5&lt;/option&gt;</v>
      </c>
    </row>
    <row r="12" spans="1:18" ht="14.45" customHeight="1">
      <c r="A12" s="14" t="str">
        <f t="shared" si="0"/>
        <v>K90/50/6.3</v>
      </c>
      <c r="B12" s="14">
        <v>90</v>
      </c>
      <c r="C12" s="14">
        <v>50</v>
      </c>
      <c r="D12" s="14" t="s">
        <v>260</v>
      </c>
      <c r="E12" s="14" t="s">
        <v>260</v>
      </c>
      <c r="F12" s="14" t="s">
        <v>2063</v>
      </c>
      <c r="G12" s="14" t="s">
        <v>2061</v>
      </c>
      <c r="H12" s="14" t="s">
        <v>2062</v>
      </c>
      <c r="I12" s="14" t="str">
        <f t="shared" si="1"/>
        <v>K90/50/6.3</v>
      </c>
      <c r="J12" s="14" t="str">
        <f t="shared" si="2"/>
        <v>K90x50x6.3</v>
      </c>
      <c r="K12" s="14" t="str">
        <f t="shared" si="3"/>
        <v>K90/6.3</v>
      </c>
      <c r="L12" s="14" t="str">
        <f t="shared" si="4"/>
        <v>K90x6.3</v>
      </c>
      <c r="M12" s="14" t="str">
        <f t="shared" si="5"/>
        <v>HFRHS90X50X6.3</v>
      </c>
      <c r="P12" s="14" t="str">
        <f t="shared" si="6"/>
        <v>synonyms":["K90/50/6.3","K90x50x6.3","K90/6.3","K90x6.3","HFRHS90X50X6.3","",""]}]},</v>
      </c>
      <c r="Q12" s="14" t="str">
        <f t="shared" si="7"/>
        <v>{"K90/50/6.3": [{"shape_coords":[90,50,6.3,6.3,9.45],"shape_name":"Rectangle Hollow Section","synonyms":["K90/50/6.3","K90x50x6.3","K90/6.3","K90x6.3","HFRHS90X50X6.3","",""]}]},</v>
      </c>
      <c r="R12" s="2" t="str">
        <f t="shared" si="8"/>
        <v>'&lt;option value="90;50;6.3;6.3;9.45"&gt;K90/50/6.3&lt;/option&gt;</v>
      </c>
    </row>
    <row r="13" spans="1:18" ht="14.45" customHeight="1">
      <c r="A13" s="14" t="str">
        <f t="shared" si="0"/>
        <v>K100/50/4</v>
      </c>
      <c r="B13" s="14">
        <v>100</v>
      </c>
      <c r="C13" s="14">
        <v>50</v>
      </c>
      <c r="D13" s="14">
        <v>4</v>
      </c>
      <c r="E13" s="14">
        <v>4</v>
      </c>
      <c r="F13" s="14">
        <v>6</v>
      </c>
      <c r="G13" s="14" t="s">
        <v>2061</v>
      </c>
      <c r="H13" s="14" t="s">
        <v>2062</v>
      </c>
      <c r="I13" s="14" t="str">
        <f t="shared" si="1"/>
        <v>K100/50/4</v>
      </c>
      <c r="J13" s="14" t="str">
        <f t="shared" si="2"/>
        <v>K100x50x4</v>
      </c>
      <c r="K13" s="14" t="str">
        <f t="shared" si="3"/>
        <v>K100/4</v>
      </c>
      <c r="L13" s="14" t="str">
        <f t="shared" si="4"/>
        <v>K100x4</v>
      </c>
      <c r="M13" s="14" t="str">
        <f t="shared" si="5"/>
        <v>HFRHS100X50X4</v>
      </c>
      <c r="P13" s="14" t="str">
        <f t="shared" si="6"/>
        <v>synonyms":["K100/50/4","K100x50x4","K100/4","K100x4","HFRHS100X50X4","",""]}]},</v>
      </c>
      <c r="Q13" s="14" t="str">
        <f t="shared" si="7"/>
        <v>{"K100/50/4": [{"shape_coords":[100,50,4,4,6],"shape_name":"Rectangle Hollow Section","synonyms":["K100/50/4","K100x50x4","K100/4","K100x4","HFRHS100X50X4","",""]}]},</v>
      </c>
      <c r="R13" s="2" t="str">
        <f t="shared" si="8"/>
        <v>'&lt;option value="100;50;4;4;6"&gt;K100/50/4&lt;/option&gt;</v>
      </c>
    </row>
    <row r="14" spans="1:18" ht="14.45" customHeight="1">
      <c r="A14" s="14" t="str">
        <f t="shared" si="0"/>
        <v>K100/50/5</v>
      </c>
      <c r="B14" s="14">
        <v>100</v>
      </c>
      <c r="C14" s="14">
        <v>50</v>
      </c>
      <c r="D14" s="14">
        <v>5</v>
      </c>
      <c r="E14" s="14">
        <v>5</v>
      </c>
      <c r="F14" s="14" t="s">
        <v>42</v>
      </c>
      <c r="G14" s="14" t="s">
        <v>2061</v>
      </c>
      <c r="H14" s="14" t="s">
        <v>2062</v>
      </c>
      <c r="I14" s="14" t="str">
        <f t="shared" si="1"/>
        <v>K100/50/5</v>
      </c>
      <c r="J14" s="14" t="str">
        <f t="shared" si="2"/>
        <v>K100x50x5</v>
      </c>
      <c r="K14" s="14" t="str">
        <f t="shared" si="3"/>
        <v>K100/5</v>
      </c>
      <c r="L14" s="14" t="str">
        <f t="shared" si="4"/>
        <v>K100x5</v>
      </c>
      <c r="M14" s="14" t="str">
        <f t="shared" si="5"/>
        <v>HFRHS100X50X5</v>
      </c>
      <c r="P14" s="14" t="str">
        <f t="shared" si="6"/>
        <v>synonyms":["K100/50/5","K100x50x5","K100/5","K100x5","HFRHS100X50X5","",""]}]},</v>
      </c>
      <c r="Q14" s="14" t="str">
        <f t="shared" si="7"/>
        <v>{"K100/50/5": [{"shape_coords":[100,50,5,5,7.5],"shape_name":"Rectangle Hollow Section","synonyms":["K100/50/5","K100x50x5","K100/5","K100x5","HFRHS100X50X5","",""]}]},</v>
      </c>
      <c r="R14" s="2" t="str">
        <f t="shared" si="8"/>
        <v>'&lt;option value="100;50;5;5;7.5"&gt;K100/50/5&lt;/option&gt;</v>
      </c>
    </row>
    <row r="15" spans="1:18" ht="14.45" customHeight="1">
      <c r="A15" s="14" t="str">
        <f t="shared" si="0"/>
        <v>K100/50/6.3</v>
      </c>
      <c r="B15" s="14">
        <v>100</v>
      </c>
      <c r="C15" s="14">
        <v>50</v>
      </c>
      <c r="D15" s="14" t="s">
        <v>260</v>
      </c>
      <c r="E15" s="14" t="s">
        <v>260</v>
      </c>
      <c r="F15" s="14" t="s">
        <v>2063</v>
      </c>
      <c r="G15" s="14" t="s">
        <v>2061</v>
      </c>
      <c r="H15" s="14" t="s">
        <v>2062</v>
      </c>
      <c r="I15" s="14" t="str">
        <f t="shared" si="1"/>
        <v>K100/50/6.3</v>
      </c>
      <c r="J15" s="14" t="str">
        <f t="shared" si="2"/>
        <v>K100x50x6.3</v>
      </c>
      <c r="K15" s="14" t="str">
        <f t="shared" si="3"/>
        <v>K100/6.3</v>
      </c>
      <c r="L15" s="14" t="str">
        <f t="shared" si="4"/>
        <v>K100x6.3</v>
      </c>
      <c r="M15" s="14" t="str">
        <f t="shared" si="5"/>
        <v>HFRHS100X50X6.3</v>
      </c>
      <c r="P15" s="14" t="str">
        <f t="shared" si="6"/>
        <v>synonyms":["K100/50/6.3","K100x50x6.3","K100/6.3","K100x6.3","HFRHS100X50X6.3","",""]}]},</v>
      </c>
      <c r="Q15" s="14" t="str">
        <f t="shared" si="7"/>
        <v>{"K100/50/6.3": [{"shape_coords":[100,50,6.3,6.3,9.45],"shape_name":"Rectangle Hollow Section","synonyms":["K100/50/6.3","K100x50x6.3","K100/6.3","K100x6.3","HFRHS100X50X6.3","",""]}]},</v>
      </c>
      <c r="R15" s="2" t="str">
        <f t="shared" si="8"/>
        <v>'&lt;option value="100;50;6.3;6.3;9.45"&gt;K100/50/6.3&lt;/option&gt;</v>
      </c>
    </row>
    <row r="16" spans="1:18" ht="14.45" customHeight="1">
      <c r="A16" s="14" t="str">
        <f t="shared" si="0"/>
        <v>K100/60/5</v>
      </c>
      <c r="B16" s="14">
        <v>100</v>
      </c>
      <c r="C16" s="14">
        <v>60</v>
      </c>
      <c r="D16" s="14">
        <v>5</v>
      </c>
      <c r="E16" s="14">
        <v>5</v>
      </c>
      <c r="F16" s="14" t="s">
        <v>42</v>
      </c>
      <c r="G16" s="14" t="s">
        <v>2061</v>
      </c>
      <c r="H16" s="14" t="s">
        <v>2062</v>
      </c>
      <c r="I16" s="14" t="str">
        <f t="shared" si="1"/>
        <v>K100/60/5</v>
      </c>
      <c r="J16" s="14" t="str">
        <f t="shared" si="2"/>
        <v>K100x60x5</v>
      </c>
      <c r="K16" s="14" t="str">
        <f t="shared" si="3"/>
        <v>K100/5</v>
      </c>
      <c r="L16" s="14" t="str">
        <f t="shared" si="4"/>
        <v>K100x5</v>
      </c>
      <c r="M16" s="14" t="str">
        <f t="shared" si="5"/>
        <v>HFRHS100X60X5</v>
      </c>
      <c r="P16" s="14" t="str">
        <f t="shared" si="6"/>
        <v>synonyms":["K100/60/5","K100x60x5","K100/5","K100x5","HFRHS100X60X5","",""]}]},</v>
      </c>
      <c r="Q16" s="14" t="str">
        <f t="shared" si="7"/>
        <v>{"K100/60/5": [{"shape_coords":[100,60,5,5,7.5],"shape_name":"Rectangle Hollow Section","synonyms":["K100/60/5","K100x60x5","K100/5","K100x5","HFRHS100X60X5","",""]}]},</v>
      </c>
      <c r="R16" s="2" t="str">
        <f t="shared" si="8"/>
        <v>'&lt;option value="100;60;5;5;7.5"&gt;K100/60/5&lt;/option&gt;</v>
      </c>
    </row>
    <row r="17" spans="1:18" ht="14.45" customHeight="1">
      <c r="A17" s="14" t="str">
        <f t="shared" si="0"/>
        <v>K100/60/6.3</v>
      </c>
      <c r="B17" s="14">
        <v>100</v>
      </c>
      <c r="C17" s="14">
        <v>60</v>
      </c>
      <c r="D17" s="14" t="s">
        <v>260</v>
      </c>
      <c r="E17" s="14" t="s">
        <v>260</v>
      </c>
      <c r="F17" s="14" t="s">
        <v>2063</v>
      </c>
      <c r="G17" s="14" t="s">
        <v>2061</v>
      </c>
      <c r="H17" s="14" t="s">
        <v>2062</v>
      </c>
      <c r="I17" s="14" t="str">
        <f t="shared" si="1"/>
        <v>K100/60/6.3</v>
      </c>
      <c r="J17" s="14" t="str">
        <f t="shared" si="2"/>
        <v>K100x60x6.3</v>
      </c>
      <c r="K17" s="14" t="str">
        <f t="shared" si="3"/>
        <v>K100/6.3</v>
      </c>
      <c r="L17" s="14" t="str">
        <f t="shared" si="4"/>
        <v>K100x6.3</v>
      </c>
      <c r="M17" s="14" t="str">
        <f t="shared" si="5"/>
        <v>HFRHS100X60X6.3</v>
      </c>
      <c r="P17" s="14" t="str">
        <f t="shared" si="6"/>
        <v>synonyms":["K100/60/6.3","K100x60x6.3","K100/6.3","K100x6.3","HFRHS100X60X6.3","",""]}]},</v>
      </c>
      <c r="Q17" s="14" t="str">
        <f t="shared" si="7"/>
        <v>{"K100/60/6.3": [{"shape_coords":[100,60,6.3,6.3,9.45],"shape_name":"Rectangle Hollow Section","synonyms":["K100/60/6.3","K100x60x6.3","K100/6.3","K100x6.3","HFRHS100X60X6.3","",""]}]},</v>
      </c>
      <c r="R17" s="2" t="str">
        <f t="shared" si="8"/>
        <v>'&lt;option value="100;60;6.3;6.3;9.45"&gt;K100/60/6.3&lt;/option&gt;</v>
      </c>
    </row>
    <row r="18" spans="1:18" ht="14.45" customHeight="1">
      <c r="A18" s="14" t="str">
        <f t="shared" si="0"/>
        <v>K120/60/5</v>
      </c>
      <c r="B18" s="14">
        <v>120</v>
      </c>
      <c r="C18" s="14">
        <v>60</v>
      </c>
      <c r="D18" s="14">
        <v>5</v>
      </c>
      <c r="E18" s="14">
        <v>5</v>
      </c>
      <c r="F18" s="14" t="s">
        <v>42</v>
      </c>
      <c r="G18" s="14" t="s">
        <v>2061</v>
      </c>
      <c r="H18" s="14" t="s">
        <v>2062</v>
      </c>
      <c r="I18" s="14" t="str">
        <f t="shared" si="1"/>
        <v>K120/60/5</v>
      </c>
      <c r="J18" s="14" t="str">
        <f t="shared" si="2"/>
        <v>K120x60x5</v>
      </c>
      <c r="K18" s="14" t="str">
        <f t="shared" si="3"/>
        <v>K120/5</v>
      </c>
      <c r="L18" s="14" t="str">
        <f t="shared" si="4"/>
        <v>K120x5</v>
      </c>
      <c r="M18" s="14" t="str">
        <f t="shared" si="5"/>
        <v>HFRHS120X60X5</v>
      </c>
      <c r="P18" s="14" t="str">
        <f t="shared" si="6"/>
        <v>synonyms":["K120/60/5","K120x60x5","K120/5","K120x5","HFRHS120X60X5","",""]}]},</v>
      </c>
      <c r="Q18" s="14" t="str">
        <f t="shared" si="7"/>
        <v>{"K120/60/5": [{"shape_coords":[120,60,5,5,7.5],"shape_name":"Rectangle Hollow Section","synonyms":["K120/60/5","K120x60x5","K120/5","K120x5","HFRHS120X60X5","",""]}]},</v>
      </c>
      <c r="R18" s="2" t="str">
        <f t="shared" si="8"/>
        <v>'&lt;option value="120;60;5;5;7.5"&gt;K120/60/5&lt;/option&gt;</v>
      </c>
    </row>
    <row r="19" spans="1:18" ht="14.45" customHeight="1">
      <c r="A19" s="14" t="str">
        <f t="shared" si="0"/>
        <v>K120/60/6.3</v>
      </c>
      <c r="B19" s="14">
        <v>120</v>
      </c>
      <c r="C19" s="14">
        <v>60</v>
      </c>
      <c r="D19" s="14" t="s">
        <v>260</v>
      </c>
      <c r="E19" s="14" t="s">
        <v>260</v>
      </c>
      <c r="F19" s="14" t="s">
        <v>2063</v>
      </c>
      <c r="G19" s="14" t="s">
        <v>2061</v>
      </c>
      <c r="H19" s="14" t="s">
        <v>2062</v>
      </c>
      <c r="I19" s="14" t="str">
        <f t="shared" si="1"/>
        <v>K120/60/6.3</v>
      </c>
      <c r="J19" s="14" t="str">
        <f t="shared" si="2"/>
        <v>K120x60x6.3</v>
      </c>
      <c r="K19" s="14" t="str">
        <f t="shared" si="3"/>
        <v>K120/6.3</v>
      </c>
      <c r="L19" s="14" t="str">
        <f t="shared" si="4"/>
        <v>K120x6.3</v>
      </c>
      <c r="M19" s="14" t="str">
        <f t="shared" si="5"/>
        <v>HFRHS120X60X6.3</v>
      </c>
      <c r="P19" s="14" t="str">
        <f t="shared" si="6"/>
        <v>synonyms":["K120/60/6.3","K120x60x6.3","K120/6.3","K120x6.3","HFRHS120X60X6.3","",""]}]},</v>
      </c>
      <c r="Q19" s="14" t="str">
        <f t="shared" si="7"/>
        <v>{"K120/60/6.3": [{"shape_coords":[120,60,6.3,6.3,9.45],"shape_name":"Rectangle Hollow Section","synonyms":["K120/60/6.3","K120x60x6.3","K120/6.3","K120x6.3","HFRHS120X60X6.3","",""]}]},</v>
      </c>
      <c r="R19" s="2" t="str">
        <f t="shared" si="8"/>
        <v>'&lt;option value="120;60;6.3;6.3;9.45"&gt;K120/60/6.3&lt;/option&gt;</v>
      </c>
    </row>
    <row r="20" spans="1:18" ht="14.45" customHeight="1">
      <c r="A20" s="14" t="str">
        <f t="shared" si="0"/>
        <v>K120/80/6.3</v>
      </c>
      <c r="B20" s="14">
        <v>120</v>
      </c>
      <c r="C20" s="14">
        <v>80</v>
      </c>
      <c r="D20" s="14" t="s">
        <v>260</v>
      </c>
      <c r="E20" s="14" t="s">
        <v>260</v>
      </c>
      <c r="F20" s="14" t="s">
        <v>2063</v>
      </c>
      <c r="G20" s="14" t="s">
        <v>2061</v>
      </c>
      <c r="H20" s="14" t="s">
        <v>2062</v>
      </c>
      <c r="I20" s="14" t="str">
        <f t="shared" si="1"/>
        <v>K120/80/6.3</v>
      </c>
      <c r="J20" s="14" t="str">
        <f t="shared" si="2"/>
        <v>K120x80x6.3</v>
      </c>
      <c r="K20" s="14" t="str">
        <f t="shared" si="3"/>
        <v>K120/6.3</v>
      </c>
      <c r="L20" s="14" t="str">
        <f t="shared" si="4"/>
        <v>K120x6.3</v>
      </c>
      <c r="M20" s="14" t="str">
        <f t="shared" si="5"/>
        <v>HFRHS120X80X6.3</v>
      </c>
      <c r="P20" s="14" t="str">
        <f t="shared" si="6"/>
        <v>synonyms":["K120/80/6.3","K120x80x6.3","K120/6.3","K120x6.3","HFRHS120X80X6.3","",""]}]},</v>
      </c>
      <c r="Q20" s="14" t="str">
        <f t="shared" si="7"/>
        <v>{"K120/80/6.3": [{"shape_coords":[120,80,6.3,6.3,9.45],"shape_name":"Rectangle Hollow Section","synonyms":["K120/80/6.3","K120x80x6.3","K120/6.3","K120x6.3","HFRHS120X80X6.3","",""]}]},</v>
      </c>
      <c r="R20" s="2" t="str">
        <f t="shared" si="8"/>
        <v>'&lt;option value="120;80;6.3;6.3;9.45"&gt;K120/80/6.3&lt;/option&gt;</v>
      </c>
    </row>
    <row r="21" spans="1:18" ht="14.45" customHeight="1">
      <c r="A21" s="14" t="str">
        <f t="shared" si="0"/>
        <v>K120/80/8</v>
      </c>
      <c r="B21" s="14">
        <v>120</v>
      </c>
      <c r="C21" s="14">
        <v>80</v>
      </c>
      <c r="D21" s="14">
        <v>8</v>
      </c>
      <c r="E21" s="14">
        <v>8</v>
      </c>
      <c r="F21" s="14">
        <v>12</v>
      </c>
      <c r="G21" s="14" t="s">
        <v>2061</v>
      </c>
      <c r="H21" s="14" t="s">
        <v>2062</v>
      </c>
      <c r="I21" s="14" t="str">
        <f t="shared" si="1"/>
        <v>K120/80/8</v>
      </c>
      <c r="J21" s="14" t="str">
        <f t="shared" si="2"/>
        <v>K120x80x8</v>
      </c>
      <c r="K21" s="14" t="str">
        <f t="shared" si="3"/>
        <v>K120/8</v>
      </c>
      <c r="L21" s="14" t="str">
        <f t="shared" si="4"/>
        <v>K120x8</v>
      </c>
      <c r="M21" s="14" t="str">
        <f t="shared" si="5"/>
        <v>HFRHS120X80X8</v>
      </c>
      <c r="P21" s="14" t="str">
        <f t="shared" si="6"/>
        <v>synonyms":["K120/80/8","K120x80x8","K120/8","K120x8","HFRHS120X80X8","",""]}]},</v>
      </c>
      <c r="Q21" s="14" t="str">
        <f t="shared" si="7"/>
        <v>{"K120/80/8": [{"shape_coords":[120,80,8,8,12],"shape_name":"Rectangle Hollow Section","synonyms":["K120/80/8","K120x80x8","K120/8","K120x8","HFRHS120X80X8","",""]}]},</v>
      </c>
      <c r="R21" s="2" t="str">
        <f t="shared" si="8"/>
        <v>'&lt;option value="120;80;8;8;12"&gt;K120/80/8&lt;/option&gt;</v>
      </c>
    </row>
    <row r="22" spans="1:18" ht="14.45" customHeight="1">
      <c r="A22" s="14" t="str">
        <f t="shared" si="0"/>
        <v>K150/100/6.3</v>
      </c>
      <c r="B22" s="14">
        <v>150</v>
      </c>
      <c r="C22" s="14">
        <v>100</v>
      </c>
      <c r="D22" s="14" t="s">
        <v>260</v>
      </c>
      <c r="E22" s="14" t="s">
        <v>260</v>
      </c>
      <c r="F22" s="14" t="s">
        <v>2063</v>
      </c>
      <c r="G22" s="14" t="s">
        <v>2061</v>
      </c>
      <c r="H22" s="14" t="s">
        <v>2062</v>
      </c>
      <c r="I22" s="14" t="str">
        <f t="shared" si="1"/>
        <v>K150/100/6.3</v>
      </c>
      <c r="J22" s="14" t="str">
        <f t="shared" si="2"/>
        <v>K150x100x6.3</v>
      </c>
      <c r="K22" s="14" t="str">
        <f t="shared" si="3"/>
        <v>K150/6.3</v>
      </c>
      <c r="L22" s="14" t="str">
        <f t="shared" si="4"/>
        <v>K150x6.3</v>
      </c>
      <c r="M22" s="14" t="str">
        <f t="shared" si="5"/>
        <v>HFRHS150X100X6.3</v>
      </c>
      <c r="P22" s="14" t="str">
        <f t="shared" si="6"/>
        <v>synonyms":["K150/100/6.3","K150x100x6.3","K150/6.3","K150x6.3","HFRHS150X100X6.3","",""]}]},</v>
      </c>
      <c r="Q22" s="14" t="str">
        <f t="shared" si="7"/>
        <v>{"K150/100/6.3": [{"shape_coords":[150,100,6.3,6.3,9.45],"shape_name":"Rectangle Hollow Section","synonyms":["K150/100/6.3","K150x100x6.3","K150/6.3","K150x6.3","HFRHS150X100X6.3","",""]}]},</v>
      </c>
      <c r="R22" s="2" t="str">
        <f t="shared" si="8"/>
        <v>'&lt;option value="150;100;6.3;6.3;9.45"&gt;K150/100/6.3&lt;/option&gt;</v>
      </c>
    </row>
    <row r="23" spans="1:18" ht="14.45" customHeight="1">
      <c r="A23" s="14" t="str">
        <f t="shared" si="0"/>
        <v>K150/100/8</v>
      </c>
      <c r="B23" s="14">
        <v>150</v>
      </c>
      <c r="C23" s="14">
        <v>100</v>
      </c>
      <c r="D23" s="14">
        <v>8</v>
      </c>
      <c r="E23" s="14">
        <v>8</v>
      </c>
      <c r="F23" s="14">
        <v>12</v>
      </c>
      <c r="G23" s="14" t="s">
        <v>2061</v>
      </c>
      <c r="H23" s="14" t="s">
        <v>2062</v>
      </c>
      <c r="I23" s="14" t="str">
        <f t="shared" si="1"/>
        <v>K150/100/8</v>
      </c>
      <c r="J23" s="14" t="str">
        <f t="shared" si="2"/>
        <v>K150x100x8</v>
      </c>
      <c r="K23" s="14" t="str">
        <f t="shared" si="3"/>
        <v>K150/8</v>
      </c>
      <c r="L23" s="14" t="str">
        <f t="shared" si="4"/>
        <v>K150x8</v>
      </c>
      <c r="M23" s="14" t="str">
        <f t="shared" si="5"/>
        <v>HFRHS150X100X8</v>
      </c>
      <c r="P23" s="14" t="str">
        <f t="shared" si="6"/>
        <v>synonyms":["K150/100/8","K150x100x8","K150/8","K150x8","HFRHS150X100X8","",""]}]},</v>
      </c>
      <c r="Q23" s="14" t="str">
        <f t="shared" si="7"/>
        <v>{"K150/100/8": [{"shape_coords":[150,100,8,8,12],"shape_name":"Rectangle Hollow Section","synonyms":["K150/100/8","K150x100x8","K150/8","K150x8","HFRHS150X100X8","",""]}]},</v>
      </c>
      <c r="R23" s="2" t="str">
        <f t="shared" si="8"/>
        <v>'&lt;option value="150;100;8;8;12"&gt;K150/100/8&lt;/option&gt;</v>
      </c>
    </row>
    <row r="24" spans="1:18" ht="14.45" customHeight="1">
      <c r="A24" s="14" t="str">
        <f t="shared" si="0"/>
        <v>K150/100/10</v>
      </c>
      <c r="B24" s="14">
        <v>150</v>
      </c>
      <c r="C24" s="14">
        <v>100</v>
      </c>
      <c r="D24" s="14">
        <v>10</v>
      </c>
      <c r="E24" s="14">
        <v>10</v>
      </c>
      <c r="F24" s="14">
        <v>15</v>
      </c>
      <c r="G24" s="14" t="s">
        <v>2061</v>
      </c>
      <c r="H24" s="14" t="s">
        <v>2062</v>
      </c>
      <c r="I24" s="14" t="str">
        <f t="shared" si="1"/>
        <v>K150/100/10</v>
      </c>
      <c r="J24" s="14" t="str">
        <f t="shared" si="2"/>
        <v>K150x100x10</v>
      </c>
      <c r="K24" s="14" t="str">
        <f t="shared" si="3"/>
        <v>K150/10</v>
      </c>
      <c r="L24" s="14" t="str">
        <f t="shared" si="4"/>
        <v>K150x10</v>
      </c>
      <c r="M24" s="14" t="str">
        <f t="shared" si="5"/>
        <v>HFRHS150X100X10</v>
      </c>
      <c r="P24" s="14" t="str">
        <f t="shared" si="6"/>
        <v>synonyms":["K150/100/10","K150x100x10","K150/10","K150x10","HFRHS150X100X10","",""]}]},</v>
      </c>
      <c r="Q24" s="14" t="str">
        <f t="shared" si="7"/>
        <v>{"K150/100/10": [{"shape_coords":[150,100,10,10,15],"shape_name":"Rectangle Hollow Section","synonyms":["K150/100/10","K150x100x10","K150/10","K150x10","HFRHS150X100X10","",""]}]},</v>
      </c>
      <c r="R24" s="2" t="str">
        <f t="shared" si="8"/>
        <v>'&lt;option value="150;100;10;10;15"&gt;K150/100/10&lt;/option&gt;</v>
      </c>
    </row>
    <row r="25" spans="1:18" ht="14.45" customHeight="1">
      <c r="A25" s="14" t="str">
        <f t="shared" si="0"/>
        <v>K160/80/8</v>
      </c>
      <c r="B25" s="14">
        <v>160</v>
      </c>
      <c r="C25" s="14">
        <v>80</v>
      </c>
      <c r="D25" s="14">
        <v>8</v>
      </c>
      <c r="E25" s="14">
        <v>8</v>
      </c>
      <c r="F25" s="14">
        <v>12</v>
      </c>
      <c r="G25" s="14" t="s">
        <v>2061</v>
      </c>
      <c r="H25" s="14" t="s">
        <v>2062</v>
      </c>
      <c r="I25" s="14" t="str">
        <f t="shared" si="1"/>
        <v>K160/80/8</v>
      </c>
      <c r="J25" s="14" t="str">
        <f t="shared" si="2"/>
        <v>K160x80x8</v>
      </c>
      <c r="K25" s="14" t="str">
        <f t="shared" si="3"/>
        <v>K160/8</v>
      </c>
      <c r="L25" s="14" t="str">
        <f t="shared" si="4"/>
        <v>K160x8</v>
      </c>
      <c r="M25" s="14" t="str">
        <f t="shared" si="5"/>
        <v>HFRHS160X80X8</v>
      </c>
      <c r="P25" s="14" t="str">
        <f t="shared" si="6"/>
        <v>synonyms":["K160/80/8","K160x80x8","K160/8","K160x8","HFRHS160X80X8","",""]}]},</v>
      </c>
      <c r="Q25" s="14" t="str">
        <f t="shared" si="7"/>
        <v>{"K160/80/8": [{"shape_coords":[160,80,8,8,12],"shape_name":"Rectangle Hollow Section","synonyms":["K160/80/8","K160x80x8","K160/8","K160x8","HFRHS160X80X8","",""]}]},</v>
      </c>
      <c r="R25" s="2" t="str">
        <f t="shared" si="8"/>
        <v>'&lt;option value="160;80;8;8;12"&gt;K160/80/8&lt;/option&gt;</v>
      </c>
    </row>
    <row r="26" spans="1:18" ht="14.45" customHeight="1">
      <c r="A26" s="14" t="str">
        <f t="shared" si="0"/>
        <v>K160/80/10</v>
      </c>
      <c r="B26" s="14">
        <v>160</v>
      </c>
      <c r="C26" s="14">
        <v>80</v>
      </c>
      <c r="D26" s="14">
        <v>10</v>
      </c>
      <c r="E26" s="14">
        <v>10</v>
      </c>
      <c r="F26" s="14">
        <v>15</v>
      </c>
      <c r="G26" s="14" t="s">
        <v>2061</v>
      </c>
      <c r="H26" s="14" t="s">
        <v>2062</v>
      </c>
      <c r="I26" s="14" t="str">
        <f t="shared" si="1"/>
        <v>K160/80/10</v>
      </c>
      <c r="J26" s="14" t="str">
        <f t="shared" si="2"/>
        <v>K160x80x10</v>
      </c>
      <c r="K26" s="14" t="str">
        <f t="shared" si="3"/>
        <v>K160/10</v>
      </c>
      <c r="L26" s="14" t="str">
        <f t="shared" si="4"/>
        <v>K160x10</v>
      </c>
      <c r="M26" s="14" t="str">
        <f t="shared" si="5"/>
        <v>HFRHS160X80X10</v>
      </c>
      <c r="P26" s="14" t="str">
        <f t="shared" si="6"/>
        <v>synonyms":["K160/80/10","K160x80x10","K160/10","K160x10","HFRHS160X80X10","",""]}]},</v>
      </c>
      <c r="Q26" s="14" t="str">
        <f t="shared" si="7"/>
        <v>{"K160/80/10": [{"shape_coords":[160,80,10,10,15],"shape_name":"Rectangle Hollow Section","synonyms":["K160/80/10","K160x80x10","K160/10","K160x10","HFRHS160X80X10","",""]}]},</v>
      </c>
      <c r="R26" s="2" t="str">
        <f t="shared" si="8"/>
        <v>'&lt;option value="160;80;10;10;15"&gt;K160/80/10&lt;/option&gt;</v>
      </c>
    </row>
    <row r="27" spans="1:18" ht="14.45" customHeight="1">
      <c r="A27" s="14" t="str">
        <f t="shared" si="0"/>
        <v>K200/100/8</v>
      </c>
      <c r="B27" s="14">
        <v>200</v>
      </c>
      <c r="C27" s="14">
        <v>100</v>
      </c>
      <c r="D27" s="14">
        <v>8</v>
      </c>
      <c r="E27" s="14">
        <v>8</v>
      </c>
      <c r="F27" s="14">
        <v>12</v>
      </c>
      <c r="G27" s="14" t="s">
        <v>2061</v>
      </c>
      <c r="H27" s="14" t="s">
        <v>2062</v>
      </c>
      <c r="I27" s="14" t="str">
        <f t="shared" si="1"/>
        <v>K200/100/8</v>
      </c>
      <c r="J27" s="14" t="str">
        <f t="shared" si="2"/>
        <v>K200x100x8</v>
      </c>
      <c r="K27" s="14" t="str">
        <f t="shared" si="3"/>
        <v>K200/8</v>
      </c>
      <c r="L27" s="14" t="str">
        <f t="shared" si="4"/>
        <v>K200x8</v>
      </c>
      <c r="M27" s="14" t="str">
        <f t="shared" si="5"/>
        <v>HFRHS200X100X8</v>
      </c>
      <c r="P27" s="14" t="str">
        <f t="shared" si="6"/>
        <v>synonyms":["K200/100/8","K200x100x8","K200/8","K200x8","HFRHS200X100X8","",""]}]},</v>
      </c>
      <c r="Q27" s="14" t="str">
        <f t="shared" si="7"/>
        <v>{"K200/100/8": [{"shape_coords":[200,100,8,8,12],"shape_name":"Rectangle Hollow Section","synonyms":["K200/100/8","K200x100x8","K200/8","K200x8","HFRHS200X100X8","",""]}]},</v>
      </c>
      <c r="R27" s="2" t="str">
        <f t="shared" si="8"/>
        <v>'&lt;option value="200;100;8;8;12"&gt;K200/100/8&lt;/option&gt;</v>
      </c>
    </row>
    <row r="28" spans="1:18" ht="14.45" customHeight="1">
      <c r="A28" s="14" t="str">
        <f t="shared" si="0"/>
        <v>K200/100/10</v>
      </c>
      <c r="B28" s="14">
        <v>200</v>
      </c>
      <c r="C28" s="14">
        <v>100</v>
      </c>
      <c r="D28" s="14">
        <v>10</v>
      </c>
      <c r="E28" s="14">
        <v>10</v>
      </c>
      <c r="F28" s="14">
        <v>15</v>
      </c>
      <c r="G28" s="14" t="s">
        <v>2061</v>
      </c>
      <c r="H28" s="14" t="s">
        <v>2062</v>
      </c>
      <c r="I28" s="14" t="str">
        <f t="shared" si="1"/>
        <v>K200/100/10</v>
      </c>
      <c r="J28" s="14" t="str">
        <f t="shared" si="2"/>
        <v>K200x100x10</v>
      </c>
      <c r="K28" s="14" t="str">
        <f t="shared" si="3"/>
        <v>K200/10</v>
      </c>
      <c r="L28" s="14" t="str">
        <f t="shared" si="4"/>
        <v>K200x10</v>
      </c>
      <c r="M28" s="14" t="str">
        <f t="shared" si="5"/>
        <v>HFRHS200X100X10</v>
      </c>
      <c r="P28" s="14" t="str">
        <f t="shared" si="6"/>
        <v>synonyms":["K200/100/10","K200x100x10","K200/10","K200x10","HFRHS200X100X10","",""]}]},</v>
      </c>
      <c r="Q28" s="14" t="str">
        <f t="shared" si="7"/>
        <v>{"K200/100/10": [{"shape_coords":[200,100,10,10,15],"shape_name":"Rectangle Hollow Section","synonyms":["K200/100/10","K200x100x10","K200/10","K200x10","HFRHS200X100X10","",""]}]},</v>
      </c>
      <c r="R28" s="2" t="str">
        <f t="shared" si="8"/>
        <v>'&lt;option value="200;100;10;10;15"&gt;K200/100/10&lt;/option&gt;</v>
      </c>
    </row>
    <row r="29" spans="1:18" ht="14.45" customHeight="1">
      <c r="A29" s="14" t="str">
        <f t="shared" si="0"/>
        <v>K200/100/12.5</v>
      </c>
      <c r="B29" s="14">
        <v>200</v>
      </c>
      <c r="C29" s="14">
        <v>100</v>
      </c>
      <c r="D29" s="14" t="s">
        <v>76</v>
      </c>
      <c r="E29" s="14" t="s">
        <v>76</v>
      </c>
      <c r="F29" s="14" t="s">
        <v>2064</v>
      </c>
      <c r="G29" s="14" t="s">
        <v>2061</v>
      </c>
      <c r="H29" s="14" t="s">
        <v>2062</v>
      </c>
      <c r="I29" s="14" t="str">
        <f t="shared" si="1"/>
        <v>K200/100/12.5</v>
      </c>
      <c r="J29" s="14" t="str">
        <f t="shared" si="2"/>
        <v>K200x100x12.5</v>
      </c>
      <c r="K29" s="14" t="str">
        <f t="shared" si="3"/>
        <v>K200/12.5</v>
      </c>
      <c r="L29" s="14" t="str">
        <f t="shared" si="4"/>
        <v>K200x12.5</v>
      </c>
      <c r="M29" s="14" t="str">
        <f t="shared" si="5"/>
        <v>HFRHS200X100X12.5</v>
      </c>
      <c r="P29" s="14" t="str">
        <f t="shared" si="6"/>
        <v>synonyms":["K200/100/12.5","K200x100x12.5","K200/12.5","K200x12.5","HFRHS200X100X12.5","",""]}]},</v>
      </c>
      <c r="Q29" s="14" t="str">
        <f t="shared" si="7"/>
        <v>{"K200/100/12.5": [{"shape_coords":[200,100,12.5,12.5,18.75],"shape_name":"Rectangle Hollow Section","synonyms":["K200/100/12.5","K200x100x12.5","K200/12.5","K200x12.5","HFRHS200X100X12.5","",""]}]},</v>
      </c>
      <c r="R29" s="2" t="str">
        <f t="shared" si="8"/>
        <v>'&lt;option value="200;100;12.5;12.5;18.75"&gt;K200/100/12.5&lt;/option&gt;</v>
      </c>
    </row>
    <row r="30" spans="1:18" ht="14.45" customHeight="1">
      <c r="A30" s="14" t="str">
        <f t="shared" si="0"/>
        <v>K200/120/8</v>
      </c>
      <c r="B30" s="14">
        <v>200</v>
      </c>
      <c r="C30" s="14">
        <v>120</v>
      </c>
      <c r="D30" s="14">
        <v>8</v>
      </c>
      <c r="E30" s="14">
        <v>8</v>
      </c>
      <c r="F30" s="14">
        <v>12</v>
      </c>
      <c r="G30" s="14" t="s">
        <v>2061</v>
      </c>
      <c r="H30" s="14" t="s">
        <v>2062</v>
      </c>
      <c r="I30" s="14" t="str">
        <f t="shared" si="1"/>
        <v>K200/120/8</v>
      </c>
      <c r="J30" s="14" t="str">
        <f t="shared" si="2"/>
        <v>K200x120x8</v>
      </c>
      <c r="K30" s="14" t="str">
        <f t="shared" si="3"/>
        <v>K200/8</v>
      </c>
      <c r="L30" s="14" t="str">
        <f t="shared" si="4"/>
        <v>K200x8</v>
      </c>
      <c r="M30" s="14" t="str">
        <f t="shared" si="5"/>
        <v>HFRHS200X120X8</v>
      </c>
      <c r="P30" s="14" t="str">
        <f t="shared" si="6"/>
        <v>synonyms":["K200/120/8","K200x120x8","K200/8","K200x8","HFRHS200X120X8","",""]}]},</v>
      </c>
      <c r="Q30" s="14" t="str">
        <f t="shared" si="7"/>
        <v>{"K200/120/8": [{"shape_coords":[200,120,8,8,12],"shape_name":"Rectangle Hollow Section","synonyms":["K200/120/8","K200x120x8","K200/8","K200x8","HFRHS200X120X8","",""]}]},</v>
      </c>
      <c r="R30" s="2" t="str">
        <f t="shared" si="8"/>
        <v>'&lt;option value="200;120;8;8;12"&gt;K200/120/8&lt;/option&gt;</v>
      </c>
    </row>
    <row r="31" spans="1:18" ht="14.45" customHeight="1">
      <c r="A31" s="14" t="str">
        <f t="shared" si="0"/>
        <v>K200/120/10</v>
      </c>
      <c r="B31" s="14">
        <v>200</v>
      </c>
      <c r="C31" s="14">
        <v>120</v>
      </c>
      <c r="D31" s="14">
        <v>10</v>
      </c>
      <c r="E31" s="14">
        <v>10</v>
      </c>
      <c r="F31" s="14">
        <v>15</v>
      </c>
      <c r="G31" s="14" t="s">
        <v>2061</v>
      </c>
      <c r="H31" s="14" t="s">
        <v>2062</v>
      </c>
      <c r="I31" s="14" t="str">
        <f t="shared" si="1"/>
        <v>K200/120/10</v>
      </c>
      <c r="J31" s="14" t="str">
        <f t="shared" si="2"/>
        <v>K200x120x10</v>
      </c>
      <c r="K31" s="14" t="str">
        <f t="shared" si="3"/>
        <v>K200/10</v>
      </c>
      <c r="L31" s="14" t="str">
        <f t="shared" si="4"/>
        <v>K200x10</v>
      </c>
      <c r="M31" s="14" t="str">
        <f t="shared" si="5"/>
        <v>HFRHS200X120X10</v>
      </c>
      <c r="P31" s="14" t="str">
        <f t="shared" si="6"/>
        <v>synonyms":["K200/120/10","K200x120x10","K200/10","K200x10","HFRHS200X120X10","",""]}]},</v>
      </c>
      <c r="Q31" s="14" t="str">
        <f t="shared" si="7"/>
        <v>{"K200/120/10": [{"shape_coords":[200,120,10,10,15],"shape_name":"Rectangle Hollow Section","synonyms":["K200/120/10","K200x120x10","K200/10","K200x10","HFRHS200X120X10","",""]}]},</v>
      </c>
      <c r="R31" s="2" t="str">
        <f t="shared" si="8"/>
        <v>'&lt;option value="200;120;10;10;15"&gt;K200/120/10&lt;/option&gt;</v>
      </c>
    </row>
    <row r="32" spans="1:18" ht="14.45" customHeight="1">
      <c r="A32" s="14" t="str">
        <f t="shared" si="0"/>
        <v>K250/150/10</v>
      </c>
      <c r="B32" s="14">
        <v>250</v>
      </c>
      <c r="C32" s="14">
        <v>150</v>
      </c>
      <c r="D32" s="14">
        <v>10</v>
      </c>
      <c r="E32" s="14">
        <v>10</v>
      </c>
      <c r="F32" s="14">
        <v>15</v>
      </c>
      <c r="G32" s="14" t="s">
        <v>2061</v>
      </c>
      <c r="H32" s="14" t="s">
        <v>2062</v>
      </c>
      <c r="I32" s="14" t="str">
        <f t="shared" si="1"/>
        <v>K250/150/10</v>
      </c>
      <c r="J32" s="14" t="str">
        <f t="shared" si="2"/>
        <v>K250x150x10</v>
      </c>
      <c r="K32" s="14" t="str">
        <f t="shared" si="3"/>
        <v>K250/10</v>
      </c>
      <c r="L32" s="14" t="str">
        <f t="shared" si="4"/>
        <v>K250x10</v>
      </c>
      <c r="M32" s="14" t="str">
        <f t="shared" si="5"/>
        <v>HFRHS250X150X10</v>
      </c>
      <c r="P32" s="14" t="str">
        <f t="shared" si="6"/>
        <v>synonyms":["K250/150/10","K250x150x10","K250/10","K250x10","HFRHS250X150X10","",""]}]},</v>
      </c>
      <c r="Q32" s="14" t="str">
        <f t="shared" si="7"/>
        <v>{"K250/150/10": [{"shape_coords":[250,150,10,10,15],"shape_name":"Rectangle Hollow Section","synonyms":["K250/150/10","K250x150x10","K250/10","K250x10","HFRHS250X150X10","",""]}]},</v>
      </c>
      <c r="R32" s="2" t="str">
        <f t="shared" si="8"/>
        <v>'&lt;option value="250;150;10;10;15"&gt;K250/150/10&lt;/option&gt;</v>
      </c>
    </row>
    <row r="33" spans="1:18" ht="14.45" customHeight="1">
      <c r="A33" s="14" t="str">
        <f t="shared" si="0"/>
        <v>K250/150/12.5</v>
      </c>
      <c r="B33" s="14">
        <v>250</v>
      </c>
      <c r="C33" s="14">
        <v>150</v>
      </c>
      <c r="D33" s="14" t="s">
        <v>76</v>
      </c>
      <c r="E33" s="14" t="s">
        <v>76</v>
      </c>
      <c r="F33" s="14" t="s">
        <v>2064</v>
      </c>
      <c r="G33" s="14" t="s">
        <v>2061</v>
      </c>
      <c r="H33" s="14" t="s">
        <v>2062</v>
      </c>
      <c r="I33" s="14" t="str">
        <f t="shared" si="1"/>
        <v>K250/150/12.5</v>
      </c>
      <c r="J33" s="14" t="str">
        <f t="shared" si="2"/>
        <v>K250x150x12.5</v>
      </c>
      <c r="K33" s="14" t="str">
        <f t="shared" si="3"/>
        <v>K250/12.5</v>
      </c>
      <c r="L33" s="14" t="str">
        <f t="shared" si="4"/>
        <v>K250x12.5</v>
      </c>
      <c r="M33" s="14" t="str">
        <f t="shared" si="5"/>
        <v>HFRHS250X150X12.5</v>
      </c>
      <c r="P33" s="14" t="str">
        <f t="shared" si="6"/>
        <v>synonyms":["K250/150/12.5","K250x150x12.5","K250/12.5","K250x12.5","HFRHS250X150X12.5","",""]}]},</v>
      </c>
      <c r="Q33" s="14" t="str">
        <f t="shared" si="7"/>
        <v>{"K250/150/12.5": [{"shape_coords":[250,150,12.5,12.5,18.75],"shape_name":"Rectangle Hollow Section","synonyms":["K250/150/12.5","K250x150x12.5","K250/12.5","K250x12.5","HFRHS250X150X12.5","",""]}]},</v>
      </c>
      <c r="R33" s="2" t="str">
        <f t="shared" si="8"/>
        <v>'&lt;option value="250;150;12.5;12.5;18.75"&gt;K250/150/12.5&lt;/option&gt;</v>
      </c>
    </row>
    <row r="34" spans="1:18" ht="14.45" customHeight="1">
      <c r="A34" s="14" t="str">
        <f t="shared" si="0"/>
        <v>K300/200/10</v>
      </c>
      <c r="B34" s="14">
        <v>300</v>
      </c>
      <c r="C34" s="14">
        <v>200</v>
      </c>
      <c r="D34" s="14">
        <v>10</v>
      </c>
      <c r="E34" s="14">
        <v>10</v>
      </c>
      <c r="F34" s="14">
        <v>15</v>
      </c>
      <c r="G34" s="14" t="s">
        <v>2061</v>
      </c>
      <c r="H34" s="14" t="s">
        <v>2062</v>
      </c>
      <c r="I34" s="14" t="str">
        <f t="shared" si="1"/>
        <v>K300/200/10</v>
      </c>
      <c r="J34" s="14" t="str">
        <f t="shared" si="2"/>
        <v>K300x200x10</v>
      </c>
      <c r="K34" s="14" t="str">
        <f t="shared" si="3"/>
        <v>K300/10</v>
      </c>
      <c r="L34" s="14" t="str">
        <f t="shared" si="4"/>
        <v>K300x10</v>
      </c>
      <c r="M34" s="14" t="str">
        <f t="shared" si="5"/>
        <v>HFRHS300X200X10</v>
      </c>
      <c r="P34" s="14" t="str">
        <f t="shared" si="6"/>
        <v>synonyms":["K300/200/10","K300x200x10","K300/10","K300x10","HFRHS300X200X10","",""]}]},</v>
      </c>
      <c r="Q34" s="14" t="str">
        <f t="shared" si="7"/>
        <v>{"K300/200/10": [{"shape_coords":[300,200,10,10,15],"shape_name":"Rectangle Hollow Section","synonyms":["K300/200/10","K300x200x10","K300/10","K300x10","HFRHS300X200X10","",""]}]},</v>
      </c>
      <c r="R34" s="2" t="str">
        <f t="shared" si="8"/>
        <v>'&lt;option value="300;200;10;10;15"&gt;K300/200/10&lt;/option&gt;</v>
      </c>
    </row>
    <row r="35" spans="1:18" ht="14.45" customHeight="1">
      <c r="A35" s="14" t="str">
        <f t="shared" si="0"/>
        <v>K300/200/12.5</v>
      </c>
      <c r="B35" s="14">
        <v>300</v>
      </c>
      <c r="C35" s="14">
        <v>200</v>
      </c>
      <c r="D35" s="14" t="s">
        <v>76</v>
      </c>
      <c r="E35" s="14" t="s">
        <v>76</v>
      </c>
      <c r="F35" s="14" t="s">
        <v>2064</v>
      </c>
      <c r="G35" s="14" t="s">
        <v>2061</v>
      </c>
      <c r="H35" s="14" t="s">
        <v>2062</v>
      </c>
      <c r="I35" s="14" t="str">
        <f t="shared" si="1"/>
        <v>K300/200/12.5</v>
      </c>
      <c r="J35" s="14" t="str">
        <f t="shared" si="2"/>
        <v>K300x200x12.5</v>
      </c>
      <c r="K35" s="14" t="str">
        <f t="shared" si="3"/>
        <v>K300/12.5</v>
      </c>
      <c r="L35" s="14" t="str">
        <f t="shared" si="4"/>
        <v>K300x12.5</v>
      </c>
      <c r="M35" s="14" t="str">
        <f t="shared" si="5"/>
        <v>HFRHS300X200X12.5</v>
      </c>
      <c r="P35" s="14" t="str">
        <f t="shared" si="6"/>
        <v>synonyms":["K300/200/12.5","K300x200x12.5","K300/12.5","K300x12.5","HFRHS300X200X12.5","",""]}]},</v>
      </c>
      <c r="Q35" s="14" t="str">
        <f t="shared" si="7"/>
        <v>{"K300/200/12.5": [{"shape_coords":[300,200,12.5,12.5,18.75],"shape_name":"Rectangle Hollow Section","synonyms":["K300/200/12.5","K300x200x12.5","K300/12.5","K300x12.5","HFRHS300X200X12.5","",""]}]},</v>
      </c>
      <c r="R35" s="2" t="str">
        <f t="shared" si="8"/>
        <v>'&lt;option value="300;200;12.5;12.5;18.75"&gt;K300/200/12.5&lt;/option&gt;</v>
      </c>
    </row>
    <row r="36" spans="1:18" ht="14.45" customHeight="1">
      <c r="A36" s="14" t="str">
        <f t="shared" si="0"/>
        <v>K400/200/10</v>
      </c>
      <c r="B36" s="14">
        <v>400</v>
      </c>
      <c r="C36" s="14">
        <v>200</v>
      </c>
      <c r="D36" s="14">
        <v>10</v>
      </c>
      <c r="E36" s="14">
        <v>10</v>
      </c>
      <c r="F36" s="14">
        <v>15</v>
      </c>
      <c r="G36" s="14" t="s">
        <v>2061</v>
      </c>
      <c r="H36" s="14" t="s">
        <v>2062</v>
      </c>
      <c r="I36" s="14" t="str">
        <f t="shared" si="1"/>
        <v>K400/200/10</v>
      </c>
      <c r="J36" s="14" t="str">
        <f t="shared" ref="J36:J70" si="9">"K" &amp;B36 &amp; "x" &amp;C36 &amp; "x" &amp;D36</f>
        <v>K400x200x10</v>
      </c>
      <c r="K36" s="14" t="str">
        <f t="shared" ref="K36:K70" si="10">"K"&amp;B36&amp; "/" &amp; D36</f>
        <v>K400/10</v>
      </c>
      <c r="L36" s="14" t="str">
        <f t="shared" ref="L36:L70" si="11">"K"&amp;B36&amp; "x" &amp; D36</f>
        <v>K400x10</v>
      </c>
      <c r="M36" s="14" t="str">
        <f t="shared" ref="M36:M70" si="12">"HFRHS"&amp;B36&amp;"X"&amp;C36&amp;"X"&amp;D36</f>
        <v>HFRHS400X200X10</v>
      </c>
      <c r="P36" s="14" t="str">
        <f t="shared" si="6"/>
        <v>synonyms":["K400/200/10","K400x200x10","K400/10","K400x10","HFRHS400X200X10","",""]}]},</v>
      </c>
      <c r="Q36" s="14" t="str">
        <f t="shared" si="7"/>
        <v>{"K400/200/10": [{"shape_coords":[400,200,10,10,15],"shape_name":"Rectangle Hollow Section","synonyms":["K400/200/10","K400x200x10","K400/10","K400x10","HFRHS400X200X10","",""]}]},</v>
      </c>
      <c r="R36" s="2" t="str">
        <f t="shared" si="8"/>
        <v>'&lt;option value="400;200;10;10;15"&gt;K400/200/10&lt;/option&gt;</v>
      </c>
    </row>
    <row r="37" spans="1:18" ht="14.45" customHeight="1">
      <c r="A37" s="14" t="str">
        <f t="shared" si="0"/>
        <v>K400/200/12.5</v>
      </c>
      <c r="B37" s="14">
        <v>400</v>
      </c>
      <c r="C37" s="14">
        <v>200</v>
      </c>
      <c r="D37" s="14" t="s">
        <v>76</v>
      </c>
      <c r="E37" s="14" t="s">
        <v>76</v>
      </c>
      <c r="F37" s="14" t="s">
        <v>2064</v>
      </c>
      <c r="G37" s="14" t="s">
        <v>2061</v>
      </c>
      <c r="H37" s="14" t="s">
        <v>2062</v>
      </c>
      <c r="I37" s="14" t="str">
        <f t="shared" si="1"/>
        <v>K400/200/12.5</v>
      </c>
      <c r="J37" s="14" t="str">
        <f t="shared" si="9"/>
        <v>K400x200x12.5</v>
      </c>
      <c r="K37" s="14" t="str">
        <f t="shared" si="10"/>
        <v>K400/12.5</v>
      </c>
      <c r="L37" s="14" t="str">
        <f t="shared" si="11"/>
        <v>K400x12.5</v>
      </c>
      <c r="M37" s="14" t="str">
        <f t="shared" si="12"/>
        <v>HFRHS400X200X12.5</v>
      </c>
      <c r="P37" s="14" t="str">
        <f t="shared" si="6"/>
        <v>synonyms":["K400/200/12.5","K400x200x12.5","K400/12.5","K400x12.5","HFRHS400X200X12.5","",""]}]},</v>
      </c>
      <c r="Q37" s="14" t="str">
        <f t="shared" si="7"/>
        <v>{"K400/200/12.5": [{"shape_coords":[400,200,12.5,12.5,18.75],"shape_name":"Rectangle Hollow Section","synonyms":["K400/200/12.5","K400x200x12.5","K400/12.5","K400x12.5","HFRHS400X200X12.5","",""]}]},</v>
      </c>
      <c r="R37" s="2" t="str">
        <f t="shared" si="8"/>
        <v>'&lt;option value="400;200;12.5;12.5;18.75"&gt;K400/200/12.5&lt;/option&gt;</v>
      </c>
    </row>
    <row r="38" spans="1:18" ht="14.45" customHeight="1">
      <c r="A38" s="14" t="str">
        <f t="shared" si="0"/>
        <v>K450/250/10</v>
      </c>
      <c r="B38" s="14">
        <v>450</v>
      </c>
      <c r="C38" s="14">
        <v>250</v>
      </c>
      <c r="D38" s="14">
        <v>10</v>
      </c>
      <c r="E38" s="14">
        <v>10</v>
      </c>
      <c r="F38" s="14">
        <v>15</v>
      </c>
      <c r="G38" s="14" t="s">
        <v>2061</v>
      </c>
      <c r="H38" s="14" t="s">
        <v>2062</v>
      </c>
      <c r="I38" s="14" t="str">
        <f t="shared" si="1"/>
        <v>K450/250/10</v>
      </c>
      <c r="J38" s="14" t="str">
        <f t="shared" si="9"/>
        <v>K450x250x10</v>
      </c>
      <c r="K38" s="14" t="str">
        <f t="shared" si="10"/>
        <v>K450/10</v>
      </c>
      <c r="L38" s="14" t="str">
        <f t="shared" si="11"/>
        <v>K450x10</v>
      </c>
      <c r="M38" s="14" t="str">
        <f t="shared" si="12"/>
        <v>HFRHS450X250X10</v>
      </c>
      <c r="P38" s="14" t="str">
        <f t="shared" si="6"/>
        <v>synonyms":["K450/250/10","K450x250x10","K450/10","K450x10","HFRHS450X250X10","",""]}]},</v>
      </c>
      <c r="Q38" s="14" t="str">
        <f t="shared" si="7"/>
        <v>{"K450/250/10": [{"shape_coords":[450,250,10,10,15],"shape_name":"Rectangle Hollow Section","synonyms":["K450/250/10","K450x250x10","K450/10","K450x10","HFRHS450X250X10","",""]}]},</v>
      </c>
      <c r="R38" s="2" t="str">
        <f t="shared" si="8"/>
        <v>'&lt;option value="450;250;10;10;15"&gt;K450/250/10&lt;/option&gt;</v>
      </c>
    </row>
    <row r="39" spans="1:18" ht="14.45" customHeight="1">
      <c r="A39" s="14" t="str">
        <f t="shared" si="0"/>
        <v>K450/250/12.5</v>
      </c>
      <c r="B39" s="14">
        <v>450</v>
      </c>
      <c r="C39" s="14">
        <v>250</v>
      </c>
      <c r="D39" s="14" t="s">
        <v>76</v>
      </c>
      <c r="E39" s="14" t="s">
        <v>76</v>
      </c>
      <c r="F39" s="14" t="s">
        <v>2064</v>
      </c>
      <c r="G39" s="14" t="s">
        <v>2061</v>
      </c>
      <c r="H39" s="14" t="s">
        <v>2062</v>
      </c>
      <c r="I39" s="14" t="str">
        <f t="shared" si="1"/>
        <v>K450/250/12.5</v>
      </c>
      <c r="J39" s="14" t="str">
        <f t="shared" si="9"/>
        <v>K450x250x12.5</v>
      </c>
      <c r="K39" s="14" t="str">
        <f t="shared" si="10"/>
        <v>K450/12.5</v>
      </c>
      <c r="L39" s="14" t="str">
        <f t="shared" si="11"/>
        <v>K450x12.5</v>
      </c>
      <c r="M39" s="14" t="str">
        <f t="shared" si="12"/>
        <v>HFRHS450X250X12.5</v>
      </c>
      <c r="P39" s="14" t="str">
        <f t="shared" si="6"/>
        <v>synonyms":["K450/250/12.5","K450x250x12.5","K450/12.5","K450x12.5","HFRHS450X250X12.5","",""]}]},</v>
      </c>
      <c r="Q39" s="14" t="str">
        <f t="shared" si="7"/>
        <v>{"K450/250/12.5": [{"shape_coords":[450,250,12.5,12.5,18.75],"shape_name":"Rectangle Hollow Section","synonyms":["K450/250/12.5","K450x250x12.5","K450/12.5","K450x12.5","HFRHS450X250X12.5","",""]}]},</v>
      </c>
      <c r="R39" s="2" t="str">
        <f t="shared" si="8"/>
        <v>'&lt;option value="450;250;12.5;12.5;18.75"&gt;K450/250/12.5&lt;/option&gt;</v>
      </c>
    </row>
    <row r="40" spans="1:18" ht="14.45" customHeight="1">
      <c r="A40" s="14" t="str">
        <f t="shared" si="0"/>
        <v>K500/300/12.5</v>
      </c>
      <c r="B40" s="14">
        <v>500</v>
      </c>
      <c r="C40" s="14">
        <v>300</v>
      </c>
      <c r="D40" s="14" t="s">
        <v>76</v>
      </c>
      <c r="E40" s="14" t="s">
        <v>76</v>
      </c>
      <c r="F40" s="14" t="s">
        <v>2064</v>
      </c>
      <c r="G40" s="14" t="s">
        <v>2061</v>
      </c>
      <c r="H40" s="14" t="s">
        <v>2062</v>
      </c>
      <c r="I40" s="14" t="str">
        <f t="shared" si="1"/>
        <v>K500/300/12.5</v>
      </c>
      <c r="J40" s="14" t="str">
        <f t="shared" si="9"/>
        <v>K500x300x12.5</v>
      </c>
      <c r="K40" s="14" t="str">
        <f t="shared" si="10"/>
        <v>K500/12.5</v>
      </c>
      <c r="L40" s="14" t="str">
        <f t="shared" si="11"/>
        <v>K500x12.5</v>
      </c>
      <c r="M40" s="14" t="str">
        <f t="shared" si="12"/>
        <v>HFRHS500X300X12.5</v>
      </c>
      <c r="P40" s="14" t="str">
        <f t="shared" si="6"/>
        <v>synonyms":["K500/300/12.5","K500x300x12.5","K500/12.5","K500x12.5","HFRHS500X300X12.5","",""]}]},</v>
      </c>
      <c r="Q40" s="14" t="str">
        <f t="shared" si="7"/>
        <v>{"K500/300/12.5": [{"shape_coords":[500,300,12.5,12.5,18.75],"shape_name":"Rectangle Hollow Section","synonyms":["K500/300/12.5","K500x300x12.5","K500/12.5","K500x12.5","HFRHS500X300X12.5","",""]}]},</v>
      </c>
      <c r="R40" s="2" t="str">
        <f t="shared" si="8"/>
        <v>'&lt;option value="500;300;12.5;12.5;18.75"&gt;K500/300/12.5&lt;/option&gt;</v>
      </c>
    </row>
    <row r="41" spans="1:18" ht="14.45" customHeight="1">
      <c r="A41" s="14" t="s">
        <v>2065</v>
      </c>
      <c r="B41" s="14">
        <v>500</v>
      </c>
      <c r="C41" s="14">
        <v>300</v>
      </c>
      <c r="D41" s="14">
        <v>16</v>
      </c>
      <c r="E41" s="14">
        <v>24</v>
      </c>
      <c r="F41" s="14">
        <v>16</v>
      </c>
      <c r="G41" s="14" t="s">
        <v>2061</v>
      </c>
      <c r="H41" s="14" t="s">
        <v>2062</v>
      </c>
      <c r="I41" s="14" t="str">
        <f t="shared" si="1"/>
        <v>K500/300/16</v>
      </c>
      <c r="J41" s="14" t="str">
        <f t="shared" si="9"/>
        <v>K500x300x16</v>
      </c>
      <c r="K41" s="14" t="str">
        <f t="shared" si="10"/>
        <v>K500/16</v>
      </c>
      <c r="L41" s="14" t="str">
        <f t="shared" si="11"/>
        <v>K500x16</v>
      </c>
      <c r="M41" s="14" t="str">
        <f t="shared" si="12"/>
        <v>HFRHS500X300X16</v>
      </c>
      <c r="P41" s="14" t="str">
        <f t="shared" si="6"/>
        <v>synonyms":["K500/300/16","K500x300x16","K500/16","K500x16","HFRHS500X300X16","",""]}]},</v>
      </c>
      <c r="Q41" s="14" t="str">
        <f t="shared" si="7"/>
        <v>{"K500/300/16": [{"shape_coords":[500,300,16,24,16],"shape_name":"Rectangle Hollow Section","synonyms":["K500/300/16","K500x300x16","K500/16","K500x16","HFRHS500X300X16","",""]}]},</v>
      </c>
      <c r="R41" s="2" t="str">
        <f t="shared" si="8"/>
        <v>'&lt;option value="500;300;16;24;16"&gt;K500/300/16&lt;/option&gt;</v>
      </c>
    </row>
    <row r="42" spans="1:18" ht="14.45" customHeight="1">
      <c r="A42" s="22" t="str">
        <f t="shared" ref="A42:A88" si="13">"K" &amp;B42 &amp; "/" &amp;C42 &amp; "/" &amp;D42</f>
        <v>K40/40/3</v>
      </c>
      <c r="B42" s="23">
        <v>40</v>
      </c>
      <c r="C42" s="23">
        <v>40</v>
      </c>
      <c r="D42" s="23">
        <v>3</v>
      </c>
      <c r="E42" s="23">
        <v>3</v>
      </c>
      <c r="F42" s="23">
        <v>6</v>
      </c>
      <c r="G42" s="14" t="s">
        <v>2061</v>
      </c>
      <c r="H42" s="14" t="s">
        <v>2062</v>
      </c>
      <c r="I42" s="23" t="str">
        <f t="shared" si="1"/>
        <v>K40/40/3</v>
      </c>
      <c r="J42" s="23" t="str">
        <f t="shared" si="9"/>
        <v>K40x40x3</v>
      </c>
      <c r="K42" s="23" t="str">
        <f t="shared" si="10"/>
        <v>K40/3</v>
      </c>
      <c r="L42" s="23" t="str">
        <f t="shared" si="11"/>
        <v>K40x3</v>
      </c>
      <c r="M42" s="14" t="str">
        <f t="shared" si="12"/>
        <v>HFRHS40X40X3</v>
      </c>
      <c r="N42" s="14" t="str">
        <f t="shared" ref="N42:N92" si="14">"SHS" &amp;B42 &amp; "/" &amp;C42 &amp; "/" &amp;D42</f>
        <v>SHS40/40/3</v>
      </c>
      <c r="O42" s="14" t="str">
        <f>"SHS" &amp;B42 &amp; "/" &amp;C42 &amp; "/" &amp;D42 &amp; ".0"</f>
        <v>SHS40/40/3.0</v>
      </c>
      <c r="P42" s="14" t="str">
        <f t="shared" si="6"/>
        <v>synonyms":["K40/40/3","K40x40x3","K40/3","K40x3","HFRHS40X40X3","SHS40/40/3","SHS40/40/3.0"]}]},</v>
      </c>
      <c r="Q42" s="14" t="str">
        <f t="shared" si="7"/>
        <v>{"K40/40/3": [{"shape_coords":[40,40,3,3,6],"shape_name":"Rectangle Hollow Section","synonyms":["K40/40/3","K40x40x3","K40/3","K40x3","HFRHS40X40X3","SHS40/40/3","SHS40/40/3.0"]}]},</v>
      </c>
      <c r="R42" s="2" t="str">
        <f t="shared" si="8"/>
        <v>'&lt;option value="40;40;3;3;6"&gt;K40/40/3&lt;/option&gt;</v>
      </c>
    </row>
    <row r="43" spans="1:18" ht="14.45" customHeight="1">
      <c r="A43" s="23" t="str">
        <f t="shared" si="13"/>
        <v>K40/40/4</v>
      </c>
      <c r="B43" s="23">
        <v>40</v>
      </c>
      <c r="C43" s="23">
        <v>40</v>
      </c>
      <c r="D43" s="23">
        <v>4</v>
      </c>
      <c r="E43" s="23">
        <v>6</v>
      </c>
      <c r="F43" s="23">
        <v>10</v>
      </c>
      <c r="G43" s="14" t="s">
        <v>2061</v>
      </c>
      <c r="H43" s="14" t="s">
        <v>2062</v>
      </c>
      <c r="I43" s="23" t="str">
        <f t="shared" si="1"/>
        <v>K40/40/4</v>
      </c>
      <c r="J43" s="23" t="str">
        <f t="shared" si="9"/>
        <v>K40x40x4</v>
      </c>
      <c r="K43" s="23" t="str">
        <f t="shared" si="10"/>
        <v>K40/4</v>
      </c>
      <c r="L43" s="23" t="str">
        <f t="shared" si="11"/>
        <v>K40x4</v>
      </c>
      <c r="M43" s="14" t="str">
        <f t="shared" si="12"/>
        <v>HFRHS40X40X4</v>
      </c>
      <c r="N43" s="14" t="str">
        <f t="shared" si="14"/>
        <v>SHS40/40/4</v>
      </c>
      <c r="O43" s="14" t="str">
        <f>"SHS" &amp;B43 &amp; "/" &amp;C43 &amp; "/" &amp;D43 &amp; ".0"</f>
        <v>SHS40/40/4.0</v>
      </c>
      <c r="P43" s="14" t="str">
        <f t="shared" si="6"/>
        <v>synonyms":["K40/40/4","K40x40x4","K40/4","K40x4","HFRHS40X40X4","SHS40/40/4","SHS40/40/4.0"]}]},</v>
      </c>
      <c r="Q43" s="14" t="str">
        <f t="shared" si="7"/>
        <v>{"K40/40/4": [{"shape_coords":[40,40,4,6,10],"shape_name":"Rectangle Hollow Section","synonyms":["K40/40/4","K40x40x4","K40/4","K40x4","HFRHS40X40X4","SHS40/40/4","SHS40/40/4.0"]}]},</v>
      </c>
      <c r="R43" s="2" t="str">
        <f t="shared" si="8"/>
        <v>'&lt;option value="40;40;4;6;10"&gt;K40/40/4&lt;/option&gt;</v>
      </c>
    </row>
    <row r="44" spans="1:18" ht="14.45" customHeight="1">
      <c r="A44" s="23" t="str">
        <f t="shared" si="13"/>
        <v>K50/50/2.9</v>
      </c>
      <c r="B44" s="23">
        <v>50</v>
      </c>
      <c r="C44" s="23">
        <v>50</v>
      </c>
      <c r="D44" s="23" t="s">
        <v>2066</v>
      </c>
      <c r="E44" s="23" t="s">
        <v>2066</v>
      </c>
      <c r="F44" s="23" t="s">
        <v>1006</v>
      </c>
      <c r="G44" s="14" t="s">
        <v>2061</v>
      </c>
      <c r="H44" s="14" t="s">
        <v>2062</v>
      </c>
      <c r="I44" s="23" t="str">
        <f t="shared" si="1"/>
        <v>K50/50/2.9</v>
      </c>
      <c r="J44" s="23" t="str">
        <f t="shared" si="9"/>
        <v>K50x50x2.9</v>
      </c>
      <c r="K44" s="23" t="str">
        <f t="shared" si="10"/>
        <v>K50/2.9</v>
      </c>
      <c r="L44" s="23" t="str">
        <f t="shared" si="11"/>
        <v>K50x2.9</v>
      </c>
      <c r="M44" s="14" t="str">
        <f t="shared" si="12"/>
        <v>HFRHS50X50X2.9</v>
      </c>
      <c r="N44" s="14" t="str">
        <f t="shared" si="14"/>
        <v>SHS50/50/2.9</v>
      </c>
      <c r="O44" s="14" t="str">
        <f>"SHS" &amp;B44 &amp; "/" &amp;C44 &amp; "/" &amp;D44</f>
        <v>SHS50/50/2.9</v>
      </c>
      <c r="P44" s="14" t="str">
        <f t="shared" si="6"/>
        <v>synonyms":["K50/50/2.9","K50x50x2.9","K50/2.9","K50x2.9","HFRHS50X50X2.9","SHS50/50/2.9","SHS50/50/2.9"]}]},</v>
      </c>
      <c r="Q44" s="14" t="str">
        <f t="shared" si="7"/>
        <v>{"K50/50/2.9": [{"shape_coords":[50,50,2.9,2.9,5.8],"shape_name":"Rectangle Hollow Section","synonyms":["K50/50/2.9","K50x50x2.9","K50/2.9","K50x2.9","HFRHS50X50X2.9","SHS50/50/2.9","SHS50/50/2.9"]}]},</v>
      </c>
      <c r="R44" s="2" t="str">
        <f t="shared" si="8"/>
        <v>'&lt;option value="50;50;2.9;2.9;5.8"&gt;K50/50/2.9&lt;/option&gt;</v>
      </c>
    </row>
    <row r="45" spans="1:18" ht="14.45" customHeight="1">
      <c r="A45" s="23" t="str">
        <f t="shared" si="13"/>
        <v>K50/50/4</v>
      </c>
      <c r="B45" s="23">
        <v>50</v>
      </c>
      <c r="C45" s="23">
        <v>50</v>
      </c>
      <c r="D45" s="23">
        <v>4</v>
      </c>
      <c r="E45" s="23">
        <v>6</v>
      </c>
      <c r="F45" s="23">
        <v>10</v>
      </c>
      <c r="G45" s="14" t="s">
        <v>2061</v>
      </c>
      <c r="H45" s="14" t="s">
        <v>2062</v>
      </c>
      <c r="I45" s="23" t="str">
        <f t="shared" si="1"/>
        <v>K50/50/4</v>
      </c>
      <c r="J45" s="23" t="str">
        <f t="shared" si="9"/>
        <v>K50x50x4</v>
      </c>
      <c r="K45" s="23" t="str">
        <f t="shared" si="10"/>
        <v>K50/4</v>
      </c>
      <c r="L45" s="23" t="str">
        <f t="shared" si="11"/>
        <v>K50x4</v>
      </c>
      <c r="M45" s="14" t="str">
        <f t="shared" si="12"/>
        <v>HFRHS50X50X4</v>
      </c>
      <c r="N45" s="14" t="str">
        <f t="shared" si="14"/>
        <v>SHS50/50/4</v>
      </c>
      <c r="O45" s="14" t="str">
        <f>"SHS" &amp;B45 &amp; "/" &amp;C45 &amp; "/" &amp;D45 &amp; ".0"</f>
        <v>SHS50/50/4.0</v>
      </c>
      <c r="P45" s="14" t="str">
        <f t="shared" si="6"/>
        <v>synonyms":["K50/50/4","K50x50x4","K50/4","K50x4","HFRHS50X50X4","SHS50/50/4","SHS50/50/4.0"]}]},</v>
      </c>
      <c r="Q45" s="14" t="str">
        <f t="shared" si="7"/>
        <v>{"K50/50/4": [{"shape_coords":[50,50,4,6,10],"shape_name":"Rectangle Hollow Section","synonyms":["K50/50/4","K50x50x4","K50/4","K50x4","HFRHS50X50X4","SHS50/50/4","SHS50/50/4.0"]}]},</v>
      </c>
      <c r="R45" s="2" t="str">
        <f t="shared" si="8"/>
        <v>'&lt;option value="50;50;4;6;10"&gt;K50/50/4&lt;/option&gt;</v>
      </c>
    </row>
    <row r="46" spans="1:18" ht="14.45" customHeight="1">
      <c r="A46" s="23" t="str">
        <f t="shared" si="13"/>
        <v>K60/60/4</v>
      </c>
      <c r="B46" s="23">
        <v>60</v>
      </c>
      <c r="C46" s="23">
        <v>60</v>
      </c>
      <c r="D46" s="23">
        <v>4</v>
      </c>
      <c r="E46" s="23">
        <v>6</v>
      </c>
      <c r="F46" s="23">
        <v>10</v>
      </c>
      <c r="G46" s="14" t="s">
        <v>2061</v>
      </c>
      <c r="H46" s="14" t="s">
        <v>2062</v>
      </c>
      <c r="I46" s="23" t="str">
        <f t="shared" si="1"/>
        <v>K60/60/4</v>
      </c>
      <c r="J46" s="23" t="str">
        <f t="shared" si="9"/>
        <v>K60x60x4</v>
      </c>
      <c r="K46" s="23" t="str">
        <f t="shared" si="10"/>
        <v>K60/4</v>
      </c>
      <c r="L46" s="23" t="str">
        <f t="shared" si="11"/>
        <v>K60x4</v>
      </c>
      <c r="M46" s="14" t="str">
        <f t="shared" si="12"/>
        <v>HFRHS60X60X4</v>
      </c>
      <c r="N46" s="14" t="str">
        <f t="shared" si="14"/>
        <v>SHS60/60/4</v>
      </c>
      <c r="O46" s="14" t="str">
        <f>"SHS" &amp;B46 &amp; "/" &amp;C46 &amp; "/" &amp;D46 &amp; ".0"</f>
        <v>SHS60/60/4.0</v>
      </c>
      <c r="P46" s="14" t="str">
        <f t="shared" si="6"/>
        <v>synonyms":["K60/60/4","K60x60x4","K60/4","K60x4","HFRHS60X60X4","SHS60/60/4","SHS60/60/4.0"]}]},</v>
      </c>
      <c r="Q46" s="14" t="str">
        <f t="shared" si="7"/>
        <v>{"K60/60/4": [{"shape_coords":[60,60,4,6,10],"shape_name":"Rectangle Hollow Section","synonyms":["K60/60/4","K60x60x4","K60/4","K60x4","HFRHS60X60X4","SHS60/60/4","SHS60/60/4.0"]}]},</v>
      </c>
      <c r="R46" s="2" t="str">
        <f t="shared" si="8"/>
        <v>'&lt;option value="60;60;4;6;10"&gt;K60/60/4&lt;/option&gt;</v>
      </c>
    </row>
    <row r="47" spans="1:18" ht="14.45" customHeight="1">
      <c r="A47" s="23" t="str">
        <f t="shared" si="13"/>
        <v>K60/60/5</v>
      </c>
      <c r="B47" s="23">
        <v>60</v>
      </c>
      <c r="C47" s="23">
        <v>60</v>
      </c>
      <c r="D47" s="23">
        <v>5</v>
      </c>
      <c r="E47" s="23" t="s">
        <v>42</v>
      </c>
      <c r="F47" s="23" t="s">
        <v>76</v>
      </c>
      <c r="G47" s="14" t="s">
        <v>2061</v>
      </c>
      <c r="H47" s="14" t="s">
        <v>2062</v>
      </c>
      <c r="I47" s="23" t="str">
        <f t="shared" si="1"/>
        <v>K60/60/5</v>
      </c>
      <c r="J47" s="23" t="str">
        <f t="shared" si="9"/>
        <v>K60x60x5</v>
      </c>
      <c r="K47" s="23" t="str">
        <f t="shared" si="10"/>
        <v>K60/5</v>
      </c>
      <c r="L47" s="23" t="str">
        <f t="shared" si="11"/>
        <v>K60x5</v>
      </c>
      <c r="M47" s="14" t="str">
        <f t="shared" si="12"/>
        <v>HFRHS60X60X5</v>
      </c>
      <c r="N47" s="14" t="str">
        <f t="shared" si="14"/>
        <v>SHS60/60/5</v>
      </c>
      <c r="O47" s="14" t="str">
        <f>"SHS" &amp;B47 &amp; "/" &amp;C47 &amp; "/" &amp;D47 &amp; ".0"</f>
        <v>SHS60/60/5.0</v>
      </c>
      <c r="P47" s="14" t="str">
        <f t="shared" si="6"/>
        <v>synonyms":["K60/60/5","K60x60x5","K60/5","K60x5","HFRHS60X60X5","SHS60/60/5","SHS60/60/5.0"]}]},</v>
      </c>
      <c r="Q47" s="14" t="str">
        <f t="shared" si="7"/>
        <v>{"K60/60/5": [{"shape_coords":[60,60,5,7.5,12.5],"shape_name":"Rectangle Hollow Section","synonyms":["K60/60/5","K60x60x5","K60/5","K60x5","HFRHS60X60X5","SHS60/60/5","SHS60/60/5.0"]}]},</v>
      </c>
      <c r="R47" s="2" t="str">
        <f t="shared" si="8"/>
        <v>'&lt;option value="60;60;5;7.5;12.5"&gt;K60/60/5&lt;/option&gt;</v>
      </c>
    </row>
    <row r="48" spans="1:18" ht="14.45" customHeight="1">
      <c r="A48" s="23" t="str">
        <f t="shared" si="13"/>
        <v>K60/60/6.3</v>
      </c>
      <c r="B48" s="23">
        <v>60</v>
      </c>
      <c r="C48" s="23">
        <v>60</v>
      </c>
      <c r="D48" s="23" t="s">
        <v>260</v>
      </c>
      <c r="E48" s="23" t="s">
        <v>2063</v>
      </c>
      <c r="F48" s="23" t="s">
        <v>2067</v>
      </c>
      <c r="G48" s="14" t="s">
        <v>2061</v>
      </c>
      <c r="H48" s="14" t="s">
        <v>2062</v>
      </c>
      <c r="I48" s="23" t="str">
        <f t="shared" si="1"/>
        <v>K60/60/6.3</v>
      </c>
      <c r="J48" s="23" t="str">
        <f t="shared" si="9"/>
        <v>K60x60x6.3</v>
      </c>
      <c r="K48" s="23" t="str">
        <f t="shared" si="10"/>
        <v>K60/6.3</v>
      </c>
      <c r="L48" s="23" t="str">
        <f t="shared" si="11"/>
        <v>K60x6.3</v>
      </c>
      <c r="M48" s="14" t="str">
        <f t="shared" si="12"/>
        <v>HFRHS60X60X6.3</v>
      </c>
      <c r="N48" s="14" t="str">
        <f t="shared" si="14"/>
        <v>SHS60/60/6.3</v>
      </c>
      <c r="O48" s="14" t="str">
        <f>"SHS" &amp;B48 &amp; "/" &amp;C48 &amp; "/" &amp;D48</f>
        <v>SHS60/60/6.3</v>
      </c>
      <c r="P48" s="14" t="str">
        <f t="shared" si="6"/>
        <v>synonyms":["K60/60/6.3","K60x60x6.3","K60/6.3","K60x6.3","HFRHS60X60X6.3","SHS60/60/6.3","SHS60/60/6.3"]}]},</v>
      </c>
      <c r="Q48" s="14" t="str">
        <f t="shared" si="7"/>
        <v>{"K60/60/6.3": [{"shape_coords":[60,60,6.3,9.45,15.75],"shape_name":"Rectangle Hollow Section","synonyms":["K60/60/6.3","K60x60x6.3","K60/6.3","K60x6.3","HFRHS60X60X6.3","SHS60/60/6.3","SHS60/60/6.3"]}]},</v>
      </c>
      <c r="R48" s="2" t="str">
        <f t="shared" si="8"/>
        <v>'&lt;option value="60;60;6.3;9.45;15.75"&gt;K60/60/6.3&lt;/option&gt;</v>
      </c>
    </row>
    <row r="49" spans="1:18" ht="14.45" customHeight="1">
      <c r="A49" s="23" t="str">
        <f t="shared" si="13"/>
        <v>K70/70/5</v>
      </c>
      <c r="B49" s="23">
        <v>70</v>
      </c>
      <c r="C49" s="23">
        <v>70</v>
      </c>
      <c r="D49" s="23">
        <v>5</v>
      </c>
      <c r="E49" s="23" t="s">
        <v>42</v>
      </c>
      <c r="F49" s="23" t="s">
        <v>76</v>
      </c>
      <c r="G49" s="14" t="s">
        <v>2061</v>
      </c>
      <c r="H49" s="14" t="s">
        <v>2062</v>
      </c>
      <c r="I49" s="23" t="str">
        <f t="shared" si="1"/>
        <v>K70/70/5</v>
      </c>
      <c r="J49" s="23" t="str">
        <f t="shared" si="9"/>
        <v>K70x70x5</v>
      </c>
      <c r="K49" s="23" t="str">
        <f t="shared" si="10"/>
        <v>K70/5</v>
      </c>
      <c r="L49" s="23" t="str">
        <f t="shared" si="11"/>
        <v>K70x5</v>
      </c>
      <c r="M49" s="14" t="str">
        <f t="shared" si="12"/>
        <v>HFRHS70X70X5</v>
      </c>
      <c r="N49" s="14" t="str">
        <f t="shared" si="14"/>
        <v>SHS70/70/5</v>
      </c>
      <c r="O49" s="14" t="str">
        <f>"SHS" &amp;B49 &amp; "/" &amp;C49 &amp; "/" &amp;D49 &amp; ".0"</f>
        <v>SHS70/70/5.0</v>
      </c>
      <c r="P49" s="14" t="str">
        <f t="shared" si="6"/>
        <v>synonyms":["K70/70/5","K70x70x5","K70/5","K70x5","HFRHS70X70X5","SHS70/70/5","SHS70/70/5.0"]}]},</v>
      </c>
      <c r="Q49" s="14" t="str">
        <f t="shared" si="7"/>
        <v>{"K70/70/5": [{"shape_coords":[70,70,5,7.5,12.5],"shape_name":"Rectangle Hollow Section","synonyms":["K70/70/5","K70x70x5","K70/5","K70x5","HFRHS70X70X5","SHS70/70/5","SHS70/70/5.0"]}]},</v>
      </c>
      <c r="R49" s="2" t="str">
        <f t="shared" si="8"/>
        <v>'&lt;option value="70;70;5;7.5;12.5"&gt;K70/70/5&lt;/option&gt;</v>
      </c>
    </row>
    <row r="50" spans="1:18" ht="14.45" customHeight="1">
      <c r="A50" s="23" t="str">
        <f t="shared" si="13"/>
        <v>K70/70/6.3</v>
      </c>
      <c r="B50" s="23">
        <v>70</v>
      </c>
      <c r="C50" s="23">
        <v>70</v>
      </c>
      <c r="D50" s="23" t="s">
        <v>260</v>
      </c>
      <c r="E50" s="23" t="s">
        <v>2063</v>
      </c>
      <c r="F50" s="23" t="s">
        <v>2067</v>
      </c>
      <c r="G50" s="14" t="s">
        <v>2061</v>
      </c>
      <c r="H50" s="14" t="s">
        <v>2062</v>
      </c>
      <c r="I50" s="23" t="str">
        <f t="shared" si="1"/>
        <v>K70/70/6.3</v>
      </c>
      <c r="J50" s="23" t="str">
        <f t="shared" si="9"/>
        <v>K70x70x6.3</v>
      </c>
      <c r="K50" s="23" t="str">
        <f t="shared" si="10"/>
        <v>K70/6.3</v>
      </c>
      <c r="L50" s="23" t="str">
        <f t="shared" si="11"/>
        <v>K70x6.3</v>
      </c>
      <c r="M50" s="14" t="str">
        <f t="shared" si="12"/>
        <v>HFRHS70X70X6.3</v>
      </c>
      <c r="N50" s="14" t="str">
        <f t="shared" si="14"/>
        <v>SHS70/70/6.3</v>
      </c>
      <c r="O50" s="14" t="str">
        <f>"SHS" &amp;B50 &amp; "/" &amp;C50 &amp; "/" &amp;D50</f>
        <v>SHS70/70/6.3</v>
      </c>
      <c r="P50" s="14" t="str">
        <f t="shared" si="6"/>
        <v>synonyms":["K70/70/6.3","K70x70x6.3","K70/6.3","K70x6.3","HFRHS70X70X6.3","SHS70/70/6.3","SHS70/70/6.3"]}]},</v>
      </c>
      <c r="Q50" s="14" t="str">
        <f t="shared" si="7"/>
        <v>{"K70/70/6.3": [{"shape_coords":[70,70,6.3,9.45,15.75],"shape_name":"Rectangle Hollow Section","synonyms":["K70/70/6.3","K70x70x6.3","K70/6.3","K70x6.3","HFRHS70X70X6.3","SHS70/70/6.3","SHS70/70/6.3"]}]},</v>
      </c>
      <c r="R50" s="2" t="str">
        <f t="shared" si="8"/>
        <v>'&lt;option value="70;70;6.3;9.45;15.75"&gt;K70/70/6.3&lt;/option&gt;</v>
      </c>
    </row>
    <row r="51" spans="1:18" ht="14.45" customHeight="1">
      <c r="A51" s="23" t="str">
        <f t="shared" si="13"/>
        <v>K80/80/3.6</v>
      </c>
      <c r="B51" s="23">
        <v>80</v>
      </c>
      <c r="C51" s="23">
        <v>80</v>
      </c>
      <c r="D51" s="23" t="s">
        <v>836</v>
      </c>
      <c r="E51" s="23" t="s">
        <v>831</v>
      </c>
      <c r="F51" s="23">
        <v>9</v>
      </c>
      <c r="G51" s="14" t="s">
        <v>2061</v>
      </c>
      <c r="H51" s="14" t="s">
        <v>2062</v>
      </c>
      <c r="I51" s="23" t="str">
        <f t="shared" si="1"/>
        <v>K80/80/3.6</v>
      </c>
      <c r="J51" s="23" t="str">
        <f t="shared" si="9"/>
        <v>K80x80x3.6</v>
      </c>
      <c r="K51" s="23" t="str">
        <f t="shared" si="10"/>
        <v>K80/3.6</v>
      </c>
      <c r="L51" s="23" t="str">
        <f t="shared" si="11"/>
        <v>K80x3.6</v>
      </c>
      <c r="M51" s="14" t="str">
        <f t="shared" si="12"/>
        <v>HFRHS80X80X3.6</v>
      </c>
      <c r="N51" s="14" t="str">
        <f t="shared" si="14"/>
        <v>SHS80/80/3.6</v>
      </c>
      <c r="O51" s="14" t="str">
        <f>"SHS" &amp;B51 &amp; "/" &amp;C51 &amp; "/" &amp;D51</f>
        <v>SHS80/80/3.6</v>
      </c>
      <c r="P51" s="14" t="str">
        <f t="shared" si="6"/>
        <v>synonyms":["K80/80/3.6","K80x80x3.6","K80/3.6","K80x3.6","HFRHS80X80X3.6","SHS80/80/3.6","SHS80/80/3.6"]}]},</v>
      </c>
      <c r="Q51" s="14" t="str">
        <f t="shared" si="7"/>
        <v>{"K80/80/3.6": [{"shape_coords":[80,80,3.6,5.4,9],"shape_name":"Rectangle Hollow Section","synonyms":["K80/80/3.6","K80x80x3.6","K80/3.6","K80x3.6","HFRHS80X80X3.6","SHS80/80/3.6","SHS80/80/3.6"]}]},</v>
      </c>
      <c r="R51" s="2" t="str">
        <f t="shared" si="8"/>
        <v>'&lt;option value="80;80;3.6;5.4;9"&gt;K80/80/3.6&lt;/option&gt;</v>
      </c>
    </row>
    <row r="52" spans="1:18" ht="14.45" customHeight="1">
      <c r="A52" s="23" t="str">
        <f t="shared" si="13"/>
        <v>K80/80/4</v>
      </c>
      <c r="B52" s="23">
        <v>80</v>
      </c>
      <c r="C52" s="23">
        <v>80</v>
      </c>
      <c r="D52" s="23">
        <v>4</v>
      </c>
      <c r="E52" s="23">
        <v>6</v>
      </c>
      <c r="F52" s="23">
        <v>10</v>
      </c>
      <c r="G52" s="14" t="s">
        <v>2061</v>
      </c>
      <c r="H52" s="14" t="s">
        <v>2062</v>
      </c>
      <c r="I52" s="23" t="str">
        <f t="shared" si="1"/>
        <v>K80/80/4</v>
      </c>
      <c r="J52" s="23" t="str">
        <f t="shared" si="9"/>
        <v>K80x80x4</v>
      </c>
      <c r="K52" s="23" t="str">
        <f t="shared" si="10"/>
        <v>K80/4</v>
      </c>
      <c r="L52" s="23" t="str">
        <f t="shared" si="11"/>
        <v>K80x4</v>
      </c>
      <c r="M52" s="14" t="str">
        <f t="shared" si="12"/>
        <v>HFRHS80X80X4</v>
      </c>
      <c r="N52" s="14" t="str">
        <f t="shared" si="14"/>
        <v>SHS80/80/4</v>
      </c>
      <c r="O52" s="14" t="str">
        <f>"SHS" &amp;B52 &amp; "/" &amp;C52 &amp; "/" &amp;D52 &amp; ".0"</f>
        <v>SHS80/80/4.0</v>
      </c>
      <c r="P52" s="14" t="str">
        <f t="shared" si="6"/>
        <v>synonyms":["K80/80/4","K80x80x4","K80/4","K80x4","HFRHS80X80X4","SHS80/80/4","SHS80/80/4.0"]}]},</v>
      </c>
      <c r="Q52" s="14" t="str">
        <f t="shared" si="7"/>
        <v>{"K80/80/4": [{"shape_coords":[80,80,4,6,10],"shape_name":"Rectangle Hollow Section","synonyms":["K80/80/4","K80x80x4","K80/4","K80x4","HFRHS80X80X4","SHS80/80/4","SHS80/80/4.0"]}]},</v>
      </c>
      <c r="R52" s="2" t="str">
        <f t="shared" si="8"/>
        <v>'&lt;option value="80;80;4;6;10"&gt;K80/80/4&lt;/option&gt;</v>
      </c>
    </row>
    <row r="53" spans="1:18" ht="14.45" customHeight="1">
      <c r="A53" s="23" t="str">
        <f t="shared" si="13"/>
        <v>K80/80/5</v>
      </c>
      <c r="B53" s="23">
        <v>80</v>
      </c>
      <c r="C53" s="23">
        <v>80</v>
      </c>
      <c r="D53" s="23">
        <v>5</v>
      </c>
      <c r="E53" s="23" t="s">
        <v>42</v>
      </c>
      <c r="F53" s="23" t="s">
        <v>76</v>
      </c>
      <c r="G53" s="14" t="s">
        <v>2061</v>
      </c>
      <c r="H53" s="14" t="s">
        <v>2062</v>
      </c>
      <c r="I53" s="23" t="str">
        <f t="shared" si="1"/>
        <v>K80/80/5</v>
      </c>
      <c r="J53" s="23" t="str">
        <f t="shared" si="9"/>
        <v>K80x80x5</v>
      </c>
      <c r="K53" s="23" t="str">
        <f t="shared" si="10"/>
        <v>K80/5</v>
      </c>
      <c r="L53" s="23" t="str">
        <f t="shared" si="11"/>
        <v>K80x5</v>
      </c>
      <c r="M53" s="14" t="str">
        <f t="shared" si="12"/>
        <v>HFRHS80X80X5</v>
      </c>
      <c r="N53" s="14" t="str">
        <f t="shared" si="14"/>
        <v>SHS80/80/5</v>
      </c>
      <c r="O53" s="14" t="str">
        <f>"SHS" &amp;B53 &amp; "/" &amp;C53 &amp; "/" &amp;D53 &amp; ".0"</f>
        <v>SHS80/80/5.0</v>
      </c>
      <c r="P53" s="14" t="str">
        <f t="shared" si="6"/>
        <v>synonyms":["K80/80/5","K80x80x5","K80/5","K80x5","HFRHS80X80X5","SHS80/80/5","SHS80/80/5.0"]}]},</v>
      </c>
      <c r="Q53" s="14" t="str">
        <f t="shared" si="7"/>
        <v>{"K80/80/5": [{"shape_coords":[80,80,5,7.5,12.5],"shape_name":"Rectangle Hollow Section","synonyms":["K80/80/5","K80x80x5","K80/5","K80x5","HFRHS80X80X5","SHS80/80/5","SHS80/80/5.0"]}]},</v>
      </c>
      <c r="R53" s="2" t="str">
        <f t="shared" si="8"/>
        <v>'&lt;option value="80;80;5;7.5;12.5"&gt;K80/80/5&lt;/option&gt;</v>
      </c>
    </row>
    <row r="54" spans="1:18" customFormat="1" ht="14.45" customHeight="1">
      <c r="A54" s="23" t="str">
        <f t="shared" si="13"/>
        <v>K80/80/6.3</v>
      </c>
      <c r="B54" s="23">
        <v>80</v>
      </c>
      <c r="C54" s="23">
        <v>80</v>
      </c>
      <c r="D54" s="23" t="s">
        <v>260</v>
      </c>
      <c r="E54" s="23" t="s">
        <v>2063</v>
      </c>
      <c r="F54" s="23" t="s">
        <v>2067</v>
      </c>
      <c r="G54" s="14" t="s">
        <v>2061</v>
      </c>
      <c r="H54" s="14" t="s">
        <v>2062</v>
      </c>
      <c r="I54" s="23" t="str">
        <f t="shared" si="1"/>
        <v>K80/80/6.3</v>
      </c>
      <c r="J54" s="23" t="str">
        <f t="shared" si="9"/>
        <v>K80x80x6.3</v>
      </c>
      <c r="K54" s="23" t="str">
        <f t="shared" si="10"/>
        <v>K80/6.3</v>
      </c>
      <c r="L54" s="23" t="str">
        <f t="shared" si="11"/>
        <v>K80x6.3</v>
      </c>
      <c r="M54" s="14" t="str">
        <f t="shared" si="12"/>
        <v>HFRHS80X80X6.3</v>
      </c>
      <c r="N54" s="14" t="str">
        <f t="shared" si="14"/>
        <v>SHS80/80/6.3</v>
      </c>
      <c r="O54" s="14" t="str">
        <f>"SHS" &amp;B54 &amp; "/" &amp;C54 &amp; "/" &amp;D54</f>
        <v>SHS80/80/6.3</v>
      </c>
      <c r="P54" s="14" t="str">
        <f t="shared" si="6"/>
        <v>synonyms":["K80/80/6.3","K80x80x6.3","K80/6.3","K80x6.3","HFRHS80X80X6.3","SHS80/80/6.3","SHS80/80/6.3"]}]},</v>
      </c>
      <c r="Q54" s="14" t="str">
        <f t="shared" si="7"/>
        <v>{"K80/80/6.3": [{"shape_coords":[80,80,6.3,9.45,15.75],"shape_name":"Rectangle Hollow Section","synonyms":["K80/80/6.3","K80x80x6.3","K80/6.3","K80x6.3","HFRHS80X80X6.3","SHS80/80/6.3","SHS80/80/6.3"]}]},</v>
      </c>
      <c r="R54" s="2" t="str">
        <f t="shared" si="8"/>
        <v>'&lt;option value="80;80;6.3;9.45;15.75"&gt;K80/80/6.3&lt;/option&gt;</v>
      </c>
    </row>
    <row r="55" spans="1:18" customFormat="1" ht="14.45" customHeight="1">
      <c r="A55" s="25" t="str">
        <f t="shared" ref="A55" si="15">"K" &amp;B55 &amp; "/" &amp;C55 &amp; "/" &amp;D55</f>
        <v>K90/90/4</v>
      </c>
      <c r="B55" s="23">
        <v>90</v>
      </c>
      <c r="C55" s="23">
        <v>90</v>
      </c>
      <c r="D55" s="23">
        <v>4</v>
      </c>
      <c r="E55" s="23" t="s">
        <v>42</v>
      </c>
      <c r="F55" s="23" t="s">
        <v>76</v>
      </c>
      <c r="G55" s="14" t="s">
        <v>2061</v>
      </c>
      <c r="H55" s="14" t="s">
        <v>2062</v>
      </c>
      <c r="I55" s="23" t="str">
        <f t="shared" ref="I55" si="16">A55</f>
        <v>K90/90/4</v>
      </c>
      <c r="J55" s="23" t="str">
        <f t="shared" ref="J55" si="17">"K" &amp;B55 &amp; "x" &amp;C55 &amp; "x" &amp;D55</f>
        <v>K90x90x4</v>
      </c>
      <c r="K55" s="23" t="str">
        <f t="shared" ref="K55" si="18">"K"&amp;B55&amp; "/" &amp; D55</f>
        <v>K90/4</v>
      </c>
      <c r="L55" s="23" t="str">
        <f t="shared" ref="L55" si="19">"K"&amp;B55&amp; "x" &amp; D55</f>
        <v>K90x4</v>
      </c>
      <c r="M55" s="14" t="str">
        <f t="shared" ref="M55" si="20">"HFRHS"&amp;B55&amp;"X"&amp;C55&amp;"X"&amp;D55</f>
        <v>HFRHS90X90X4</v>
      </c>
      <c r="N55" s="14" t="str">
        <f t="shared" ref="N55" si="21">"SHS" &amp;B55 &amp; "/" &amp;C55 &amp; "/" &amp;D55</f>
        <v>SHS90/90/4</v>
      </c>
      <c r="O55" s="14" t="str">
        <f>"SHS" &amp;B55 &amp; "/" &amp;C55 &amp; "/" &amp;D55 &amp; ".0"</f>
        <v>SHS90/90/4.0</v>
      </c>
      <c r="P55" s="14" t="str">
        <f t="shared" ref="P55" si="22" xml:space="preserve"> "synonyms"&amp;""""&amp;":["&amp;""""&amp;I55&amp;""""&amp;","&amp;""""&amp;J55&amp;""""&amp;","&amp;""""&amp;K55&amp;""""&amp;","&amp;""""&amp;L55&amp;""""&amp;","&amp;""""&amp;M55&amp;""""&amp;","&amp;""""&amp;N55&amp;""""&amp;","&amp;""""&amp;O55&amp;""""&amp;"]}]},"</f>
        <v>synonyms":["K90/90/4","K90x90x4","K90/4","K90x4","HFRHS90X90X4","SHS90/90/4","SHS90/90/4.0"]}]},</v>
      </c>
      <c r="Q55" s="14" t="str">
        <f t="shared" ref="Q55" si="23">"{" &amp; """"&amp;A55&amp;""""&amp;": [{""" &amp;"shape_coords"&amp;"""" &amp; ":" &amp; "[" &amp; B55 &amp; "," &amp;C55 &amp; "," &amp;D55&amp; "," &amp;E55&amp; "," &amp;F55 &amp; "]," &amp; """" &amp;"shape_name"&amp;"""" &amp; ":" &amp; """" &amp;H55 &amp; """" &amp; "," &amp; """"&amp;P55</f>
        <v>{"K90/90/4": [{"shape_coords":[90,90,4,7.5,12.5],"shape_name":"Rectangle Hollow Section","synonyms":["K90/90/4","K90x90x4","K90/4","K90x4","HFRHS90X90X4","SHS90/90/4","SHS90/90/4.0"]}]},</v>
      </c>
      <c r="R55" s="2" t="str">
        <f t="shared" si="8"/>
        <v>'&lt;option value="90;90;4;7.5;12.5"&gt;K90/90/4&lt;/option&gt;</v>
      </c>
    </row>
    <row r="56" spans="1:18" customFormat="1" ht="14.45" customHeight="1">
      <c r="A56" s="23" t="str">
        <f t="shared" si="13"/>
        <v>K90/90/5</v>
      </c>
      <c r="B56" s="23">
        <v>90</v>
      </c>
      <c r="C56" s="23">
        <v>90</v>
      </c>
      <c r="D56" s="23">
        <v>5</v>
      </c>
      <c r="E56" s="23" t="s">
        <v>42</v>
      </c>
      <c r="F56" s="23" t="s">
        <v>76</v>
      </c>
      <c r="G56" s="14" t="s">
        <v>2061</v>
      </c>
      <c r="H56" s="14" t="s">
        <v>2062</v>
      </c>
      <c r="I56" s="23" t="str">
        <f t="shared" si="1"/>
        <v>K90/90/5</v>
      </c>
      <c r="J56" s="23" t="str">
        <f t="shared" si="9"/>
        <v>K90x90x5</v>
      </c>
      <c r="K56" s="23" t="str">
        <f t="shared" si="10"/>
        <v>K90/5</v>
      </c>
      <c r="L56" s="23" t="str">
        <f t="shared" si="11"/>
        <v>K90x5</v>
      </c>
      <c r="M56" s="14" t="str">
        <f t="shared" si="12"/>
        <v>HFRHS90X90X5</v>
      </c>
      <c r="N56" s="14" t="str">
        <f t="shared" si="14"/>
        <v>SHS90/90/5</v>
      </c>
      <c r="O56" s="14" t="str">
        <f>"SHS" &amp;B56 &amp; "/" &amp;C56 &amp; "/" &amp;D56 &amp; ".0"</f>
        <v>SHS90/90/5.0</v>
      </c>
      <c r="P56" s="14" t="str">
        <f t="shared" si="6"/>
        <v>synonyms":["K90/90/5","K90x90x5","K90/5","K90x5","HFRHS90X90X5","SHS90/90/5","SHS90/90/5.0"]}]},</v>
      </c>
      <c r="Q56" s="14" t="str">
        <f t="shared" si="7"/>
        <v>{"K90/90/5": [{"shape_coords":[90,90,5,7.5,12.5],"shape_name":"Rectangle Hollow Section","synonyms":["K90/90/5","K90x90x5","K90/5","K90x5","HFRHS90X90X5","SHS90/90/5","SHS90/90/5.0"]}]},</v>
      </c>
      <c r="R56" s="2" t="str">
        <f t="shared" si="8"/>
        <v>'&lt;option value="90;90;5;7.5;12.5"&gt;K90/90/5&lt;/option&gt;</v>
      </c>
    </row>
    <row r="57" spans="1:18" customFormat="1" ht="14.45" customHeight="1">
      <c r="A57" s="23" t="str">
        <f t="shared" ref="A57" si="24">"K" &amp;B57 &amp; "/" &amp;C57 &amp; "/" &amp;D57</f>
        <v>K90/90/6</v>
      </c>
      <c r="B57" s="23">
        <v>90</v>
      </c>
      <c r="C57" s="23">
        <v>90</v>
      </c>
      <c r="D57" s="23">
        <v>6</v>
      </c>
      <c r="E57" s="23" t="s">
        <v>42</v>
      </c>
      <c r="F57" s="23" t="s">
        <v>76</v>
      </c>
      <c r="G57" s="14" t="s">
        <v>2061</v>
      </c>
      <c r="H57" s="14" t="s">
        <v>2062</v>
      </c>
      <c r="I57" s="23" t="str">
        <f t="shared" ref="I57" si="25">A57</f>
        <v>K90/90/6</v>
      </c>
      <c r="J57" s="23" t="str">
        <f t="shared" ref="J57" si="26">"K" &amp;B57 &amp; "x" &amp;C57 &amp; "x" &amp;D57</f>
        <v>K90x90x6</v>
      </c>
      <c r="K57" s="23" t="str">
        <f t="shared" ref="K57" si="27">"K"&amp;B57&amp; "/" &amp; D57</f>
        <v>K90/6</v>
      </c>
      <c r="L57" s="23" t="str">
        <f t="shared" ref="L57" si="28">"K"&amp;B57&amp; "x" &amp; D57</f>
        <v>K90x6</v>
      </c>
      <c r="M57" s="14" t="str">
        <f t="shared" ref="M57" si="29">"HFRHS"&amp;B57&amp;"X"&amp;C57&amp;"X"&amp;D57</f>
        <v>HFRHS90X90X6</v>
      </c>
      <c r="N57" s="14" t="str">
        <f t="shared" ref="N57" si="30">"SHS" &amp;B57 &amp; "/" &amp;C57 &amp; "/" &amp;D57</f>
        <v>SHS90/90/6</v>
      </c>
      <c r="O57" s="14" t="str">
        <f>"SHS" &amp;B57 &amp; "/" &amp;C57 &amp; "/" &amp;D57 &amp; ".0"</f>
        <v>SHS90/90/6.0</v>
      </c>
      <c r="P57" s="14" t="str">
        <f t="shared" ref="P57" si="31" xml:space="preserve"> "synonyms"&amp;""""&amp;":["&amp;""""&amp;I57&amp;""""&amp;","&amp;""""&amp;J57&amp;""""&amp;","&amp;""""&amp;K57&amp;""""&amp;","&amp;""""&amp;L57&amp;""""&amp;","&amp;""""&amp;M57&amp;""""&amp;","&amp;""""&amp;N57&amp;""""&amp;","&amp;""""&amp;O57&amp;""""&amp;"]}]},"</f>
        <v>synonyms":["K90/90/6","K90x90x6","K90/6","K90x6","HFRHS90X90X6","SHS90/90/6","SHS90/90/6.0"]}]},</v>
      </c>
      <c r="Q57" s="14" t="str">
        <f t="shared" ref="Q57" si="32">"{" &amp; """"&amp;A57&amp;""""&amp;": [{""" &amp;"shape_coords"&amp;"""" &amp; ":" &amp; "[" &amp; B57 &amp; "," &amp;C57 &amp; "," &amp;D57&amp; "," &amp;E57&amp; "," &amp;F57 &amp; "]," &amp; """" &amp;"shape_name"&amp;"""" &amp; ":" &amp; """" &amp;H57 &amp; """" &amp; "," &amp; """"&amp;P57</f>
        <v>{"K90/90/6": [{"shape_coords":[90,90,6,7.5,12.5],"shape_name":"Rectangle Hollow Section","synonyms":["K90/90/6","K90x90x6","K90/6","K90x6","HFRHS90X90X6","SHS90/90/6","SHS90/90/6.0"]}]},</v>
      </c>
      <c r="R57" s="2" t="str">
        <f t="shared" si="8"/>
        <v>'&lt;option value="90;90;6;7.5;12.5"&gt;K90/90/6&lt;/option&gt;</v>
      </c>
    </row>
    <row r="58" spans="1:18" customFormat="1" ht="14.45" customHeight="1">
      <c r="A58" s="23" t="str">
        <f t="shared" si="13"/>
        <v>K90/90/6.3</v>
      </c>
      <c r="B58" s="23">
        <v>90</v>
      </c>
      <c r="C58" s="23">
        <v>90</v>
      </c>
      <c r="D58" s="23" t="s">
        <v>260</v>
      </c>
      <c r="E58" s="23" t="s">
        <v>2063</v>
      </c>
      <c r="F58" s="23" t="s">
        <v>2067</v>
      </c>
      <c r="G58" s="14" t="s">
        <v>2061</v>
      </c>
      <c r="H58" s="14" t="s">
        <v>2062</v>
      </c>
      <c r="I58" s="23" t="str">
        <f t="shared" si="1"/>
        <v>K90/90/6.3</v>
      </c>
      <c r="J58" s="23" t="str">
        <f t="shared" si="9"/>
        <v>K90x90x6.3</v>
      </c>
      <c r="K58" s="23" t="str">
        <f t="shared" si="10"/>
        <v>K90/6.3</v>
      </c>
      <c r="L58" s="23" t="str">
        <f t="shared" si="11"/>
        <v>K90x6.3</v>
      </c>
      <c r="M58" s="14" t="str">
        <f t="shared" si="12"/>
        <v>HFRHS90X90X6.3</v>
      </c>
      <c r="N58" s="14" t="str">
        <f t="shared" si="14"/>
        <v>SHS90/90/6.3</v>
      </c>
      <c r="O58" s="14" t="str">
        <f>"SHS" &amp;B58 &amp; "/" &amp;C58 &amp; "/" &amp;D58</f>
        <v>SHS90/90/6.3</v>
      </c>
      <c r="P58" s="14" t="str">
        <f t="shared" si="6"/>
        <v>synonyms":["K90/90/6.3","K90x90x6.3","K90/6.3","K90x6.3","HFRHS90X90X6.3","SHS90/90/6.3","SHS90/90/6.3"]}]},</v>
      </c>
      <c r="Q58" s="14" t="str">
        <f t="shared" si="7"/>
        <v>{"K90/90/6.3": [{"shape_coords":[90,90,6.3,9.45,15.75],"shape_name":"Rectangle Hollow Section","synonyms":["K90/90/6.3","K90x90x6.3","K90/6.3","K90x6.3","HFRHS90X90X6.3","SHS90/90/6.3","SHS90/90/6.3"]}]},</v>
      </c>
      <c r="R58" s="2" t="str">
        <f t="shared" si="8"/>
        <v>'&lt;option value="90;90;6.3;9.45;15.75"&gt;K90/90/6.3&lt;/option&gt;</v>
      </c>
    </row>
    <row r="59" spans="1:18" customFormat="1" ht="14.45" customHeight="1">
      <c r="A59" s="23" t="str">
        <f t="shared" si="13"/>
        <v>K100/100/5</v>
      </c>
      <c r="B59" s="23">
        <v>100</v>
      </c>
      <c r="C59" s="23">
        <v>100</v>
      </c>
      <c r="D59" s="23">
        <v>5</v>
      </c>
      <c r="E59" s="23" t="s">
        <v>42</v>
      </c>
      <c r="F59" s="23" t="s">
        <v>76</v>
      </c>
      <c r="G59" s="14" t="s">
        <v>2061</v>
      </c>
      <c r="H59" s="14" t="s">
        <v>2062</v>
      </c>
      <c r="I59" s="23" t="str">
        <f t="shared" si="1"/>
        <v>K100/100/5</v>
      </c>
      <c r="J59" s="23" t="str">
        <f t="shared" si="9"/>
        <v>K100x100x5</v>
      </c>
      <c r="K59" s="23" t="str">
        <f t="shared" si="10"/>
        <v>K100/5</v>
      </c>
      <c r="L59" s="23" t="str">
        <f t="shared" si="11"/>
        <v>K100x5</v>
      </c>
      <c r="M59" s="14" t="str">
        <f t="shared" si="12"/>
        <v>HFRHS100X100X5</v>
      </c>
      <c r="N59" s="14" t="str">
        <f t="shared" si="14"/>
        <v>SHS100/100/5</v>
      </c>
      <c r="O59" s="14" t="str">
        <f>"SHS" &amp;B59 &amp; "/" &amp;C59 &amp; "/" &amp;D59 &amp; ".0"</f>
        <v>SHS100/100/5.0</v>
      </c>
      <c r="P59" s="14" t="str">
        <f t="shared" si="6"/>
        <v>synonyms":["K100/100/5","K100x100x5","K100/5","K100x5","HFRHS100X100X5","SHS100/100/5","SHS100/100/5.0"]}]},</v>
      </c>
      <c r="Q59" s="14" t="str">
        <f t="shared" si="7"/>
        <v>{"K100/100/5": [{"shape_coords":[100,100,5,7.5,12.5],"shape_name":"Rectangle Hollow Section","synonyms":["K100/100/5","K100x100x5","K100/5","K100x5","HFRHS100X100X5","SHS100/100/5","SHS100/100/5.0"]}]},</v>
      </c>
      <c r="R59" s="2" t="str">
        <f t="shared" si="8"/>
        <v>'&lt;option value="100;100;5;7.5;12.5"&gt;K100/100/5&lt;/option&gt;</v>
      </c>
    </row>
    <row r="60" spans="1:18" customFormat="1" ht="14.45" customHeight="1">
      <c r="A60" s="23" t="str">
        <f t="shared" si="13"/>
        <v>K100/100/6.3</v>
      </c>
      <c r="B60" s="23">
        <v>100</v>
      </c>
      <c r="C60" s="23">
        <v>100</v>
      </c>
      <c r="D60" s="23" t="s">
        <v>260</v>
      </c>
      <c r="E60" s="23" t="s">
        <v>2063</v>
      </c>
      <c r="F60" s="23" t="s">
        <v>2067</v>
      </c>
      <c r="G60" s="14" t="s">
        <v>2061</v>
      </c>
      <c r="H60" s="14" t="s">
        <v>2062</v>
      </c>
      <c r="I60" s="23" t="str">
        <f t="shared" si="1"/>
        <v>K100/100/6.3</v>
      </c>
      <c r="J60" s="23" t="str">
        <f t="shared" si="9"/>
        <v>K100x100x6.3</v>
      </c>
      <c r="K60" s="23" t="str">
        <f t="shared" si="10"/>
        <v>K100/6.3</v>
      </c>
      <c r="L60" s="23" t="str">
        <f t="shared" si="11"/>
        <v>K100x6.3</v>
      </c>
      <c r="M60" s="14" t="str">
        <f t="shared" si="12"/>
        <v>HFRHS100X100X6.3</v>
      </c>
      <c r="N60" s="14" t="str">
        <f t="shared" si="14"/>
        <v>SHS100/100/6.3</v>
      </c>
      <c r="O60" s="14" t="str">
        <f>"SHS" &amp;B60 &amp; "/" &amp;C60 &amp; "/" &amp;D60</f>
        <v>SHS100/100/6.3</v>
      </c>
      <c r="P60" s="14" t="str">
        <f t="shared" si="6"/>
        <v>synonyms":["K100/100/6.3","K100x100x6.3","K100/6.3","K100x6.3","HFRHS100X100X6.3","SHS100/100/6.3","SHS100/100/6.3"]}]},</v>
      </c>
      <c r="Q60" s="14" t="str">
        <f t="shared" si="7"/>
        <v>{"K100/100/6.3": [{"shape_coords":[100,100,6.3,9.45,15.75],"shape_name":"Rectangle Hollow Section","synonyms":["K100/100/6.3","K100x100x6.3","K100/6.3","K100x6.3","HFRHS100X100X6.3","SHS100/100/6.3","SHS100/100/6.3"]}]},</v>
      </c>
      <c r="R60" s="2" t="str">
        <f t="shared" si="8"/>
        <v>'&lt;option value="100;100;6.3;9.45;15.75"&gt;K100/100/6.3&lt;/option&gt;</v>
      </c>
    </row>
    <row r="61" spans="1:18" customFormat="1" ht="14.45" customHeight="1">
      <c r="A61" s="23" t="str">
        <f t="shared" si="13"/>
        <v>K100/100/8</v>
      </c>
      <c r="B61" s="23">
        <v>100</v>
      </c>
      <c r="C61" s="23">
        <v>100</v>
      </c>
      <c r="D61" s="23">
        <v>8</v>
      </c>
      <c r="E61" s="23">
        <v>12</v>
      </c>
      <c r="F61" s="23">
        <v>20</v>
      </c>
      <c r="G61" s="14" t="s">
        <v>2061</v>
      </c>
      <c r="H61" s="14" t="s">
        <v>2062</v>
      </c>
      <c r="I61" s="23" t="str">
        <f t="shared" si="1"/>
        <v>K100/100/8</v>
      </c>
      <c r="J61" s="23" t="str">
        <f t="shared" si="9"/>
        <v>K100x100x8</v>
      </c>
      <c r="K61" s="23" t="str">
        <f t="shared" si="10"/>
        <v>K100/8</v>
      </c>
      <c r="L61" s="23" t="str">
        <f t="shared" si="11"/>
        <v>K100x8</v>
      </c>
      <c r="M61" s="14" t="str">
        <f t="shared" si="12"/>
        <v>HFRHS100X100X8</v>
      </c>
      <c r="N61" s="14" t="str">
        <f t="shared" si="14"/>
        <v>SHS100/100/8</v>
      </c>
      <c r="O61" s="14" t="str">
        <f>"SHS" &amp;B61 &amp; "/" &amp;C61 &amp; "/" &amp;D61 &amp; ".0"</f>
        <v>SHS100/100/8.0</v>
      </c>
      <c r="P61" s="14" t="str">
        <f t="shared" si="6"/>
        <v>synonyms":["K100/100/8","K100x100x8","K100/8","K100x8","HFRHS100X100X8","SHS100/100/8","SHS100/100/8.0"]}]},</v>
      </c>
      <c r="Q61" s="14" t="str">
        <f t="shared" si="7"/>
        <v>{"K100/100/8": [{"shape_coords":[100,100,8,12,20],"shape_name":"Rectangle Hollow Section","synonyms":["K100/100/8","K100x100x8","K100/8","K100x8","HFRHS100X100X8","SHS100/100/8","SHS100/100/8.0"]}]},</v>
      </c>
      <c r="R61" s="2" t="str">
        <f t="shared" si="8"/>
        <v>'&lt;option value="100;100;8;12;20"&gt;K100/100/8&lt;/option&gt;</v>
      </c>
    </row>
    <row r="62" spans="1:18" customFormat="1" ht="14.45" customHeight="1">
      <c r="A62" s="23" t="str">
        <f t="shared" si="13"/>
        <v>K120/120/5</v>
      </c>
      <c r="B62" s="23">
        <v>120</v>
      </c>
      <c r="C62" s="23">
        <v>120</v>
      </c>
      <c r="D62" s="23">
        <v>5</v>
      </c>
      <c r="E62" s="23" t="s">
        <v>42</v>
      </c>
      <c r="F62" s="23" t="s">
        <v>76</v>
      </c>
      <c r="G62" s="14" t="s">
        <v>2061</v>
      </c>
      <c r="H62" s="14" t="s">
        <v>2062</v>
      </c>
      <c r="I62" s="23" t="str">
        <f t="shared" si="1"/>
        <v>K120/120/5</v>
      </c>
      <c r="J62" s="23" t="str">
        <f t="shared" si="9"/>
        <v>K120x120x5</v>
      </c>
      <c r="K62" s="23" t="str">
        <f t="shared" si="10"/>
        <v>K120/5</v>
      </c>
      <c r="L62" s="23" t="str">
        <f t="shared" si="11"/>
        <v>K120x5</v>
      </c>
      <c r="M62" s="14" t="str">
        <f t="shared" si="12"/>
        <v>HFRHS120X120X5</v>
      </c>
      <c r="N62" s="14" t="str">
        <f t="shared" si="14"/>
        <v>SHS120/120/5</v>
      </c>
      <c r="O62" s="14" t="str">
        <f>"SHS" &amp;B62 &amp; "/" &amp;C62 &amp; "/" &amp;D62 &amp; ".0"</f>
        <v>SHS120/120/5.0</v>
      </c>
      <c r="P62" s="14" t="str">
        <f t="shared" si="6"/>
        <v>synonyms":["K120/120/5","K120x120x5","K120/5","K120x5","HFRHS120X120X5","SHS120/120/5","SHS120/120/5.0"]}]},</v>
      </c>
      <c r="Q62" s="14" t="str">
        <f t="shared" si="7"/>
        <v>{"K120/120/5": [{"shape_coords":[120,120,5,7.5,12.5],"shape_name":"Rectangle Hollow Section","synonyms":["K120/120/5","K120x120x5","K120/5","K120x5","HFRHS120X120X5","SHS120/120/5","SHS120/120/5.0"]}]},</v>
      </c>
      <c r="R62" s="2" t="str">
        <f t="shared" si="8"/>
        <v>'&lt;option value="120;120;5;7.5;12.5"&gt;K120/120/5&lt;/option&gt;</v>
      </c>
    </row>
    <row r="63" spans="1:18" customFormat="1" ht="14.45" customHeight="1">
      <c r="A63" s="23" t="str">
        <f t="shared" si="13"/>
        <v>K120/120/6.3</v>
      </c>
      <c r="B63" s="23">
        <v>120</v>
      </c>
      <c r="C63" s="23">
        <v>120</v>
      </c>
      <c r="D63" s="23" t="s">
        <v>260</v>
      </c>
      <c r="E63" s="23" t="s">
        <v>2063</v>
      </c>
      <c r="F63" s="23" t="s">
        <v>2067</v>
      </c>
      <c r="G63" s="14" t="s">
        <v>2061</v>
      </c>
      <c r="H63" s="14" t="s">
        <v>2062</v>
      </c>
      <c r="I63" s="23" t="str">
        <f t="shared" si="1"/>
        <v>K120/120/6.3</v>
      </c>
      <c r="J63" s="23" t="str">
        <f t="shared" si="9"/>
        <v>K120x120x6.3</v>
      </c>
      <c r="K63" s="23" t="str">
        <f t="shared" si="10"/>
        <v>K120/6.3</v>
      </c>
      <c r="L63" s="23" t="str">
        <f t="shared" si="11"/>
        <v>K120x6.3</v>
      </c>
      <c r="M63" s="14" t="str">
        <f t="shared" si="12"/>
        <v>HFRHS120X120X6.3</v>
      </c>
      <c r="N63" s="14" t="str">
        <f t="shared" si="14"/>
        <v>SHS120/120/6.3</v>
      </c>
      <c r="O63" s="14" t="str">
        <f>"SHS" &amp;B63 &amp; "/" &amp;C63 &amp; "/" &amp;D63</f>
        <v>SHS120/120/6.3</v>
      </c>
      <c r="P63" s="14" t="str">
        <f t="shared" si="6"/>
        <v>synonyms":["K120/120/6.3","K120x120x6.3","K120/6.3","K120x6.3","HFRHS120X120X6.3","SHS120/120/6.3","SHS120/120/6.3"]}]},</v>
      </c>
      <c r="Q63" s="14" t="str">
        <f t="shared" si="7"/>
        <v>{"K120/120/6.3": [{"shape_coords":[120,120,6.3,9.45,15.75],"shape_name":"Rectangle Hollow Section","synonyms":["K120/120/6.3","K120x120x6.3","K120/6.3","K120x6.3","HFRHS120X120X6.3","SHS120/120/6.3","SHS120/120/6.3"]}]},</v>
      </c>
      <c r="R63" s="2" t="str">
        <f t="shared" si="8"/>
        <v>'&lt;option value="120;120;6.3;9.45;15.75"&gt;K120/120/6.3&lt;/option&gt;</v>
      </c>
    </row>
    <row r="64" spans="1:18" customFormat="1" ht="14.45" customHeight="1">
      <c r="A64" s="23" t="str">
        <f t="shared" si="13"/>
        <v>K120/120/8</v>
      </c>
      <c r="B64" s="23">
        <v>120</v>
      </c>
      <c r="C64" s="23">
        <v>120</v>
      </c>
      <c r="D64" s="23">
        <v>8</v>
      </c>
      <c r="E64" s="23">
        <v>12</v>
      </c>
      <c r="F64" s="23">
        <v>20</v>
      </c>
      <c r="G64" s="14" t="s">
        <v>2061</v>
      </c>
      <c r="H64" s="14" t="s">
        <v>2062</v>
      </c>
      <c r="I64" s="23" t="str">
        <f t="shared" si="1"/>
        <v>K120/120/8</v>
      </c>
      <c r="J64" s="23" t="str">
        <f t="shared" si="9"/>
        <v>K120x120x8</v>
      </c>
      <c r="K64" s="23" t="str">
        <f t="shared" si="10"/>
        <v>K120/8</v>
      </c>
      <c r="L64" s="23" t="str">
        <f t="shared" si="11"/>
        <v>K120x8</v>
      </c>
      <c r="M64" s="14" t="str">
        <f t="shared" si="12"/>
        <v>HFRHS120X120X8</v>
      </c>
      <c r="N64" s="14" t="str">
        <f t="shared" si="14"/>
        <v>SHS120/120/8</v>
      </c>
      <c r="O64" s="14" t="str">
        <f t="shared" ref="O64:O70" si="33">"SHS" &amp;B64 &amp; "/" &amp;C64 &amp; "/" &amp;D64 &amp; ".0"</f>
        <v>SHS120/120/8.0</v>
      </c>
      <c r="P64" s="14" t="str">
        <f t="shared" si="6"/>
        <v>synonyms":["K120/120/8","K120x120x8","K120/8","K120x8","HFRHS120X120X8","SHS120/120/8","SHS120/120/8.0"]}]},</v>
      </c>
      <c r="Q64" s="14" t="str">
        <f t="shared" si="7"/>
        <v>{"K120/120/8": [{"shape_coords":[120,120,8,12,20],"shape_name":"Rectangle Hollow Section","synonyms":["K120/120/8","K120x120x8","K120/8","K120x8","HFRHS120X120X8","SHS120/120/8","SHS120/120/8.0"]}]},</v>
      </c>
      <c r="R64" s="2" t="str">
        <f t="shared" si="8"/>
        <v>'&lt;option value="120;120;8;12;20"&gt;K120/120/8&lt;/option&gt;</v>
      </c>
    </row>
    <row r="65" spans="1:18" customFormat="1" ht="14.45" customHeight="1">
      <c r="A65" s="23" t="str">
        <f t="shared" si="13"/>
        <v>K140/140/5</v>
      </c>
      <c r="B65" s="23">
        <v>140</v>
      </c>
      <c r="C65" s="23">
        <v>140</v>
      </c>
      <c r="D65" s="23">
        <v>5</v>
      </c>
      <c r="E65" s="23" t="s">
        <v>42</v>
      </c>
      <c r="F65" s="23" t="s">
        <v>76</v>
      </c>
      <c r="G65" s="14" t="s">
        <v>2061</v>
      </c>
      <c r="H65" s="14" t="s">
        <v>2062</v>
      </c>
      <c r="I65" s="23" t="str">
        <f t="shared" si="1"/>
        <v>K140/140/5</v>
      </c>
      <c r="J65" s="23" t="str">
        <f t="shared" si="9"/>
        <v>K140x140x5</v>
      </c>
      <c r="K65" s="23" t="str">
        <f t="shared" si="10"/>
        <v>K140/5</v>
      </c>
      <c r="L65" s="23" t="str">
        <f t="shared" si="11"/>
        <v>K140x5</v>
      </c>
      <c r="M65" s="14" t="str">
        <f t="shared" si="12"/>
        <v>HFRHS140X140X5</v>
      </c>
      <c r="N65" s="14" t="str">
        <f t="shared" si="14"/>
        <v>SHS140/140/5</v>
      </c>
      <c r="O65" s="14" t="str">
        <f t="shared" si="33"/>
        <v>SHS140/140/5.0</v>
      </c>
      <c r="P65" s="14" t="str">
        <f t="shared" si="6"/>
        <v>synonyms":["K140/140/5","K140x140x5","K140/5","K140x5","HFRHS140X140X5","SHS140/140/5","SHS140/140/5.0"]}]},</v>
      </c>
      <c r="Q65" s="14" t="str">
        <f t="shared" si="7"/>
        <v>{"K140/140/5": [{"shape_coords":[140,140,5,7.5,12.5],"shape_name":"Rectangle Hollow Section","synonyms":["K140/140/5","K140x140x5","K140/5","K140x5","HFRHS140X140X5","SHS140/140/5","SHS140/140/5.0"]}]},</v>
      </c>
      <c r="R65" s="2" t="str">
        <f t="shared" si="8"/>
        <v>'&lt;option value="140;140;5;7.5;12.5"&gt;K140/140/5&lt;/option&gt;</v>
      </c>
    </row>
    <row r="66" spans="1:18" customFormat="1" ht="14.45" customHeight="1">
      <c r="A66" s="44" t="str">
        <f t="shared" ref="A66" si="34">"K" &amp;B66 &amp; "/" &amp;C66 &amp; "/" &amp;D66</f>
        <v>K140/140/6</v>
      </c>
      <c r="B66" s="23">
        <v>140</v>
      </c>
      <c r="C66" s="23">
        <v>140</v>
      </c>
      <c r="D66" s="23">
        <v>6</v>
      </c>
      <c r="E66" s="23" t="s">
        <v>42</v>
      </c>
      <c r="F66" s="23" t="s">
        <v>76</v>
      </c>
      <c r="G66" s="14" t="s">
        <v>2061</v>
      </c>
      <c r="H66" s="14" t="s">
        <v>2062</v>
      </c>
      <c r="I66" s="23" t="str">
        <f t="shared" ref="I66" si="35">A66</f>
        <v>K140/140/6</v>
      </c>
      <c r="J66" s="23" t="str">
        <f t="shared" ref="J66" si="36">"K" &amp;B66 &amp; "x" &amp;C66 &amp; "x" &amp;D66</f>
        <v>K140x140x6</v>
      </c>
      <c r="K66" s="23" t="str">
        <f t="shared" ref="K66" si="37">"K"&amp;B66&amp; "/" &amp; D66</f>
        <v>K140/6</v>
      </c>
      <c r="L66" s="23" t="str">
        <f t="shared" ref="L66" si="38">"K"&amp;B66&amp; "x" &amp; D66</f>
        <v>K140x6</v>
      </c>
      <c r="M66" s="14" t="str">
        <f t="shared" ref="M66" si="39">"HFRHS"&amp;B66&amp;"X"&amp;C66&amp;"X"&amp;D66</f>
        <v>HFRHS140X140X6</v>
      </c>
      <c r="N66" s="14" t="str">
        <f t="shared" ref="N66" si="40">"SHS" &amp;B66 &amp; "/" &amp;C66 &amp; "/" &amp;D66</f>
        <v>SHS140/140/6</v>
      </c>
      <c r="O66" s="14" t="str">
        <f t="shared" ref="O66" si="41">"SHS" &amp;B66 &amp; "/" &amp;C66 &amp; "/" &amp;D66 &amp; ".0"</f>
        <v>SHS140/140/6.0</v>
      </c>
      <c r="P66" s="14" t="str">
        <f t="shared" ref="P66" si="42" xml:space="preserve"> "synonyms"&amp;""""&amp;":["&amp;""""&amp;I66&amp;""""&amp;","&amp;""""&amp;J66&amp;""""&amp;","&amp;""""&amp;K66&amp;""""&amp;","&amp;""""&amp;L66&amp;""""&amp;","&amp;""""&amp;M66&amp;""""&amp;","&amp;""""&amp;N66&amp;""""&amp;","&amp;""""&amp;O66&amp;""""&amp;"]}]},"</f>
        <v>synonyms":["K140/140/6","K140x140x6","K140/6","K140x6","HFRHS140X140X6","SHS140/140/6","SHS140/140/6.0"]}]},</v>
      </c>
      <c r="Q66" s="14" t="str">
        <f t="shared" ref="Q66" si="43">"{" &amp; """"&amp;A66&amp;""""&amp;": [{""" &amp;"shape_coords"&amp;"""" &amp; ":" &amp; "[" &amp; B66 &amp; "," &amp;C66 &amp; "," &amp;D66&amp; "," &amp;E66&amp; "," &amp;F66 &amp; "]," &amp; """" &amp;"shape_name"&amp;"""" &amp; ":" &amp; """" &amp;H66 &amp; """" &amp; "," &amp; """"&amp;P66</f>
        <v>{"K140/140/6": [{"shape_coords":[140,140,6,7.5,12.5],"shape_name":"Rectangle Hollow Section","synonyms":["K140/140/6","K140x140x6","K140/6","K140x6","HFRHS140X140X6","SHS140/140/6","SHS140/140/6.0"]}]},</v>
      </c>
      <c r="R66" s="2" t="str">
        <f t="shared" si="8"/>
        <v>'&lt;option value="140;140;6;7.5;12.5"&gt;K140/140/6&lt;/option&gt;</v>
      </c>
    </row>
    <row r="67" spans="1:18" customFormat="1" ht="14.45" customHeight="1">
      <c r="A67" s="23" t="str">
        <f t="shared" si="13"/>
        <v>K140/140/8</v>
      </c>
      <c r="B67" s="23">
        <v>140</v>
      </c>
      <c r="C67" s="23">
        <v>140</v>
      </c>
      <c r="D67" s="23">
        <v>8</v>
      </c>
      <c r="E67" s="23">
        <v>12</v>
      </c>
      <c r="F67" s="23">
        <v>20</v>
      </c>
      <c r="G67" s="14" t="s">
        <v>2061</v>
      </c>
      <c r="H67" s="14" t="s">
        <v>2062</v>
      </c>
      <c r="I67" s="23" t="str">
        <f t="shared" si="1"/>
        <v>K140/140/8</v>
      </c>
      <c r="J67" s="23" t="str">
        <f t="shared" si="9"/>
        <v>K140x140x8</v>
      </c>
      <c r="K67" s="23" t="str">
        <f t="shared" si="10"/>
        <v>K140/8</v>
      </c>
      <c r="L67" s="23" t="str">
        <f t="shared" si="11"/>
        <v>K140x8</v>
      </c>
      <c r="M67" s="14" t="str">
        <f t="shared" si="12"/>
        <v>HFRHS140X140X8</v>
      </c>
      <c r="N67" s="14" t="str">
        <f t="shared" si="14"/>
        <v>SHS140/140/8</v>
      </c>
      <c r="O67" s="14" t="str">
        <f t="shared" si="33"/>
        <v>SHS140/140/8.0</v>
      </c>
      <c r="P67" s="14" t="str">
        <f t="shared" si="6"/>
        <v>synonyms":["K140/140/8","K140x140x8","K140/8","K140x8","HFRHS140X140X8","SHS140/140/8","SHS140/140/8.0"]}]},</v>
      </c>
      <c r="Q67" s="14" t="str">
        <f t="shared" si="7"/>
        <v>{"K140/140/8": [{"shape_coords":[140,140,8,12,20],"shape_name":"Rectangle Hollow Section","synonyms":["K140/140/8","K140x140x8","K140/8","K140x8","HFRHS140X140X8","SHS140/140/8","SHS140/140/8.0"]}]},</v>
      </c>
      <c r="R67" s="2" t="str">
        <f t="shared" si="8"/>
        <v>'&lt;option value="140;140;8;12;20"&gt;K140/140/8&lt;/option&gt;</v>
      </c>
    </row>
    <row r="68" spans="1:18" customFormat="1" ht="14.45" customHeight="1">
      <c r="A68" s="23" t="str">
        <f t="shared" si="13"/>
        <v>K140/140/10</v>
      </c>
      <c r="B68" s="23">
        <v>140</v>
      </c>
      <c r="C68" s="23">
        <v>140</v>
      </c>
      <c r="D68" s="23">
        <v>10</v>
      </c>
      <c r="E68" s="23">
        <v>15</v>
      </c>
      <c r="F68" s="23">
        <v>25</v>
      </c>
      <c r="G68" s="14" t="s">
        <v>2061</v>
      </c>
      <c r="H68" s="14" t="s">
        <v>2062</v>
      </c>
      <c r="I68" s="23" t="str">
        <f t="shared" si="1"/>
        <v>K140/140/10</v>
      </c>
      <c r="J68" s="23" t="str">
        <f t="shared" si="9"/>
        <v>K140x140x10</v>
      </c>
      <c r="K68" s="23" t="str">
        <f t="shared" si="10"/>
        <v>K140/10</v>
      </c>
      <c r="L68" s="23" t="str">
        <f t="shared" si="11"/>
        <v>K140x10</v>
      </c>
      <c r="M68" s="14" t="str">
        <f t="shared" si="12"/>
        <v>HFRHS140X140X10</v>
      </c>
      <c r="N68" s="14" t="str">
        <f t="shared" si="14"/>
        <v>SHS140/140/10</v>
      </c>
      <c r="O68" s="14" t="str">
        <f t="shared" si="33"/>
        <v>SHS140/140/10.0</v>
      </c>
      <c r="P68" s="14" t="str">
        <f t="shared" si="6"/>
        <v>synonyms":["K140/140/10","K140x140x10","K140/10","K140x10","HFRHS140X140X10","SHS140/140/10","SHS140/140/10.0"]}]},</v>
      </c>
      <c r="Q68" s="14" t="str">
        <f t="shared" si="7"/>
        <v>{"K140/140/10": [{"shape_coords":[140,140,10,15,25],"shape_name":"Rectangle Hollow Section","synonyms":["K140/140/10","K140x140x10","K140/10","K140x10","HFRHS140X140X10","SHS140/140/10","SHS140/140/10.0"]}]},</v>
      </c>
      <c r="R68" s="2" t="str">
        <f t="shared" si="8"/>
        <v>'&lt;option value="140;140;10;15;25"&gt;K140/140/10&lt;/option&gt;</v>
      </c>
    </row>
    <row r="69" spans="1:18" customFormat="1" ht="14.45" customHeight="1">
      <c r="A69" s="23" t="str">
        <f t="shared" si="13"/>
        <v>K150/150/8</v>
      </c>
      <c r="B69" s="23">
        <v>150</v>
      </c>
      <c r="C69" s="23">
        <v>150</v>
      </c>
      <c r="D69" s="23">
        <v>8</v>
      </c>
      <c r="E69" s="23">
        <v>12</v>
      </c>
      <c r="F69" s="23">
        <v>20</v>
      </c>
      <c r="G69" s="14" t="s">
        <v>2061</v>
      </c>
      <c r="H69" s="14" t="s">
        <v>2062</v>
      </c>
      <c r="I69" s="23" t="str">
        <f t="shared" si="1"/>
        <v>K150/150/8</v>
      </c>
      <c r="J69" s="23" t="str">
        <f t="shared" si="9"/>
        <v>K150x150x8</v>
      </c>
      <c r="K69" s="23" t="str">
        <f t="shared" si="10"/>
        <v>K150/8</v>
      </c>
      <c r="L69" s="23" t="str">
        <f t="shared" si="11"/>
        <v>K150x8</v>
      </c>
      <c r="M69" s="14" t="str">
        <f t="shared" si="12"/>
        <v>HFRHS150X150X8</v>
      </c>
      <c r="N69" s="14" t="str">
        <f t="shared" si="14"/>
        <v>SHS150/150/8</v>
      </c>
      <c r="O69" s="14" t="str">
        <f t="shared" si="33"/>
        <v>SHS150/150/8.0</v>
      </c>
      <c r="P69" s="14" t="str">
        <f t="shared" si="6"/>
        <v>synonyms":["K150/150/8","K150x150x8","K150/8","K150x8","HFRHS150X150X8","SHS150/150/8","SHS150/150/8.0"]}]},</v>
      </c>
      <c r="Q69" s="14" t="str">
        <f t="shared" si="7"/>
        <v>{"K150/150/8": [{"shape_coords":[150,150,8,12,20],"shape_name":"Rectangle Hollow Section","synonyms":["K150/150/8","K150x150x8","K150/8","K150x8","HFRHS150X150X8","SHS150/150/8","SHS150/150/8.0"]}]},</v>
      </c>
      <c r="R69" s="2" t="str">
        <f t="shared" ref="R69:R132" si="44">"'&lt;option value=""" &amp;B69 &amp; ";" &amp;C69 &amp; ";" &amp;D69 &amp; ";" &amp;E69 &amp; ";" &amp;F69 &amp; """&gt;" &amp;A69 &amp; "&lt;/option&gt;"</f>
        <v>'&lt;option value="150;150;8;12;20"&gt;K150/150/8&lt;/option&gt;</v>
      </c>
    </row>
    <row r="70" spans="1:18" customFormat="1" ht="14.45" customHeight="1">
      <c r="A70" s="23" t="str">
        <f t="shared" si="13"/>
        <v>K150/150/10</v>
      </c>
      <c r="B70" s="23">
        <v>150</v>
      </c>
      <c r="C70" s="23">
        <v>150</v>
      </c>
      <c r="D70" s="23">
        <v>10</v>
      </c>
      <c r="E70" s="23">
        <v>15</v>
      </c>
      <c r="F70" s="23">
        <v>25</v>
      </c>
      <c r="G70" s="14" t="s">
        <v>2061</v>
      </c>
      <c r="H70" s="14" t="s">
        <v>2062</v>
      </c>
      <c r="I70" s="23" t="str">
        <f t="shared" si="1"/>
        <v>K150/150/10</v>
      </c>
      <c r="J70" s="23" t="str">
        <f t="shared" si="9"/>
        <v>K150x150x10</v>
      </c>
      <c r="K70" s="23" t="str">
        <f t="shared" si="10"/>
        <v>K150/10</v>
      </c>
      <c r="L70" s="23" t="str">
        <f t="shared" si="11"/>
        <v>K150x10</v>
      </c>
      <c r="M70" s="14" t="str">
        <f t="shared" si="12"/>
        <v>HFRHS150X150X10</v>
      </c>
      <c r="N70" s="14" t="str">
        <f t="shared" si="14"/>
        <v>SHS150/150/10</v>
      </c>
      <c r="O70" s="14" t="str">
        <f t="shared" si="33"/>
        <v>SHS150/150/10.0</v>
      </c>
      <c r="P70" s="14" t="str">
        <f t="shared" si="6"/>
        <v>synonyms":["K150/150/10","K150x150x10","K150/10","K150x10","HFRHS150X150X10","SHS150/150/10","SHS150/150/10.0"]}]},</v>
      </c>
      <c r="Q70" s="14" t="str">
        <f t="shared" si="7"/>
        <v>{"K150/150/10": [{"shape_coords":[150,150,10,15,25],"shape_name":"Rectangle Hollow Section","synonyms":["K150/150/10","K150x150x10","K150/10","K150x10","HFRHS150X150X10","SHS150/150/10","SHS150/150/10.0"]}]},</v>
      </c>
      <c r="R70" s="2" t="str">
        <f t="shared" si="44"/>
        <v>'&lt;option value="150;150;10;15;25"&gt;K150/150/10&lt;/option&gt;</v>
      </c>
    </row>
    <row r="71" spans="1:18" customFormat="1" ht="14.45" customHeight="1">
      <c r="A71" s="23" t="str">
        <f t="shared" si="13"/>
        <v>K150/150/12.5</v>
      </c>
      <c r="B71" s="14">
        <v>150</v>
      </c>
      <c r="C71" s="14">
        <v>150</v>
      </c>
      <c r="D71" s="14" t="s">
        <v>76</v>
      </c>
      <c r="E71" s="14" t="s">
        <v>2064</v>
      </c>
      <c r="F71" s="14" t="s">
        <v>2068</v>
      </c>
      <c r="G71" s="14" t="s">
        <v>2061</v>
      </c>
      <c r="H71" s="14" t="s">
        <v>2062</v>
      </c>
      <c r="I71" s="23" t="str">
        <f t="shared" ref="I71:I134" si="45">A71</f>
        <v>K150/150/12.5</v>
      </c>
      <c r="J71" s="23" t="str">
        <f t="shared" ref="J71:J92" si="46">"K" &amp;B71 &amp; "x" &amp;C71 &amp; "x" &amp;D71</f>
        <v>K150x150x12.5</v>
      </c>
      <c r="K71" s="23" t="str">
        <f t="shared" ref="K71:K92" si="47">"K"&amp;B71&amp; "/" &amp; D71</f>
        <v>K150/12.5</v>
      </c>
      <c r="L71" s="23" t="str">
        <f t="shared" ref="L71:L92" si="48">"K"&amp;B71&amp; "x" &amp; D71</f>
        <v>K150x12.5</v>
      </c>
      <c r="M71" s="14" t="str">
        <f t="shared" ref="M71:M92" si="49">"HFRHS"&amp;B71&amp;"X"&amp;C71&amp;"X"&amp;D71</f>
        <v>HFRHS150X150X12.5</v>
      </c>
      <c r="N71" s="14" t="str">
        <f t="shared" si="14"/>
        <v>SHS150/150/12.5</v>
      </c>
      <c r="O71" s="14" t="str">
        <f>"SHS" &amp;B71 &amp; "/" &amp;C71 &amp; "/" &amp;D71</f>
        <v>SHS150/150/12.5</v>
      </c>
      <c r="P71" s="14" t="str">
        <f t="shared" ref="P71:P134" si="50" xml:space="preserve"> "synonyms"&amp;""""&amp;":["&amp;""""&amp;I71&amp;""""&amp;","&amp;""""&amp;J71&amp;""""&amp;","&amp;""""&amp;K71&amp;""""&amp;","&amp;""""&amp;L71&amp;""""&amp;","&amp;""""&amp;M71&amp;""""&amp;","&amp;""""&amp;N71&amp;""""&amp;","&amp;""""&amp;O71&amp;""""&amp;"]}]},"</f>
        <v>synonyms":["K150/150/12.5","K150x150x12.5","K150/12.5","K150x12.5","HFRHS150X150X12.5","SHS150/150/12.5","SHS150/150/12.5"]}]},</v>
      </c>
      <c r="Q71" s="14" t="str">
        <f t="shared" ref="Q71:Q134" si="51">"{" &amp; """"&amp;A71&amp;""""&amp;": [{""" &amp;"shape_coords"&amp;"""" &amp; ":" &amp; "[" &amp; B71 &amp; "," &amp;C71 &amp; "," &amp;D71&amp; "," &amp;E71&amp; "," &amp;F71 &amp; "]," &amp; """" &amp;"shape_name"&amp;"""" &amp; ":" &amp; """" &amp;H71 &amp; """" &amp; "," &amp; """"&amp;P71</f>
        <v>{"K150/150/12.5": [{"shape_coords":[150,150,12.5,18.75,31.25],"shape_name":"Rectangle Hollow Section","synonyms":["K150/150/12.5","K150x150x12.5","K150/12.5","K150x12.5","HFRHS150X150X12.5","SHS150/150/12.5","SHS150/150/12.5"]}]},</v>
      </c>
      <c r="R71" s="2" t="str">
        <f t="shared" si="44"/>
        <v>'&lt;option value="150;150;12.5;18.75;31.25"&gt;K150/150/12.5&lt;/option&gt;</v>
      </c>
    </row>
    <row r="72" spans="1:18" customFormat="1" ht="14.45" customHeight="1">
      <c r="A72" s="22" t="str">
        <f t="shared" si="13"/>
        <v>K160/160/5</v>
      </c>
      <c r="B72" s="14">
        <v>160</v>
      </c>
      <c r="C72" s="14">
        <v>160</v>
      </c>
      <c r="D72" s="14">
        <v>5</v>
      </c>
      <c r="E72" s="14">
        <v>12</v>
      </c>
      <c r="F72" s="14">
        <v>20</v>
      </c>
      <c r="G72" s="14" t="s">
        <v>2061</v>
      </c>
      <c r="H72" s="14" t="s">
        <v>2062</v>
      </c>
      <c r="I72" s="23" t="str">
        <f t="shared" si="45"/>
        <v>K160/160/5</v>
      </c>
      <c r="J72" s="23" t="str">
        <f t="shared" si="46"/>
        <v>K160x160x5</v>
      </c>
      <c r="K72" s="23" t="str">
        <f t="shared" si="47"/>
        <v>K160/5</v>
      </c>
      <c r="L72" s="23" t="str">
        <f t="shared" si="48"/>
        <v>K160x5</v>
      </c>
      <c r="M72" s="14" t="str">
        <f t="shared" si="49"/>
        <v>HFRHS160X160X5</v>
      </c>
      <c r="N72" s="14" t="str">
        <f t="shared" si="14"/>
        <v>SHS160/160/5</v>
      </c>
      <c r="O72" s="14" t="str">
        <f>"SHS" &amp;B72 &amp; "/" &amp;C72 &amp; "/" &amp;D72 &amp; ".0"</f>
        <v>SHS160/160/5.0</v>
      </c>
      <c r="P72" s="14" t="str">
        <f t="shared" si="50"/>
        <v>synonyms":["K160/160/5","K160x160x5","K160/5","K160x5","HFRHS160X160X5","SHS160/160/5","SHS160/160/5.0"]}]},</v>
      </c>
      <c r="Q72" s="14" t="str">
        <f t="shared" si="51"/>
        <v>{"K160/160/5": [{"shape_coords":[160,160,5,12,20],"shape_name":"Rectangle Hollow Section","synonyms":["K160/160/5","K160x160x5","K160/5","K160x5","HFRHS160X160X5","SHS160/160/5","SHS160/160/5.0"]}]},</v>
      </c>
      <c r="R72" s="2" t="str">
        <f t="shared" si="44"/>
        <v>'&lt;option value="160;160;5;12;20"&gt;K160/160/5&lt;/option&gt;</v>
      </c>
    </row>
    <row r="73" spans="1:18" customFormat="1" ht="14.45" customHeight="1">
      <c r="A73" s="23" t="str">
        <f t="shared" si="13"/>
        <v>K160/160/8</v>
      </c>
      <c r="B73" s="14">
        <v>160</v>
      </c>
      <c r="C73" s="14">
        <v>160</v>
      </c>
      <c r="D73" s="14">
        <v>8</v>
      </c>
      <c r="E73" s="14">
        <v>12</v>
      </c>
      <c r="F73" s="14">
        <v>20</v>
      </c>
      <c r="G73" s="14" t="s">
        <v>2061</v>
      </c>
      <c r="H73" s="14" t="s">
        <v>2062</v>
      </c>
      <c r="I73" s="23" t="str">
        <f t="shared" si="45"/>
        <v>K160/160/8</v>
      </c>
      <c r="J73" s="23" t="str">
        <f t="shared" si="46"/>
        <v>K160x160x8</v>
      </c>
      <c r="K73" s="23" t="str">
        <f t="shared" si="47"/>
        <v>K160/8</v>
      </c>
      <c r="L73" s="23" t="str">
        <f t="shared" si="48"/>
        <v>K160x8</v>
      </c>
      <c r="M73" s="14" t="str">
        <f t="shared" si="49"/>
        <v>HFRHS160X160X8</v>
      </c>
      <c r="N73" s="14" t="str">
        <f t="shared" si="14"/>
        <v>SHS160/160/8</v>
      </c>
      <c r="O73" s="14" t="str">
        <f>"SHS" &amp;B73 &amp; "/" &amp;C73 &amp; "/" &amp;D73 &amp; ".0"</f>
        <v>SHS160/160/8.0</v>
      </c>
      <c r="P73" s="14" t="str">
        <f t="shared" si="50"/>
        <v>synonyms":["K160/160/8","K160x160x8","K160/8","K160x8","HFRHS160X160X8","SHS160/160/8","SHS160/160/8.0"]}]},</v>
      </c>
      <c r="Q73" s="14" t="str">
        <f t="shared" si="51"/>
        <v>{"K160/160/8": [{"shape_coords":[160,160,8,12,20],"shape_name":"Rectangle Hollow Section","synonyms":["K160/160/8","K160x160x8","K160/8","K160x8","HFRHS160X160X8","SHS160/160/8","SHS160/160/8.0"]}]},</v>
      </c>
      <c r="R73" s="2" t="str">
        <f t="shared" si="44"/>
        <v>'&lt;option value="160;160;8;12;20"&gt;K160/160/8&lt;/option&gt;</v>
      </c>
    </row>
    <row r="74" spans="1:18" customFormat="1" ht="14.45" customHeight="1">
      <c r="A74" s="23" t="str">
        <f t="shared" si="13"/>
        <v>K160/160/10</v>
      </c>
      <c r="B74" s="14">
        <v>160</v>
      </c>
      <c r="C74" s="14">
        <v>160</v>
      </c>
      <c r="D74" s="14">
        <v>10</v>
      </c>
      <c r="E74" s="14">
        <v>15</v>
      </c>
      <c r="F74" s="14">
        <v>25</v>
      </c>
      <c r="G74" s="14" t="s">
        <v>2061</v>
      </c>
      <c r="H74" s="14" t="s">
        <v>2062</v>
      </c>
      <c r="I74" s="23" t="str">
        <f t="shared" si="45"/>
        <v>K160/160/10</v>
      </c>
      <c r="J74" s="23" t="str">
        <f t="shared" si="46"/>
        <v>K160x160x10</v>
      </c>
      <c r="K74" s="23" t="str">
        <f t="shared" si="47"/>
        <v>K160/10</v>
      </c>
      <c r="L74" s="23" t="str">
        <f t="shared" si="48"/>
        <v>K160x10</v>
      </c>
      <c r="M74" s="14" t="str">
        <f t="shared" si="49"/>
        <v>HFRHS160X160X10</v>
      </c>
      <c r="N74" s="14" t="str">
        <f t="shared" si="14"/>
        <v>SHS160/160/10</v>
      </c>
      <c r="O74" s="14" t="str">
        <f>"SHS" &amp;B74 &amp; "/" &amp;C74 &amp; "/" &amp;D74 &amp; ".0"</f>
        <v>SHS160/160/10.0</v>
      </c>
      <c r="P74" s="14" t="str">
        <f t="shared" si="50"/>
        <v>synonyms":["K160/160/10","K160x160x10","K160/10","K160x10","HFRHS160X160X10","SHS160/160/10","SHS160/160/10.0"]}]},</v>
      </c>
      <c r="Q74" s="14" t="str">
        <f t="shared" si="51"/>
        <v>{"K160/160/10": [{"shape_coords":[160,160,10,15,25],"shape_name":"Rectangle Hollow Section","synonyms":["K160/160/10","K160x160x10","K160/10","K160x10","HFRHS160X160X10","SHS160/160/10","SHS160/160/10.0"]}]},</v>
      </c>
      <c r="R74" s="2" t="str">
        <f t="shared" si="44"/>
        <v>'&lt;option value="160;160;10;15;25"&gt;K160/160/10&lt;/option&gt;</v>
      </c>
    </row>
    <row r="75" spans="1:18" customFormat="1" ht="14.45" customHeight="1">
      <c r="A75" s="23" t="str">
        <f t="shared" si="13"/>
        <v>K180/180/8</v>
      </c>
      <c r="B75" s="14">
        <v>180</v>
      </c>
      <c r="C75" s="14">
        <v>180</v>
      </c>
      <c r="D75" s="14">
        <v>8</v>
      </c>
      <c r="E75" s="14">
        <v>12</v>
      </c>
      <c r="F75" s="14">
        <v>20</v>
      </c>
      <c r="G75" s="14" t="s">
        <v>2061</v>
      </c>
      <c r="H75" s="14" t="s">
        <v>2062</v>
      </c>
      <c r="I75" s="23" t="str">
        <f t="shared" si="45"/>
        <v>K180/180/8</v>
      </c>
      <c r="J75" s="23" t="str">
        <f t="shared" si="46"/>
        <v>K180x180x8</v>
      </c>
      <c r="K75" s="23" t="str">
        <f t="shared" si="47"/>
        <v>K180/8</v>
      </c>
      <c r="L75" s="23" t="str">
        <f t="shared" si="48"/>
        <v>K180x8</v>
      </c>
      <c r="M75" s="14" t="str">
        <f t="shared" si="49"/>
        <v>HFRHS180X180X8</v>
      </c>
      <c r="N75" s="14" t="str">
        <f t="shared" si="14"/>
        <v>SHS180/180/8</v>
      </c>
      <c r="O75" s="14" t="str">
        <f>"SHS" &amp;B75 &amp; "/" &amp;C75 &amp; "/" &amp;D75 &amp; ".0"</f>
        <v>SHS180/180/8.0</v>
      </c>
      <c r="P75" s="14" t="str">
        <f t="shared" si="50"/>
        <v>synonyms":["K180/180/8","K180x180x8","K180/8","K180x8","HFRHS180X180X8","SHS180/180/8","SHS180/180/8.0"]}]},</v>
      </c>
      <c r="Q75" s="14" t="str">
        <f t="shared" si="51"/>
        <v>{"K180/180/8": [{"shape_coords":[180,180,8,12,20],"shape_name":"Rectangle Hollow Section","synonyms":["K180/180/8","K180x180x8","K180/8","K180x8","HFRHS180X180X8","SHS180/180/8","SHS180/180/8.0"]}]},</v>
      </c>
      <c r="R75" s="2" t="str">
        <f t="shared" si="44"/>
        <v>'&lt;option value="180;180;8;12;20"&gt;K180/180/8&lt;/option&gt;</v>
      </c>
    </row>
    <row r="76" spans="1:18" customFormat="1" ht="14.45" customHeight="1">
      <c r="A76" s="23" t="str">
        <f t="shared" si="13"/>
        <v>K180/180/10</v>
      </c>
      <c r="B76" s="14">
        <v>180</v>
      </c>
      <c r="C76" s="14">
        <v>180</v>
      </c>
      <c r="D76" s="14">
        <v>10</v>
      </c>
      <c r="E76" s="14">
        <v>15</v>
      </c>
      <c r="F76" s="14">
        <v>25</v>
      </c>
      <c r="G76" s="14" t="s">
        <v>2061</v>
      </c>
      <c r="H76" s="14" t="s">
        <v>2062</v>
      </c>
      <c r="I76" s="23" t="str">
        <f t="shared" si="45"/>
        <v>K180/180/10</v>
      </c>
      <c r="J76" s="23" t="str">
        <f t="shared" si="46"/>
        <v>K180x180x10</v>
      </c>
      <c r="K76" s="23" t="str">
        <f t="shared" si="47"/>
        <v>K180/10</v>
      </c>
      <c r="L76" s="23" t="str">
        <f t="shared" si="48"/>
        <v>K180x10</v>
      </c>
      <c r="M76" s="14" t="str">
        <f t="shared" si="49"/>
        <v>HFRHS180X180X10</v>
      </c>
      <c r="N76" s="14" t="str">
        <f t="shared" si="14"/>
        <v>SHS180/180/10</v>
      </c>
      <c r="O76" s="14" t="str">
        <f>"SHS" &amp;B76 &amp; "/" &amp;C76 &amp; "/" &amp;D76 &amp; ".0"</f>
        <v>SHS180/180/10.0</v>
      </c>
      <c r="P76" s="14" t="str">
        <f t="shared" si="50"/>
        <v>synonyms":["K180/180/10","K180x180x10","K180/10","K180x10","HFRHS180X180X10","SHS180/180/10","SHS180/180/10.0"]}]},</v>
      </c>
      <c r="Q76" s="14" t="str">
        <f t="shared" si="51"/>
        <v>{"K180/180/10": [{"shape_coords":[180,180,10,15,25],"shape_name":"Rectangle Hollow Section","synonyms":["K180/180/10","K180x180x10","K180/10","K180x10","HFRHS180X180X10","SHS180/180/10","SHS180/180/10.0"]}]},</v>
      </c>
      <c r="R76" s="2" t="str">
        <f t="shared" si="44"/>
        <v>'&lt;option value="180;180;10;15;25"&gt;K180/180/10&lt;/option&gt;</v>
      </c>
    </row>
    <row r="77" spans="1:18" customFormat="1" ht="14.45" customHeight="1">
      <c r="A77" s="23" t="str">
        <f t="shared" si="13"/>
        <v>K180/180/12.5</v>
      </c>
      <c r="B77" s="14">
        <v>180</v>
      </c>
      <c r="C77" s="14">
        <v>180</v>
      </c>
      <c r="D77" s="14" t="s">
        <v>76</v>
      </c>
      <c r="E77" s="14" t="s">
        <v>2064</v>
      </c>
      <c r="F77" s="14" t="s">
        <v>2068</v>
      </c>
      <c r="G77" s="14" t="s">
        <v>2061</v>
      </c>
      <c r="H77" s="14" t="s">
        <v>2062</v>
      </c>
      <c r="I77" s="23" t="str">
        <f t="shared" si="45"/>
        <v>K180/180/12.5</v>
      </c>
      <c r="J77" s="23" t="str">
        <f t="shared" si="46"/>
        <v>K180x180x12.5</v>
      </c>
      <c r="K77" s="23" t="str">
        <f t="shared" si="47"/>
        <v>K180/12.5</v>
      </c>
      <c r="L77" s="23" t="str">
        <f t="shared" si="48"/>
        <v>K180x12.5</v>
      </c>
      <c r="M77" s="14" t="str">
        <f t="shared" si="49"/>
        <v>HFRHS180X180X12.5</v>
      </c>
      <c r="N77" s="14" t="str">
        <f t="shared" si="14"/>
        <v>SHS180/180/12.5</v>
      </c>
      <c r="O77" s="14" t="str">
        <f>"SHS" &amp;B77 &amp; "/" &amp;C77 &amp; "/" &amp;D77</f>
        <v>SHS180/180/12.5</v>
      </c>
      <c r="P77" s="14" t="str">
        <f t="shared" si="50"/>
        <v>synonyms":["K180/180/12.5","K180x180x12.5","K180/12.5","K180x12.5","HFRHS180X180X12.5","SHS180/180/12.5","SHS180/180/12.5"]}]},</v>
      </c>
      <c r="Q77" s="14" t="str">
        <f t="shared" si="51"/>
        <v>{"K180/180/12.5": [{"shape_coords":[180,180,12.5,18.75,31.25],"shape_name":"Rectangle Hollow Section","synonyms":["K180/180/12.5","K180x180x12.5","K180/12.5","K180x12.5","HFRHS180X180X12.5","SHS180/180/12.5","SHS180/180/12.5"]}]},</v>
      </c>
      <c r="R77" s="2" t="str">
        <f t="shared" si="44"/>
        <v>'&lt;option value="180;180;12.5;18.75;31.25"&gt;K180/180/12.5&lt;/option&gt;</v>
      </c>
    </row>
    <row r="78" spans="1:18" customFormat="1" ht="14.45" customHeight="1">
      <c r="A78" s="23" t="str">
        <f t="shared" si="13"/>
        <v>K200/200/8</v>
      </c>
      <c r="B78" s="14">
        <v>200</v>
      </c>
      <c r="C78" s="14">
        <v>200</v>
      </c>
      <c r="D78" s="14">
        <v>8</v>
      </c>
      <c r="E78" s="14">
        <v>12</v>
      </c>
      <c r="F78" s="14">
        <v>20</v>
      </c>
      <c r="G78" s="14" t="s">
        <v>2061</v>
      </c>
      <c r="H78" s="14" t="s">
        <v>2062</v>
      </c>
      <c r="I78" s="23" t="str">
        <f t="shared" si="45"/>
        <v>K200/200/8</v>
      </c>
      <c r="J78" s="23" t="str">
        <f t="shared" si="46"/>
        <v>K200x200x8</v>
      </c>
      <c r="K78" s="23" t="str">
        <f t="shared" si="47"/>
        <v>K200/8</v>
      </c>
      <c r="L78" s="23" t="str">
        <f t="shared" si="48"/>
        <v>K200x8</v>
      </c>
      <c r="M78" s="14" t="str">
        <f t="shared" si="49"/>
        <v>HFRHS200X200X8</v>
      </c>
      <c r="N78" s="14" t="str">
        <f t="shared" si="14"/>
        <v>SHS200/200/8</v>
      </c>
      <c r="O78" s="14" t="str">
        <f>"SHS" &amp;B78 &amp; "/" &amp;C78 &amp; "/" &amp;D78 &amp; ".0"</f>
        <v>SHS200/200/8.0</v>
      </c>
      <c r="P78" s="14" t="str">
        <f t="shared" si="50"/>
        <v>synonyms":["K200/200/8","K200x200x8","K200/8","K200x8","HFRHS200X200X8","SHS200/200/8","SHS200/200/8.0"]}]},</v>
      </c>
      <c r="Q78" s="14" t="str">
        <f t="shared" si="51"/>
        <v>{"K200/200/8": [{"shape_coords":[200,200,8,12,20],"shape_name":"Rectangle Hollow Section","synonyms":["K200/200/8","K200x200x8","K200/8","K200x8","HFRHS200X200X8","SHS200/200/8","SHS200/200/8.0"]}]},</v>
      </c>
      <c r="R78" s="2" t="str">
        <f t="shared" si="44"/>
        <v>'&lt;option value="200;200;8;12;20"&gt;K200/200/8&lt;/option&gt;</v>
      </c>
    </row>
    <row r="79" spans="1:18" customFormat="1" ht="14.45" customHeight="1">
      <c r="A79" s="23" t="str">
        <f t="shared" si="13"/>
        <v>K200/200/10</v>
      </c>
      <c r="B79" s="14">
        <v>200</v>
      </c>
      <c r="C79" s="14">
        <v>200</v>
      </c>
      <c r="D79" s="14">
        <v>10</v>
      </c>
      <c r="E79" s="14">
        <v>15</v>
      </c>
      <c r="F79" s="14">
        <v>25</v>
      </c>
      <c r="G79" s="14" t="s">
        <v>2061</v>
      </c>
      <c r="H79" s="14" t="s">
        <v>2062</v>
      </c>
      <c r="I79" s="23" t="str">
        <f t="shared" si="45"/>
        <v>K200/200/10</v>
      </c>
      <c r="J79" s="23" t="str">
        <f t="shared" si="46"/>
        <v>K200x200x10</v>
      </c>
      <c r="K79" s="23" t="str">
        <f t="shared" si="47"/>
        <v>K200/10</v>
      </c>
      <c r="L79" s="23" t="str">
        <f t="shared" si="48"/>
        <v>K200x10</v>
      </c>
      <c r="M79" s="14" t="str">
        <f t="shared" si="49"/>
        <v>HFRHS200X200X10</v>
      </c>
      <c r="N79" s="14" t="str">
        <f t="shared" si="14"/>
        <v>SHS200/200/10</v>
      </c>
      <c r="O79" s="14" t="str">
        <f>"SHS" &amp;B79 &amp; "/" &amp;C79 &amp; "/" &amp;D79 &amp; ".0"</f>
        <v>SHS200/200/10.0</v>
      </c>
      <c r="P79" s="14" t="str">
        <f t="shared" si="50"/>
        <v>synonyms":["K200/200/10","K200x200x10","K200/10","K200x10","HFRHS200X200X10","SHS200/200/10","SHS200/200/10.0"]}]},</v>
      </c>
      <c r="Q79" s="14" t="str">
        <f t="shared" si="51"/>
        <v>{"K200/200/10": [{"shape_coords":[200,200,10,15,25],"shape_name":"Rectangle Hollow Section","synonyms":["K200/200/10","K200x200x10","K200/10","K200x10","HFRHS200X200X10","SHS200/200/10","SHS200/200/10.0"]}]},</v>
      </c>
      <c r="R79" s="2" t="str">
        <f t="shared" si="44"/>
        <v>'&lt;option value="200;200;10;15;25"&gt;K200/200/10&lt;/option&gt;</v>
      </c>
    </row>
    <row r="80" spans="1:18" customFormat="1" ht="14.45" customHeight="1">
      <c r="A80" s="23" t="str">
        <f t="shared" si="13"/>
        <v>K200/200/12.5</v>
      </c>
      <c r="B80" s="14">
        <v>200</v>
      </c>
      <c r="C80" s="14">
        <v>200</v>
      </c>
      <c r="D80" s="14" t="s">
        <v>76</v>
      </c>
      <c r="E80" s="14" t="s">
        <v>2064</v>
      </c>
      <c r="F80" s="14" t="s">
        <v>2068</v>
      </c>
      <c r="G80" s="14" t="s">
        <v>2061</v>
      </c>
      <c r="H80" s="14" t="s">
        <v>2062</v>
      </c>
      <c r="I80" s="23" t="str">
        <f t="shared" si="45"/>
        <v>K200/200/12.5</v>
      </c>
      <c r="J80" s="23" t="str">
        <f t="shared" si="46"/>
        <v>K200x200x12.5</v>
      </c>
      <c r="K80" s="23" t="str">
        <f t="shared" si="47"/>
        <v>K200/12.5</v>
      </c>
      <c r="L80" s="23" t="str">
        <f t="shared" si="48"/>
        <v>K200x12.5</v>
      </c>
      <c r="M80" s="14" t="str">
        <f t="shared" si="49"/>
        <v>HFRHS200X200X12.5</v>
      </c>
      <c r="N80" s="14" t="str">
        <f t="shared" si="14"/>
        <v>SHS200/200/12.5</v>
      </c>
      <c r="O80" s="14" t="str">
        <f>"SHS" &amp;B80 &amp; "/" &amp;C80 &amp; "/" &amp;D80</f>
        <v>SHS200/200/12.5</v>
      </c>
      <c r="P80" s="14" t="str">
        <f t="shared" si="50"/>
        <v>synonyms":["K200/200/12.5","K200x200x12.5","K200/12.5","K200x12.5","HFRHS200X200X12.5","SHS200/200/12.5","SHS200/200/12.5"]}]},</v>
      </c>
      <c r="Q80" s="14" t="str">
        <f t="shared" si="51"/>
        <v>{"K200/200/12.5": [{"shape_coords":[200,200,12.5,18.75,31.25],"shape_name":"Rectangle Hollow Section","synonyms":["K200/200/12.5","K200x200x12.5","K200/12.5","K200x12.5","HFRHS200X200X12.5","SHS200/200/12.5","SHS200/200/12.5"]}]},</v>
      </c>
      <c r="R80" s="2" t="str">
        <f t="shared" si="44"/>
        <v>'&lt;option value="200;200;12.5;18.75;31.25"&gt;K200/200/12.5&lt;/option&gt;</v>
      </c>
    </row>
    <row r="81" spans="1:18" customFormat="1" ht="14.45" customHeight="1">
      <c r="A81" s="23" t="str">
        <f t="shared" si="13"/>
        <v>K220/220/10</v>
      </c>
      <c r="B81" s="14">
        <v>220</v>
      </c>
      <c r="C81" s="14">
        <v>220</v>
      </c>
      <c r="D81" s="14">
        <v>10</v>
      </c>
      <c r="E81" s="14">
        <v>15</v>
      </c>
      <c r="F81" s="14">
        <v>25</v>
      </c>
      <c r="G81" s="14" t="s">
        <v>2061</v>
      </c>
      <c r="H81" s="14" t="s">
        <v>2062</v>
      </c>
      <c r="I81" s="23" t="str">
        <f t="shared" si="45"/>
        <v>K220/220/10</v>
      </c>
      <c r="J81" s="23" t="str">
        <f t="shared" si="46"/>
        <v>K220x220x10</v>
      </c>
      <c r="K81" s="23" t="str">
        <f t="shared" si="47"/>
        <v>K220/10</v>
      </c>
      <c r="L81" s="23" t="str">
        <f t="shared" si="48"/>
        <v>K220x10</v>
      </c>
      <c r="M81" s="14" t="str">
        <f t="shared" si="49"/>
        <v>HFRHS220X220X10</v>
      </c>
      <c r="N81" s="14" t="str">
        <f t="shared" si="14"/>
        <v>SHS220/220/10</v>
      </c>
      <c r="O81" s="14" t="str">
        <f>"SHS" &amp;B81 &amp; "/" &amp;C81 &amp; "/" &amp;D81 &amp; ".0"</f>
        <v>SHS220/220/10.0</v>
      </c>
      <c r="P81" s="14" t="str">
        <f t="shared" si="50"/>
        <v>synonyms":["K220/220/10","K220x220x10","K220/10","K220x10","HFRHS220X220X10","SHS220/220/10","SHS220/220/10.0"]}]},</v>
      </c>
      <c r="Q81" s="14" t="str">
        <f t="shared" si="51"/>
        <v>{"K220/220/10": [{"shape_coords":[220,220,10,15,25],"shape_name":"Rectangle Hollow Section","synonyms":["K220/220/10","K220x220x10","K220/10","K220x10","HFRHS220X220X10","SHS220/220/10","SHS220/220/10.0"]}]},</v>
      </c>
      <c r="R81" s="2" t="str">
        <f t="shared" si="44"/>
        <v>'&lt;option value="220;220;10;15;25"&gt;K220/220/10&lt;/option&gt;</v>
      </c>
    </row>
    <row r="82" spans="1:18" customFormat="1" ht="14.45" customHeight="1">
      <c r="A82" s="23" t="str">
        <f t="shared" si="13"/>
        <v>K250/250/8</v>
      </c>
      <c r="B82" s="14">
        <v>250</v>
      </c>
      <c r="C82" s="14">
        <v>250</v>
      </c>
      <c r="D82" s="14">
        <v>8</v>
      </c>
      <c r="E82" s="14">
        <v>12</v>
      </c>
      <c r="F82" s="14">
        <v>20</v>
      </c>
      <c r="G82" s="14" t="s">
        <v>2061</v>
      </c>
      <c r="H82" s="14" t="s">
        <v>2062</v>
      </c>
      <c r="I82" s="23" t="str">
        <f t="shared" si="45"/>
        <v>K250/250/8</v>
      </c>
      <c r="J82" s="23" t="str">
        <f t="shared" si="46"/>
        <v>K250x250x8</v>
      </c>
      <c r="K82" s="23" t="str">
        <f t="shared" si="47"/>
        <v>K250/8</v>
      </c>
      <c r="L82" s="23" t="str">
        <f t="shared" si="48"/>
        <v>K250x8</v>
      </c>
      <c r="M82" s="14" t="str">
        <f t="shared" si="49"/>
        <v>HFRHS250X250X8</v>
      </c>
      <c r="N82" s="14" t="str">
        <f t="shared" si="14"/>
        <v>SHS250/250/8</v>
      </c>
      <c r="O82" s="14" t="str">
        <f>"SHS" &amp;B82 &amp; "/" &amp;C82 &amp; "/" &amp;D82 &amp; ".0"</f>
        <v>SHS250/250/8.0</v>
      </c>
      <c r="P82" s="14" t="str">
        <f t="shared" si="50"/>
        <v>synonyms":["K250/250/8","K250x250x8","K250/8","K250x8","HFRHS250X250X8","SHS250/250/8","SHS250/250/8.0"]}]},</v>
      </c>
      <c r="Q82" s="14" t="str">
        <f t="shared" si="51"/>
        <v>{"K250/250/8": [{"shape_coords":[250,250,8,12,20],"shape_name":"Rectangle Hollow Section","synonyms":["K250/250/8","K250x250x8","K250/8","K250x8","HFRHS250X250X8","SHS250/250/8","SHS250/250/8.0"]}]},</v>
      </c>
      <c r="R82" s="2" t="str">
        <f t="shared" si="44"/>
        <v>'&lt;option value="250;250;8;12;20"&gt;K250/250/8&lt;/option&gt;</v>
      </c>
    </row>
    <row r="83" spans="1:18" customFormat="1" ht="14.45" customHeight="1">
      <c r="A83" s="23" t="str">
        <f t="shared" si="13"/>
        <v>K250/250/10</v>
      </c>
      <c r="B83" s="14">
        <v>250</v>
      </c>
      <c r="C83" s="14">
        <v>250</v>
      </c>
      <c r="D83" s="14">
        <v>10</v>
      </c>
      <c r="E83" s="14">
        <v>15</v>
      </c>
      <c r="F83" s="14">
        <v>25</v>
      </c>
      <c r="G83" s="14" t="s">
        <v>2061</v>
      </c>
      <c r="H83" s="14" t="s">
        <v>2062</v>
      </c>
      <c r="I83" s="23" t="str">
        <f t="shared" si="45"/>
        <v>K250/250/10</v>
      </c>
      <c r="J83" s="23" t="str">
        <f t="shared" si="46"/>
        <v>K250x250x10</v>
      </c>
      <c r="K83" s="23" t="str">
        <f t="shared" si="47"/>
        <v>K250/10</v>
      </c>
      <c r="L83" s="23" t="str">
        <f t="shared" si="48"/>
        <v>K250x10</v>
      </c>
      <c r="M83" s="14" t="str">
        <f t="shared" si="49"/>
        <v>HFRHS250X250X10</v>
      </c>
      <c r="N83" s="14" t="str">
        <f t="shared" si="14"/>
        <v>SHS250/250/10</v>
      </c>
      <c r="O83" s="14" t="str">
        <f>"SHS" &amp;B83 &amp; "/" &amp;C83 &amp; "/" &amp;D83 &amp; ".0"</f>
        <v>SHS250/250/10.0</v>
      </c>
      <c r="P83" s="14" t="str">
        <f t="shared" si="50"/>
        <v>synonyms":["K250/250/10","K250x250x10","K250/10","K250x10","HFRHS250X250X10","SHS250/250/10","SHS250/250/10.0"]}]},</v>
      </c>
      <c r="Q83" s="14" t="str">
        <f t="shared" si="51"/>
        <v>{"K250/250/10": [{"shape_coords":[250,250,10,15,25],"shape_name":"Rectangle Hollow Section","synonyms":["K250/250/10","K250x250x10","K250/10","K250x10","HFRHS250X250X10","SHS250/250/10","SHS250/250/10.0"]}]},</v>
      </c>
      <c r="R83" s="2" t="str">
        <f t="shared" si="44"/>
        <v>'&lt;option value="250;250;10;15;25"&gt;K250/250/10&lt;/option&gt;</v>
      </c>
    </row>
    <row r="84" spans="1:18" customFormat="1" ht="14.45" customHeight="1">
      <c r="A84" s="23" t="str">
        <f t="shared" si="13"/>
        <v>K250/250/12.5</v>
      </c>
      <c r="B84" s="14">
        <v>250</v>
      </c>
      <c r="C84" s="14">
        <v>250</v>
      </c>
      <c r="D84" s="14" t="s">
        <v>76</v>
      </c>
      <c r="E84" s="14" t="s">
        <v>2064</v>
      </c>
      <c r="F84" s="14" t="s">
        <v>2068</v>
      </c>
      <c r="G84" s="14" t="s">
        <v>2061</v>
      </c>
      <c r="H84" s="14" t="s">
        <v>2062</v>
      </c>
      <c r="I84" s="23" t="str">
        <f t="shared" si="45"/>
        <v>K250/250/12.5</v>
      </c>
      <c r="J84" s="23" t="str">
        <f t="shared" si="46"/>
        <v>K250x250x12.5</v>
      </c>
      <c r="K84" s="23" t="str">
        <f t="shared" si="47"/>
        <v>K250/12.5</v>
      </c>
      <c r="L84" s="23" t="str">
        <f t="shared" si="48"/>
        <v>K250x12.5</v>
      </c>
      <c r="M84" s="14" t="str">
        <f t="shared" si="49"/>
        <v>HFRHS250X250X12.5</v>
      </c>
      <c r="N84" s="14" t="str">
        <f t="shared" si="14"/>
        <v>SHS250/250/12.5</v>
      </c>
      <c r="O84" s="14" t="str">
        <f>"SHS" &amp;B84 &amp; "/" &amp;C84 &amp; "/" &amp;D84</f>
        <v>SHS250/250/12.5</v>
      </c>
      <c r="P84" s="14" t="str">
        <f t="shared" si="50"/>
        <v>synonyms":["K250/250/12.5","K250x250x12.5","K250/12.5","K250x12.5","HFRHS250X250X12.5","SHS250/250/12.5","SHS250/250/12.5"]}]},</v>
      </c>
      <c r="Q84" s="14" t="str">
        <f t="shared" si="51"/>
        <v>{"K250/250/12.5": [{"shape_coords":[250,250,12.5,18.75,31.25],"shape_name":"Rectangle Hollow Section","synonyms":["K250/250/12.5","K250x250x12.5","K250/12.5","K250x12.5","HFRHS250X250X12.5","SHS250/250/12.5","SHS250/250/12.5"]}]},</v>
      </c>
      <c r="R84" s="2" t="str">
        <f t="shared" si="44"/>
        <v>'&lt;option value="250;250;12.5;18.75;31.25"&gt;K250/250/12.5&lt;/option&gt;</v>
      </c>
    </row>
    <row r="85" spans="1:18" customFormat="1" ht="14.45" customHeight="1">
      <c r="A85" s="23" t="str">
        <f t="shared" si="13"/>
        <v>K300/300/8</v>
      </c>
      <c r="B85" s="14">
        <v>300</v>
      </c>
      <c r="C85" s="14">
        <v>300</v>
      </c>
      <c r="D85" s="14">
        <v>8</v>
      </c>
      <c r="E85" s="14">
        <v>12</v>
      </c>
      <c r="F85" s="14">
        <v>20</v>
      </c>
      <c r="G85" s="14" t="s">
        <v>2061</v>
      </c>
      <c r="H85" s="14" t="s">
        <v>2062</v>
      </c>
      <c r="I85" s="23" t="str">
        <f t="shared" si="45"/>
        <v>K300/300/8</v>
      </c>
      <c r="J85" s="23" t="str">
        <f t="shared" si="46"/>
        <v>K300x300x8</v>
      </c>
      <c r="K85" s="23" t="str">
        <f t="shared" si="47"/>
        <v>K300/8</v>
      </c>
      <c r="L85" s="23" t="str">
        <f t="shared" si="48"/>
        <v>K300x8</v>
      </c>
      <c r="M85" s="14" t="str">
        <f t="shared" si="49"/>
        <v>HFRHS300X300X8</v>
      </c>
      <c r="N85" s="14" t="str">
        <f t="shared" si="14"/>
        <v>SHS300/300/8</v>
      </c>
      <c r="O85" s="14" t="str">
        <f>"SHS" &amp;B85 &amp; "/" &amp;C85 &amp; "/" &amp;D85 &amp; ".0"</f>
        <v>SHS300/300/8.0</v>
      </c>
      <c r="P85" s="14" t="str">
        <f t="shared" si="50"/>
        <v>synonyms":["K300/300/8","K300x300x8","K300/8","K300x8","HFRHS300X300X8","SHS300/300/8","SHS300/300/8.0"]}]},</v>
      </c>
      <c r="Q85" s="14" t="str">
        <f t="shared" si="51"/>
        <v>{"K300/300/8": [{"shape_coords":[300,300,8,12,20],"shape_name":"Rectangle Hollow Section","synonyms":["K300/300/8","K300x300x8","K300/8","K300x8","HFRHS300X300X8","SHS300/300/8","SHS300/300/8.0"]}]},</v>
      </c>
      <c r="R85" s="2" t="str">
        <f t="shared" si="44"/>
        <v>'&lt;option value="300;300;8;12;20"&gt;K300/300/8&lt;/option&gt;</v>
      </c>
    </row>
    <row r="86" spans="1:18" customFormat="1" ht="14.45" customHeight="1">
      <c r="A86" s="23" t="str">
        <f t="shared" si="13"/>
        <v>K300/300/10</v>
      </c>
      <c r="B86" s="14">
        <v>300</v>
      </c>
      <c r="C86" s="14">
        <v>300</v>
      </c>
      <c r="D86" s="14">
        <v>10</v>
      </c>
      <c r="E86" s="14">
        <v>15</v>
      </c>
      <c r="F86" s="14">
        <v>25</v>
      </c>
      <c r="G86" s="14" t="s">
        <v>2061</v>
      </c>
      <c r="H86" s="14" t="s">
        <v>2062</v>
      </c>
      <c r="I86" s="23" t="str">
        <f t="shared" si="45"/>
        <v>K300/300/10</v>
      </c>
      <c r="J86" s="23" t="str">
        <f t="shared" si="46"/>
        <v>K300x300x10</v>
      </c>
      <c r="K86" s="23" t="str">
        <f t="shared" si="47"/>
        <v>K300/10</v>
      </c>
      <c r="L86" s="23" t="str">
        <f t="shared" si="48"/>
        <v>K300x10</v>
      </c>
      <c r="M86" s="14" t="str">
        <f t="shared" si="49"/>
        <v>HFRHS300X300X10</v>
      </c>
      <c r="N86" s="14" t="str">
        <f t="shared" si="14"/>
        <v>SHS300/300/10</v>
      </c>
      <c r="O86" s="14" t="str">
        <f>"SHS" &amp;B86 &amp; "/" &amp;C86 &amp; "/" &amp;D86 &amp; ".0"</f>
        <v>SHS300/300/10.0</v>
      </c>
      <c r="P86" s="14" t="str">
        <f t="shared" si="50"/>
        <v>synonyms":["K300/300/10","K300x300x10","K300/10","K300x10","HFRHS300X300X10","SHS300/300/10","SHS300/300/10.0"]}]},</v>
      </c>
      <c r="Q86" s="14" t="str">
        <f t="shared" si="51"/>
        <v>{"K300/300/10": [{"shape_coords":[300,300,10,15,25],"shape_name":"Rectangle Hollow Section","synonyms":["K300/300/10","K300x300x10","K300/10","K300x10","HFRHS300X300X10","SHS300/300/10","SHS300/300/10.0"]}]},</v>
      </c>
      <c r="R86" s="2" t="str">
        <f t="shared" si="44"/>
        <v>'&lt;option value="300;300;10;15;25"&gt;K300/300/10&lt;/option&gt;</v>
      </c>
    </row>
    <row r="87" spans="1:18" customFormat="1" ht="14.45" customHeight="1">
      <c r="A87" s="23" t="str">
        <f t="shared" si="13"/>
        <v>K300/300/12.5</v>
      </c>
      <c r="B87" s="14">
        <v>300</v>
      </c>
      <c r="C87" s="14">
        <v>300</v>
      </c>
      <c r="D87" s="14" t="s">
        <v>76</v>
      </c>
      <c r="E87" s="14" t="s">
        <v>2064</v>
      </c>
      <c r="F87" s="14" t="s">
        <v>2068</v>
      </c>
      <c r="G87" s="14" t="s">
        <v>2061</v>
      </c>
      <c r="H87" s="14" t="s">
        <v>2062</v>
      </c>
      <c r="I87" s="23" t="str">
        <f t="shared" si="45"/>
        <v>K300/300/12.5</v>
      </c>
      <c r="J87" s="23" t="str">
        <f t="shared" si="46"/>
        <v>K300x300x12.5</v>
      </c>
      <c r="K87" s="23" t="str">
        <f t="shared" si="47"/>
        <v>K300/12.5</v>
      </c>
      <c r="L87" s="23" t="str">
        <f t="shared" si="48"/>
        <v>K300x12.5</v>
      </c>
      <c r="M87" s="14" t="str">
        <f t="shared" si="49"/>
        <v>HFRHS300X300X12.5</v>
      </c>
      <c r="N87" s="14" t="str">
        <f t="shared" si="14"/>
        <v>SHS300/300/12.5</v>
      </c>
      <c r="O87" s="14" t="str">
        <f>"SHS" &amp;B87 &amp; "/" &amp;C87 &amp; "/" &amp;D87</f>
        <v>SHS300/300/12.5</v>
      </c>
      <c r="P87" s="14" t="str">
        <f t="shared" si="50"/>
        <v>synonyms":["K300/300/12.5","K300x300x12.5","K300/12.5","K300x12.5","HFRHS300X300X12.5","SHS300/300/12.5","SHS300/300/12.5"]}]},</v>
      </c>
      <c r="Q87" s="14" t="str">
        <f t="shared" si="51"/>
        <v>{"K300/300/12.5": [{"shape_coords":[300,300,12.5,18.75,31.25],"shape_name":"Rectangle Hollow Section","synonyms":["K300/300/12.5","K300x300x12.5","K300/12.5","K300x12.5","HFRHS300X300X12.5","SHS300/300/12.5","SHS300/300/12.5"]}]},</v>
      </c>
      <c r="R87" s="2" t="str">
        <f t="shared" si="44"/>
        <v>'&lt;option value="300;300;12.5;18.75;31.25"&gt;K300/300/12.5&lt;/option&gt;</v>
      </c>
    </row>
    <row r="88" spans="1:18" customFormat="1" ht="14.45" customHeight="1">
      <c r="A88" s="23" t="str">
        <f t="shared" si="13"/>
        <v>K350/350/10</v>
      </c>
      <c r="B88" s="14">
        <v>350</v>
      </c>
      <c r="C88" s="14">
        <v>350</v>
      </c>
      <c r="D88" s="14">
        <v>10</v>
      </c>
      <c r="E88" s="14">
        <v>15</v>
      </c>
      <c r="F88" s="14">
        <v>25</v>
      </c>
      <c r="G88" s="14" t="s">
        <v>2061</v>
      </c>
      <c r="H88" s="14" t="s">
        <v>2062</v>
      </c>
      <c r="I88" s="23" t="str">
        <f t="shared" si="45"/>
        <v>K350/350/10</v>
      </c>
      <c r="J88" s="23" t="str">
        <f t="shared" si="46"/>
        <v>K350x350x10</v>
      </c>
      <c r="K88" s="23" t="str">
        <f t="shared" si="47"/>
        <v>K350/10</v>
      </c>
      <c r="L88" s="23" t="str">
        <f t="shared" si="48"/>
        <v>K350x10</v>
      </c>
      <c r="M88" s="14" t="str">
        <f t="shared" si="49"/>
        <v>HFRHS350X350X10</v>
      </c>
      <c r="N88" s="14" t="str">
        <f t="shared" si="14"/>
        <v>SHS350/350/10</v>
      </c>
      <c r="O88" s="14" t="str">
        <f>"SHS" &amp;B88 &amp; "/" &amp;C88 &amp; "/" &amp;D88 &amp; ".0"</f>
        <v>SHS350/350/10.0</v>
      </c>
      <c r="P88" s="14" t="str">
        <f t="shared" si="50"/>
        <v>synonyms":["K350/350/10","K350x350x10","K350/10","K350x10","HFRHS350X350X10","SHS350/350/10","SHS350/350/10.0"]}]},</v>
      </c>
      <c r="Q88" s="14" t="str">
        <f t="shared" si="51"/>
        <v>{"K350/350/10": [{"shape_coords":[350,350,10,15,25],"shape_name":"Rectangle Hollow Section","synonyms":["K350/350/10","K350x350x10","K350/10","K350x10","HFRHS350X350X10","SHS350/350/10","SHS350/350/10.0"]}]},</v>
      </c>
      <c r="R88" s="2" t="str">
        <f t="shared" si="44"/>
        <v>'&lt;option value="350;350;10;15;25"&gt;K350/350/10&lt;/option&gt;</v>
      </c>
    </row>
    <row r="89" spans="1:18" customFormat="1" ht="14.45" customHeight="1">
      <c r="A89" s="14" t="s">
        <v>2069</v>
      </c>
      <c r="B89" s="14">
        <v>350</v>
      </c>
      <c r="C89" s="14">
        <v>350</v>
      </c>
      <c r="D89" s="14" t="s">
        <v>76</v>
      </c>
      <c r="E89" s="14" t="s">
        <v>2064</v>
      </c>
      <c r="F89" s="14" t="s">
        <v>2068</v>
      </c>
      <c r="G89" s="14" t="s">
        <v>2061</v>
      </c>
      <c r="H89" s="14" t="s">
        <v>2062</v>
      </c>
      <c r="I89" s="23" t="str">
        <f t="shared" si="45"/>
        <v>K350/350/12.5</v>
      </c>
      <c r="J89" s="14" t="str">
        <f t="shared" si="46"/>
        <v>K350x350x12.5</v>
      </c>
      <c r="K89" s="14" t="str">
        <f t="shared" si="47"/>
        <v>K350/12.5</v>
      </c>
      <c r="L89" s="14" t="str">
        <f t="shared" si="48"/>
        <v>K350x12.5</v>
      </c>
      <c r="M89" s="14" t="str">
        <f t="shared" si="49"/>
        <v>HFRHS350X350X12.5</v>
      </c>
      <c r="N89" s="14" t="str">
        <f t="shared" si="14"/>
        <v>SHS350/350/12.5</v>
      </c>
      <c r="O89" s="14" t="str">
        <f>"SHS" &amp;B89 &amp; "/" &amp;C89 &amp; "/" &amp;D89</f>
        <v>SHS350/350/12.5</v>
      </c>
      <c r="P89" s="14" t="str">
        <f t="shared" si="50"/>
        <v>synonyms":["K350/350/12.5","K350x350x12.5","K350/12.5","K350x12.5","HFRHS350X350X12.5","SHS350/350/12.5","SHS350/350/12.5"]}]},</v>
      </c>
      <c r="Q89" s="14" t="str">
        <f t="shared" si="51"/>
        <v>{"K350/350/12.5": [{"shape_coords":[350,350,12.5,18.75,31.25],"shape_name":"Rectangle Hollow Section","synonyms":["K350/350/12.5","K350x350x12.5","K350/12.5","K350x12.5","HFRHS350X350X12.5","SHS350/350/12.5","SHS350/350/12.5"]}]},</v>
      </c>
      <c r="R89" s="2" t="str">
        <f t="shared" si="44"/>
        <v>'&lt;option value="350;350;12.5;18.75;31.25"&gt;K350/350/12.5&lt;/option&gt;</v>
      </c>
    </row>
    <row r="90" spans="1:18" customFormat="1" ht="14.45" customHeight="1">
      <c r="A90" s="23" t="str">
        <f>"K" &amp;B90 &amp; "/" &amp;C90 &amp; "/" &amp;D90</f>
        <v>K400/400/10</v>
      </c>
      <c r="B90" s="14">
        <v>400</v>
      </c>
      <c r="C90" s="14">
        <v>400</v>
      </c>
      <c r="D90" s="14">
        <v>10</v>
      </c>
      <c r="E90" s="14">
        <v>15</v>
      </c>
      <c r="F90" s="14">
        <v>25</v>
      </c>
      <c r="G90" s="14" t="s">
        <v>2061</v>
      </c>
      <c r="H90" s="14" t="s">
        <v>2062</v>
      </c>
      <c r="I90" s="23" t="str">
        <f t="shared" si="45"/>
        <v>K400/400/10</v>
      </c>
      <c r="J90" s="23" t="str">
        <f t="shared" si="46"/>
        <v>K400x400x10</v>
      </c>
      <c r="K90" s="23" t="str">
        <f t="shared" si="47"/>
        <v>K400/10</v>
      </c>
      <c r="L90" s="23" t="str">
        <f t="shared" si="48"/>
        <v>K400x10</v>
      </c>
      <c r="M90" s="14" t="str">
        <f t="shared" si="49"/>
        <v>HFRHS400X400X10</v>
      </c>
      <c r="N90" s="14" t="str">
        <f t="shared" si="14"/>
        <v>SHS400/400/10</v>
      </c>
      <c r="O90" s="14" t="str">
        <f>"SHS" &amp;B90 &amp; "/" &amp;C90 &amp; "/" &amp;D90 &amp; ".0"</f>
        <v>SHS400/400/10.0</v>
      </c>
      <c r="P90" s="14" t="str">
        <f t="shared" si="50"/>
        <v>synonyms":["K400/400/10","K400x400x10","K400/10","K400x10","HFRHS400X400X10","SHS400/400/10","SHS400/400/10.0"]}]},</v>
      </c>
      <c r="Q90" s="14" t="str">
        <f t="shared" si="51"/>
        <v>{"K400/400/10": [{"shape_coords":[400,400,10,15,25],"shape_name":"Rectangle Hollow Section","synonyms":["K400/400/10","K400x400x10","K400/10","K400x10","HFRHS400X400X10","SHS400/400/10","SHS400/400/10.0"]}]},</v>
      </c>
      <c r="R90" s="2" t="str">
        <f t="shared" si="44"/>
        <v>'&lt;option value="400;400;10;15;25"&gt;K400/400/10&lt;/option&gt;</v>
      </c>
    </row>
    <row r="91" spans="1:18" customFormat="1" ht="14.45" customHeight="1">
      <c r="A91" s="23" t="str">
        <f>"K" &amp;B91 &amp; "/" &amp;C91 &amp; "/" &amp;D91</f>
        <v>K400/400/12.5</v>
      </c>
      <c r="B91" s="14">
        <v>400</v>
      </c>
      <c r="C91" s="14">
        <v>400</v>
      </c>
      <c r="D91" s="14" t="s">
        <v>76</v>
      </c>
      <c r="E91" s="14" t="s">
        <v>2064</v>
      </c>
      <c r="F91" s="14" t="s">
        <v>2068</v>
      </c>
      <c r="G91" s="14" t="s">
        <v>2061</v>
      </c>
      <c r="H91" s="14" t="s">
        <v>2062</v>
      </c>
      <c r="I91" s="23" t="str">
        <f t="shared" si="45"/>
        <v>K400/400/12.5</v>
      </c>
      <c r="J91" s="23" t="str">
        <f t="shared" si="46"/>
        <v>K400x400x12.5</v>
      </c>
      <c r="K91" s="23" t="str">
        <f t="shared" si="47"/>
        <v>K400/12.5</v>
      </c>
      <c r="L91" s="23" t="str">
        <f t="shared" si="48"/>
        <v>K400x12.5</v>
      </c>
      <c r="M91" s="14" t="str">
        <f t="shared" si="49"/>
        <v>HFRHS400X400X12.5</v>
      </c>
      <c r="N91" s="14" t="str">
        <f t="shared" si="14"/>
        <v>SHS400/400/12.5</v>
      </c>
      <c r="O91" s="14" t="str">
        <f>"SHS" &amp;B91 &amp; "/" &amp;C91 &amp; "/" &amp;D91</f>
        <v>SHS400/400/12.5</v>
      </c>
      <c r="P91" s="14" t="str">
        <f t="shared" si="50"/>
        <v>synonyms":["K400/400/12.5","K400x400x12.5","K400/12.5","K400x12.5","HFRHS400X400X12.5","SHS400/400/12.5","SHS400/400/12.5"]}]},</v>
      </c>
      <c r="Q91" s="14" t="str">
        <f t="shared" si="51"/>
        <v>{"K400/400/12.5": [{"shape_coords":[400,400,12.5,18.75,31.25],"shape_name":"Rectangle Hollow Section","synonyms":["K400/400/12.5","K400x400x12.5","K400/12.5","K400x12.5","HFRHS400X400X12.5","SHS400/400/12.5","SHS400/400/12.5"]}]},</v>
      </c>
      <c r="R91" s="2" t="str">
        <f t="shared" si="44"/>
        <v>'&lt;option value="400;400;12.5;18.75;31.25"&gt;K400/400/12.5&lt;/option&gt;</v>
      </c>
    </row>
    <row r="92" spans="1:18" customFormat="1" ht="14.45" customHeight="1">
      <c r="A92" s="23" t="str">
        <f>"K" &amp;B92 &amp; "/" &amp;C92 &amp; "/" &amp;D92</f>
        <v>K400/400/16</v>
      </c>
      <c r="B92" s="14">
        <v>400</v>
      </c>
      <c r="C92" s="14">
        <v>400</v>
      </c>
      <c r="D92" s="14">
        <v>16</v>
      </c>
      <c r="E92" s="14">
        <v>24</v>
      </c>
      <c r="F92" s="14">
        <v>40</v>
      </c>
      <c r="G92" s="14" t="s">
        <v>2061</v>
      </c>
      <c r="H92" s="14" t="s">
        <v>2062</v>
      </c>
      <c r="I92" s="23" t="str">
        <f t="shared" si="45"/>
        <v>K400/400/16</v>
      </c>
      <c r="J92" s="23" t="str">
        <f t="shared" si="46"/>
        <v>K400x400x16</v>
      </c>
      <c r="K92" s="23" t="str">
        <f t="shared" si="47"/>
        <v>K400/16</v>
      </c>
      <c r="L92" s="23" t="str">
        <f t="shared" si="48"/>
        <v>K400x16</v>
      </c>
      <c r="M92" s="14" t="str">
        <f t="shared" si="49"/>
        <v>HFRHS400X400X16</v>
      </c>
      <c r="N92" s="14" t="str">
        <f t="shared" si="14"/>
        <v>SHS400/400/16</v>
      </c>
      <c r="O92" s="14" t="str">
        <f>"SHS" &amp;B92 &amp; "/" &amp;C92 &amp; "/" &amp;D92 &amp; ".0"</f>
        <v>SHS400/400/16.0</v>
      </c>
      <c r="P92" s="14" t="str">
        <f t="shared" si="50"/>
        <v>synonyms":["K400/400/16","K400x400x16","K400/16","K400x16","HFRHS400X400X16","SHS400/400/16","SHS400/400/16.0"]}]},</v>
      </c>
      <c r="Q92" s="14" t="str">
        <f t="shared" si="51"/>
        <v>{"K400/400/16": [{"shape_coords":[400,400,16,24,40],"shape_name":"Rectangle Hollow Section","synonyms":["K400/400/16","K400x400x16","K400/16","K400x16","HFRHS400X400X16","SHS400/400/16","SHS400/400/16.0"]}]},</v>
      </c>
      <c r="R92" s="2" t="str">
        <f t="shared" si="44"/>
        <v>'&lt;option value="400;400;16;24;40"&gt;K400/400/16&lt;/option&gt;</v>
      </c>
    </row>
    <row r="93" spans="1:18" customFormat="1" ht="14.45" customHeight="1">
      <c r="A93" s="24" t="str">
        <f t="shared" ref="A93:A156" si="52">"CFRHS"&amp;B93&amp;"X"&amp;C93&amp;"X"&amp;D93</f>
        <v>CFRHS20X20X2</v>
      </c>
      <c r="B93" s="14">
        <v>20</v>
      </c>
      <c r="C93" s="14">
        <v>20</v>
      </c>
      <c r="D93" s="14">
        <v>2</v>
      </c>
      <c r="E93" s="14">
        <v>2</v>
      </c>
      <c r="F93" s="14">
        <v>4</v>
      </c>
      <c r="G93" s="14" t="s">
        <v>2061</v>
      </c>
      <c r="H93" s="14" t="s">
        <v>2062</v>
      </c>
      <c r="I93" s="23" t="str">
        <f t="shared" si="45"/>
        <v>CFRHS20X20X2</v>
      </c>
      <c r="J93" s="23" t="str">
        <f t="shared" ref="J93:J156" si="53">"CFRHS"&amp;B93&amp;"/"&amp;C93&amp;"/"&amp;D93</f>
        <v>CFRHS20/20/2</v>
      </c>
      <c r="K93" s="23" t="str">
        <f t="shared" ref="K93:K156" si="54">"RHSCF"&amp;B93&amp;"X"&amp;C93&amp;"X"&amp;D93</f>
        <v>RHSCF20X20X2</v>
      </c>
      <c r="L93" s="23" t="str">
        <f t="shared" ref="L93:L156" si="55">"RHSCF"&amp;B93&amp;"/"&amp;C93&amp;"/"&amp;D93</f>
        <v>RHSCF20/20/2</v>
      </c>
      <c r="M93" s="14"/>
      <c r="N93" s="14"/>
      <c r="O93" s="14"/>
      <c r="P93" s="14" t="str">
        <f t="shared" si="50"/>
        <v>synonyms":["CFRHS20X20X2","CFRHS20/20/2","RHSCF20X20X2","RHSCF20/20/2","","",""]}]},</v>
      </c>
      <c r="Q93" s="14" t="str">
        <f t="shared" si="51"/>
        <v>{"CFRHS20X20X2": [{"shape_coords":[20,20,2,2,4],"shape_name":"Rectangle Hollow Section","synonyms":["CFRHS20X20X2","CFRHS20/20/2","RHSCF20X20X2","RHSCF20/20/2","","",""]}]},</v>
      </c>
      <c r="R93" s="2" t="str">
        <f t="shared" si="44"/>
        <v>'&lt;option value="20;20;2;2;4"&gt;CFRHS20X20X2&lt;/option&gt;</v>
      </c>
    </row>
    <row r="94" spans="1:18" customFormat="1" ht="14.45" customHeight="1">
      <c r="A94" s="14" t="str">
        <f t="shared" si="52"/>
        <v>CFRHS25X25X2</v>
      </c>
      <c r="B94" s="14">
        <v>25</v>
      </c>
      <c r="C94" s="14">
        <v>25</v>
      </c>
      <c r="D94" s="14">
        <v>2</v>
      </c>
      <c r="E94" s="14">
        <v>2</v>
      </c>
      <c r="F94" s="14">
        <v>4</v>
      </c>
      <c r="G94" s="14" t="s">
        <v>2061</v>
      </c>
      <c r="H94" s="14" t="s">
        <v>2062</v>
      </c>
      <c r="I94" s="23" t="str">
        <f t="shared" si="45"/>
        <v>CFRHS25X25X2</v>
      </c>
      <c r="J94" s="23" t="str">
        <f t="shared" si="53"/>
        <v>CFRHS25/25/2</v>
      </c>
      <c r="K94" s="23" t="str">
        <f t="shared" si="54"/>
        <v>RHSCF25X25X2</v>
      </c>
      <c r="L94" s="23" t="str">
        <f t="shared" si="55"/>
        <v>RHSCF25/25/2</v>
      </c>
      <c r="M94" s="14"/>
      <c r="N94" s="14"/>
      <c r="O94" s="14"/>
      <c r="P94" s="14" t="str">
        <f t="shared" si="50"/>
        <v>synonyms":["CFRHS25X25X2","CFRHS25/25/2","RHSCF25X25X2","RHSCF25/25/2","","",""]}]},</v>
      </c>
      <c r="Q94" s="14" t="str">
        <f t="shared" si="51"/>
        <v>{"CFRHS25X25X2": [{"shape_coords":[25,25,2,2,4],"shape_name":"Rectangle Hollow Section","synonyms":["CFRHS25X25X2","CFRHS25/25/2","RHSCF25X25X2","RHSCF25/25/2","","",""]}]},</v>
      </c>
      <c r="R94" s="2" t="str">
        <f t="shared" si="44"/>
        <v>'&lt;option value="25;25;2;2;4"&gt;CFRHS25X25X2&lt;/option&gt;</v>
      </c>
    </row>
    <row r="95" spans="1:18" customFormat="1" ht="14.45" customHeight="1">
      <c r="A95" s="14" t="str">
        <f t="shared" si="52"/>
        <v>CFRHS25X25X3</v>
      </c>
      <c r="B95" s="14">
        <v>25</v>
      </c>
      <c r="C95" s="14">
        <v>25</v>
      </c>
      <c r="D95" s="14">
        <v>3</v>
      </c>
      <c r="E95" s="14">
        <v>3</v>
      </c>
      <c r="F95" s="14">
        <v>6</v>
      </c>
      <c r="G95" s="14" t="s">
        <v>2061</v>
      </c>
      <c r="H95" s="14" t="s">
        <v>2062</v>
      </c>
      <c r="I95" s="23" t="str">
        <f t="shared" si="45"/>
        <v>CFRHS25X25X3</v>
      </c>
      <c r="J95" s="23" t="str">
        <f t="shared" si="53"/>
        <v>CFRHS25/25/3</v>
      </c>
      <c r="K95" s="23" t="str">
        <f t="shared" si="54"/>
        <v>RHSCF25X25X3</v>
      </c>
      <c r="L95" s="23" t="str">
        <f t="shared" si="55"/>
        <v>RHSCF25/25/3</v>
      </c>
      <c r="M95" s="14"/>
      <c r="N95" s="14"/>
      <c r="O95" s="14"/>
      <c r="P95" s="14" t="str">
        <f t="shared" si="50"/>
        <v>synonyms":["CFRHS25X25X3","CFRHS25/25/3","RHSCF25X25X3","RHSCF25/25/3","","",""]}]},</v>
      </c>
      <c r="Q95" s="14" t="str">
        <f t="shared" si="51"/>
        <v>{"CFRHS25X25X3": [{"shape_coords":[25,25,3,3,6],"shape_name":"Rectangle Hollow Section","synonyms":["CFRHS25X25X3","CFRHS25/25/3","RHSCF25X25X3","RHSCF25/25/3","","",""]}]},</v>
      </c>
      <c r="R95" s="2" t="str">
        <f t="shared" si="44"/>
        <v>'&lt;option value="25;25;3;3;6"&gt;CFRHS25X25X3&lt;/option&gt;</v>
      </c>
    </row>
    <row r="96" spans="1:18" customFormat="1" ht="14.45" customHeight="1">
      <c r="A96" s="14" t="str">
        <f t="shared" si="52"/>
        <v>CFRHS30X30X2</v>
      </c>
      <c r="B96" s="14">
        <v>30</v>
      </c>
      <c r="C96" s="14">
        <v>30</v>
      </c>
      <c r="D96" s="14">
        <v>2</v>
      </c>
      <c r="E96" s="14">
        <v>2</v>
      </c>
      <c r="F96" s="14">
        <v>4</v>
      </c>
      <c r="G96" s="14" t="s">
        <v>2061</v>
      </c>
      <c r="H96" s="14" t="s">
        <v>2062</v>
      </c>
      <c r="I96" s="23" t="str">
        <f t="shared" si="45"/>
        <v>CFRHS30X30X2</v>
      </c>
      <c r="J96" s="23" t="str">
        <f t="shared" si="53"/>
        <v>CFRHS30/30/2</v>
      </c>
      <c r="K96" s="23" t="str">
        <f t="shared" si="54"/>
        <v>RHSCF30X30X2</v>
      </c>
      <c r="L96" s="23" t="str">
        <f t="shared" si="55"/>
        <v>RHSCF30/30/2</v>
      </c>
      <c r="M96" s="14"/>
      <c r="N96" s="14"/>
      <c r="O96" s="14"/>
      <c r="P96" s="14" t="str">
        <f t="shared" si="50"/>
        <v>synonyms":["CFRHS30X30X2","CFRHS30/30/2","RHSCF30X30X2","RHSCF30/30/2","","",""]}]},</v>
      </c>
      <c r="Q96" s="14" t="str">
        <f t="shared" si="51"/>
        <v>{"CFRHS30X30X2": [{"shape_coords":[30,30,2,2,4],"shape_name":"Rectangle Hollow Section","synonyms":["CFRHS30X30X2","CFRHS30/30/2","RHSCF30X30X2","RHSCF30/30/2","","",""]}]},</v>
      </c>
      <c r="R96" s="2" t="str">
        <f t="shared" si="44"/>
        <v>'&lt;option value="30;30;2;2;4"&gt;CFRHS30X30X2&lt;/option&gt;</v>
      </c>
    </row>
    <row r="97" spans="1:18" customFormat="1" ht="14.45" customHeight="1">
      <c r="A97" s="14" t="str">
        <f t="shared" si="52"/>
        <v>CFRHS30X30X3</v>
      </c>
      <c r="B97" s="14">
        <v>30</v>
      </c>
      <c r="C97" s="14">
        <v>30</v>
      </c>
      <c r="D97" s="14">
        <v>3</v>
      </c>
      <c r="E97" s="14">
        <v>3</v>
      </c>
      <c r="F97" s="14">
        <f>E97*2</f>
        <v>6</v>
      </c>
      <c r="G97" s="14" t="s">
        <v>2061</v>
      </c>
      <c r="H97" s="14" t="s">
        <v>2062</v>
      </c>
      <c r="I97" s="23" t="str">
        <f t="shared" si="45"/>
        <v>CFRHS30X30X3</v>
      </c>
      <c r="J97" s="23" t="str">
        <f t="shared" si="53"/>
        <v>CFRHS30/30/3</v>
      </c>
      <c r="K97" s="23" t="str">
        <f t="shared" si="54"/>
        <v>RHSCF30X30X3</v>
      </c>
      <c r="L97" s="23" t="str">
        <f t="shared" si="55"/>
        <v>RHSCF30/30/3</v>
      </c>
      <c r="M97" s="14"/>
      <c r="N97" s="14"/>
      <c r="O97" s="14"/>
      <c r="P97" s="14" t="str">
        <f t="shared" si="50"/>
        <v>synonyms":["CFRHS30X30X3","CFRHS30/30/3","RHSCF30X30X3","RHSCF30/30/3","","",""]}]},</v>
      </c>
      <c r="Q97" s="14" t="str">
        <f t="shared" si="51"/>
        <v>{"CFRHS30X30X3": [{"shape_coords":[30,30,3,3,6],"shape_name":"Rectangle Hollow Section","synonyms":["CFRHS30X30X3","CFRHS30/30/3","RHSCF30X30X3","RHSCF30/30/3","","",""]}]},</v>
      </c>
      <c r="R97" s="2" t="str">
        <f t="shared" si="44"/>
        <v>'&lt;option value="30;30;3;3;6"&gt;CFRHS30X30X3&lt;/option&gt;</v>
      </c>
    </row>
    <row r="98" spans="1:18" customFormat="1" ht="14.45" customHeight="1">
      <c r="A98" s="14" t="str">
        <f t="shared" si="52"/>
        <v>CFRHS30X30X4</v>
      </c>
      <c r="B98" s="14">
        <v>30</v>
      </c>
      <c r="C98" s="14">
        <v>30</v>
      </c>
      <c r="D98" s="14">
        <v>4</v>
      </c>
      <c r="E98" s="14">
        <v>6</v>
      </c>
      <c r="F98" s="14">
        <v>10</v>
      </c>
      <c r="G98" s="14" t="s">
        <v>2061</v>
      </c>
      <c r="H98" s="14" t="s">
        <v>2062</v>
      </c>
      <c r="I98" s="23" t="str">
        <f t="shared" si="45"/>
        <v>CFRHS30X30X4</v>
      </c>
      <c r="J98" s="23" t="str">
        <f t="shared" si="53"/>
        <v>CFRHS30/30/4</v>
      </c>
      <c r="K98" s="23" t="str">
        <f t="shared" si="54"/>
        <v>RHSCF30X30X4</v>
      </c>
      <c r="L98" s="23" t="str">
        <f t="shared" si="55"/>
        <v>RHSCF30/30/4</v>
      </c>
      <c r="M98" s="14"/>
      <c r="N98" s="14"/>
      <c r="O98" s="14"/>
      <c r="P98" s="14" t="str">
        <f t="shared" si="50"/>
        <v>synonyms":["CFRHS30X30X4","CFRHS30/30/4","RHSCF30X30X4","RHSCF30/30/4","","",""]}]},</v>
      </c>
      <c r="Q98" s="14" t="str">
        <f t="shared" si="51"/>
        <v>{"CFRHS30X30X4": [{"shape_coords":[30,30,4,6,10],"shape_name":"Rectangle Hollow Section","synonyms":["CFRHS30X30X4","CFRHS30/30/4","RHSCF30X30X4","RHSCF30/30/4","","",""]}]},</v>
      </c>
      <c r="R98" s="2" t="str">
        <f t="shared" si="44"/>
        <v>'&lt;option value="30;30;4;6;10"&gt;CFRHS30X30X4&lt;/option&gt;</v>
      </c>
    </row>
    <row r="99" spans="1:18" customFormat="1" ht="14.45" customHeight="1">
      <c r="A99" s="14" t="str">
        <f t="shared" si="52"/>
        <v>CFRHS35X35X2</v>
      </c>
      <c r="B99" s="14">
        <v>35</v>
      </c>
      <c r="C99" s="14">
        <v>35</v>
      </c>
      <c r="D99" s="14">
        <v>2</v>
      </c>
      <c r="E99" s="14">
        <v>2</v>
      </c>
      <c r="F99" s="14">
        <v>4</v>
      </c>
      <c r="G99" s="14" t="s">
        <v>2061</v>
      </c>
      <c r="H99" s="14" t="s">
        <v>2062</v>
      </c>
      <c r="I99" s="23" t="str">
        <f t="shared" si="45"/>
        <v>CFRHS35X35X2</v>
      </c>
      <c r="J99" s="23" t="str">
        <f t="shared" si="53"/>
        <v>CFRHS35/35/2</v>
      </c>
      <c r="K99" s="23" t="str">
        <f t="shared" si="54"/>
        <v>RHSCF35X35X2</v>
      </c>
      <c r="L99" s="23" t="str">
        <f t="shared" si="55"/>
        <v>RHSCF35/35/2</v>
      </c>
      <c r="M99" s="14"/>
      <c r="N99" s="14"/>
      <c r="O99" s="14"/>
      <c r="P99" s="14" t="str">
        <f t="shared" si="50"/>
        <v>synonyms":["CFRHS35X35X2","CFRHS35/35/2","RHSCF35X35X2","RHSCF35/35/2","","",""]}]},</v>
      </c>
      <c r="Q99" s="14" t="str">
        <f t="shared" si="51"/>
        <v>{"CFRHS35X35X2": [{"shape_coords":[35,35,2,2,4],"shape_name":"Rectangle Hollow Section","synonyms":["CFRHS35X35X2","CFRHS35/35/2","RHSCF35X35X2","RHSCF35/35/2","","",""]}]},</v>
      </c>
      <c r="R99" s="2" t="str">
        <f t="shared" si="44"/>
        <v>'&lt;option value="35;35;2;2;4"&gt;CFRHS35X35X2&lt;/option&gt;</v>
      </c>
    </row>
    <row r="100" spans="1:18" customFormat="1" ht="14.45" customHeight="1">
      <c r="A100" s="14" t="str">
        <f t="shared" si="52"/>
        <v>CFRHS35X35X3</v>
      </c>
      <c r="B100" s="14">
        <v>35</v>
      </c>
      <c r="C100" s="14">
        <v>35</v>
      </c>
      <c r="D100" s="14">
        <v>3</v>
      </c>
      <c r="E100" s="14">
        <v>3</v>
      </c>
      <c r="F100" s="14">
        <v>6</v>
      </c>
      <c r="G100" s="14" t="s">
        <v>2061</v>
      </c>
      <c r="H100" s="14" t="s">
        <v>2062</v>
      </c>
      <c r="I100" s="23" t="str">
        <f t="shared" si="45"/>
        <v>CFRHS35X35X3</v>
      </c>
      <c r="J100" s="23" t="str">
        <f t="shared" si="53"/>
        <v>CFRHS35/35/3</v>
      </c>
      <c r="K100" s="23" t="str">
        <f t="shared" si="54"/>
        <v>RHSCF35X35X3</v>
      </c>
      <c r="L100" s="23" t="str">
        <f t="shared" si="55"/>
        <v>RHSCF35/35/3</v>
      </c>
      <c r="M100" s="14"/>
      <c r="N100" s="14"/>
      <c r="O100" s="14"/>
      <c r="P100" s="14" t="str">
        <f t="shared" si="50"/>
        <v>synonyms":["CFRHS35X35X3","CFRHS35/35/3","RHSCF35X35X3","RHSCF35/35/3","","",""]}]},</v>
      </c>
      <c r="Q100" s="14" t="str">
        <f t="shared" si="51"/>
        <v>{"CFRHS35X35X3": [{"shape_coords":[35,35,3,3,6],"shape_name":"Rectangle Hollow Section","synonyms":["CFRHS35X35X3","CFRHS35/35/3","RHSCF35X35X3","RHSCF35/35/3","","",""]}]},</v>
      </c>
      <c r="R100" s="2" t="str">
        <f t="shared" si="44"/>
        <v>'&lt;option value="35;35;3;3;6"&gt;CFRHS35X35X3&lt;/option&gt;</v>
      </c>
    </row>
    <row r="101" spans="1:18" customFormat="1" ht="14.45" customHeight="1">
      <c r="A101" s="14" t="str">
        <f t="shared" si="52"/>
        <v>CFRHS40X40X2</v>
      </c>
      <c r="B101" s="14">
        <v>40</v>
      </c>
      <c r="C101" s="14">
        <v>40</v>
      </c>
      <c r="D101" s="14">
        <v>2</v>
      </c>
      <c r="E101" s="14">
        <v>2</v>
      </c>
      <c r="F101" s="14">
        <v>4</v>
      </c>
      <c r="G101" s="14" t="s">
        <v>2061</v>
      </c>
      <c r="H101" s="14" t="s">
        <v>2062</v>
      </c>
      <c r="I101" s="23" t="str">
        <f t="shared" si="45"/>
        <v>CFRHS40X40X2</v>
      </c>
      <c r="J101" s="23" t="str">
        <f t="shared" si="53"/>
        <v>CFRHS40/40/2</v>
      </c>
      <c r="K101" s="23" t="str">
        <f t="shared" si="54"/>
        <v>RHSCF40X40X2</v>
      </c>
      <c r="L101" s="23" t="str">
        <f t="shared" si="55"/>
        <v>RHSCF40/40/2</v>
      </c>
      <c r="M101" s="14"/>
      <c r="N101" s="14"/>
      <c r="O101" s="14"/>
      <c r="P101" s="14" t="str">
        <f t="shared" si="50"/>
        <v>synonyms":["CFRHS40X40X2","CFRHS40/40/2","RHSCF40X40X2","RHSCF40/40/2","","",""]}]},</v>
      </c>
      <c r="Q101" s="14" t="str">
        <f t="shared" si="51"/>
        <v>{"CFRHS40X40X2": [{"shape_coords":[40,40,2,2,4],"shape_name":"Rectangle Hollow Section","synonyms":["CFRHS40X40X2","CFRHS40/40/2","RHSCF40X40X2","RHSCF40/40/2","","",""]}]},</v>
      </c>
      <c r="R101" s="2" t="str">
        <f t="shared" si="44"/>
        <v>'&lt;option value="40;40;2;2;4"&gt;CFRHS40X40X2&lt;/option&gt;</v>
      </c>
    </row>
    <row r="102" spans="1:18" customFormat="1" ht="14.45" customHeight="1">
      <c r="A102" s="14" t="str">
        <f t="shared" si="52"/>
        <v>CFRHS40X40X2.5</v>
      </c>
      <c r="B102" s="14">
        <v>40</v>
      </c>
      <c r="C102" s="14">
        <v>40</v>
      </c>
      <c r="D102" s="14" t="s">
        <v>1014</v>
      </c>
      <c r="E102" s="14" t="s">
        <v>1014</v>
      </c>
      <c r="F102" s="14">
        <v>5</v>
      </c>
      <c r="G102" s="14" t="s">
        <v>2061</v>
      </c>
      <c r="H102" s="14" t="s">
        <v>2062</v>
      </c>
      <c r="I102" s="23" t="str">
        <f t="shared" si="45"/>
        <v>CFRHS40X40X2.5</v>
      </c>
      <c r="J102" s="23" t="str">
        <f t="shared" si="53"/>
        <v>CFRHS40/40/2.5</v>
      </c>
      <c r="K102" s="23" t="str">
        <f t="shared" si="54"/>
        <v>RHSCF40X40X2.5</v>
      </c>
      <c r="L102" s="23" t="str">
        <f t="shared" si="55"/>
        <v>RHSCF40/40/2.5</v>
      </c>
      <c r="M102" s="14"/>
      <c r="N102" s="14"/>
      <c r="O102" s="14"/>
      <c r="P102" s="14" t="str">
        <f t="shared" si="50"/>
        <v>synonyms":["CFRHS40X40X2.5","CFRHS40/40/2.5","RHSCF40X40X2.5","RHSCF40/40/2.5","","",""]}]},</v>
      </c>
      <c r="Q102" s="14" t="str">
        <f t="shared" si="51"/>
        <v>{"CFRHS40X40X2.5": [{"shape_coords":[40,40,2.5,2.5,5],"shape_name":"Rectangle Hollow Section","synonyms":["CFRHS40X40X2.5","CFRHS40/40/2.5","RHSCF40X40X2.5","RHSCF40/40/2.5","","",""]}]},</v>
      </c>
      <c r="R102" s="2" t="str">
        <f t="shared" si="44"/>
        <v>'&lt;option value="40;40;2.5;2.5;5"&gt;CFRHS40X40X2.5&lt;/option&gt;</v>
      </c>
    </row>
    <row r="103" spans="1:18" customFormat="1" ht="14.45" customHeight="1">
      <c r="A103" s="14" t="str">
        <f t="shared" si="52"/>
        <v>CFRHS40X40X3</v>
      </c>
      <c r="B103" s="14">
        <v>40</v>
      </c>
      <c r="C103" s="14">
        <v>40</v>
      </c>
      <c r="D103" s="14">
        <v>3</v>
      </c>
      <c r="E103" s="14">
        <v>3</v>
      </c>
      <c r="F103" s="14">
        <v>6</v>
      </c>
      <c r="G103" s="14" t="s">
        <v>2061</v>
      </c>
      <c r="H103" s="14" t="s">
        <v>2062</v>
      </c>
      <c r="I103" s="23" t="str">
        <f t="shared" si="45"/>
        <v>CFRHS40X40X3</v>
      </c>
      <c r="J103" s="23" t="str">
        <f t="shared" si="53"/>
        <v>CFRHS40/40/3</v>
      </c>
      <c r="K103" s="23" t="str">
        <f t="shared" si="54"/>
        <v>RHSCF40X40X3</v>
      </c>
      <c r="L103" s="23" t="str">
        <f t="shared" si="55"/>
        <v>RHSCF40/40/3</v>
      </c>
      <c r="M103" s="14"/>
      <c r="N103" s="14"/>
      <c r="O103" s="14"/>
      <c r="P103" s="14" t="str">
        <f t="shared" si="50"/>
        <v>synonyms":["CFRHS40X40X3","CFRHS40/40/3","RHSCF40X40X3","RHSCF40/40/3","","",""]}]},</v>
      </c>
      <c r="Q103" s="14" t="str">
        <f t="shared" si="51"/>
        <v>{"CFRHS40X40X3": [{"shape_coords":[40,40,3,3,6],"shape_name":"Rectangle Hollow Section","synonyms":["CFRHS40X40X3","CFRHS40/40/3","RHSCF40X40X3","RHSCF40/40/3","","",""]}]},</v>
      </c>
      <c r="R103" s="2" t="str">
        <f t="shared" si="44"/>
        <v>'&lt;option value="40;40;3;3;6"&gt;CFRHS40X40X3&lt;/option&gt;</v>
      </c>
    </row>
    <row r="104" spans="1:18" customFormat="1" ht="14.45" customHeight="1">
      <c r="A104" s="14" t="str">
        <f t="shared" si="52"/>
        <v>CFRHS40X40X4</v>
      </c>
      <c r="B104" s="14">
        <v>40</v>
      </c>
      <c r="C104" s="14">
        <v>40</v>
      </c>
      <c r="D104" s="14">
        <v>4</v>
      </c>
      <c r="E104" s="14">
        <v>6</v>
      </c>
      <c r="F104" s="14">
        <v>10</v>
      </c>
      <c r="G104" s="14" t="s">
        <v>2061</v>
      </c>
      <c r="H104" s="14" t="s">
        <v>2062</v>
      </c>
      <c r="I104" s="23" t="str">
        <f t="shared" si="45"/>
        <v>CFRHS40X40X4</v>
      </c>
      <c r="J104" s="23" t="str">
        <f t="shared" si="53"/>
        <v>CFRHS40/40/4</v>
      </c>
      <c r="K104" s="23" t="str">
        <f t="shared" si="54"/>
        <v>RHSCF40X40X4</v>
      </c>
      <c r="L104" s="23" t="str">
        <f t="shared" si="55"/>
        <v>RHSCF40/40/4</v>
      </c>
      <c r="M104" s="14"/>
      <c r="N104" s="14"/>
      <c r="O104" s="14"/>
      <c r="P104" s="14" t="str">
        <f t="shared" si="50"/>
        <v>synonyms":["CFRHS40X40X4","CFRHS40/40/4","RHSCF40X40X4","RHSCF40/40/4","","",""]}]},</v>
      </c>
      <c r="Q104" s="14" t="str">
        <f t="shared" si="51"/>
        <v>{"CFRHS40X40X4": [{"shape_coords":[40,40,4,6,10],"shape_name":"Rectangle Hollow Section","synonyms":["CFRHS40X40X4","CFRHS40/40/4","RHSCF40X40X4","RHSCF40/40/4","","",""]}]},</v>
      </c>
      <c r="R104" s="2" t="str">
        <f t="shared" si="44"/>
        <v>'&lt;option value="40;40;4;6;10"&gt;CFRHS40X40X4&lt;/option&gt;</v>
      </c>
    </row>
    <row r="105" spans="1:18" customFormat="1" ht="14.45" customHeight="1">
      <c r="A105" s="14" t="str">
        <f t="shared" si="52"/>
        <v>CFRHS45X45X3</v>
      </c>
      <c r="B105" s="14">
        <v>45</v>
      </c>
      <c r="C105" s="14">
        <v>45</v>
      </c>
      <c r="D105" s="14">
        <v>3</v>
      </c>
      <c r="E105" s="14">
        <v>3</v>
      </c>
      <c r="F105" s="14">
        <v>6</v>
      </c>
      <c r="G105" s="14" t="s">
        <v>2061</v>
      </c>
      <c r="H105" s="14" t="s">
        <v>2062</v>
      </c>
      <c r="I105" s="23" t="str">
        <f t="shared" si="45"/>
        <v>CFRHS45X45X3</v>
      </c>
      <c r="J105" s="23" t="str">
        <f t="shared" si="53"/>
        <v>CFRHS45/45/3</v>
      </c>
      <c r="K105" s="23" t="str">
        <f t="shared" si="54"/>
        <v>RHSCF45X45X3</v>
      </c>
      <c r="L105" s="23" t="str">
        <f t="shared" si="55"/>
        <v>RHSCF45/45/3</v>
      </c>
      <c r="M105" s="14"/>
      <c r="N105" s="14"/>
      <c r="O105" s="14"/>
      <c r="P105" s="14" t="str">
        <f t="shared" si="50"/>
        <v>synonyms":["CFRHS45X45X3","CFRHS45/45/3","RHSCF45X45X3","RHSCF45/45/3","","",""]}]},</v>
      </c>
      <c r="Q105" s="14" t="str">
        <f t="shared" si="51"/>
        <v>{"CFRHS45X45X3": [{"shape_coords":[45,45,3,3,6],"shape_name":"Rectangle Hollow Section","synonyms":["CFRHS45X45X3","CFRHS45/45/3","RHSCF45X45X3","RHSCF45/45/3","","",""]}]},</v>
      </c>
      <c r="R105" s="2" t="str">
        <f t="shared" si="44"/>
        <v>'&lt;option value="45;45;3;3;6"&gt;CFRHS45X45X3&lt;/option&gt;</v>
      </c>
    </row>
    <row r="106" spans="1:18" customFormat="1" ht="14.45" customHeight="1">
      <c r="A106" s="14" t="str">
        <f t="shared" si="52"/>
        <v>CFRHS45X45X4</v>
      </c>
      <c r="B106" s="14">
        <v>45</v>
      </c>
      <c r="C106" s="14">
        <v>45</v>
      </c>
      <c r="D106" s="14">
        <v>4</v>
      </c>
      <c r="E106" s="14">
        <v>6</v>
      </c>
      <c r="F106" s="14">
        <v>10</v>
      </c>
      <c r="G106" s="14" t="s">
        <v>2061</v>
      </c>
      <c r="H106" s="14" t="s">
        <v>2062</v>
      </c>
      <c r="I106" s="23" t="str">
        <f t="shared" si="45"/>
        <v>CFRHS45X45X4</v>
      </c>
      <c r="J106" s="23" t="str">
        <f t="shared" si="53"/>
        <v>CFRHS45/45/4</v>
      </c>
      <c r="K106" s="23" t="str">
        <f t="shared" si="54"/>
        <v>RHSCF45X45X4</v>
      </c>
      <c r="L106" s="23" t="str">
        <f t="shared" si="55"/>
        <v>RHSCF45/45/4</v>
      </c>
      <c r="M106" s="14"/>
      <c r="N106" s="14"/>
      <c r="O106" s="14"/>
      <c r="P106" s="14" t="str">
        <f t="shared" si="50"/>
        <v>synonyms":["CFRHS45X45X4","CFRHS45/45/4","RHSCF45X45X4","RHSCF45/45/4","","",""]}]},</v>
      </c>
      <c r="Q106" s="14" t="str">
        <f t="shared" si="51"/>
        <v>{"CFRHS45X45X4": [{"shape_coords":[45,45,4,6,10],"shape_name":"Rectangle Hollow Section","synonyms":["CFRHS45X45X4","CFRHS45/45/4","RHSCF45X45X4","RHSCF45/45/4","","",""]}]},</v>
      </c>
      <c r="R106" s="2" t="str">
        <f t="shared" si="44"/>
        <v>'&lt;option value="45;45;4;6;10"&gt;CFRHS45X45X4&lt;/option&gt;</v>
      </c>
    </row>
    <row r="107" spans="1:18" customFormat="1" ht="14.45" customHeight="1">
      <c r="A107" s="14" t="str">
        <f t="shared" si="52"/>
        <v>CFRHS50X50X2</v>
      </c>
      <c r="B107" s="14">
        <v>50</v>
      </c>
      <c r="C107" s="14">
        <v>50</v>
      </c>
      <c r="D107" s="14">
        <v>2</v>
      </c>
      <c r="E107" s="14">
        <v>2</v>
      </c>
      <c r="F107" s="14">
        <v>4</v>
      </c>
      <c r="G107" s="14" t="s">
        <v>2061</v>
      </c>
      <c r="H107" s="14" t="s">
        <v>2062</v>
      </c>
      <c r="I107" s="23" t="str">
        <f t="shared" si="45"/>
        <v>CFRHS50X50X2</v>
      </c>
      <c r="J107" s="23" t="str">
        <f t="shared" si="53"/>
        <v>CFRHS50/50/2</v>
      </c>
      <c r="K107" s="23" t="str">
        <f t="shared" si="54"/>
        <v>RHSCF50X50X2</v>
      </c>
      <c r="L107" s="23" t="str">
        <f t="shared" si="55"/>
        <v>RHSCF50/50/2</v>
      </c>
      <c r="M107" s="14"/>
      <c r="N107" s="14"/>
      <c r="O107" s="14"/>
      <c r="P107" s="14" t="str">
        <f t="shared" si="50"/>
        <v>synonyms":["CFRHS50X50X2","CFRHS50/50/2","RHSCF50X50X2","RHSCF50/50/2","","",""]}]},</v>
      </c>
      <c r="Q107" s="14" t="str">
        <f t="shared" si="51"/>
        <v>{"CFRHS50X50X2": [{"shape_coords":[50,50,2,2,4],"shape_name":"Rectangle Hollow Section","synonyms":["CFRHS50X50X2","CFRHS50/50/2","RHSCF50X50X2","RHSCF50/50/2","","",""]}]},</v>
      </c>
      <c r="R107" s="2" t="str">
        <f t="shared" si="44"/>
        <v>'&lt;option value="50;50;2;2;4"&gt;CFRHS50X50X2&lt;/option&gt;</v>
      </c>
    </row>
    <row r="108" spans="1:18" customFormat="1" ht="14.45" customHeight="1">
      <c r="A108" s="14" t="str">
        <f t="shared" si="52"/>
        <v>CFRHS50X50X2.5</v>
      </c>
      <c r="B108" s="14">
        <v>50</v>
      </c>
      <c r="C108" s="14">
        <v>50</v>
      </c>
      <c r="D108" s="14" t="s">
        <v>1014</v>
      </c>
      <c r="E108" s="14" t="s">
        <v>25</v>
      </c>
      <c r="F108" s="14">
        <v>5</v>
      </c>
      <c r="G108" s="14" t="s">
        <v>2061</v>
      </c>
      <c r="H108" s="14" t="s">
        <v>2062</v>
      </c>
      <c r="I108" s="23" t="str">
        <f t="shared" si="45"/>
        <v>CFRHS50X50X2.5</v>
      </c>
      <c r="J108" s="23" t="str">
        <f t="shared" si="53"/>
        <v>CFRHS50/50/2.5</v>
      </c>
      <c r="K108" s="23" t="str">
        <f t="shared" si="54"/>
        <v>RHSCF50X50X2.5</v>
      </c>
      <c r="L108" s="23" t="str">
        <f t="shared" si="55"/>
        <v>RHSCF50/50/2.5</v>
      </c>
      <c r="M108" s="14"/>
      <c r="N108" s="14"/>
      <c r="O108" s="14"/>
      <c r="P108" s="14" t="str">
        <f t="shared" si="50"/>
        <v>synonyms":["CFRHS50X50X2.5","CFRHS50/50/2.5","RHSCF50X50X2.5","RHSCF50/50/2.5","","",""]}]},</v>
      </c>
      <c r="Q108" s="14" t="str">
        <f t="shared" si="51"/>
        <v>{"CFRHS50X50X2.5": [{"shape_coords":[50,50,2.5,5.5,5],"shape_name":"Rectangle Hollow Section","synonyms":["CFRHS50X50X2.5","CFRHS50/50/2.5","RHSCF50X50X2.5","RHSCF50/50/2.5","","",""]}]},</v>
      </c>
      <c r="R108" s="2" t="str">
        <f t="shared" si="44"/>
        <v>'&lt;option value="50;50;2.5;5.5;5"&gt;CFRHS50X50X2.5&lt;/option&gt;</v>
      </c>
    </row>
    <row r="109" spans="1:18" customFormat="1" ht="14.45" customHeight="1">
      <c r="A109" s="14" t="str">
        <f t="shared" si="52"/>
        <v>CFRHS50X50X3</v>
      </c>
      <c r="B109" s="14">
        <v>50</v>
      </c>
      <c r="C109" s="14">
        <v>50</v>
      </c>
      <c r="D109" s="14">
        <v>3</v>
      </c>
      <c r="E109" s="14">
        <v>3</v>
      </c>
      <c r="F109" s="14">
        <v>6</v>
      </c>
      <c r="G109" s="14" t="s">
        <v>2061</v>
      </c>
      <c r="H109" s="14" t="s">
        <v>2062</v>
      </c>
      <c r="I109" s="23" t="str">
        <f t="shared" si="45"/>
        <v>CFRHS50X50X3</v>
      </c>
      <c r="J109" s="23" t="str">
        <f t="shared" si="53"/>
        <v>CFRHS50/50/3</v>
      </c>
      <c r="K109" s="23" t="str">
        <f t="shared" si="54"/>
        <v>RHSCF50X50X3</v>
      </c>
      <c r="L109" s="23" t="str">
        <f t="shared" si="55"/>
        <v>RHSCF50/50/3</v>
      </c>
      <c r="M109" s="14"/>
      <c r="N109" s="14"/>
      <c r="O109" s="14"/>
      <c r="P109" s="14" t="str">
        <f t="shared" si="50"/>
        <v>synonyms":["CFRHS50X50X3","CFRHS50/50/3","RHSCF50X50X3","RHSCF50/50/3","","",""]}]},</v>
      </c>
      <c r="Q109" s="14" t="str">
        <f t="shared" si="51"/>
        <v>{"CFRHS50X50X3": [{"shape_coords":[50,50,3,3,6],"shape_name":"Rectangle Hollow Section","synonyms":["CFRHS50X50X3","CFRHS50/50/3","RHSCF50X50X3","RHSCF50/50/3","","",""]}]},</v>
      </c>
      <c r="R109" s="2" t="str">
        <f t="shared" si="44"/>
        <v>'&lt;option value="50;50;3;3;6"&gt;CFRHS50X50X3&lt;/option&gt;</v>
      </c>
    </row>
    <row r="110" spans="1:18" customFormat="1" ht="14.45" customHeight="1">
      <c r="A110" s="14" t="str">
        <f t="shared" si="52"/>
        <v>CFRHS50X50X4</v>
      </c>
      <c r="B110" s="14">
        <v>50</v>
      </c>
      <c r="C110" s="14">
        <v>50</v>
      </c>
      <c r="D110" s="14">
        <v>4</v>
      </c>
      <c r="E110" s="14">
        <v>6</v>
      </c>
      <c r="F110" s="14">
        <v>10</v>
      </c>
      <c r="G110" s="14" t="s">
        <v>2061</v>
      </c>
      <c r="H110" s="14" t="s">
        <v>2062</v>
      </c>
      <c r="I110" s="23" t="str">
        <f t="shared" si="45"/>
        <v>CFRHS50X50X4</v>
      </c>
      <c r="J110" s="23" t="str">
        <f t="shared" si="53"/>
        <v>CFRHS50/50/4</v>
      </c>
      <c r="K110" s="23" t="str">
        <f t="shared" si="54"/>
        <v>RHSCF50X50X4</v>
      </c>
      <c r="L110" s="23" t="str">
        <f t="shared" si="55"/>
        <v>RHSCF50/50/4</v>
      </c>
      <c r="M110" s="14"/>
      <c r="N110" s="14"/>
      <c r="O110" s="14"/>
      <c r="P110" s="14" t="str">
        <f t="shared" si="50"/>
        <v>synonyms":["CFRHS50X50X4","CFRHS50/50/4","RHSCF50X50X4","RHSCF50/50/4","","",""]}]},</v>
      </c>
      <c r="Q110" s="14" t="str">
        <f t="shared" si="51"/>
        <v>{"CFRHS50X50X4": [{"shape_coords":[50,50,4,6,10],"shape_name":"Rectangle Hollow Section","synonyms":["CFRHS50X50X4","CFRHS50/50/4","RHSCF50X50X4","RHSCF50/50/4","","",""]}]},</v>
      </c>
      <c r="R110" s="2" t="str">
        <f t="shared" si="44"/>
        <v>'&lt;option value="50;50;4;6;10"&gt;CFRHS50X50X4&lt;/option&gt;</v>
      </c>
    </row>
    <row r="111" spans="1:18" customFormat="1" ht="14.45" customHeight="1">
      <c r="A111" s="14" t="str">
        <f t="shared" si="52"/>
        <v>CFRHS50X50X5</v>
      </c>
      <c r="B111" s="14">
        <v>50</v>
      </c>
      <c r="C111" s="14">
        <v>50</v>
      </c>
      <c r="D111" s="14">
        <v>5</v>
      </c>
      <c r="E111" s="14" t="s">
        <v>42</v>
      </c>
      <c r="F111" s="14" t="s">
        <v>76</v>
      </c>
      <c r="G111" s="14" t="s">
        <v>2061</v>
      </c>
      <c r="H111" s="14" t="s">
        <v>2062</v>
      </c>
      <c r="I111" s="23" t="str">
        <f t="shared" si="45"/>
        <v>CFRHS50X50X5</v>
      </c>
      <c r="J111" s="23" t="str">
        <f t="shared" si="53"/>
        <v>CFRHS50/50/5</v>
      </c>
      <c r="K111" s="23" t="str">
        <f t="shared" si="54"/>
        <v>RHSCF50X50X5</v>
      </c>
      <c r="L111" s="23" t="str">
        <f t="shared" si="55"/>
        <v>RHSCF50/50/5</v>
      </c>
      <c r="M111" s="14"/>
      <c r="N111" s="14"/>
      <c r="O111" s="14"/>
      <c r="P111" s="14" t="str">
        <f t="shared" si="50"/>
        <v>synonyms":["CFRHS50X50X5","CFRHS50/50/5","RHSCF50X50X5","RHSCF50/50/5","","",""]}]},</v>
      </c>
      <c r="Q111" s="14" t="str">
        <f t="shared" si="51"/>
        <v>{"CFRHS50X50X5": [{"shape_coords":[50,50,5,7.5,12.5],"shape_name":"Rectangle Hollow Section","synonyms":["CFRHS50X50X5","CFRHS50/50/5","RHSCF50X50X5","RHSCF50/50/5","","",""]}]},</v>
      </c>
      <c r="R111" s="2" t="str">
        <f t="shared" si="44"/>
        <v>'&lt;option value="50;50;5;7.5;12.5"&gt;CFRHS50X50X5&lt;/option&gt;</v>
      </c>
    </row>
    <row r="112" spans="1:18" customFormat="1" ht="14.45" customHeight="1">
      <c r="A112" s="14" t="str">
        <f t="shared" si="52"/>
        <v>CFRHS60X60X2</v>
      </c>
      <c r="B112" s="14">
        <v>60</v>
      </c>
      <c r="C112" s="14">
        <v>60</v>
      </c>
      <c r="D112" s="14">
        <v>2</v>
      </c>
      <c r="E112" s="14">
        <v>2</v>
      </c>
      <c r="F112" s="14">
        <v>4</v>
      </c>
      <c r="G112" s="14" t="s">
        <v>2061</v>
      </c>
      <c r="H112" s="14" t="s">
        <v>2062</v>
      </c>
      <c r="I112" s="23" t="str">
        <f t="shared" si="45"/>
        <v>CFRHS60X60X2</v>
      </c>
      <c r="J112" s="23" t="str">
        <f t="shared" si="53"/>
        <v>CFRHS60/60/2</v>
      </c>
      <c r="K112" s="23" t="str">
        <f t="shared" si="54"/>
        <v>RHSCF60X60X2</v>
      </c>
      <c r="L112" s="23" t="str">
        <f t="shared" si="55"/>
        <v>RHSCF60/60/2</v>
      </c>
      <c r="M112" s="14"/>
      <c r="N112" s="14"/>
      <c r="O112" s="14"/>
      <c r="P112" s="14" t="str">
        <f t="shared" si="50"/>
        <v>synonyms":["CFRHS60X60X2","CFRHS60/60/2","RHSCF60X60X2","RHSCF60/60/2","","",""]}]},</v>
      </c>
      <c r="Q112" s="14" t="str">
        <f t="shared" si="51"/>
        <v>{"CFRHS60X60X2": [{"shape_coords":[60,60,2,2,4],"shape_name":"Rectangle Hollow Section","synonyms":["CFRHS60X60X2","CFRHS60/60/2","RHSCF60X60X2","RHSCF60/60/2","","",""]}]},</v>
      </c>
      <c r="R112" s="2" t="str">
        <f t="shared" si="44"/>
        <v>'&lt;option value="60;60;2;2;4"&gt;CFRHS60X60X2&lt;/option&gt;</v>
      </c>
    </row>
    <row r="113" spans="1:18" customFormat="1" ht="14.45" customHeight="1">
      <c r="A113" s="14" t="str">
        <f t="shared" si="52"/>
        <v>CFRHS60X60X2.5</v>
      </c>
      <c r="B113" s="14">
        <v>60</v>
      </c>
      <c r="C113" s="14">
        <v>60</v>
      </c>
      <c r="D113" s="14" t="s">
        <v>1014</v>
      </c>
      <c r="E113" s="14" t="s">
        <v>1014</v>
      </c>
      <c r="F113" s="14">
        <v>5</v>
      </c>
      <c r="G113" s="14" t="s">
        <v>2061</v>
      </c>
      <c r="H113" s="14" t="s">
        <v>2062</v>
      </c>
      <c r="I113" s="23" t="str">
        <f t="shared" si="45"/>
        <v>CFRHS60X60X2.5</v>
      </c>
      <c r="J113" s="23" t="str">
        <f t="shared" si="53"/>
        <v>CFRHS60/60/2.5</v>
      </c>
      <c r="K113" s="23" t="str">
        <f t="shared" si="54"/>
        <v>RHSCF60X60X2.5</v>
      </c>
      <c r="L113" s="23" t="str">
        <f t="shared" si="55"/>
        <v>RHSCF60/60/2.5</v>
      </c>
      <c r="M113" s="14"/>
      <c r="N113" s="14"/>
      <c r="O113" s="14"/>
      <c r="P113" s="14" t="str">
        <f t="shared" si="50"/>
        <v>synonyms":["CFRHS60X60X2.5","CFRHS60/60/2.5","RHSCF60X60X2.5","RHSCF60/60/2.5","","",""]}]},</v>
      </c>
      <c r="Q113" s="14" t="str">
        <f t="shared" si="51"/>
        <v>{"CFRHS60X60X2.5": [{"shape_coords":[60,60,2.5,2.5,5],"shape_name":"Rectangle Hollow Section","synonyms":["CFRHS60X60X2.5","CFRHS60/60/2.5","RHSCF60X60X2.5","RHSCF60/60/2.5","","",""]}]},</v>
      </c>
      <c r="R113" s="2" t="str">
        <f t="shared" si="44"/>
        <v>'&lt;option value="60;60;2.5;2.5;5"&gt;CFRHS60X60X2.5&lt;/option&gt;</v>
      </c>
    </row>
    <row r="114" spans="1:18" customFormat="1" ht="14.45" customHeight="1">
      <c r="A114" s="14" t="str">
        <f t="shared" si="52"/>
        <v>CFRHS60X60X3</v>
      </c>
      <c r="B114" s="14">
        <v>60</v>
      </c>
      <c r="C114" s="14">
        <v>60</v>
      </c>
      <c r="D114" s="14">
        <v>3</v>
      </c>
      <c r="E114" s="14">
        <v>3</v>
      </c>
      <c r="F114" s="14">
        <v>6</v>
      </c>
      <c r="G114" s="14" t="s">
        <v>2061</v>
      </c>
      <c r="H114" s="14" t="s">
        <v>2062</v>
      </c>
      <c r="I114" s="23" t="str">
        <f t="shared" si="45"/>
        <v>CFRHS60X60X3</v>
      </c>
      <c r="J114" s="23" t="str">
        <f t="shared" si="53"/>
        <v>CFRHS60/60/3</v>
      </c>
      <c r="K114" s="23" t="str">
        <f t="shared" si="54"/>
        <v>RHSCF60X60X3</v>
      </c>
      <c r="L114" s="23" t="str">
        <f t="shared" si="55"/>
        <v>RHSCF60/60/3</v>
      </c>
      <c r="M114" s="14"/>
      <c r="N114" s="14"/>
      <c r="O114" s="14"/>
      <c r="P114" s="14" t="str">
        <f t="shared" si="50"/>
        <v>synonyms":["CFRHS60X60X3","CFRHS60/60/3","RHSCF60X60X3","RHSCF60/60/3","","",""]}]},</v>
      </c>
      <c r="Q114" s="14" t="str">
        <f t="shared" si="51"/>
        <v>{"CFRHS60X60X3": [{"shape_coords":[60,60,3,3,6],"shape_name":"Rectangle Hollow Section","synonyms":["CFRHS60X60X3","CFRHS60/60/3","RHSCF60X60X3","RHSCF60/60/3","","",""]}]},</v>
      </c>
      <c r="R114" s="2" t="str">
        <f t="shared" si="44"/>
        <v>'&lt;option value="60;60;3;3;6"&gt;CFRHS60X60X3&lt;/option&gt;</v>
      </c>
    </row>
    <row r="115" spans="1:18" customFormat="1" ht="14.45" customHeight="1">
      <c r="A115" s="14" t="str">
        <f t="shared" si="52"/>
        <v>CFRHS60X60X4</v>
      </c>
      <c r="B115" s="14">
        <v>60</v>
      </c>
      <c r="C115" s="14">
        <v>60</v>
      </c>
      <c r="D115" s="14">
        <v>4</v>
      </c>
      <c r="E115" s="14">
        <v>6</v>
      </c>
      <c r="F115" s="14">
        <v>10</v>
      </c>
      <c r="G115" s="14" t="s">
        <v>2061</v>
      </c>
      <c r="H115" s="14" t="s">
        <v>2062</v>
      </c>
      <c r="I115" s="23" t="str">
        <f t="shared" si="45"/>
        <v>CFRHS60X60X4</v>
      </c>
      <c r="J115" s="23" t="str">
        <f t="shared" si="53"/>
        <v>CFRHS60/60/4</v>
      </c>
      <c r="K115" s="23" t="str">
        <f t="shared" si="54"/>
        <v>RHSCF60X60X4</v>
      </c>
      <c r="L115" s="23" t="str">
        <f t="shared" si="55"/>
        <v>RHSCF60/60/4</v>
      </c>
      <c r="M115" s="14"/>
      <c r="N115" s="14"/>
      <c r="O115" s="14"/>
      <c r="P115" s="14" t="str">
        <f t="shared" si="50"/>
        <v>synonyms":["CFRHS60X60X4","CFRHS60/60/4","RHSCF60X60X4","RHSCF60/60/4","","",""]}]},</v>
      </c>
      <c r="Q115" s="14" t="str">
        <f t="shared" si="51"/>
        <v>{"CFRHS60X60X4": [{"shape_coords":[60,60,4,6,10],"shape_name":"Rectangle Hollow Section","synonyms":["CFRHS60X60X4","CFRHS60/60/4","RHSCF60X60X4","RHSCF60/60/4","","",""]}]},</v>
      </c>
      <c r="R115" s="2" t="str">
        <f t="shared" si="44"/>
        <v>'&lt;option value="60;60;4;6;10"&gt;CFRHS60X60X4&lt;/option&gt;</v>
      </c>
    </row>
    <row r="116" spans="1:18" customFormat="1" ht="14.45" customHeight="1">
      <c r="A116" s="14" t="str">
        <f t="shared" si="52"/>
        <v>CFRHS60X60X5</v>
      </c>
      <c r="B116" s="14">
        <v>60</v>
      </c>
      <c r="C116" s="14">
        <v>60</v>
      </c>
      <c r="D116" s="14">
        <v>5</v>
      </c>
      <c r="E116" s="14" t="s">
        <v>42</v>
      </c>
      <c r="F116" s="14" t="s">
        <v>76</v>
      </c>
      <c r="G116" s="14" t="s">
        <v>2061</v>
      </c>
      <c r="H116" s="14" t="s">
        <v>2062</v>
      </c>
      <c r="I116" s="23" t="str">
        <f t="shared" si="45"/>
        <v>CFRHS60X60X5</v>
      </c>
      <c r="J116" s="23" t="str">
        <f t="shared" si="53"/>
        <v>CFRHS60/60/5</v>
      </c>
      <c r="K116" s="23" t="str">
        <f t="shared" si="54"/>
        <v>RHSCF60X60X5</v>
      </c>
      <c r="L116" s="23" t="str">
        <f t="shared" si="55"/>
        <v>RHSCF60/60/5</v>
      </c>
      <c r="M116" s="14"/>
      <c r="N116" s="14"/>
      <c r="O116" s="14"/>
      <c r="P116" s="14" t="str">
        <f t="shared" si="50"/>
        <v>synonyms":["CFRHS60X60X5","CFRHS60/60/5","RHSCF60X60X5","RHSCF60/60/5","","",""]}]},</v>
      </c>
      <c r="Q116" s="14" t="str">
        <f t="shared" si="51"/>
        <v>{"CFRHS60X60X5": [{"shape_coords":[60,60,5,7.5,12.5],"shape_name":"Rectangle Hollow Section","synonyms":["CFRHS60X60X5","CFRHS60/60/5","RHSCF60X60X5","RHSCF60/60/5","","",""]}]},</v>
      </c>
      <c r="R116" s="2" t="str">
        <f t="shared" si="44"/>
        <v>'&lt;option value="60;60;5;7.5;12.5"&gt;CFRHS60X60X5&lt;/option&gt;</v>
      </c>
    </row>
    <row r="117" spans="1:18" customFormat="1" ht="14.45" customHeight="1">
      <c r="A117" s="14" t="str">
        <f t="shared" si="52"/>
        <v>CFRHS60X60X6</v>
      </c>
      <c r="B117" s="14">
        <v>60</v>
      </c>
      <c r="C117" s="14">
        <v>60</v>
      </c>
      <c r="D117" s="14">
        <v>6</v>
      </c>
      <c r="E117" s="14">
        <v>9</v>
      </c>
      <c r="F117" s="14">
        <v>15</v>
      </c>
      <c r="G117" s="14" t="s">
        <v>2061</v>
      </c>
      <c r="H117" s="14" t="s">
        <v>2062</v>
      </c>
      <c r="I117" s="23" t="str">
        <f t="shared" si="45"/>
        <v>CFRHS60X60X6</v>
      </c>
      <c r="J117" s="23" t="str">
        <f t="shared" si="53"/>
        <v>CFRHS60/60/6</v>
      </c>
      <c r="K117" s="23" t="str">
        <f t="shared" si="54"/>
        <v>RHSCF60X60X6</v>
      </c>
      <c r="L117" s="23" t="str">
        <f t="shared" si="55"/>
        <v>RHSCF60/60/6</v>
      </c>
      <c r="M117" s="14"/>
      <c r="N117" s="14"/>
      <c r="O117" s="14"/>
      <c r="P117" s="14" t="str">
        <f t="shared" si="50"/>
        <v>synonyms":["CFRHS60X60X6","CFRHS60/60/6","RHSCF60X60X6","RHSCF60/60/6","","",""]}]},</v>
      </c>
      <c r="Q117" s="14" t="str">
        <f t="shared" si="51"/>
        <v>{"CFRHS60X60X6": [{"shape_coords":[60,60,6,9,15],"shape_name":"Rectangle Hollow Section","synonyms":["CFRHS60X60X6","CFRHS60/60/6","RHSCF60X60X6","RHSCF60/60/6","","",""]}]},</v>
      </c>
      <c r="R117" s="2" t="str">
        <f t="shared" si="44"/>
        <v>'&lt;option value="60;60;6;9;15"&gt;CFRHS60X60X6&lt;/option&gt;</v>
      </c>
    </row>
    <row r="118" spans="1:18" customFormat="1" ht="14.45" customHeight="1">
      <c r="A118" s="14" t="str">
        <f t="shared" si="52"/>
        <v>CFRHS70X70X2</v>
      </c>
      <c r="B118" s="14">
        <v>70</v>
      </c>
      <c r="C118" s="14">
        <v>70</v>
      </c>
      <c r="D118" s="14">
        <v>2</v>
      </c>
      <c r="E118" s="14">
        <v>2</v>
      </c>
      <c r="F118" s="14">
        <v>4</v>
      </c>
      <c r="G118" s="14" t="s">
        <v>2061</v>
      </c>
      <c r="H118" s="14" t="s">
        <v>2062</v>
      </c>
      <c r="I118" s="23" t="str">
        <f t="shared" si="45"/>
        <v>CFRHS70X70X2</v>
      </c>
      <c r="J118" s="23" t="str">
        <f t="shared" si="53"/>
        <v>CFRHS70/70/2</v>
      </c>
      <c r="K118" s="23" t="str">
        <f t="shared" si="54"/>
        <v>RHSCF70X70X2</v>
      </c>
      <c r="L118" s="23" t="str">
        <f t="shared" si="55"/>
        <v>RHSCF70/70/2</v>
      </c>
      <c r="M118" s="14"/>
      <c r="N118" s="14"/>
      <c r="O118" s="14"/>
      <c r="P118" s="14" t="str">
        <f t="shared" si="50"/>
        <v>synonyms":["CFRHS70X70X2","CFRHS70/70/2","RHSCF70X70X2","RHSCF70/70/2","","",""]}]},</v>
      </c>
      <c r="Q118" s="14" t="str">
        <f t="shared" si="51"/>
        <v>{"CFRHS70X70X2": [{"shape_coords":[70,70,2,2,4],"shape_name":"Rectangle Hollow Section","synonyms":["CFRHS70X70X2","CFRHS70/70/2","RHSCF70X70X2","RHSCF70/70/2","","",""]}]},</v>
      </c>
      <c r="R118" s="2" t="str">
        <f t="shared" si="44"/>
        <v>'&lt;option value="70;70;2;2;4"&gt;CFRHS70X70X2&lt;/option&gt;</v>
      </c>
    </row>
    <row r="119" spans="1:18" customFormat="1" ht="14.45" customHeight="1">
      <c r="A119" s="14" t="str">
        <f t="shared" si="52"/>
        <v>CFRHS70X70X3</v>
      </c>
      <c r="B119" s="14">
        <v>70</v>
      </c>
      <c r="C119" s="14">
        <v>70</v>
      </c>
      <c r="D119" s="14">
        <v>3</v>
      </c>
      <c r="E119" s="14">
        <v>3</v>
      </c>
      <c r="F119" s="14">
        <v>6</v>
      </c>
      <c r="G119" s="14" t="s">
        <v>2061</v>
      </c>
      <c r="H119" s="14" t="s">
        <v>2062</v>
      </c>
      <c r="I119" s="23" t="str">
        <f t="shared" si="45"/>
        <v>CFRHS70X70X3</v>
      </c>
      <c r="J119" s="23" t="str">
        <f t="shared" si="53"/>
        <v>CFRHS70/70/3</v>
      </c>
      <c r="K119" s="23" t="str">
        <f t="shared" si="54"/>
        <v>RHSCF70X70X3</v>
      </c>
      <c r="L119" s="23" t="str">
        <f t="shared" si="55"/>
        <v>RHSCF70/70/3</v>
      </c>
      <c r="M119" s="14"/>
      <c r="N119" s="14"/>
      <c r="O119" s="14"/>
      <c r="P119" s="14" t="str">
        <f t="shared" si="50"/>
        <v>synonyms":["CFRHS70X70X3","CFRHS70/70/3","RHSCF70X70X3","RHSCF70/70/3","","",""]}]},</v>
      </c>
      <c r="Q119" s="14" t="str">
        <f t="shared" si="51"/>
        <v>{"CFRHS70X70X3": [{"shape_coords":[70,70,3,3,6],"shape_name":"Rectangle Hollow Section","synonyms":["CFRHS70X70X3","CFRHS70/70/3","RHSCF70X70X3","RHSCF70/70/3","","",""]}]},</v>
      </c>
      <c r="R119" s="2" t="str">
        <f t="shared" si="44"/>
        <v>'&lt;option value="70;70;3;3;6"&gt;CFRHS70X70X3&lt;/option&gt;</v>
      </c>
    </row>
    <row r="120" spans="1:18" customFormat="1" ht="14.45" customHeight="1">
      <c r="A120" s="14" t="str">
        <f t="shared" si="52"/>
        <v>CFRHS70X70X4</v>
      </c>
      <c r="B120" s="14">
        <v>70</v>
      </c>
      <c r="C120" s="14">
        <v>70</v>
      </c>
      <c r="D120" s="14">
        <v>4</v>
      </c>
      <c r="E120" s="14">
        <v>6</v>
      </c>
      <c r="F120" s="14">
        <v>10</v>
      </c>
      <c r="G120" s="14" t="s">
        <v>2061</v>
      </c>
      <c r="H120" s="14" t="s">
        <v>2062</v>
      </c>
      <c r="I120" s="23" t="str">
        <f t="shared" si="45"/>
        <v>CFRHS70X70X4</v>
      </c>
      <c r="J120" s="23" t="str">
        <f t="shared" si="53"/>
        <v>CFRHS70/70/4</v>
      </c>
      <c r="K120" s="23" t="str">
        <f t="shared" si="54"/>
        <v>RHSCF70X70X4</v>
      </c>
      <c r="L120" s="23" t="str">
        <f t="shared" si="55"/>
        <v>RHSCF70/70/4</v>
      </c>
      <c r="M120" s="14"/>
      <c r="N120" s="14"/>
      <c r="O120" s="14"/>
      <c r="P120" s="14" t="str">
        <f t="shared" si="50"/>
        <v>synonyms":["CFRHS70X70X4","CFRHS70/70/4","RHSCF70X70X4","RHSCF70/70/4","","",""]}]},</v>
      </c>
      <c r="Q120" s="14" t="str">
        <f t="shared" si="51"/>
        <v>{"CFRHS70X70X4": [{"shape_coords":[70,70,4,6,10],"shape_name":"Rectangle Hollow Section","synonyms":["CFRHS70X70X4","CFRHS70/70/4","RHSCF70X70X4","RHSCF70/70/4","","",""]}]},</v>
      </c>
      <c r="R120" s="2" t="str">
        <f t="shared" si="44"/>
        <v>'&lt;option value="70;70;4;6;10"&gt;CFRHS70X70X4&lt;/option&gt;</v>
      </c>
    </row>
    <row r="121" spans="1:18" customFormat="1" ht="14.45" customHeight="1">
      <c r="A121" s="14" t="str">
        <f t="shared" si="52"/>
        <v>CFRHS70X70X5</v>
      </c>
      <c r="B121" s="14">
        <v>70</v>
      </c>
      <c r="C121" s="14">
        <v>70</v>
      </c>
      <c r="D121" s="14">
        <v>5</v>
      </c>
      <c r="E121" s="14" t="s">
        <v>42</v>
      </c>
      <c r="F121" s="14" t="s">
        <v>76</v>
      </c>
      <c r="G121" s="14" t="s">
        <v>2061</v>
      </c>
      <c r="H121" s="14" t="s">
        <v>2062</v>
      </c>
      <c r="I121" s="23" t="str">
        <f t="shared" si="45"/>
        <v>CFRHS70X70X5</v>
      </c>
      <c r="J121" s="23" t="str">
        <f t="shared" si="53"/>
        <v>CFRHS70/70/5</v>
      </c>
      <c r="K121" s="23" t="str">
        <f t="shared" si="54"/>
        <v>RHSCF70X70X5</v>
      </c>
      <c r="L121" s="23" t="str">
        <f t="shared" si="55"/>
        <v>RHSCF70/70/5</v>
      </c>
      <c r="M121" s="14"/>
      <c r="N121" s="14"/>
      <c r="O121" s="14"/>
      <c r="P121" s="14" t="str">
        <f t="shared" si="50"/>
        <v>synonyms":["CFRHS70X70X5","CFRHS70/70/5","RHSCF70X70X5","RHSCF70/70/5","","",""]}]},</v>
      </c>
      <c r="Q121" s="14" t="str">
        <f t="shared" si="51"/>
        <v>{"CFRHS70X70X5": [{"shape_coords":[70,70,5,7.5,12.5],"shape_name":"Rectangle Hollow Section","synonyms":["CFRHS70X70X5","CFRHS70/70/5","RHSCF70X70X5","RHSCF70/70/5","","",""]}]},</v>
      </c>
      <c r="R121" s="2" t="str">
        <f t="shared" si="44"/>
        <v>'&lt;option value="70;70;5;7.5;12.5"&gt;CFRHS70X70X5&lt;/option&gt;</v>
      </c>
    </row>
    <row r="122" spans="1:18" customFormat="1" ht="14.45" customHeight="1">
      <c r="A122" s="14" t="str">
        <f t="shared" si="52"/>
        <v>CFRHS70X70X6</v>
      </c>
      <c r="B122" s="14">
        <v>70</v>
      </c>
      <c r="C122" s="14">
        <v>70</v>
      </c>
      <c r="D122" s="14">
        <v>6</v>
      </c>
      <c r="E122" s="14">
        <v>9</v>
      </c>
      <c r="F122" s="14">
        <v>15</v>
      </c>
      <c r="G122" s="14" t="s">
        <v>2061</v>
      </c>
      <c r="H122" s="14" t="s">
        <v>2062</v>
      </c>
      <c r="I122" s="23" t="str">
        <f t="shared" si="45"/>
        <v>CFRHS70X70X6</v>
      </c>
      <c r="J122" s="23" t="str">
        <f t="shared" si="53"/>
        <v>CFRHS70/70/6</v>
      </c>
      <c r="K122" s="23" t="str">
        <f t="shared" si="54"/>
        <v>RHSCF70X70X6</v>
      </c>
      <c r="L122" s="23" t="str">
        <f t="shared" si="55"/>
        <v>RHSCF70/70/6</v>
      </c>
      <c r="M122" s="14"/>
      <c r="N122" s="14"/>
      <c r="O122" s="14"/>
      <c r="P122" s="14" t="str">
        <f t="shared" si="50"/>
        <v>synonyms":["CFRHS70X70X6","CFRHS70/70/6","RHSCF70X70X6","RHSCF70/70/6","","",""]}]},</v>
      </c>
      <c r="Q122" s="14" t="str">
        <f t="shared" si="51"/>
        <v>{"CFRHS70X70X6": [{"shape_coords":[70,70,6,9,15],"shape_name":"Rectangle Hollow Section","synonyms":["CFRHS70X70X6","CFRHS70/70/6","RHSCF70X70X6","RHSCF70/70/6","","",""]}]},</v>
      </c>
      <c r="R122" s="2" t="str">
        <f t="shared" si="44"/>
        <v>'&lt;option value="70;70;6;9;15"&gt;CFRHS70X70X6&lt;/option&gt;</v>
      </c>
    </row>
    <row r="123" spans="1:18" customFormat="1" ht="14.45" customHeight="1">
      <c r="A123" s="14" t="str">
        <f t="shared" si="52"/>
        <v>CFRHS80X80X3</v>
      </c>
      <c r="B123" s="14">
        <v>80</v>
      </c>
      <c r="C123" s="14">
        <v>80</v>
      </c>
      <c r="D123" s="14">
        <v>3</v>
      </c>
      <c r="E123" s="14">
        <v>3</v>
      </c>
      <c r="F123" s="14">
        <v>6</v>
      </c>
      <c r="G123" s="14" t="s">
        <v>2061</v>
      </c>
      <c r="H123" s="14" t="s">
        <v>2062</v>
      </c>
      <c r="I123" s="23" t="str">
        <f t="shared" si="45"/>
        <v>CFRHS80X80X3</v>
      </c>
      <c r="J123" s="23" t="str">
        <f t="shared" si="53"/>
        <v>CFRHS80/80/3</v>
      </c>
      <c r="K123" s="23" t="str">
        <f t="shared" si="54"/>
        <v>RHSCF80X80X3</v>
      </c>
      <c r="L123" s="23" t="str">
        <f t="shared" si="55"/>
        <v>RHSCF80/80/3</v>
      </c>
      <c r="M123" s="14"/>
      <c r="N123" s="14"/>
      <c r="O123" s="14"/>
      <c r="P123" s="14" t="str">
        <f t="shared" si="50"/>
        <v>synonyms":["CFRHS80X80X3","CFRHS80/80/3","RHSCF80X80X3","RHSCF80/80/3","","",""]}]},</v>
      </c>
      <c r="Q123" s="14" t="str">
        <f t="shared" si="51"/>
        <v>{"CFRHS80X80X3": [{"shape_coords":[80,80,3,3,6],"shape_name":"Rectangle Hollow Section","synonyms":["CFRHS80X80X3","CFRHS80/80/3","RHSCF80X80X3","RHSCF80/80/3","","",""]}]},</v>
      </c>
      <c r="R123" s="2" t="str">
        <f t="shared" si="44"/>
        <v>'&lt;option value="80;80;3;3;6"&gt;CFRHS80X80X3&lt;/option&gt;</v>
      </c>
    </row>
    <row r="124" spans="1:18" customFormat="1" ht="14.45" customHeight="1">
      <c r="A124" s="14" t="str">
        <f t="shared" si="52"/>
        <v>CFRHS80X80X4</v>
      </c>
      <c r="B124" s="14">
        <v>80</v>
      </c>
      <c r="C124" s="14">
        <v>80</v>
      </c>
      <c r="D124" s="14">
        <v>4</v>
      </c>
      <c r="E124" s="14">
        <v>6</v>
      </c>
      <c r="F124" s="14">
        <v>10</v>
      </c>
      <c r="G124" s="14" t="s">
        <v>2061</v>
      </c>
      <c r="H124" s="14" t="s">
        <v>2062</v>
      </c>
      <c r="I124" s="23" t="str">
        <f t="shared" si="45"/>
        <v>CFRHS80X80X4</v>
      </c>
      <c r="J124" s="23" t="str">
        <f t="shared" si="53"/>
        <v>CFRHS80/80/4</v>
      </c>
      <c r="K124" s="23" t="str">
        <f t="shared" si="54"/>
        <v>RHSCF80X80X4</v>
      </c>
      <c r="L124" s="23" t="str">
        <f t="shared" si="55"/>
        <v>RHSCF80/80/4</v>
      </c>
      <c r="M124" s="14"/>
      <c r="N124" s="14"/>
      <c r="O124" s="14"/>
      <c r="P124" s="14" t="str">
        <f t="shared" si="50"/>
        <v>synonyms":["CFRHS80X80X4","CFRHS80/80/4","RHSCF80X80X4","RHSCF80/80/4","","",""]}]},</v>
      </c>
      <c r="Q124" s="14" t="str">
        <f t="shared" si="51"/>
        <v>{"CFRHS80X80X4": [{"shape_coords":[80,80,4,6,10],"shape_name":"Rectangle Hollow Section","synonyms":["CFRHS80X80X4","CFRHS80/80/4","RHSCF80X80X4","RHSCF80/80/4","","",""]}]},</v>
      </c>
      <c r="R124" s="2" t="str">
        <f t="shared" si="44"/>
        <v>'&lt;option value="80;80;4;6;10"&gt;CFRHS80X80X4&lt;/option&gt;</v>
      </c>
    </row>
    <row r="125" spans="1:18" customFormat="1" ht="14.45" customHeight="1">
      <c r="A125" s="14" t="str">
        <f t="shared" si="52"/>
        <v>CFRHS80X80X5</v>
      </c>
      <c r="B125" s="14">
        <v>80</v>
      </c>
      <c r="C125" s="14">
        <v>80</v>
      </c>
      <c r="D125" s="14">
        <v>5</v>
      </c>
      <c r="E125" s="14" t="s">
        <v>42</v>
      </c>
      <c r="F125" s="14" t="s">
        <v>76</v>
      </c>
      <c r="G125" s="14" t="s">
        <v>2061</v>
      </c>
      <c r="H125" s="14" t="s">
        <v>2062</v>
      </c>
      <c r="I125" s="23" t="str">
        <f t="shared" si="45"/>
        <v>CFRHS80X80X5</v>
      </c>
      <c r="J125" s="23" t="str">
        <f t="shared" si="53"/>
        <v>CFRHS80/80/5</v>
      </c>
      <c r="K125" s="23" t="str">
        <f t="shared" si="54"/>
        <v>RHSCF80X80X5</v>
      </c>
      <c r="L125" s="23" t="str">
        <f t="shared" si="55"/>
        <v>RHSCF80/80/5</v>
      </c>
      <c r="M125" s="14"/>
      <c r="N125" s="14"/>
      <c r="O125" s="14"/>
      <c r="P125" s="14" t="str">
        <f t="shared" si="50"/>
        <v>synonyms":["CFRHS80X80X5","CFRHS80/80/5","RHSCF80X80X5","RHSCF80/80/5","","",""]}]},</v>
      </c>
      <c r="Q125" s="14" t="str">
        <f t="shared" si="51"/>
        <v>{"CFRHS80X80X5": [{"shape_coords":[80,80,5,7.5,12.5],"shape_name":"Rectangle Hollow Section","synonyms":["CFRHS80X80X5","CFRHS80/80/5","RHSCF80X80X5","RHSCF80/80/5","","",""]}]},</v>
      </c>
      <c r="R125" s="2" t="str">
        <f t="shared" si="44"/>
        <v>'&lt;option value="80;80;5;7.5;12.5"&gt;CFRHS80X80X5&lt;/option&gt;</v>
      </c>
    </row>
    <row r="126" spans="1:18" customFormat="1" ht="14.45" customHeight="1">
      <c r="A126" s="14" t="str">
        <f t="shared" si="52"/>
        <v>CFRHS80X80X6</v>
      </c>
      <c r="B126" s="14">
        <v>80</v>
      </c>
      <c r="C126" s="14">
        <v>80</v>
      </c>
      <c r="D126" s="14">
        <v>6</v>
      </c>
      <c r="E126" s="14">
        <v>9</v>
      </c>
      <c r="F126" s="14">
        <v>15</v>
      </c>
      <c r="G126" s="14" t="s">
        <v>2061</v>
      </c>
      <c r="H126" s="14" t="s">
        <v>2062</v>
      </c>
      <c r="I126" s="23" t="str">
        <f t="shared" si="45"/>
        <v>CFRHS80X80X6</v>
      </c>
      <c r="J126" s="23" t="str">
        <f t="shared" si="53"/>
        <v>CFRHS80/80/6</v>
      </c>
      <c r="K126" s="23" t="str">
        <f t="shared" si="54"/>
        <v>RHSCF80X80X6</v>
      </c>
      <c r="L126" s="23" t="str">
        <f t="shared" si="55"/>
        <v>RHSCF80/80/6</v>
      </c>
      <c r="M126" s="14"/>
      <c r="N126" s="14"/>
      <c r="O126" s="14"/>
      <c r="P126" s="14" t="str">
        <f t="shared" si="50"/>
        <v>synonyms":["CFRHS80X80X6","CFRHS80/80/6","RHSCF80X80X6","RHSCF80/80/6","","",""]}]},</v>
      </c>
      <c r="Q126" s="14" t="str">
        <f t="shared" si="51"/>
        <v>{"CFRHS80X80X6": [{"shape_coords":[80,80,6,9,15],"shape_name":"Rectangle Hollow Section","synonyms":["CFRHS80X80X6","CFRHS80/80/6","RHSCF80X80X6","RHSCF80/80/6","","",""]}]},</v>
      </c>
      <c r="R126" s="2" t="str">
        <f t="shared" si="44"/>
        <v>'&lt;option value="80;80;6;9;15"&gt;CFRHS80X80X6&lt;/option&gt;</v>
      </c>
    </row>
    <row r="127" spans="1:18" customFormat="1" ht="14.45" customHeight="1">
      <c r="A127" s="14" t="str">
        <f t="shared" si="52"/>
        <v>CFRHS80X80X8</v>
      </c>
      <c r="B127" s="14">
        <v>80</v>
      </c>
      <c r="C127" s="14">
        <v>80</v>
      </c>
      <c r="D127" s="14">
        <v>8</v>
      </c>
      <c r="E127" s="14">
        <v>12</v>
      </c>
      <c r="F127" s="14">
        <v>20</v>
      </c>
      <c r="G127" s="14" t="s">
        <v>2061</v>
      </c>
      <c r="H127" s="14" t="s">
        <v>2062</v>
      </c>
      <c r="I127" s="23" t="str">
        <f t="shared" si="45"/>
        <v>CFRHS80X80X8</v>
      </c>
      <c r="J127" s="23" t="str">
        <f t="shared" si="53"/>
        <v>CFRHS80/80/8</v>
      </c>
      <c r="K127" s="23" t="str">
        <f t="shared" si="54"/>
        <v>RHSCF80X80X8</v>
      </c>
      <c r="L127" s="23" t="str">
        <f t="shared" si="55"/>
        <v>RHSCF80/80/8</v>
      </c>
      <c r="M127" s="14"/>
      <c r="N127" s="14"/>
      <c r="O127" s="14"/>
      <c r="P127" s="14" t="str">
        <f t="shared" si="50"/>
        <v>synonyms":["CFRHS80X80X8","CFRHS80/80/8","RHSCF80X80X8","RHSCF80/80/8","","",""]}]},</v>
      </c>
      <c r="Q127" s="14" t="str">
        <f t="shared" si="51"/>
        <v>{"CFRHS80X80X8": [{"shape_coords":[80,80,8,12,20],"shape_name":"Rectangle Hollow Section","synonyms":["CFRHS80X80X8","CFRHS80/80/8","RHSCF80X80X8","RHSCF80/80/8","","",""]}]},</v>
      </c>
      <c r="R127" s="2" t="str">
        <f t="shared" si="44"/>
        <v>'&lt;option value="80;80;8;12;20"&gt;CFRHS80X80X8&lt;/option&gt;</v>
      </c>
    </row>
    <row r="128" spans="1:18" customFormat="1" ht="14.45" customHeight="1">
      <c r="A128" s="14" t="str">
        <f t="shared" si="52"/>
        <v>CFRHS90X90X3</v>
      </c>
      <c r="B128" s="14">
        <v>90</v>
      </c>
      <c r="C128" s="14">
        <v>90</v>
      </c>
      <c r="D128" s="14">
        <v>3</v>
      </c>
      <c r="E128" s="14">
        <v>3</v>
      </c>
      <c r="F128" s="14">
        <v>6</v>
      </c>
      <c r="G128" s="14" t="s">
        <v>2061</v>
      </c>
      <c r="H128" s="14" t="s">
        <v>2062</v>
      </c>
      <c r="I128" s="23" t="str">
        <f t="shared" si="45"/>
        <v>CFRHS90X90X3</v>
      </c>
      <c r="J128" s="23" t="str">
        <f t="shared" si="53"/>
        <v>CFRHS90/90/3</v>
      </c>
      <c r="K128" s="23" t="str">
        <f t="shared" si="54"/>
        <v>RHSCF90X90X3</v>
      </c>
      <c r="L128" s="23" t="str">
        <f t="shared" si="55"/>
        <v>RHSCF90/90/3</v>
      </c>
      <c r="M128" s="14"/>
      <c r="N128" s="14"/>
      <c r="O128" s="14"/>
      <c r="P128" s="14" t="str">
        <f t="shared" si="50"/>
        <v>synonyms":["CFRHS90X90X3","CFRHS90/90/3","RHSCF90X90X3","RHSCF90/90/3","","",""]}]},</v>
      </c>
      <c r="Q128" s="14" t="str">
        <f t="shared" si="51"/>
        <v>{"CFRHS90X90X3": [{"shape_coords":[90,90,3,3,6],"shape_name":"Rectangle Hollow Section","synonyms":["CFRHS90X90X3","CFRHS90/90/3","RHSCF90X90X3","RHSCF90/90/3","","",""]}]},</v>
      </c>
      <c r="R128" s="2" t="str">
        <f t="shared" si="44"/>
        <v>'&lt;option value="90;90;3;3;6"&gt;CFRHS90X90X3&lt;/option&gt;</v>
      </c>
    </row>
    <row r="129" spans="1:18" customFormat="1" ht="14.45" customHeight="1">
      <c r="A129" s="14" t="str">
        <f t="shared" si="52"/>
        <v>CFRHS90X90X4</v>
      </c>
      <c r="B129" s="14">
        <v>90</v>
      </c>
      <c r="C129" s="14">
        <v>90</v>
      </c>
      <c r="D129" s="14">
        <v>4</v>
      </c>
      <c r="E129" s="14">
        <v>6</v>
      </c>
      <c r="F129" s="14">
        <v>10</v>
      </c>
      <c r="G129" s="14" t="s">
        <v>2061</v>
      </c>
      <c r="H129" s="14" t="s">
        <v>2062</v>
      </c>
      <c r="I129" s="23" t="str">
        <f t="shared" si="45"/>
        <v>CFRHS90X90X4</v>
      </c>
      <c r="J129" s="23" t="str">
        <f t="shared" si="53"/>
        <v>CFRHS90/90/4</v>
      </c>
      <c r="K129" s="23" t="str">
        <f t="shared" si="54"/>
        <v>RHSCF90X90X4</v>
      </c>
      <c r="L129" s="23" t="str">
        <f t="shared" si="55"/>
        <v>RHSCF90/90/4</v>
      </c>
      <c r="M129" s="14"/>
      <c r="N129" s="14"/>
      <c r="O129" s="14"/>
      <c r="P129" s="14" t="str">
        <f t="shared" si="50"/>
        <v>synonyms":["CFRHS90X90X4","CFRHS90/90/4","RHSCF90X90X4","RHSCF90/90/4","","",""]}]},</v>
      </c>
      <c r="Q129" s="14" t="str">
        <f t="shared" si="51"/>
        <v>{"CFRHS90X90X4": [{"shape_coords":[90,90,4,6,10],"shape_name":"Rectangle Hollow Section","synonyms":["CFRHS90X90X4","CFRHS90/90/4","RHSCF90X90X4","RHSCF90/90/4","","",""]}]},</v>
      </c>
      <c r="R129" s="2" t="str">
        <f t="shared" si="44"/>
        <v>'&lt;option value="90;90;4;6;10"&gt;CFRHS90X90X4&lt;/option&gt;</v>
      </c>
    </row>
    <row r="130" spans="1:18" customFormat="1" ht="14.45" customHeight="1">
      <c r="A130" s="14" t="str">
        <f t="shared" si="52"/>
        <v>CFRHS90X90X5</v>
      </c>
      <c r="B130" s="14">
        <v>90</v>
      </c>
      <c r="C130" s="14">
        <v>90</v>
      </c>
      <c r="D130" s="14">
        <v>5</v>
      </c>
      <c r="E130" s="14" t="s">
        <v>42</v>
      </c>
      <c r="F130" s="14" t="s">
        <v>76</v>
      </c>
      <c r="G130" s="14" t="s">
        <v>2061</v>
      </c>
      <c r="H130" s="14" t="s">
        <v>2062</v>
      </c>
      <c r="I130" s="23" t="str">
        <f t="shared" si="45"/>
        <v>CFRHS90X90X5</v>
      </c>
      <c r="J130" s="23" t="str">
        <f t="shared" si="53"/>
        <v>CFRHS90/90/5</v>
      </c>
      <c r="K130" s="23" t="str">
        <f t="shared" si="54"/>
        <v>RHSCF90X90X5</v>
      </c>
      <c r="L130" s="23" t="str">
        <f t="shared" si="55"/>
        <v>RHSCF90/90/5</v>
      </c>
      <c r="M130" s="14"/>
      <c r="N130" s="14"/>
      <c r="O130" s="14"/>
      <c r="P130" s="14" t="str">
        <f t="shared" si="50"/>
        <v>synonyms":["CFRHS90X90X5","CFRHS90/90/5","RHSCF90X90X5","RHSCF90/90/5","","",""]}]},</v>
      </c>
      <c r="Q130" s="14" t="str">
        <f t="shared" si="51"/>
        <v>{"CFRHS90X90X5": [{"shape_coords":[90,90,5,7.5,12.5],"shape_name":"Rectangle Hollow Section","synonyms":["CFRHS90X90X5","CFRHS90/90/5","RHSCF90X90X5","RHSCF90/90/5","","",""]}]},</v>
      </c>
      <c r="R130" s="2" t="str">
        <f t="shared" si="44"/>
        <v>'&lt;option value="90;90;5;7.5;12.5"&gt;CFRHS90X90X5&lt;/option&gt;</v>
      </c>
    </row>
    <row r="131" spans="1:18" customFormat="1" ht="14.45" customHeight="1">
      <c r="A131" s="14" t="str">
        <f t="shared" si="52"/>
        <v>CFRHS90X90X6</v>
      </c>
      <c r="B131" s="14">
        <v>90</v>
      </c>
      <c r="C131" s="14">
        <v>90</v>
      </c>
      <c r="D131" s="14">
        <v>6</v>
      </c>
      <c r="E131" s="14">
        <v>9</v>
      </c>
      <c r="F131" s="14">
        <v>15</v>
      </c>
      <c r="G131" s="14" t="s">
        <v>2061</v>
      </c>
      <c r="H131" s="14" t="s">
        <v>2062</v>
      </c>
      <c r="I131" s="23" t="str">
        <f t="shared" si="45"/>
        <v>CFRHS90X90X6</v>
      </c>
      <c r="J131" s="23" t="str">
        <f t="shared" si="53"/>
        <v>CFRHS90/90/6</v>
      </c>
      <c r="K131" s="23" t="str">
        <f t="shared" si="54"/>
        <v>RHSCF90X90X6</v>
      </c>
      <c r="L131" s="23" t="str">
        <f t="shared" si="55"/>
        <v>RHSCF90/90/6</v>
      </c>
      <c r="M131" s="14"/>
      <c r="N131" s="14"/>
      <c r="O131" s="14"/>
      <c r="P131" s="14" t="str">
        <f t="shared" si="50"/>
        <v>synonyms":["CFRHS90X90X6","CFRHS90/90/6","RHSCF90X90X6","RHSCF90/90/6","","",""]}]},</v>
      </c>
      <c r="Q131" s="14" t="str">
        <f t="shared" si="51"/>
        <v>{"CFRHS90X90X6": [{"shape_coords":[90,90,6,9,15],"shape_name":"Rectangle Hollow Section","synonyms":["CFRHS90X90X6","CFRHS90/90/6","RHSCF90X90X6","RHSCF90/90/6","","",""]}]},</v>
      </c>
      <c r="R131" s="2" t="str">
        <f t="shared" si="44"/>
        <v>'&lt;option value="90;90;6;9;15"&gt;CFRHS90X90X6&lt;/option&gt;</v>
      </c>
    </row>
    <row r="132" spans="1:18" customFormat="1" ht="14.45" customHeight="1">
      <c r="A132" s="14" t="str">
        <f t="shared" si="52"/>
        <v>CFRHS100X100X3</v>
      </c>
      <c r="B132" s="14">
        <v>100</v>
      </c>
      <c r="C132" s="14">
        <v>100</v>
      </c>
      <c r="D132" s="14">
        <v>3</v>
      </c>
      <c r="E132" s="14">
        <v>3</v>
      </c>
      <c r="F132" s="14">
        <v>6</v>
      </c>
      <c r="G132" s="14" t="s">
        <v>2061</v>
      </c>
      <c r="H132" s="14" t="s">
        <v>2062</v>
      </c>
      <c r="I132" s="23" t="str">
        <f t="shared" si="45"/>
        <v>CFRHS100X100X3</v>
      </c>
      <c r="J132" s="23" t="str">
        <f t="shared" si="53"/>
        <v>CFRHS100/100/3</v>
      </c>
      <c r="K132" s="23" t="str">
        <f t="shared" si="54"/>
        <v>RHSCF100X100X3</v>
      </c>
      <c r="L132" s="23" t="str">
        <f t="shared" si="55"/>
        <v>RHSCF100/100/3</v>
      </c>
      <c r="M132" s="14"/>
      <c r="N132" s="14"/>
      <c r="O132" s="14"/>
      <c r="P132" s="14" t="str">
        <f t="shared" si="50"/>
        <v>synonyms":["CFRHS100X100X3","CFRHS100/100/3","RHSCF100X100X3","RHSCF100/100/3","","",""]}]},</v>
      </c>
      <c r="Q132" s="14" t="str">
        <f t="shared" si="51"/>
        <v>{"CFRHS100X100X3": [{"shape_coords":[100,100,3,3,6],"shape_name":"Rectangle Hollow Section","synonyms":["CFRHS100X100X3","CFRHS100/100/3","RHSCF100X100X3","RHSCF100/100/3","","",""]}]},</v>
      </c>
      <c r="R132" s="2" t="str">
        <f t="shared" si="44"/>
        <v>'&lt;option value="100;100;3;3;6"&gt;CFRHS100X100X3&lt;/option&gt;</v>
      </c>
    </row>
    <row r="133" spans="1:18" customFormat="1" ht="14.45" customHeight="1">
      <c r="A133" s="14" t="str">
        <f t="shared" si="52"/>
        <v>CFRHS100X100X4</v>
      </c>
      <c r="B133" s="14">
        <v>100</v>
      </c>
      <c r="C133" s="14">
        <v>100</v>
      </c>
      <c r="D133" s="14">
        <v>4</v>
      </c>
      <c r="E133" s="14">
        <v>6</v>
      </c>
      <c r="F133" s="14">
        <v>10</v>
      </c>
      <c r="G133" s="14" t="s">
        <v>2061</v>
      </c>
      <c r="H133" s="14" t="s">
        <v>2062</v>
      </c>
      <c r="I133" s="23" t="str">
        <f t="shared" si="45"/>
        <v>CFRHS100X100X4</v>
      </c>
      <c r="J133" s="23" t="str">
        <f t="shared" si="53"/>
        <v>CFRHS100/100/4</v>
      </c>
      <c r="K133" s="23" t="str">
        <f t="shared" si="54"/>
        <v>RHSCF100X100X4</v>
      </c>
      <c r="L133" s="23" t="str">
        <f t="shared" si="55"/>
        <v>RHSCF100/100/4</v>
      </c>
      <c r="M133" s="14"/>
      <c r="N133" s="14"/>
      <c r="O133" s="14"/>
      <c r="P133" s="14" t="str">
        <f t="shared" si="50"/>
        <v>synonyms":["CFRHS100X100X4","CFRHS100/100/4","RHSCF100X100X4","RHSCF100/100/4","","",""]}]},</v>
      </c>
      <c r="Q133" s="14" t="str">
        <f t="shared" si="51"/>
        <v>{"CFRHS100X100X4": [{"shape_coords":[100,100,4,6,10],"shape_name":"Rectangle Hollow Section","synonyms":["CFRHS100X100X4","CFRHS100/100/4","RHSCF100X100X4","RHSCF100/100/4","","",""]}]},</v>
      </c>
      <c r="R133" s="2" t="str">
        <f t="shared" ref="R133:R196" si="56">"'&lt;option value=""" &amp;B133 &amp; ";" &amp;C133 &amp; ";" &amp;D133 &amp; ";" &amp;E133 &amp; ";" &amp;F133 &amp; """&gt;" &amp;A133 &amp; "&lt;/option&gt;"</f>
        <v>'&lt;option value="100;100;4;6;10"&gt;CFRHS100X100X4&lt;/option&gt;</v>
      </c>
    </row>
    <row r="134" spans="1:18" customFormat="1" ht="14.45" customHeight="1">
      <c r="A134" s="14" t="str">
        <f t="shared" si="52"/>
        <v>CFRHS100X100X5</v>
      </c>
      <c r="B134" s="14">
        <v>100</v>
      </c>
      <c r="C134" s="14">
        <v>100</v>
      </c>
      <c r="D134" s="14">
        <v>5</v>
      </c>
      <c r="E134" s="14" t="s">
        <v>42</v>
      </c>
      <c r="F134" s="14" t="s">
        <v>76</v>
      </c>
      <c r="G134" s="14" t="s">
        <v>2061</v>
      </c>
      <c r="H134" s="14" t="s">
        <v>2062</v>
      </c>
      <c r="I134" s="23" t="str">
        <f t="shared" si="45"/>
        <v>CFRHS100X100X5</v>
      </c>
      <c r="J134" s="23" t="str">
        <f t="shared" si="53"/>
        <v>CFRHS100/100/5</v>
      </c>
      <c r="K134" s="23" t="str">
        <f t="shared" si="54"/>
        <v>RHSCF100X100X5</v>
      </c>
      <c r="L134" s="23" t="str">
        <f t="shared" si="55"/>
        <v>RHSCF100/100/5</v>
      </c>
      <c r="M134" s="14"/>
      <c r="N134" s="14"/>
      <c r="O134" s="14"/>
      <c r="P134" s="14" t="str">
        <f t="shared" si="50"/>
        <v>synonyms":["CFRHS100X100X5","CFRHS100/100/5","RHSCF100X100X5","RHSCF100/100/5","","",""]}]},</v>
      </c>
      <c r="Q134" s="14" t="str">
        <f t="shared" si="51"/>
        <v>{"CFRHS100X100X5": [{"shape_coords":[100,100,5,7.5,12.5],"shape_name":"Rectangle Hollow Section","synonyms":["CFRHS100X100X5","CFRHS100/100/5","RHSCF100X100X5","RHSCF100/100/5","","",""]}]},</v>
      </c>
      <c r="R134" s="2" t="str">
        <f t="shared" si="56"/>
        <v>'&lt;option value="100;100;5;7.5;12.5"&gt;CFRHS100X100X5&lt;/option&gt;</v>
      </c>
    </row>
    <row r="135" spans="1:18" customFormat="1" ht="14.45" customHeight="1">
      <c r="A135" s="14" t="str">
        <f t="shared" si="52"/>
        <v>CFRHS100X100X6</v>
      </c>
      <c r="B135" s="14">
        <v>100</v>
      </c>
      <c r="C135" s="14">
        <v>100</v>
      </c>
      <c r="D135" s="14">
        <v>6</v>
      </c>
      <c r="E135" s="14">
        <v>9</v>
      </c>
      <c r="F135" s="14">
        <v>15</v>
      </c>
      <c r="G135" s="14" t="s">
        <v>2061</v>
      </c>
      <c r="H135" s="14" t="s">
        <v>2062</v>
      </c>
      <c r="I135" s="23" t="str">
        <f t="shared" ref="I135:I198" si="57">A135</f>
        <v>CFRHS100X100X6</v>
      </c>
      <c r="J135" s="23" t="str">
        <f t="shared" si="53"/>
        <v>CFRHS100/100/6</v>
      </c>
      <c r="K135" s="23" t="str">
        <f t="shared" si="54"/>
        <v>RHSCF100X100X6</v>
      </c>
      <c r="L135" s="23" t="str">
        <f t="shared" si="55"/>
        <v>RHSCF100/100/6</v>
      </c>
      <c r="M135" s="14"/>
      <c r="N135" s="14"/>
      <c r="O135" s="14"/>
      <c r="P135" s="14" t="str">
        <f t="shared" ref="P135:P198" si="58" xml:space="preserve"> "synonyms"&amp;""""&amp;":["&amp;""""&amp;I135&amp;""""&amp;","&amp;""""&amp;J135&amp;""""&amp;","&amp;""""&amp;K135&amp;""""&amp;","&amp;""""&amp;L135&amp;""""&amp;","&amp;""""&amp;M135&amp;""""&amp;","&amp;""""&amp;N135&amp;""""&amp;","&amp;""""&amp;O135&amp;""""&amp;"]}]},"</f>
        <v>synonyms":["CFRHS100X100X6","CFRHS100/100/6","RHSCF100X100X6","RHSCF100/100/6","","",""]}]},</v>
      </c>
      <c r="Q135" s="14" t="str">
        <f t="shared" ref="Q135:Q198" si="59">"{" &amp; """"&amp;A135&amp;""""&amp;": [{""" &amp;"shape_coords"&amp;"""" &amp; ":" &amp; "[" &amp; B135 &amp; "," &amp;C135 &amp; "," &amp;D135&amp; "," &amp;E135&amp; "," &amp;F135 &amp; "]," &amp; """" &amp;"shape_name"&amp;"""" &amp; ":" &amp; """" &amp;H135 &amp; """" &amp; "," &amp; """"&amp;P135</f>
        <v>{"CFRHS100X100X6": [{"shape_coords":[100,100,6,9,15],"shape_name":"Rectangle Hollow Section","synonyms":["CFRHS100X100X6","CFRHS100/100/6","RHSCF100X100X6","RHSCF100/100/6","","",""]}]},</v>
      </c>
      <c r="R135" s="2" t="str">
        <f t="shared" si="56"/>
        <v>'&lt;option value="100;100;6;9;15"&gt;CFRHS100X100X6&lt;/option&gt;</v>
      </c>
    </row>
    <row r="136" spans="1:18" customFormat="1" ht="14.45" customHeight="1">
      <c r="A136" s="14" t="str">
        <f t="shared" si="52"/>
        <v>CFRHS100X100X8</v>
      </c>
      <c r="B136" s="14">
        <v>100</v>
      </c>
      <c r="C136" s="14">
        <v>100</v>
      </c>
      <c r="D136" s="14">
        <v>8</v>
      </c>
      <c r="E136" s="14">
        <v>12</v>
      </c>
      <c r="F136" s="14">
        <v>20</v>
      </c>
      <c r="G136" s="14" t="s">
        <v>2061</v>
      </c>
      <c r="H136" s="14" t="s">
        <v>2062</v>
      </c>
      <c r="I136" s="23" t="str">
        <f t="shared" si="57"/>
        <v>CFRHS100X100X8</v>
      </c>
      <c r="J136" s="23" t="str">
        <f t="shared" si="53"/>
        <v>CFRHS100/100/8</v>
      </c>
      <c r="K136" s="23" t="str">
        <f t="shared" si="54"/>
        <v>RHSCF100X100X8</v>
      </c>
      <c r="L136" s="23" t="str">
        <f t="shared" si="55"/>
        <v>RHSCF100/100/8</v>
      </c>
      <c r="M136" s="14"/>
      <c r="N136" s="14"/>
      <c r="O136" s="14"/>
      <c r="P136" s="14" t="str">
        <f t="shared" si="58"/>
        <v>synonyms":["CFRHS100X100X8","CFRHS100/100/8","RHSCF100X100X8","RHSCF100/100/8","","",""]}]},</v>
      </c>
      <c r="Q136" s="14" t="str">
        <f t="shared" si="59"/>
        <v>{"CFRHS100X100X8": [{"shape_coords":[100,100,8,12,20],"shape_name":"Rectangle Hollow Section","synonyms":["CFRHS100X100X8","CFRHS100/100/8","RHSCF100X100X8","RHSCF100/100/8","","",""]}]},</v>
      </c>
      <c r="R136" s="2" t="str">
        <f t="shared" si="56"/>
        <v>'&lt;option value="100;100;8;12;20"&gt;CFRHS100X100X8&lt;/option&gt;</v>
      </c>
    </row>
    <row r="137" spans="1:18" customFormat="1" ht="14.45" customHeight="1">
      <c r="A137" s="14" t="str">
        <f t="shared" si="52"/>
        <v>CFRHS100X100X10</v>
      </c>
      <c r="B137" s="14">
        <v>100</v>
      </c>
      <c r="C137" s="14">
        <v>100</v>
      </c>
      <c r="D137" s="14">
        <v>10</v>
      </c>
      <c r="E137" s="14">
        <v>15</v>
      </c>
      <c r="F137" s="14">
        <v>25</v>
      </c>
      <c r="G137" s="14" t="s">
        <v>2061</v>
      </c>
      <c r="H137" s="14" t="s">
        <v>2062</v>
      </c>
      <c r="I137" s="23" t="str">
        <f t="shared" si="57"/>
        <v>CFRHS100X100X10</v>
      </c>
      <c r="J137" s="23" t="str">
        <f t="shared" si="53"/>
        <v>CFRHS100/100/10</v>
      </c>
      <c r="K137" s="23" t="str">
        <f t="shared" si="54"/>
        <v>RHSCF100X100X10</v>
      </c>
      <c r="L137" s="23" t="str">
        <f t="shared" si="55"/>
        <v>RHSCF100/100/10</v>
      </c>
      <c r="M137" s="14"/>
      <c r="N137" s="14"/>
      <c r="O137" s="14"/>
      <c r="P137" s="14" t="str">
        <f t="shared" si="58"/>
        <v>synonyms":["CFRHS100X100X10","CFRHS100/100/10","RHSCF100X100X10","RHSCF100/100/10","","",""]}]},</v>
      </c>
      <c r="Q137" s="14" t="str">
        <f t="shared" si="59"/>
        <v>{"CFRHS100X100X10": [{"shape_coords":[100,100,10,15,25],"shape_name":"Rectangle Hollow Section","synonyms":["CFRHS100X100X10","CFRHS100/100/10","RHSCF100X100X10","RHSCF100/100/10","","",""]}]},</v>
      </c>
      <c r="R137" s="2" t="str">
        <f t="shared" si="56"/>
        <v>'&lt;option value="100;100;10;15;25"&gt;CFRHS100X100X10&lt;/option&gt;</v>
      </c>
    </row>
    <row r="138" spans="1:18" customFormat="1" ht="14.45" customHeight="1">
      <c r="A138" s="14" t="str">
        <f t="shared" si="52"/>
        <v>CFRHS110X110X4</v>
      </c>
      <c r="B138" s="14">
        <v>110</v>
      </c>
      <c r="C138" s="14">
        <v>110</v>
      </c>
      <c r="D138" s="14">
        <v>4</v>
      </c>
      <c r="E138" s="14">
        <v>6</v>
      </c>
      <c r="F138" s="14">
        <v>10</v>
      </c>
      <c r="G138" s="14" t="s">
        <v>2061</v>
      </c>
      <c r="H138" s="14" t="s">
        <v>2062</v>
      </c>
      <c r="I138" s="23" t="str">
        <f t="shared" si="57"/>
        <v>CFRHS110X110X4</v>
      </c>
      <c r="J138" s="23" t="str">
        <f t="shared" si="53"/>
        <v>CFRHS110/110/4</v>
      </c>
      <c r="K138" s="23" t="str">
        <f t="shared" si="54"/>
        <v>RHSCF110X110X4</v>
      </c>
      <c r="L138" s="23" t="str">
        <f t="shared" si="55"/>
        <v>RHSCF110/110/4</v>
      </c>
      <c r="M138" s="14"/>
      <c r="N138" s="14"/>
      <c r="O138" s="14"/>
      <c r="P138" s="14" t="str">
        <f t="shared" si="58"/>
        <v>synonyms":["CFRHS110X110X4","CFRHS110/110/4","RHSCF110X110X4","RHSCF110/110/4","","",""]}]},</v>
      </c>
      <c r="Q138" s="14" t="str">
        <f t="shared" si="59"/>
        <v>{"CFRHS110X110X4": [{"shape_coords":[110,110,4,6,10],"shape_name":"Rectangle Hollow Section","synonyms":["CFRHS110X110X4","CFRHS110/110/4","RHSCF110X110X4","RHSCF110/110/4","","",""]}]},</v>
      </c>
      <c r="R138" s="2" t="str">
        <f t="shared" si="56"/>
        <v>'&lt;option value="110;110;4;6;10"&gt;CFRHS110X110X4&lt;/option&gt;</v>
      </c>
    </row>
    <row r="139" spans="1:18" customFormat="1" ht="14.45" customHeight="1">
      <c r="A139" s="14" t="str">
        <f t="shared" si="52"/>
        <v>CFRHS110X110X5</v>
      </c>
      <c r="B139" s="14">
        <v>110</v>
      </c>
      <c r="C139" s="14">
        <v>110</v>
      </c>
      <c r="D139" s="14">
        <v>5</v>
      </c>
      <c r="E139" s="14" t="s">
        <v>42</v>
      </c>
      <c r="F139" s="14" t="s">
        <v>76</v>
      </c>
      <c r="G139" s="14" t="s">
        <v>2061</v>
      </c>
      <c r="H139" s="14" t="s">
        <v>2062</v>
      </c>
      <c r="I139" s="23" t="str">
        <f t="shared" si="57"/>
        <v>CFRHS110X110X5</v>
      </c>
      <c r="J139" s="23" t="str">
        <f t="shared" si="53"/>
        <v>CFRHS110/110/5</v>
      </c>
      <c r="K139" s="23" t="str">
        <f t="shared" si="54"/>
        <v>RHSCF110X110X5</v>
      </c>
      <c r="L139" s="23" t="str">
        <f t="shared" si="55"/>
        <v>RHSCF110/110/5</v>
      </c>
      <c r="M139" s="14"/>
      <c r="N139" s="14"/>
      <c r="O139" s="14"/>
      <c r="P139" s="14" t="str">
        <f t="shared" si="58"/>
        <v>synonyms":["CFRHS110X110X5","CFRHS110/110/5","RHSCF110X110X5","RHSCF110/110/5","","",""]}]},</v>
      </c>
      <c r="Q139" s="14" t="str">
        <f t="shared" si="59"/>
        <v>{"CFRHS110X110X5": [{"shape_coords":[110,110,5,7.5,12.5],"shape_name":"Rectangle Hollow Section","synonyms":["CFRHS110X110X5","CFRHS110/110/5","RHSCF110X110X5","RHSCF110/110/5","","",""]}]},</v>
      </c>
      <c r="R139" s="2" t="str">
        <f t="shared" si="56"/>
        <v>'&lt;option value="110;110;5;7.5;12.5"&gt;CFRHS110X110X5&lt;/option&gt;</v>
      </c>
    </row>
    <row r="140" spans="1:18" customFormat="1" ht="14.45" customHeight="1">
      <c r="A140" s="14" t="str">
        <f t="shared" si="52"/>
        <v>CFRHS120X120X3</v>
      </c>
      <c r="B140" s="14">
        <v>120</v>
      </c>
      <c r="C140" s="14">
        <v>120</v>
      </c>
      <c r="D140" s="14">
        <v>3</v>
      </c>
      <c r="E140" s="14">
        <v>3</v>
      </c>
      <c r="F140" s="14">
        <v>6</v>
      </c>
      <c r="G140" s="14" t="s">
        <v>2061</v>
      </c>
      <c r="H140" s="14" t="s">
        <v>2062</v>
      </c>
      <c r="I140" s="23" t="str">
        <f t="shared" si="57"/>
        <v>CFRHS120X120X3</v>
      </c>
      <c r="J140" s="23" t="str">
        <f t="shared" si="53"/>
        <v>CFRHS120/120/3</v>
      </c>
      <c r="K140" s="23" t="str">
        <f t="shared" si="54"/>
        <v>RHSCF120X120X3</v>
      </c>
      <c r="L140" s="23" t="str">
        <f t="shared" si="55"/>
        <v>RHSCF120/120/3</v>
      </c>
      <c r="M140" s="14"/>
      <c r="N140" s="14"/>
      <c r="O140" s="14"/>
      <c r="P140" s="14" t="str">
        <f t="shared" si="58"/>
        <v>synonyms":["CFRHS120X120X3","CFRHS120/120/3","RHSCF120X120X3","RHSCF120/120/3","","",""]}]},</v>
      </c>
      <c r="Q140" s="14" t="str">
        <f t="shared" si="59"/>
        <v>{"CFRHS120X120X3": [{"shape_coords":[120,120,3,3,6],"shape_name":"Rectangle Hollow Section","synonyms":["CFRHS120X120X3","CFRHS120/120/3","RHSCF120X120X3","RHSCF120/120/3","","",""]}]},</v>
      </c>
      <c r="R140" s="2" t="str">
        <f t="shared" si="56"/>
        <v>'&lt;option value="120;120;3;3;6"&gt;CFRHS120X120X3&lt;/option&gt;</v>
      </c>
    </row>
    <row r="141" spans="1:18" customFormat="1" ht="14.45" customHeight="1">
      <c r="A141" s="14" t="str">
        <f t="shared" si="52"/>
        <v>CFRHS120X120X4</v>
      </c>
      <c r="B141" s="14">
        <v>120</v>
      </c>
      <c r="C141" s="14">
        <v>120</v>
      </c>
      <c r="D141" s="14">
        <v>4</v>
      </c>
      <c r="E141" s="14">
        <v>6</v>
      </c>
      <c r="F141" s="14">
        <v>10</v>
      </c>
      <c r="G141" s="14" t="s">
        <v>2061</v>
      </c>
      <c r="H141" s="14" t="s">
        <v>2062</v>
      </c>
      <c r="I141" s="23" t="str">
        <f t="shared" si="57"/>
        <v>CFRHS120X120X4</v>
      </c>
      <c r="J141" s="23" t="str">
        <f t="shared" si="53"/>
        <v>CFRHS120/120/4</v>
      </c>
      <c r="K141" s="23" t="str">
        <f t="shared" si="54"/>
        <v>RHSCF120X120X4</v>
      </c>
      <c r="L141" s="23" t="str">
        <f t="shared" si="55"/>
        <v>RHSCF120/120/4</v>
      </c>
      <c r="M141" s="14"/>
      <c r="N141" s="14"/>
      <c r="O141" s="14"/>
      <c r="P141" s="14" t="str">
        <f t="shared" si="58"/>
        <v>synonyms":["CFRHS120X120X4","CFRHS120/120/4","RHSCF120X120X4","RHSCF120/120/4","","",""]}]},</v>
      </c>
      <c r="Q141" s="14" t="str">
        <f t="shared" si="59"/>
        <v>{"CFRHS120X120X4": [{"shape_coords":[120,120,4,6,10],"shape_name":"Rectangle Hollow Section","synonyms":["CFRHS120X120X4","CFRHS120/120/4","RHSCF120X120X4","RHSCF120/120/4","","",""]}]},</v>
      </c>
      <c r="R141" s="2" t="str">
        <f t="shared" si="56"/>
        <v>'&lt;option value="120;120;4;6;10"&gt;CFRHS120X120X4&lt;/option&gt;</v>
      </c>
    </row>
    <row r="142" spans="1:18" customFormat="1" ht="14.45" customHeight="1">
      <c r="A142" s="14" t="str">
        <f t="shared" si="52"/>
        <v>CFRHS120X120X5</v>
      </c>
      <c r="B142" s="14">
        <v>120</v>
      </c>
      <c r="C142" s="14">
        <v>120</v>
      </c>
      <c r="D142" s="14">
        <v>5</v>
      </c>
      <c r="E142" s="14" t="s">
        <v>42</v>
      </c>
      <c r="F142" s="14" t="s">
        <v>76</v>
      </c>
      <c r="G142" s="14" t="s">
        <v>2061</v>
      </c>
      <c r="H142" s="14" t="s">
        <v>2062</v>
      </c>
      <c r="I142" s="23" t="str">
        <f t="shared" si="57"/>
        <v>CFRHS120X120X5</v>
      </c>
      <c r="J142" s="23" t="str">
        <f t="shared" si="53"/>
        <v>CFRHS120/120/5</v>
      </c>
      <c r="K142" s="23" t="str">
        <f t="shared" si="54"/>
        <v>RHSCF120X120X5</v>
      </c>
      <c r="L142" s="23" t="str">
        <f t="shared" si="55"/>
        <v>RHSCF120/120/5</v>
      </c>
      <c r="M142" s="14"/>
      <c r="N142" s="14"/>
      <c r="O142" s="14"/>
      <c r="P142" s="14" t="str">
        <f t="shared" si="58"/>
        <v>synonyms":["CFRHS120X120X5","CFRHS120/120/5","RHSCF120X120X5","RHSCF120/120/5","","",""]}]},</v>
      </c>
      <c r="Q142" s="14" t="str">
        <f t="shared" si="59"/>
        <v>{"CFRHS120X120X5": [{"shape_coords":[120,120,5,7.5,12.5],"shape_name":"Rectangle Hollow Section","synonyms":["CFRHS120X120X5","CFRHS120/120/5","RHSCF120X120X5","RHSCF120/120/5","","",""]}]},</v>
      </c>
      <c r="R142" s="2" t="str">
        <f t="shared" si="56"/>
        <v>'&lt;option value="120;120;5;7.5;12.5"&gt;CFRHS120X120X5&lt;/option&gt;</v>
      </c>
    </row>
    <row r="143" spans="1:18" customFormat="1" ht="14.45" customHeight="1">
      <c r="A143" s="14" t="str">
        <f t="shared" si="52"/>
        <v>CFRHS120X120X6</v>
      </c>
      <c r="B143" s="14">
        <v>120</v>
      </c>
      <c r="C143" s="14">
        <v>120</v>
      </c>
      <c r="D143" s="14">
        <v>6</v>
      </c>
      <c r="E143" s="14">
        <v>9</v>
      </c>
      <c r="F143" s="14">
        <v>15</v>
      </c>
      <c r="G143" s="14" t="s">
        <v>2061</v>
      </c>
      <c r="H143" s="14" t="s">
        <v>2062</v>
      </c>
      <c r="I143" s="23" t="str">
        <f t="shared" si="57"/>
        <v>CFRHS120X120X6</v>
      </c>
      <c r="J143" s="23" t="str">
        <f t="shared" si="53"/>
        <v>CFRHS120/120/6</v>
      </c>
      <c r="K143" s="23" t="str">
        <f t="shared" si="54"/>
        <v>RHSCF120X120X6</v>
      </c>
      <c r="L143" s="23" t="str">
        <f t="shared" si="55"/>
        <v>RHSCF120/120/6</v>
      </c>
      <c r="M143" s="14"/>
      <c r="N143" s="14"/>
      <c r="O143" s="14"/>
      <c r="P143" s="14" t="str">
        <f t="shared" si="58"/>
        <v>synonyms":["CFRHS120X120X6","CFRHS120/120/6","RHSCF120X120X6","RHSCF120/120/6","","",""]}]},</v>
      </c>
      <c r="Q143" s="14" t="str">
        <f t="shared" si="59"/>
        <v>{"CFRHS120X120X6": [{"shape_coords":[120,120,6,9,15],"shape_name":"Rectangle Hollow Section","synonyms":["CFRHS120X120X6","CFRHS120/120/6","RHSCF120X120X6","RHSCF120/120/6","","",""]}]},</v>
      </c>
      <c r="R143" s="2" t="str">
        <f t="shared" si="56"/>
        <v>'&lt;option value="120;120;6;9;15"&gt;CFRHS120X120X6&lt;/option&gt;</v>
      </c>
    </row>
    <row r="144" spans="1:18" customFormat="1" ht="14.45" customHeight="1">
      <c r="A144" s="14" t="str">
        <f t="shared" si="52"/>
        <v>CFRHS120X120X8</v>
      </c>
      <c r="B144" s="14">
        <v>120</v>
      </c>
      <c r="C144" s="14">
        <v>120</v>
      </c>
      <c r="D144" s="14">
        <v>8</v>
      </c>
      <c r="E144" s="14">
        <v>12</v>
      </c>
      <c r="F144" s="14">
        <v>20</v>
      </c>
      <c r="G144" s="14" t="s">
        <v>2061</v>
      </c>
      <c r="H144" s="14" t="s">
        <v>2062</v>
      </c>
      <c r="I144" s="23" t="str">
        <f t="shared" si="57"/>
        <v>CFRHS120X120X8</v>
      </c>
      <c r="J144" s="23" t="str">
        <f t="shared" si="53"/>
        <v>CFRHS120/120/8</v>
      </c>
      <c r="K144" s="23" t="str">
        <f t="shared" si="54"/>
        <v>RHSCF120X120X8</v>
      </c>
      <c r="L144" s="23" t="str">
        <f t="shared" si="55"/>
        <v>RHSCF120/120/8</v>
      </c>
      <c r="M144" s="14"/>
      <c r="N144" s="14"/>
      <c r="O144" s="14"/>
      <c r="P144" s="14" t="str">
        <f t="shared" si="58"/>
        <v>synonyms":["CFRHS120X120X8","CFRHS120/120/8","RHSCF120X120X8","RHSCF120/120/8","","",""]}]},</v>
      </c>
      <c r="Q144" s="14" t="str">
        <f t="shared" si="59"/>
        <v>{"CFRHS120X120X8": [{"shape_coords":[120,120,8,12,20],"shape_name":"Rectangle Hollow Section","synonyms":["CFRHS120X120X8","CFRHS120/120/8","RHSCF120X120X8","RHSCF120/120/8","","",""]}]},</v>
      </c>
      <c r="R144" s="2" t="str">
        <f t="shared" si="56"/>
        <v>'&lt;option value="120;120;8;12;20"&gt;CFRHS120X120X8&lt;/option&gt;</v>
      </c>
    </row>
    <row r="145" spans="1:18" customFormat="1" ht="14.45" customHeight="1">
      <c r="A145" s="14" t="str">
        <f t="shared" si="52"/>
        <v>CFRHS120X120X0</v>
      </c>
      <c r="B145" s="14">
        <v>120</v>
      </c>
      <c r="C145" s="14">
        <v>120</v>
      </c>
      <c r="D145" s="14">
        <v>0</v>
      </c>
      <c r="E145" s="14">
        <v>15</v>
      </c>
      <c r="F145" s="14">
        <v>25</v>
      </c>
      <c r="G145" s="14" t="s">
        <v>2061</v>
      </c>
      <c r="H145" s="14" t="s">
        <v>2062</v>
      </c>
      <c r="I145" s="23" t="str">
        <f t="shared" si="57"/>
        <v>CFRHS120X120X0</v>
      </c>
      <c r="J145" s="23" t="str">
        <f t="shared" si="53"/>
        <v>CFRHS120/120/0</v>
      </c>
      <c r="K145" s="23" t="str">
        <f t="shared" si="54"/>
        <v>RHSCF120X120X0</v>
      </c>
      <c r="L145" s="23" t="str">
        <f t="shared" si="55"/>
        <v>RHSCF120/120/0</v>
      </c>
      <c r="M145" s="14"/>
      <c r="N145" s="14"/>
      <c r="O145" s="14"/>
      <c r="P145" s="14" t="str">
        <f t="shared" si="58"/>
        <v>synonyms":["CFRHS120X120X0","CFRHS120/120/0","RHSCF120X120X0","RHSCF120/120/0","","",""]}]},</v>
      </c>
      <c r="Q145" s="14" t="str">
        <f t="shared" si="59"/>
        <v>{"CFRHS120X120X0": [{"shape_coords":[120,120,0,15,25],"shape_name":"Rectangle Hollow Section","synonyms":["CFRHS120X120X0","CFRHS120/120/0","RHSCF120X120X0","RHSCF120/120/0","","",""]}]},</v>
      </c>
      <c r="R145" s="2" t="str">
        <f t="shared" si="56"/>
        <v>'&lt;option value="120;120;0;15;25"&gt;CFRHS120X120X0&lt;/option&gt;</v>
      </c>
    </row>
    <row r="146" spans="1:18" customFormat="1" ht="14.45" customHeight="1">
      <c r="A146" s="14" t="str">
        <f t="shared" si="52"/>
        <v>CFRHS125X125X5</v>
      </c>
      <c r="B146" s="14">
        <v>125</v>
      </c>
      <c r="C146" s="14">
        <v>125</v>
      </c>
      <c r="D146" s="14">
        <v>5</v>
      </c>
      <c r="E146" s="14" t="s">
        <v>42</v>
      </c>
      <c r="F146" s="14" t="s">
        <v>76</v>
      </c>
      <c r="G146" s="14" t="s">
        <v>2061</v>
      </c>
      <c r="H146" s="14" t="s">
        <v>2062</v>
      </c>
      <c r="I146" s="23" t="str">
        <f t="shared" si="57"/>
        <v>CFRHS125X125X5</v>
      </c>
      <c r="J146" s="23" t="str">
        <f t="shared" si="53"/>
        <v>CFRHS125/125/5</v>
      </c>
      <c r="K146" s="23" t="str">
        <f t="shared" si="54"/>
        <v>RHSCF125X125X5</v>
      </c>
      <c r="L146" s="23" t="str">
        <f t="shared" si="55"/>
        <v>RHSCF125/125/5</v>
      </c>
      <c r="M146" s="14"/>
      <c r="N146" s="14"/>
      <c r="O146" s="14"/>
      <c r="P146" s="14" t="str">
        <f t="shared" si="58"/>
        <v>synonyms":["CFRHS125X125X5","CFRHS125/125/5","RHSCF125X125X5","RHSCF125/125/5","","",""]}]},</v>
      </c>
      <c r="Q146" s="14" t="str">
        <f t="shared" si="59"/>
        <v>{"CFRHS125X125X5": [{"shape_coords":[125,125,5,7.5,12.5],"shape_name":"Rectangle Hollow Section","synonyms":["CFRHS125X125X5","CFRHS125/125/5","RHSCF125X125X5","RHSCF125/125/5","","",""]}]},</v>
      </c>
      <c r="R146" s="2" t="str">
        <f t="shared" si="56"/>
        <v>'&lt;option value="125;125;5;7.5;12.5"&gt;CFRHS125X125X5&lt;/option&gt;</v>
      </c>
    </row>
    <row r="147" spans="1:18" customFormat="1" ht="14.45" customHeight="1">
      <c r="A147" s="14" t="str">
        <f t="shared" si="52"/>
        <v>CFRHS140X140X4</v>
      </c>
      <c r="B147" s="14">
        <v>140</v>
      </c>
      <c r="C147" s="14">
        <v>140</v>
      </c>
      <c r="D147" s="14">
        <v>4</v>
      </c>
      <c r="E147" s="14">
        <v>6</v>
      </c>
      <c r="F147" s="14">
        <v>10</v>
      </c>
      <c r="G147" s="14" t="s">
        <v>2061</v>
      </c>
      <c r="H147" s="14" t="s">
        <v>2062</v>
      </c>
      <c r="I147" s="23" t="str">
        <f t="shared" si="57"/>
        <v>CFRHS140X140X4</v>
      </c>
      <c r="J147" s="23" t="str">
        <f t="shared" si="53"/>
        <v>CFRHS140/140/4</v>
      </c>
      <c r="K147" s="23" t="str">
        <f t="shared" si="54"/>
        <v>RHSCF140X140X4</v>
      </c>
      <c r="L147" s="23" t="str">
        <f t="shared" si="55"/>
        <v>RHSCF140/140/4</v>
      </c>
      <c r="M147" s="14"/>
      <c r="N147" s="14"/>
      <c r="O147" s="14"/>
      <c r="P147" s="14" t="str">
        <f t="shared" si="58"/>
        <v>synonyms":["CFRHS140X140X4","CFRHS140/140/4","RHSCF140X140X4","RHSCF140/140/4","","",""]}]},</v>
      </c>
      <c r="Q147" s="14" t="str">
        <f t="shared" si="59"/>
        <v>{"CFRHS140X140X4": [{"shape_coords":[140,140,4,6,10],"shape_name":"Rectangle Hollow Section","synonyms":["CFRHS140X140X4","CFRHS140/140/4","RHSCF140X140X4","RHSCF140/140/4","","",""]}]},</v>
      </c>
      <c r="R147" s="2" t="str">
        <f t="shared" si="56"/>
        <v>'&lt;option value="140;140;4;6;10"&gt;CFRHS140X140X4&lt;/option&gt;</v>
      </c>
    </row>
    <row r="148" spans="1:18" customFormat="1" ht="14.45" customHeight="1">
      <c r="A148" s="14" t="str">
        <f t="shared" si="52"/>
        <v>CFRHS140X140X5</v>
      </c>
      <c r="B148" s="14">
        <v>140</v>
      </c>
      <c r="C148" s="14">
        <v>140</v>
      </c>
      <c r="D148" s="14">
        <v>5</v>
      </c>
      <c r="E148" s="14" t="s">
        <v>42</v>
      </c>
      <c r="F148" s="14" t="s">
        <v>76</v>
      </c>
      <c r="G148" s="14" t="s">
        <v>2061</v>
      </c>
      <c r="H148" s="14" t="s">
        <v>2062</v>
      </c>
      <c r="I148" s="23" t="str">
        <f t="shared" si="57"/>
        <v>CFRHS140X140X5</v>
      </c>
      <c r="J148" s="23" t="str">
        <f t="shared" si="53"/>
        <v>CFRHS140/140/5</v>
      </c>
      <c r="K148" s="23" t="str">
        <f t="shared" si="54"/>
        <v>RHSCF140X140X5</v>
      </c>
      <c r="L148" s="23" t="str">
        <f t="shared" si="55"/>
        <v>RHSCF140/140/5</v>
      </c>
      <c r="M148" s="14"/>
      <c r="N148" s="14"/>
      <c r="O148" s="14"/>
      <c r="P148" s="14" t="str">
        <f t="shared" si="58"/>
        <v>synonyms":["CFRHS140X140X5","CFRHS140/140/5","RHSCF140X140X5","RHSCF140/140/5","","",""]}]},</v>
      </c>
      <c r="Q148" s="14" t="str">
        <f t="shared" si="59"/>
        <v>{"CFRHS140X140X5": [{"shape_coords":[140,140,5,7.5,12.5],"shape_name":"Rectangle Hollow Section","synonyms":["CFRHS140X140X5","CFRHS140/140/5","RHSCF140X140X5","RHSCF140/140/5","","",""]}]},</v>
      </c>
      <c r="R148" s="2" t="str">
        <f t="shared" si="56"/>
        <v>'&lt;option value="140;140;5;7.5;12.5"&gt;CFRHS140X140X5&lt;/option&gt;</v>
      </c>
    </row>
    <row r="149" spans="1:18" customFormat="1" ht="14.45" customHeight="1">
      <c r="A149" s="14" t="str">
        <f t="shared" si="52"/>
        <v>CFRHS140X140X6</v>
      </c>
      <c r="B149" s="14">
        <v>140</v>
      </c>
      <c r="C149" s="14">
        <v>140</v>
      </c>
      <c r="D149" s="14">
        <v>6</v>
      </c>
      <c r="E149" s="14">
        <v>9</v>
      </c>
      <c r="F149" s="14">
        <v>15</v>
      </c>
      <c r="G149" s="14" t="s">
        <v>2061</v>
      </c>
      <c r="H149" s="14" t="s">
        <v>2062</v>
      </c>
      <c r="I149" s="23" t="str">
        <f t="shared" si="57"/>
        <v>CFRHS140X140X6</v>
      </c>
      <c r="J149" s="23" t="str">
        <f t="shared" si="53"/>
        <v>CFRHS140/140/6</v>
      </c>
      <c r="K149" s="23" t="str">
        <f t="shared" si="54"/>
        <v>RHSCF140X140X6</v>
      </c>
      <c r="L149" s="23" t="str">
        <f t="shared" si="55"/>
        <v>RHSCF140/140/6</v>
      </c>
      <c r="M149" s="14"/>
      <c r="N149" s="14"/>
      <c r="O149" s="14"/>
      <c r="P149" s="14" t="str">
        <f t="shared" si="58"/>
        <v>synonyms":["CFRHS140X140X6","CFRHS140/140/6","RHSCF140X140X6","RHSCF140/140/6","","",""]}]},</v>
      </c>
      <c r="Q149" s="14" t="str">
        <f t="shared" si="59"/>
        <v>{"CFRHS140X140X6": [{"shape_coords":[140,140,6,9,15],"shape_name":"Rectangle Hollow Section","synonyms":["CFRHS140X140X6","CFRHS140/140/6","RHSCF140X140X6","RHSCF140/140/6","","",""]}]},</v>
      </c>
      <c r="R149" s="2" t="str">
        <f t="shared" si="56"/>
        <v>'&lt;option value="140;140;6;9;15"&gt;CFRHS140X140X6&lt;/option&gt;</v>
      </c>
    </row>
    <row r="150" spans="1:18" customFormat="1" ht="14.45" customHeight="1">
      <c r="A150" s="14" t="str">
        <f t="shared" si="52"/>
        <v>CFRHS140X140X8</v>
      </c>
      <c r="B150" s="14">
        <f t="shared" ref="B150:B188" si="60">C150</f>
        <v>140</v>
      </c>
      <c r="C150" s="14">
        <v>140</v>
      </c>
      <c r="D150" s="14">
        <v>8</v>
      </c>
      <c r="E150" s="14">
        <v>12</v>
      </c>
      <c r="F150" s="14">
        <v>20</v>
      </c>
      <c r="G150" s="14" t="s">
        <v>2061</v>
      </c>
      <c r="H150" s="14" t="s">
        <v>2062</v>
      </c>
      <c r="I150" s="23" t="str">
        <f t="shared" si="57"/>
        <v>CFRHS140X140X8</v>
      </c>
      <c r="J150" s="23" t="str">
        <f t="shared" si="53"/>
        <v>CFRHS140/140/8</v>
      </c>
      <c r="K150" s="23" t="str">
        <f t="shared" si="54"/>
        <v>RHSCF140X140X8</v>
      </c>
      <c r="L150" s="23" t="str">
        <f t="shared" si="55"/>
        <v>RHSCF140/140/8</v>
      </c>
      <c r="M150" s="14"/>
      <c r="N150" s="14"/>
      <c r="O150" s="14"/>
      <c r="P150" s="14" t="str">
        <f t="shared" si="58"/>
        <v>synonyms":["CFRHS140X140X8","CFRHS140/140/8","RHSCF140X140X8","RHSCF140/140/8","","",""]}]},</v>
      </c>
      <c r="Q150" s="14" t="str">
        <f t="shared" si="59"/>
        <v>{"CFRHS140X140X8": [{"shape_coords":[140,140,8,12,20],"shape_name":"Rectangle Hollow Section","synonyms":["CFRHS140X140X8","CFRHS140/140/8","RHSCF140X140X8","RHSCF140/140/8","","",""]}]},</v>
      </c>
      <c r="R150" s="2" t="str">
        <f t="shared" si="56"/>
        <v>'&lt;option value="140;140;8;12;20"&gt;CFRHS140X140X8&lt;/option&gt;</v>
      </c>
    </row>
    <row r="151" spans="1:18" customFormat="1" ht="14.45" customHeight="1">
      <c r="A151" s="14" t="str">
        <f t="shared" si="52"/>
        <v>CFRHS140X140X10</v>
      </c>
      <c r="B151" s="14">
        <f t="shared" si="60"/>
        <v>140</v>
      </c>
      <c r="C151" s="14">
        <v>140</v>
      </c>
      <c r="D151" s="14">
        <v>10</v>
      </c>
      <c r="E151" s="14">
        <v>15</v>
      </c>
      <c r="F151" s="14">
        <v>25</v>
      </c>
      <c r="G151" s="14" t="s">
        <v>2061</v>
      </c>
      <c r="H151" s="14" t="s">
        <v>2062</v>
      </c>
      <c r="I151" s="23" t="str">
        <f t="shared" si="57"/>
        <v>CFRHS140X140X10</v>
      </c>
      <c r="J151" s="23" t="str">
        <f t="shared" si="53"/>
        <v>CFRHS140/140/10</v>
      </c>
      <c r="K151" s="23" t="str">
        <f t="shared" si="54"/>
        <v>RHSCF140X140X10</v>
      </c>
      <c r="L151" s="23" t="str">
        <f t="shared" si="55"/>
        <v>RHSCF140/140/10</v>
      </c>
      <c r="M151" s="14"/>
      <c r="N151" s="14"/>
      <c r="O151" s="14"/>
      <c r="P151" s="14" t="str">
        <f t="shared" si="58"/>
        <v>synonyms":["CFRHS140X140X10","CFRHS140/140/10","RHSCF140X140X10","RHSCF140/140/10","","",""]}]},</v>
      </c>
      <c r="Q151" s="14" t="str">
        <f t="shared" si="59"/>
        <v>{"CFRHS140X140X10": [{"shape_coords":[140,140,10,15,25],"shape_name":"Rectangle Hollow Section","synonyms":["CFRHS140X140X10","CFRHS140/140/10","RHSCF140X140X10","RHSCF140/140/10","","",""]}]},</v>
      </c>
      <c r="R151" s="2" t="str">
        <f t="shared" si="56"/>
        <v>'&lt;option value="140;140;10;15;25"&gt;CFRHS140X140X10&lt;/option&gt;</v>
      </c>
    </row>
    <row r="152" spans="1:18" customFormat="1" ht="14.45" customHeight="1">
      <c r="A152" s="14" t="str">
        <f t="shared" si="52"/>
        <v>CFRHS150X150X4</v>
      </c>
      <c r="B152" s="14">
        <f t="shared" si="60"/>
        <v>150</v>
      </c>
      <c r="C152" s="14">
        <v>150</v>
      </c>
      <c r="D152" s="14">
        <v>4</v>
      </c>
      <c r="E152" s="14">
        <v>6</v>
      </c>
      <c r="F152" s="14">
        <v>10</v>
      </c>
      <c r="G152" s="14" t="s">
        <v>2061</v>
      </c>
      <c r="H152" s="14" t="s">
        <v>2062</v>
      </c>
      <c r="I152" s="23" t="str">
        <f t="shared" si="57"/>
        <v>CFRHS150X150X4</v>
      </c>
      <c r="J152" s="23" t="str">
        <f t="shared" si="53"/>
        <v>CFRHS150/150/4</v>
      </c>
      <c r="K152" s="23" t="str">
        <f t="shared" si="54"/>
        <v>RHSCF150X150X4</v>
      </c>
      <c r="L152" s="23" t="str">
        <f t="shared" si="55"/>
        <v>RHSCF150/150/4</v>
      </c>
      <c r="M152" s="14"/>
      <c r="N152" s="14"/>
      <c r="O152" s="14"/>
      <c r="P152" s="14" t="str">
        <f t="shared" si="58"/>
        <v>synonyms":["CFRHS150X150X4","CFRHS150/150/4","RHSCF150X150X4","RHSCF150/150/4","","",""]}]},</v>
      </c>
      <c r="Q152" s="14" t="str">
        <f t="shared" si="59"/>
        <v>{"CFRHS150X150X4": [{"shape_coords":[150,150,4,6,10],"shape_name":"Rectangle Hollow Section","synonyms":["CFRHS150X150X4","CFRHS150/150/4","RHSCF150X150X4","RHSCF150/150/4","","",""]}]},</v>
      </c>
      <c r="R152" s="2" t="str">
        <f t="shared" si="56"/>
        <v>'&lt;option value="150;150;4;6;10"&gt;CFRHS150X150X4&lt;/option&gt;</v>
      </c>
    </row>
    <row r="153" spans="1:18" customFormat="1" ht="14.45" customHeight="1">
      <c r="A153" s="14" t="str">
        <f t="shared" si="52"/>
        <v>CFRHS150X150X5</v>
      </c>
      <c r="B153" s="14">
        <f t="shared" si="60"/>
        <v>150</v>
      </c>
      <c r="C153" s="14">
        <v>150</v>
      </c>
      <c r="D153" s="14">
        <v>5</v>
      </c>
      <c r="E153" s="14" t="s">
        <v>42</v>
      </c>
      <c r="F153" s="14" t="s">
        <v>76</v>
      </c>
      <c r="G153" s="14" t="s">
        <v>2061</v>
      </c>
      <c r="H153" s="14" t="s">
        <v>2062</v>
      </c>
      <c r="I153" s="23" t="str">
        <f t="shared" si="57"/>
        <v>CFRHS150X150X5</v>
      </c>
      <c r="J153" s="23" t="str">
        <f t="shared" si="53"/>
        <v>CFRHS150/150/5</v>
      </c>
      <c r="K153" s="23" t="str">
        <f t="shared" si="54"/>
        <v>RHSCF150X150X5</v>
      </c>
      <c r="L153" s="23" t="str">
        <f t="shared" si="55"/>
        <v>RHSCF150/150/5</v>
      </c>
      <c r="M153" s="14"/>
      <c r="N153" s="14"/>
      <c r="O153" s="14"/>
      <c r="P153" s="14" t="str">
        <f t="shared" si="58"/>
        <v>synonyms":["CFRHS150X150X5","CFRHS150/150/5","RHSCF150X150X5","RHSCF150/150/5","","",""]}]},</v>
      </c>
      <c r="Q153" s="14" t="str">
        <f t="shared" si="59"/>
        <v>{"CFRHS150X150X5": [{"shape_coords":[150,150,5,7.5,12.5],"shape_name":"Rectangle Hollow Section","synonyms":["CFRHS150X150X5","CFRHS150/150/5","RHSCF150X150X5","RHSCF150/150/5","","",""]}]},</v>
      </c>
      <c r="R153" s="2" t="str">
        <f t="shared" si="56"/>
        <v>'&lt;option value="150;150;5;7.5;12.5"&gt;CFRHS150X150X5&lt;/option&gt;</v>
      </c>
    </row>
    <row r="154" spans="1:18" customFormat="1" ht="14.45" customHeight="1">
      <c r="A154" s="14" t="str">
        <f t="shared" si="52"/>
        <v>CFRHS150X150X6</v>
      </c>
      <c r="B154" s="14">
        <f t="shared" si="60"/>
        <v>150</v>
      </c>
      <c r="C154" s="14">
        <v>150</v>
      </c>
      <c r="D154" s="14">
        <v>6</v>
      </c>
      <c r="E154" s="14">
        <v>9</v>
      </c>
      <c r="F154" s="14">
        <v>15</v>
      </c>
      <c r="G154" s="14" t="s">
        <v>2061</v>
      </c>
      <c r="H154" s="14" t="s">
        <v>2062</v>
      </c>
      <c r="I154" s="23" t="str">
        <f t="shared" si="57"/>
        <v>CFRHS150X150X6</v>
      </c>
      <c r="J154" s="23" t="str">
        <f t="shared" si="53"/>
        <v>CFRHS150/150/6</v>
      </c>
      <c r="K154" s="23" t="str">
        <f t="shared" si="54"/>
        <v>RHSCF150X150X6</v>
      </c>
      <c r="L154" s="23" t="str">
        <f t="shared" si="55"/>
        <v>RHSCF150/150/6</v>
      </c>
      <c r="M154" s="14"/>
      <c r="N154" s="14"/>
      <c r="O154" s="14"/>
      <c r="P154" s="14" t="str">
        <f t="shared" si="58"/>
        <v>synonyms":["CFRHS150X150X6","CFRHS150/150/6","RHSCF150X150X6","RHSCF150/150/6","","",""]}]},</v>
      </c>
      <c r="Q154" s="14" t="str">
        <f t="shared" si="59"/>
        <v>{"CFRHS150X150X6": [{"shape_coords":[150,150,6,9,15],"shape_name":"Rectangle Hollow Section","synonyms":["CFRHS150X150X6","CFRHS150/150/6","RHSCF150X150X6","RHSCF150/150/6","","",""]}]},</v>
      </c>
      <c r="R154" s="2" t="str">
        <f t="shared" si="56"/>
        <v>'&lt;option value="150;150;6;9;15"&gt;CFRHS150X150X6&lt;/option&gt;</v>
      </c>
    </row>
    <row r="155" spans="1:18" customFormat="1" ht="14.45" customHeight="1">
      <c r="A155" s="14" t="str">
        <f t="shared" si="52"/>
        <v>CFRHS150X150X8</v>
      </c>
      <c r="B155" s="14">
        <f t="shared" si="60"/>
        <v>150</v>
      </c>
      <c r="C155" s="14">
        <v>150</v>
      </c>
      <c r="D155" s="14">
        <v>8</v>
      </c>
      <c r="E155" s="14">
        <v>12</v>
      </c>
      <c r="F155" s="14">
        <v>20</v>
      </c>
      <c r="G155" s="14" t="s">
        <v>2061</v>
      </c>
      <c r="H155" s="14" t="s">
        <v>2062</v>
      </c>
      <c r="I155" s="23" t="str">
        <f t="shared" si="57"/>
        <v>CFRHS150X150X8</v>
      </c>
      <c r="J155" s="23" t="str">
        <f t="shared" si="53"/>
        <v>CFRHS150/150/8</v>
      </c>
      <c r="K155" s="23" t="str">
        <f t="shared" si="54"/>
        <v>RHSCF150X150X8</v>
      </c>
      <c r="L155" s="23" t="str">
        <f t="shared" si="55"/>
        <v>RHSCF150/150/8</v>
      </c>
      <c r="M155" s="14"/>
      <c r="N155" s="14"/>
      <c r="O155" s="14"/>
      <c r="P155" s="14" t="str">
        <f t="shared" si="58"/>
        <v>synonyms":["CFRHS150X150X8","CFRHS150/150/8","RHSCF150X150X8","RHSCF150/150/8","","",""]}]},</v>
      </c>
      <c r="Q155" s="14" t="str">
        <f t="shared" si="59"/>
        <v>{"CFRHS150X150X8": [{"shape_coords":[150,150,8,12,20],"shape_name":"Rectangle Hollow Section","synonyms":["CFRHS150X150X8","CFRHS150/150/8","RHSCF150X150X8","RHSCF150/150/8","","",""]}]},</v>
      </c>
      <c r="R155" s="2" t="str">
        <f t="shared" si="56"/>
        <v>'&lt;option value="150;150;8;12;20"&gt;CFRHS150X150X8&lt;/option&gt;</v>
      </c>
    </row>
    <row r="156" spans="1:18" customFormat="1" ht="14.45" customHeight="1">
      <c r="A156" s="14" t="str">
        <f t="shared" si="52"/>
        <v>CFRHS150X150X10</v>
      </c>
      <c r="B156" s="14">
        <f t="shared" si="60"/>
        <v>150</v>
      </c>
      <c r="C156" s="14">
        <v>150</v>
      </c>
      <c r="D156" s="14">
        <v>10</v>
      </c>
      <c r="E156" s="14">
        <v>15</v>
      </c>
      <c r="F156" s="14">
        <v>25</v>
      </c>
      <c r="G156" s="14" t="s">
        <v>2061</v>
      </c>
      <c r="H156" s="14" t="s">
        <v>2062</v>
      </c>
      <c r="I156" s="23" t="str">
        <f t="shared" si="57"/>
        <v>CFRHS150X150X10</v>
      </c>
      <c r="J156" s="23" t="str">
        <f t="shared" si="53"/>
        <v>CFRHS150/150/10</v>
      </c>
      <c r="K156" s="23" t="str">
        <f t="shared" si="54"/>
        <v>RHSCF150X150X10</v>
      </c>
      <c r="L156" s="23" t="str">
        <f t="shared" si="55"/>
        <v>RHSCF150/150/10</v>
      </c>
      <c r="M156" s="14"/>
      <c r="N156" s="14"/>
      <c r="O156" s="14"/>
      <c r="P156" s="14" t="str">
        <f t="shared" si="58"/>
        <v>synonyms":["CFRHS150X150X10","CFRHS150/150/10","RHSCF150X150X10","RHSCF150/150/10","","",""]}]},</v>
      </c>
      <c r="Q156" s="14" t="str">
        <f t="shared" si="59"/>
        <v>{"CFRHS150X150X10": [{"shape_coords":[150,150,10,15,25],"shape_name":"Rectangle Hollow Section","synonyms":["CFRHS150X150X10","CFRHS150/150/10","RHSCF150X150X10","RHSCF150/150/10","","",""]}]},</v>
      </c>
      <c r="R156" s="2" t="str">
        <f t="shared" si="56"/>
        <v>'&lt;option value="150;150;10;15;25"&gt;CFRHS150X150X10&lt;/option&gt;</v>
      </c>
    </row>
    <row r="157" spans="1:18" customFormat="1" ht="14.45" customHeight="1">
      <c r="A157" s="14" t="str">
        <f t="shared" ref="A157:A220" si="61">"CFRHS"&amp;B157&amp;"X"&amp;C157&amp;"X"&amp;D157</f>
        <v>CFRHS150X150X12.5</v>
      </c>
      <c r="B157" s="14">
        <f t="shared" si="60"/>
        <v>150</v>
      </c>
      <c r="C157" s="14">
        <v>150</v>
      </c>
      <c r="D157" s="14" t="s">
        <v>76</v>
      </c>
      <c r="E157" s="14" t="s">
        <v>2064</v>
      </c>
      <c r="F157" s="14" t="s">
        <v>2068</v>
      </c>
      <c r="G157" s="14" t="s">
        <v>2061</v>
      </c>
      <c r="H157" s="14" t="s">
        <v>2062</v>
      </c>
      <c r="I157" s="23" t="str">
        <f t="shared" si="57"/>
        <v>CFRHS150X150X12.5</v>
      </c>
      <c r="J157" s="23" t="str">
        <f t="shared" ref="J157:J220" si="62">"CFRHS"&amp;B157&amp;"/"&amp;C157&amp;"/"&amp;D157</f>
        <v>CFRHS150/150/12.5</v>
      </c>
      <c r="K157" s="23" t="str">
        <f t="shared" ref="K157:K220" si="63">"RHSCF"&amp;B157&amp;"X"&amp;C157&amp;"X"&amp;D157</f>
        <v>RHSCF150X150X12.5</v>
      </c>
      <c r="L157" s="23" t="str">
        <f t="shared" ref="L157:L220" si="64">"RHSCF"&amp;B157&amp;"/"&amp;C157&amp;"/"&amp;D157</f>
        <v>RHSCF150/150/12.5</v>
      </c>
      <c r="M157" s="14"/>
      <c r="N157" s="14"/>
      <c r="O157" s="14"/>
      <c r="P157" s="14" t="str">
        <f t="shared" si="58"/>
        <v>synonyms":["CFRHS150X150X12.5","CFRHS150/150/12.5","RHSCF150X150X12.5","RHSCF150/150/12.5","","",""]}]},</v>
      </c>
      <c r="Q157" s="14" t="str">
        <f t="shared" si="59"/>
        <v>{"CFRHS150X150X12.5": [{"shape_coords":[150,150,12.5,18.75,31.25],"shape_name":"Rectangle Hollow Section","synonyms":["CFRHS150X150X12.5","CFRHS150/150/12.5","RHSCF150X150X12.5","RHSCF150/150/12.5","","",""]}]},</v>
      </c>
      <c r="R157" s="2" t="str">
        <f t="shared" si="56"/>
        <v>'&lt;option value="150;150;12.5;18.75;31.25"&gt;CFRHS150X150X12.5&lt;/option&gt;</v>
      </c>
    </row>
    <row r="158" spans="1:18" customFormat="1" ht="14.45" customHeight="1">
      <c r="A158" s="14" t="str">
        <f t="shared" si="61"/>
        <v>CFRHS160X160X5</v>
      </c>
      <c r="B158" s="14">
        <f t="shared" si="60"/>
        <v>160</v>
      </c>
      <c r="C158" s="14">
        <v>160</v>
      </c>
      <c r="D158" s="14">
        <v>5</v>
      </c>
      <c r="E158" s="14" t="s">
        <v>42</v>
      </c>
      <c r="F158" s="14" t="s">
        <v>76</v>
      </c>
      <c r="G158" s="14" t="s">
        <v>2061</v>
      </c>
      <c r="H158" s="14" t="s">
        <v>2062</v>
      </c>
      <c r="I158" s="23" t="str">
        <f t="shared" si="57"/>
        <v>CFRHS160X160X5</v>
      </c>
      <c r="J158" s="23" t="str">
        <f t="shared" si="62"/>
        <v>CFRHS160/160/5</v>
      </c>
      <c r="K158" s="23" t="str">
        <f t="shared" si="63"/>
        <v>RHSCF160X160X5</v>
      </c>
      <c r="L158" s="23" t="str">
        <f t="shared" si="64"/>
        <v>RHSCF160/160/5</v>
      </c>
      <c r="M158" s="14"/>
      <c r="N158" s="14"/>
      <c r="O158" s="14"/>
      <c r="P158" s="14" t="str">
        <f t="shared" si="58"/>
        <v>synonyms":["CFRHS160X160X5","CFRHS160/160/5","RHSCF160X160X5","RHSCF160/160/5","","",""]}]},</v>
      </c>
      <c r="Q158" s="14" t="str">
        <f t="shared" si="59"/>
        <v>{"CFRHS160X160X5": [{"shape_coords":[160,160,5,7.5,12.5],"shape_name":"Rectangle Hollow Section","synonyms":["CFRHS160X160X5","CFRHS160/160/5","RHSCF160X160X5","RHSCF160/160/5","","",""]}]},</v>
      </c>
      <c r="R158" s="2" t="str">
        <f t="shared" si="56"/>
        <v>'&lt;option value="160;160;5;7.5;12.5"&gt;CFRHS160X160X5&lt;/option&gt;</v>
      </c>
    </row>
    <row r="159" spans="1:18" customFormat="1" ht="14.45" customHeight="1">
      <c r="A159" s="14" t="str">
        <f t="shared" si="61"/>
        <v>CFRHS160X160X6</v>
      </c>
      <c r="B159" s="14">
        <f t="shared" si="60"/>
        <v>160</v>
      </c>
      <c r="C159" s="14">
        <v>160</v>
      </c>
      <c r="D159" s="14">
        <v>6</v>
      </c>
      <c r="E159" s="14">
        <v>9</v>
      </c>
      <c r="F159" s="14">
        <v>15</v>
      </c>
      <c r="G159" s="14" t="s">
        <v>2061</v>
      </c>
      <c r="H159" s="14" t="s">
        <v>2062</v>
      </c>
      <c r="I159" s="23" t="str">
        <f t="shared" si="57"/>
        <v>CFRHS160X160X6</v>
      </c>
      <c r="J159" s="23" t="str">
        <f t="shared" si="62"/>
        <v>CFRHS160/160/6</v>
      </c>
      <c r="K159" s="23" t="str">
        <f t="shared" si="63"/>
        <v>RHSCF160X160X6</v>
      </c>
      <c r="L159" s="23" t="str">
        <f t="shared" si="64"/>
        <v>RHSCF160/160/6</v>
      </c>
      <c r="M159" s="14"/>
      <c r="N159" s="14"/>
      <c r="O159" s="14"/>
      <c r="P159" s="14" t="str">
        <f t="shared" si="58"/>
        <v>synonyms":["CFRHS160X160X6","CFRHS160/160/6","RHSCF160X160X6","RHSCF160/160/6","","",""]}]},</v>
      </c>
      <c r="Q159" s="14" t="str">
        <f t="shared" si="59"/>
        <v>{"CFRHS160X160X6": [{"shape_coords":[160,160,6,9,15],"shape_name":"Rectangle Hollow Section","synonyms":["CFRHS160X160X6","CFRHS160/160/6","RHSCF160X160X6","RHSCF160/160/6","","",""]}]},</v>
      </c>
      <c r="R159" s="2" t="str">
        <f t="shared" si="56"/>
        <v>'&lt;option value="160;160;6;9;15"&gt;CFRHS160X160X6&lt;/option&gt;</v>
      </c>
    </row>
    <row r="160" spans="1:18" customFormat="1" ht="14.45" customHeight="1">
      <c r="A160" s="14" t="str">
        <f t="shared" si="61"/>
        <v>CFRHS160X160X8</v>
      </c>
      <c r="B160" s="14">
        <f t="shared" si="60"/>
        <v>160</v>
      </c>
      <c r="C160" s="14">
        <v>160</v>
      </c>
      <c r="D160" s="14">
        <v>8</v>
      </c>
      <c r="E160" s="14">
        <v>12</v>
      </c>
      <c r="F160" s="14">
        <v>20</v>
      </c>
      <c r="G160" s="14" t="s">
        <v>2061</v>
      </c>
      <c r="H160" s="14" t="s">
        <v>2062</v>
      </c>
      <c r="I160" s="23" t="str">
        <f t="shared" si="57"/>
        <v>CFRHS160X160X8</v>
      </c>
      <c r="J160" s="23" t="str">
        <f t="shared" si="62"/>
        <v>CFRHS160/160/8</v>
      </c>
      <c r="K160" s="23" t="str">
        <f t="shared" si="63"/>
        <v>RHSCF160X160X8</v>
      </c>
      <c r="L160" s="23" t="str">
        <f t="shared" si="64"/>
        <v>RHSCF160/160/8</v>
      </c>
      <c r="M160" s="14"/>
      <c r="N160" s="14"/>
      <c r="O160" s="14"/>
      <c r="P160" s="14" t="str">
        <f t="shared" si="58"/>
        <v>synonyms":["CFRHS160X160X8","CFRHS160/160/8","RHSCF160X160X8","RHSCF160/160/8","","",""]}]},</v>
      </c>
      <c r="Q160" s="14" t="str">
        <f t="shared" si="59"/>
        <v>{"CFRHS160X160X8": [{"shape_coords":[160,160,8,12,20],"shape_name":"Rectangle Hollow Section","synonyms":["CFRHS160X160X8","CFRHS160/160/8","RHSCF160X160X8","RHSCF160/160/8","","",""]}]},</v>
      </c>
      <c r="R160" s="2" t="str">
        <f t="shared" si="56"/>
        <v>'&lt;option value="160;160;8;12;20"&gt;CFRHS160X160X8&lt;/option&gt;</v>
      </c>
    </row>
    <row r="161" spans="1:18" customFormat="1" ht="14.45" customHeight="1">
      <c r="A161" s="14" t="str">
        <f t="shared" si="61"/>
        <v>CFRHS160X160X10</v>
      </c>
      <c r="B161" s="14">
        <f t="shared" si="60"/>
        <v>160</v>
      </c>
      <c r="C161" s="14">
        <v>160</v>
      </c>
      <c r="D161" s="14">
        <v>10</v>
      </c>
      <c r="E161" s="14">
        <v>15</v>
      </c>
      <c r="F161" s="14">
        <v>25</v>
      </c>
      <c r="G161" s="14" t="s">
        <v>2061</v>
      </c>
      <c r="H161" s="14" t="s">
        <v>2062</v>
      </c>
      <c r="I161" s="23" t="str">
        <f t="shared" si="57"/>
        <v>CFRHS160X160X10</v>
      </c>
      <c r="J161" s="23" t="str">
        <f t="shared" si="62"/>
        <v>CFRHS160/160/10</v>
      </c>
      <c r="K161" s="23" t="str">
        <f t="shared" si="63"/>
        <v>RHSCF160X160X10</v>
      </c>
      <c r="L161" s="23" t="str">
        <f t="shared" si="64"/>
        <v>RHSCF160/160/10</v>
      </c>
      <c r="M161" s="14"/>
      <c r="N161" s="14"/>
      <c r="O161" s="14"/>
      <c r="P161" s="14" t="str">
        <f t="shared" si="58"/>
        <v>synonyms":["CFRHS160X160X10","CFRHS160/160/10","RHSCF160X160X10","RHSCF160/160/10","","",""]}]},</v>
      </c>
      <c r="Q161" s="14" t="str">
        <f t="shared" si="59"/>
        <v>{"CFRHS160X160X10": [{"shape_coords":[160,160,10,15,25],"shape_name":"Rectangle Hollow Section","synonyms":["CFRHS160X160X10","CFRHS160/160/10","RHSCF160X160X10","RHSCF160/160/10","","",""]}]},</v>
      </c>
      <c r="R161" s="2" t="str">
        <f t="shared" si="56"/>
        <v>'&lt;option value="160;160;10;15;25"&gt;CFRHS160X160X10&lt;/option&gt;</v>
      </c>
    </row>
    <row r="162" spans="1:18" customFormat="1" ht="14.45" customHeight="1">
      <c r="A162" s="14" t="str">
        <f t="shared" si="61"/>
        <v>CFRHS180X180X6</v>
      </c>
      <c r="B162" s="14">
        <f t="shared" si="60"/>
        <v>180</v>
      </c>
      <c r="C162" s="14">
        <v>180</v>
      </c>
      <c r="D162" s="14">
        <v>6</v>
      </c>
      <c r="E162" s="14">
        <v>9</v>
      </c>
      <c r="F162" s="14">
        <v>15</v>
      </c>
      <c r="G162" s="14" t="s">
        <v>2061</v>
      </c>
      <c r="H162" s="14" t="s">
        <v>2062</v>
      </c>
      <c r="I162" s="23" t="str">
        <f t="shared" si="57"/>
        <v>CFRHS180X180X6</v>
      </c>
      <c r="J162" s="23" t="str">
        <f t="shared" si="62"/>
        <v>CFRHS180/180/6</v>
      </c>
      <c r="K162" s="23" t="str">
        <f t="shared" si="63"/>
        <v>RHSCF180X180X6</v>
      </c>
      <c r="L162" s="23" t="str">
        <f t="shared" si="64"/>
        <v>RHSCF180/180/6</v>
      </c>
      <c r="M162" s="14"/>
      <c r="N162" s="14"/>
      <c r="O162" s="14"/>
      <c r="P162" s="14" t="str">
        <f t="shared" si="58"/>
        <v>synonyms":["CFRHS180X180X6","CFRHS180/180/6","RHSCF180X180X6","RHSCF180/180/6","","",""]}]},</v>
      </c>
      <c r="Q162" s="14" t="str">
        <f t="shared" si="59"/>
        <v>{"CFRHS180X180X6": [{"shape_coords":[180,180,6,9,15],"shape_name":"Rectangle Hollow Section","synonyms":["CFRHS180X180X6","CFRHS180/180/6","RHSCF180X180X6","RHSCF180/180/6","","",""]}]},</v>
      </c>
      <c r="R162" s="2" t="str">
        <f t="shared" si="56"/>
        <v>'&lt;option value="180;180;6;9;15"&gt;CFRHS180X180X6&lt;/option&gt;</v>
      </c>
    </row>
    <row r="163" spans="1:18" customFormat="1" ht="14.45" customHeight="1">
      <c r="A163" s="14" t="str">
        <f t="shared" si="61"/>
        <v>CFRHS180X180X8</v>
      </c>
      <c r="B163" s="14">
        <f t="shared" si="60"/>
        <v>180</v>
      </c>
      <c r="C163" s="14">
        <v>180</v>
      </c>
      <c r="D163" s="14">
        <v>8</v>
      </c>
      <c r="E163" s="14">
        <v>12</v>
      </c>
      <c r="F163" s="14">
        <v>20</v>
      </c>
      <c r="G163" s="14" t="s">
        <v>2061</v>
      </c>
      <c r="H163" s="14" t="s">
        <v>2062</v>
      </c>
      <c r="I163" s="23" t="str">
        <f t="shared" si="57"/>
        <v>CFRHS180X180X8</v>
      </c>
      <c r="J163" s="23" t="str">
        <f t="shared" si="62"/>
        <v>CFRHS180/180/8</v>
      </c>
      <c r="K163" s="23" t="str">
        <f t="shared" si="63"/>
        <v>RHSCF180X180X8</v>
      </c>
      <c r="L163" s="23" t="str">
        <f t="shared" si="64"/>
        <v>RHSCF180/180/8</v>
      </c>
      <c r="M163" s="14"/>
      <c r="N163" s="14"/>
      <c r="O163" s="14"/>
      <c r="P163" s="14" t="str">
        <f t="shared" si="58"/>
        <v>synonyms":["CFRHS180X180X8","CFRHS180/180/8","RHSCF180X180X8","RHSCF180/180/8","","",""]}]},</v>
      </c>
      <c r="Q163" s="14" t="str">
        <f t="shared" si="59"/>
        <v>{"CFRHS180X180X8": [{"shape_coords":[180,180,8,12,20],"shape_name":"Rectangle Hollow Section","synonyms":["CFRHS180X180X8","CFRHS180/180/8","RHSCF180X180X8","RHSCF180/180/8","","",""]}]},</v>
      </c>
      <c r="R163" s="2" t="str">
        <f t="shared" si="56"/>
        <v>'&lt;option value="180;180;8;12;20"&gt;CFRHS180X180X8&lt;/option&gt;</v>
      </c>
    </row>
    <row r="164" spans="1:18" customFormat="1" ht="14.45" customHeight="1">
      <c r="A164" s="14" t="str">
        <f t="shared" si="61"/>
        <v>CFRHS180X180X10</v>
      </c>
      <c r="B164" s="14">
        <f t="shared" si="60"/>
        <v>180</v>
      </c>
      <c r="C164" s="14">
        <v>180</v>
      </c>
      <c r="D164" s="14">
        <v>10</v>
      </c>
      <c r="E164" s="14">
        <v>15</v>
      </c>
      <c r="F164" s="14">
        <v>25</v>
      </c>
      <c r="G164" s="14" t="s">
        <v>2061</v>
      </c>
      <c r="H164" s="14" t="s">
        <v>2062</v>
      </c>
      <c r="I164" s="23" t="str">
        <f t="shared" si="57"/>
        <v>CFRHS180X180X10</v>
      </c>
      <c r="J164" s="23" t="str">
        <f t="shared" si="62"/>
        <v>CFRHS180/180/10</v>
      </c>
      <c r="K164" s="23" t="str">
        <f t="shared" si="63"/>
        <v>RHSCF180X180X10</v>
      </c>
      <c r="L164" s="23" t="str">
        <f t="shared" si="64"/>
        <v>RHSCF180/180/10</v>
      </c>
      <c r="M164" s="14"/>
      <c r="N164" s="14"/>
      <c r="O164" s="14"/>
      <c r="P164" s="14" t="str">
        <f t="shared" si="58"/>
        <v>synonyms":["CFRHS180X180X10","CFRHS180/180/10","RHSCF180X180X10","RHSCF180/180/10","","",""]}]},</v>
      </c>
      <c r="Q164" s="14" t="str">
        <f t="shared" si="59"/>
        <v>{"CFRHS180X180X10": [{"shape_coords":[180,180,10,15,25],"shape_name":"Rectangle Hollow Section","synonyms":["CFRHS180X180X10","CFRHS180/180/10","RHSCF180X180X10","RHSCF180/180/10","","",""]}]},</v>
      </c>
      <c r="R164" s="2" t="str">
        <f t="shared" si="56"/>
        <v>'&lt;option value="180;180;10;15;25"&gt;CFRHS180X180X10&lt;/option&gt;</v>
      </c>
    </row>
    <row r="165" spans="1:18" customFormat="1" ht="14.45" customHeight="1">
      <c r="A165" s="14" t="str">
        <f t="shared" si="61"/>
        <v>CFRHS180X180X12.5</v>
      </c>
      <c r="B165" s="14">
        <f t="shared" si="60"/>
        <v>180</v>
      </c>
      <c r="C165" s="14">
        <v>180</v>
      </c>
      <c r="D165" s="14" t="s">
        <v>76</v>
      </c>
      <c r="E165" s="14" t="s">
        <v>2064</v>
      </c>
      <c r="F165" s="14" t="s">
        <v>2068</v>
      </c>
      <c r="G165" s="14" t="s">
        <v>2061</v>
      </c>
      <c r="H165" s="14" t="s">
        <v>2062</v>
      </c>
      <c r="I165" s="23" t="str">
        <f t="shared" si="57"/>
        <v>CFRHS180X180X12.5</v>
      </c>
      <c r="J165" s="23" t="str">
        <f t="shared" si="62"/>
        <v>CFRHS180/180/12.5</v>
      </c>
      <c r="K165" s="23" t="str">
        <f t="shared" si="63"/>
        <v>RHSCF180X180X12.5</v>
      </c>
      <c r="L165" s="23" t="str">
        <f t="shared" si="64"/>
        <v>RHSCF180/180/12.5</v>
      </c>
      <c r="M165" s="14"/>
      <c r="N165" s="14"/>
      <c r="O165" s="14"/>
      <c r="P165" s="14" t="str">
        <f t="shared" si="58"/>
        <v>synonyms":["CFRHS180X180X12.5","CFRHS180/180/12.5","RHSCF180X180X12.5","RHSCF180/180/12.5","","",""]}]},</v>
      </c>
      <c r="Q165" s="14" t="str">
        <f t="shared" si="59"/>
        <v>{"CFRHS180X180X12.5": [{"shape_coords":[180,180,12.5,18.75,31.25],"shape_name":"Rectangle Hollow Section","synonyms":["CFRHS180X180X12.5","CFRHS180/180/12.5","RHSCF180X180X12.5","RHSCF180/180/12.5","","",""]}]},</v>
      </c>
      <c r="R165" s="2" t="str">
        <f t="shared" si="56"/>
        <v>'&lt;option value="180;180;12.5;18.75;31.25"&gt;CFRHS180X180X12.5&lt;/option&gt;</v>
      </c>
    </row>
    <row r="166" spans="1:18" customFormat="1" ht="14.45" customHeight="1">
      <c r="A166" s="14" t="str">
        <f t="shared" si="61"/>
        <v>CFRHS200X200X5</v>
      </c>
      <c r="B166" s="14">
        <f t="shared" si="60"/>
        <v>200</v>
      </c>
      <c r="C166" s="14">
        <v>200</v>
      </c>
      <c r="D166" s="14">
        <v>5</v>
      </c>
      <c r="E166" s="14" t="s">
        <v>42</v>
      </c>
      <c r="F166" s="14" t="s">
        <v>76</v>
      </c>
      <c r="G166" s="14" t="s">
        <v>2061</v>
      </c>
      <c r="H166" s="14" t="s">
        <v>2062</v>
      </c>
      <c r="I166" s="23" t="str">
        <f t="shared" si="57"/>
        <v>CFRHS200X200X5</v>
      </c>
      <c r="J166" s="23" t="str">
        <f t="shared" si="62"/>
        <v>CFRHS200/200/5</v>
      </c>
      <c r="K166" s="23" t="str">
        <f t="shared" si="63"/>
        <v>RHSCF200X200X5</v>
      </c>
      <c r="L166" s="23" t="str">
        <f t="shared" si="64"/>
        <v>RHSCF200/200/5</v>
      </c>
      <c r="M166" s="14"/>
      <c r="N166" s="14"/>
      <c r="O166" s="14"/>
      <c r="P166" s="14" t="str">
        <f t="shared" si="58"/>
        <v>synonyms":["CFRHS200X200X5","CFRHS200/200/5","RHSCF200X200X5","RHSCF200/200/5","","",""]}]},</v>
      </c>
      <c r="Q166" s="14" t="str">
        <f t="shared" si="59"/>
        <v>{"CFRHS200X200X5": [{"shape_coords":[200,200,5,7.5,12.5],"shape_name":"Rectangle Hollow Section","synonyms":["CFRHS200X200X5","CFRHS200/200/5","RHSCF200X200X5","RHSCF200/200/5","","",""]}]},</v>
      </c>
      <c r="R166" s="2" t="str">
        <f t="shared" si="56"/>
        <v>'&lt;option value="200;200;5;7.5;12.5"&gt;CFRHS200X200X5&lt;/option&gt;</v>
      </c>
    </row>
    <row r="167" spans="1:18" customFormat="1" ht="14.45" customHeight="1">
      <c r="A167" s="14" t="str">
        <f t="shared" si="61"/>
        <v>CFRHS200X200X6</v>
      </c>
      <c r="B167" s="14">
        <f t="shared" si="60"/>
        <v>200</v>
      </c>
      <c r="C167" s="14">
        <v>200</v>
      </c>
      <c r="D167" s="14">
        <v>6</v>
      </c>
      <c r="E167" s="14">
        <v>9</v>
      </c>
      <c r="F167" s="14">
        <v>15</v>
      </c>
      <c r="G167" s="14" t="s">
        <v>2061</v>
      </c>
      <c r="H167" s="14" t="s">
        <v>2062</v>
      </c>
      <c r="I167" s="23" t="str">
        <f t="shared" si="57"/>
        <v>CFRHS200X200X6</v>
      </c>
      <c r="J167" s="23" t="str">
        <f t="shared" si="62"/>
        <v>CFRHS200/200/6</v>
      </c>
      <c r="K167" s="23" t="str">
        <f t="shared" si="63"/>
        <v>RHSCF200X200X6</v>
      </c>
      <c r="L167" s="23" t="str">
        <f t="shared" si="64"/>
        <v>RHSCF200/200/6</v>
      </c>
      <c r="M167" s="14"/>
      <c r="N167" s="14"/>
      <c r="O167" s="14"/>
      <c r="P167" s="14" t="str">
        <f t="shared" si="58"/>
        <v>synonyms":["CFRHS200X200X6","CFRHS200/200/6","RHSCF200X200X6","RHSCF200/200/6","","",""]}]},</v>
      </c>
      <c r="Q167" s="14" t="str">
        <f t="shared" si="59"/>
        <v>{"CFRHS200X200X6": [{"shape_coords":[200,200,6,9,15],"shape_name":"Rectangle Hollow Section","synonyms":["CFRHS200X200X6","CFRHS200/200/6","RHSCF200X200X6","RHSCF200/200/6","","",""]}]},</v>
      </c>
      <c r="R167" s="2" t="str">
        <f t="shared" si="56"/>
        <v>'&lt;option value="200;200;6;9;15"&gt;CFRHS200X200X6&lt;/option&gt;</v>
      </c>
    </row>
    <row r="168" spans="1:18" customFormat="1" ht="14.45" customHeight="1">
      <c r="A168" s="14" t="str">
        <f t="shared" si="61"/>
        <v>CFRHS200X200X8</v>
      </c>
      <c r="B168" s="14">
        <f t="shared" si="60"/>
        <v>200</v>
      </c>
      <c r="C168" s="14">
        <v>200</v>
      </c>
      <c r="D168" s="14">
        <v>8</v>
      </c>
      <c r="E168" s="14">
        <v>12</v>
      </c>
      <c r="F168" s="14">
        <v>20</v>
      </c>
      <c r="G168" s="14" t="s">
        <v>2061</v>
      </c>
      <c r="H168" s="14" t="s">
        <v>2062</v>
      </c>
      <c r="I168" s="23" t="str">
        <f t="shared" si="57"/>
        <v>CFRHS200X200X8</v>
      </c>
      <c r="J168" s="23" t="str">
        <f t="shared" si="62"/>
        <v>CFRHS200/200/8</v>
      </c>
      <c r="K168" s="23" t="str">
        <f t="shared" si="63"/>
        <v>RHSCF200X200X8</v>
      </c>
      <c r="L168" s="23" t="str">
        <f t="shared" si="64"/>
        <v>RHSCF200/200/8</v>
      </c>
      <c r="M168" s="14"/>
      <c r="N168" s="14"/>
      <c r="O168" s="14"/>
      <c r="P168" s="14" t="str">
        <f t="shared" si="58"/>
        <v>synonyms":["CFRHS200X200X8","CFRHS200/200/8","RHSCF200X200X8","RHSCF200/200/8","","",""]}]},</v>
      </c>
      <c r="Q168" s="14" t="str">
        <f t="shared" si="59"/>
        <v>{"CFRHS200X200X8": [{"shape_coords":[200,200,8,12,20],"shape_name":"Rectangle Hollow Section","synonyms":["CFRHS200X200X8","CFRHS200/200/8","RHSCF200X200X8","RHSCF200/200/8","","",""]}]},</v>
      </c>
      <c r="R168" s="2" t="str">
        <f t="shared" si="56"/>
        <v>'&lt;option value="200;200;8;12;20"&gt;CFRHS200X200X8&lt;/option&gt;</v>
      </c>
    </row>
    <row r="169" spans="1:18" customFormat="1" ht="14.45" customHeight="1">
      <c r="A169" s="14" t="str">
        <f t="shared" si="61"/>
        <v>CFRHS200X200X10</v>
      </c>
      <c r="B169" s="14">
        <f t="shared" si="60"/>
        <v>200</v>
      </c>
      <c r="C169" s="14">
        <v>200</v>
      </c>
      <c r="D169" s="14">
        <v>10</v>
      </c>
      <c r="E169" s="14">
        <v>15</v>
      </c>
      <c r="F169" s="14">
        <v>25</v>
      </c>
      <c r="G169" s="14" t="s">
        <v>2061</v>
      </c>
      <c r="H169" s="14" t="s">
        <v>2062</v>
      </c>
      <c r="I169" s="23" t="str">
        <f t="shared" si="57"/>
        <v>CFRHS200X200X10</v>
      </c>
      <c r="J169" s="23" t="str">
        <f t="shared" si="62"/>
        <v>CFRHS200/200/10</v>
      </c>
      <c r="K169" s="23" t="str">
        <f t="shared" si="63"/>
        <v>RHSCF200X200X10</v>
      </c>
      <c r="L169" s="23" t="str">
        <f t="shared" si="64"/>
        <v>RHSCF200/200/10</v>
      </c>
      <c r="M169" s="14"/>
      <c r="N169" s="14"/>
      <c r="O169" s="14"/>
      <c r="P169" s="14" t="str">
        <f t="shared" si="58"/>
        <v>synonyms":["CFRHS200X200X10","CFRHS200/200/10","RHSCF200X200X10","RHSCF200/200/10","","",""]}]},</v>
      </c>
      <c r="Q169" s="14" t="str">
        <f t="shared" si="59"/>
        <v>{"CFRHS200X200X10": [{"shape_coords":[200,200,10,15,25],"shape_name":"Rectangle Hollow Section","synonyms":["CFRHS200X200X10","CFRHS200/200/10","RHSCF200X200X10","RHSCF200/200/10","","",""]}]},</v>
      </c>
      <c r="R169" s="2" t="str">
        <f t="shared" si="56"/>
        <v>'&lt;option value="200;200;10;15;25"&gt;CFRHS200X200X10&lt;/option&gt;</v>
      </c>
    </row>
    <row r="170" spans="1:18" customFormat="1" ht="14.45" customHeight="1">
      <c r="A170" s="14" t="str">
        <f t="shared" si="61"/>
        <v>CFRHS200X200X12.5</v>
      </c>
      <c r="B170" s="14">
        <f t="shared" si="60"/>
        <v>200</v>
      </c>
      <c r="C170" s="14">
        <v>200</v>
      </c>
      <c r="D170" s="14" t="s">
        <v>76</v>
      </c>
      <c r="E170" s="14" t="s">
        <v>2064</v>
      </c>
      <c r="F170" s="14" t="s">
        <v>2068</v>
      </c>
      <c r="G170" s="14" t="s">
        <v>2061</v>
      </c>
      <c r="H170" s="14" t="s">
        <v>2062</v>
      </c>
      <c r="I170" s="23" t="str">
        <f t="shared" si="57"/>
        <v>CFRHS200X200X12.5</v>
      </c>
      <c r="J170" s="23" t="str">
        <f t="shared" si="62"/>
        <v>CFRHS200/200/12.5</v>
      </c>
      <c r="K170" s="23" t="str">
        <f t="shared" si="63"/>
        <v>RHSCF200X200X12.5</v>
      </c>
      <c r="L170" s="23" t="str">
        <f t="shared" si="64"/>
        <v>RHSCF200/200/12.5</v>
      </c>
      <c r="M170" s="14"/>
      <c r="N170" s="14"/>
      <c r="O170" s="14"/>
      <c r="P170" s="14" t="str">
        <f t="shared" si="58"/>
        <v>synonyms":["CFRHS200X200X12.5","CFRHS200/200/12.5","RHSCF200X200X12.5","RHSCF200/200/12.5","","",""]}]},</v>
      </c>
      <c r="Q170" s="14" t="str">
        <f t="shared" si="59"/>
        <v>{"CFRHS200X200X12.5": [{"shape_coords":[200,200,12.5,18.75,31.25],"shape_name":"Rectangle Hollow Section","synonyms":["CFRHS200X200X12.5","CFRHS200/200/12.5","RHSCF200X200X12.5","RHSCF200/200/12.5","","",""]}]},</v>
      </c>
      <c r="R170" s="2" t="str">
        <f t="shared" si="56"/>
        <v>'&lt;option value="200;200;12.5;18.75;31.25"&gt;CFRHS200X200X12.5&lt;/option&gt;</v>
      </c>
    </row>
    <row r="171" spans="1:18" customFormat="1" ht="14.45" customHeight="1">
      <c r="A171" s="14" t="str">
        <f t="shared" si="61"/>
        <v>CFRHS220X220X6</v>
      </c>
      <c r="B171" s="14">
        <f t="shared" si="60"/>
        <v>220</v>
      </c>
      <c r="C171" s="14">
        <v>220</v>
      </c>
      <c r="D171" s="14">
        <v>6</v>
      </c>
      <c r="E171" s="14">
        <v>9</v>
      </c>
      <c r="F171" s="14">
        <v>15</v>
      </c>
      <c r="G171" s="14" t="s">
        <v>2061</v>
      </c>
      <c r="H171" s="14" t="s">
        <v>2062</v>
      </c>
      <c r="I171" s="23" t="str">
        <f t="shared" si="57"/>
        <v>CFRHS220X220X6</v>
      </c>
      <c r="J171" s="23" t="str">
        <f t="shared" si="62"/>
        <v>CFRHS220/220/6</v>
      </c>
      <c r="K171" s="23" t="str">
        <f t="shared" si="63"/>
        <v>RHSCF220X220X6</v>
      </c>
      <c r="L171" s="23" t="str">
        <f t="shared" si="64"/>
        <v>RHSCF220/220/6</v>
      </c>
      <c r="M171" s="14"/>
      <c r="N171" s="14"/>
      <c r="O171" s="14"/>
      <c r="P171" s="14" t="str">
        <f t="shared" si="58"/>
        <v>synonyms":["CFRHS220X220X6","CFRHS220/220/6","RHSCF220X220X6","RHSCF220/220/6","","",""]}]},</v>
      </c>
      <c r="Q171" s="14" t="str">
        <f t="shared" si="59"/>
        <v>{"CFRHS220X220X6": [{"shape_coords":[220,220,6,9,15],"shape_name":"Rectangle Hollow Section","synonyms":["CFRHS220X220X6","CFRHS220/220/6","RHSCF220X220X6","RHSCF220/220/6","","",""]}]},</v>
      </c>
      <c r="R171" s="2" t="str">
        <f t="shared" si="56"/>
        <v>'&lt;option value="220;220;6;9;15"&gt;CFRHS220X220X6&lt;/option&gt;</v>
      </c>
    </row>
    <row r="172" spans="1:18" customFormat="1" ht="14.45" customHeight="1">
      <c r="A172" s="14" t="str">
        <f t="shared" si="61"/>
        <v>CFRHS220X220X8</v>
      </c>
      <c r="B172" s="14">
        <f t="shared" si="60"/>
        <v>220</v>
      </c>
      <c r="C172" s="14">
        <v>220</v>
      </c>
      <c r="D172" s="14">
        <v>8</v>
      </c>
      <c r="E172" s="14">
        <v>12</v>
      </c>
      <c r="F172" s="14">
        <v>20</v>
      </c>
      <c r="G172" s="14" t="s">
        <v>2061</v>
      </c>
      <c r="H172" s="14" t="s">
        <v>2062</v>
      </c>
      <c r="I172" s="23" t="str">
        <f t="shared" si="57"/>
        <v>CFRHS220X220X8</v>
      </c>
      <c r="J172" s="23" t="str">
        <f t="shared" si="62"/>
        <v>CFRHS220/220/8</v>
      </c>
      <c r="K172" s="23" t="str">
        <f t="shared" si="63"/>
        <v>RHSCF220X220X8</v>
      </c>
      <c r="L172" s="23" t="str">
        <f t="shared" si="64"/>
        <v>RHSCF220/220/8</v>
      </c>
      <c r="M172" s="14"/>
      <c r="N172" s="14"/>
      <c r="O172" s="14"/>
      <c r="P172" s="14" t="str">
        <f t="shared" si="58"/>
        <v>synonyms":["CFRHS220X220X8","CFRHS220/220/8","RHSCF220X220X8","RHSCF220/220/8","","",""]}]},</v>
      </c>
      <c r="Q172" s="14" t="str">
        <f t="shared" si="59"/>
        <v>{"CFRHS220X220X8": [{"shape_coords":[220,220,8,12,20],"shape_name":"Rectangle Hollow Section","synonyms":["CFRHS220X220X8","CFRHS220/220/8","RHSCF220X220X8","RHSCF220/220/8","","",""]}]},</v>
      </c>
      <c r="R172" s="2" t="str">
        <f t="shared" si="56"/>
        <v>'&lt;option value="220;220;8;12;20"&gt;CFRHS220X220X8&lt;/option&gt;</v>
      </c>
    </row>
    <row r="173" spans="1:18" customFormat="1" ht="14.45" customHeight="1">
      <c r="A173" s="14" t="str">
        <f t="shared" si="61"/>
        <v>CFRHS220X220X10</v>
      </c>
      <c r="B173" s="14">
        <f t="shared" si="60"/>
        <v>220</v>
      </c>
      <c r="C173" s="14">
        <v>220</v>
      </c>
      <c r="D173" s="14">
        <v>10</v>
      </c>
      <c r="E173" s="14">
        <v>15</v>
      </c>
      <c r="F173" s="14">
        <v>25</v>
      </c>
      <c r="G173" s="14" t="s">
        <v>2061</v>
      </c>
      <c r="H173" s="14" t="s">
        <v>2062</v>
      </c>
      <c r="I173" s="23" t="str">
        <f t="shared" si="57"/>
        <v>CFRHS220X220X10</v>
      </c>
      <c r="J173" s="23" t="str">
        <f t="shared" si="62"/>
        <v>CFRHS220/220/10</v>
      </c>
      <c r="K173" s="23" t="str">
        <f t="shared" si="63"/>
        <v>RHSCF220X220X10</v>
      </c>
      <c r="L173" s="23" t="str">
        <f t="shared" si="64"/>
        <v>RHSCF220/220/10</v>
      </c>
      <c r="M173" s="14"/>
      <c r="N173" s="14"/>
      <c r="O173" s="14"/>
      <c r="P173" s="14" t="str">
        <f t="shared" si="58"/>
        <v>synonyms":["CFRHS220X220X10","CFRHS220/220/10","RHSCF220X220X10","RHSCF220/220/10","","",""]}]},</v>
      </c>
      <c r="Q173" s="14" t="str">
        <f t="shared" si="59"/>
        <v>{"CFRHS220X220X10": [{"shape_coords":[220,220,10,15,25],"shape_name":"Rectangle Hollow Section","synonyms":["CFRHS220X220X10","CFRHS220/220/10","RHSCF220X220X10","RHSCF220/220/10","","",""]}]},</v>
      </c>
      <c r="R173" s="2" t="str">
        <f t="shared" si="56"/>
        <v>'&lt;option value="220;220;10;15;25"&gt;CFRHS220X220X10&lt;/option&gt;</v>
      </c>
    </row>
    <row r="174" spans="1:18" customFormat="1" ht="14.45" customHeight="1">
      <c r="A174" s="14" t="str">
        <f t="shared" si="61"/>
        <v>CFRHS250X250X6</v>
      </c>
      <c r="B174" s="14">
        <f t="shared" si="60"/>
        <v>250</v>
      </c>
      <c r="C174" s="14">
        <v>250</v>
      </c>
      <c r="D174" s="14">
        <v>6</v>
      </c>
      <c r="E174" s="14">
        <v>9</v>
      </c>
      <c r="F174" s="14">
        <v>15</v>
      </c>
      <c r="G174" s="14" t="s">
        <v>2061</v>
      </c>
      <c r="H174" s="14" t="s">
        <v>2062</v>
      </c>
      <c r="I174" s="23" t="str">
        <f t="shared" si="57"/>
        <v>CFRHS250X250X6</v>
      </c>
      <c r="J174" s="23" t="str">
        <f t="shared" si="62"/>
        <v>CFRHS250/250/6</v>
      </c>
      <c r="K174" s="23" t="str">
        <f t="shared" si="63"/>
        <v>RHSCF250X250X6</v>
      </c>
      <c r="L174" s="23" t="str">
        <f t="shared" si="64"/>
        <v>RHSCF250/250/6</v>
      </c>
      <c r="M174" s="14"/>
      <c r="N174" s="14"/>
      <c r="O174" s="14"/>
      <c r="P174" s="14" t="str">
        <f t="shared" si="58"/>
        <v>synonyms":["CFRHS250X250X6","CFRHS250/250/6","RHSCF250X250X6","RHSCF250/250/6","","",""]}]},</v>
      </c>
      <c r="Q174" s="14" t="str">
        <f t="shared" si="59"/>
        <v>{"CFRHS250X250X6": [{"shape_coords":[250,250,6,9,15],"shape_name":"Rectangle Hollow Section","synonyms":["CFRHS250X250X6","CFRHS250/250/6","RHSCF250X250X6","RHSCF250/250/6","","",""]}]},</v>
      </c>
      <c r="R174" s="2" t="str">
        <f t="shared" si="56"/>
        <v>'&lt;option value="250;250;6;9;15"&gt;CFRHS250X250X6&lt;/option&gt;</v>
      </c>
    </row>
    <row r="175" spans="1:18" customFormat="1" ht="14.45" customHeight="1">
      <c r="A175" s="14" t="str">
        <f t="shared" si="61"/>
        <v>CFRHS250X250X8</v>
      </c>
      <c r="B175" s="14">
        <f t="shared" si="60"/>
        <v>250</v>
      </c>
      <c r="C175" s="14">
        <v>250</v>
      </c>
      <c r="D175" s="14">
        <v>8</v>
      </c>
      <c r="E175" s="14">
        <v>12</v>
      </c>
      <c r="F175" s="14">
        <v>20</v>
      </c>
      <c r="G175" s="14" t="s">
        <v>2061</v>
      </c>
      <c r="H175" s="14" t="s">
        <v>2062</v>
      </c>
      <c r="I175" s="23" t="str">
        <f t="shared" si="57"/>
        <v>CFRHS250X250X8</v>
      </c>
      <c r="J175" s="23" t="str">
        <f t="shared" si="62"/>
        <v>CFRHS250/250/8</v>
      </c>
      <c r="K175" s="23" t="str">
        <f t="shared" si="63"/>
        <v>RHSCF250X250X8</v>
      </c>
      <c r="L175" s="23" t="str">
        <f t="shared" si="64"/>
        <v>RHSCF250/250/8</v>
      </c>
      <c r="M175" s="14"/>
      <c r="N175" s="14"/>
      <c r="O175" s="14"/>
      <c r="P175" s="14" t="str">
        <f t="shared" si="58"/>
        <v>synonyms":["CFRHS250X250X8","CFRHS250/250/8","RHSCF250X250X8","RHSCF250/250/8","","",""]}]},</v>
      </c>
      <c r="Q175" s="14" t="str">
        <f t="shared" si="59"/>
        <v>{"CFRHS250X250X8": [{"shape_coords":[250,250,8,12,20],"shape_name":"Rectangle Hollow Section","synonyms":["CFRHS250X250X8","CFRHS250/250/8","RHSCF250X250X8","RHSCF250/250/8","","",""]}]},</v>
      </c>
      <c r="R175" s="2" t="str">
        <f t="shared" si="56"/>
        <v>'&lt;option value="250;250;8;12;20"&gt;CFRHS250X250X8&lt;/option&gt;</v>
      </c>
    </row>
    <row r="176" spans="1:18" customFormat="1" ht="14.45" customHeight="1">
      <c r="A176" s="14" t="str">
        <f t="shared" si="61"/>
        <v>CFRHS250X250X10</v>
      </c>
      <c r="B176" s="14">
        <f t="shared" si="60"/>
        <v>250</v>
      </c>
      <c r="C176" s="14">
        <v>250</v>
      </c>
      <c r="D176" s="14">
        <v>10</v>
      </c>
      <c r="E176" s="14">
        <v>15</v>
      </c>
      <c r="F176" s="14">
        <v>25</v>
      </c>
      <c r="G176" s="14" t="s">
        <v>2061</v>
      </c>
      <c r="H176" s="14" t="s">
        <v>2062</v>
      </c>
      <c r="I176" s="23" t="str">
        <f t="shared" si="57"/>
        <v>CFRHS250X250X10</v>
      </c>
      <c r="J176" s="23" t="str">
        <f t="shared" si="62"/>
        <v>CFRHS250/250/10</v>
      </c>
      <c r="K176" s="23" t="str">
        <f t="shared" si="63"/>
        <v>RHSCF250X250X10</v>
      </c>
      <c r="L176" s="23" t="str">
        <f t="shared" si="64"/>
        <v>RHSCF250/250/10</v>
      </c>
      <c r="M176" s="14"/>
      <c r="N176" s="14"/>
      <c r="O176" s="14"/>
      <c r="P176" s="14" t="str">
        <f t="shared" si="58"/>
        <v>synonyms":["CFRHS250X250X10","CFRHS250/250/10","RHSCF250X250X10","RHSCF250/250/10","","",""]}]},</v>
      </c>
      <c r="Q176" s="14" t="str">
        <f t="shared" si="59"/>
        <v>{"CFRHS250X250X10": [{"shape_coords":[250,250,10,15,25],"shape_name":"Rectangle Hollow Section","synonyms":["CFRHS250X250X10","CFRHS250/250/10","RHSCF250X250X10","RHSCF250/250/10","","",""]}]},</v>
      </c>
      <c r="R176" s="2" t="str">
        <f t="shared" si="56"/>
        <v>'&lt;option value="250;250;10;15;25"&gt;CFRHS250X250X10&lt;/option&gt;</v>
      </c>
    </row>
    <row r="177" spans="1:18" customFormat="1" ht="14.45" customHeight="1">
      <c r="A177" s="14" t="str">
        <f t="shared" si="61"/>
        <v>CFRHS250X250X12.5</v>
      </c>
      <c r="B177" s="14">
        <f t="shared" si="60"/>
        <v>250</v>
      </c>
      <c r="C177" s="14">
        <v>250</v>
      </c>
      <c r="D177" s="14" t="s">
        <v>76</v>
      </c>
      <c r="E177" s="14" t="s">
        <v>2064</v>
      </c>
      <c r="F177" s="14" t="s">
        <v>2068</v>
      </c>
      <c r="G177" s="14" t="s">
        <v>2061</v>
      </c>
      <c r="H177" s="14" t="s">
        <v>2062</v>
      </c>
      <c r="I177" s="23" t="str">
        <f t="shared" si="57"/>
        <v>CFRHS250X250X12.5</v>
      </c>
      <c r="J177" s="23" t="str">
        <f t="shared" si="62"/>
        <v>CFRHS250/250/12.5</v>
      </c>
      <c r="K177" s="23" t="str">
        <f t="shared" si="63"/>
        <v>RHSCF250X250X12.5</v>
      </c>
      <c r="L177" s="23" t="str">
        <f t="shared" si="64"/>
        <v>RHSCF250/250/12.5</v>
      </c>
      <c r="M177" s="14"/>
      <c r="N177" s="14"/>
      <c r="O177" s="14"/>
      <c r="P177" s="14" t="str">
        <f t="shared" si="58"/>
        <v>synonyms":["CFRHS250X250X12.5","CFRHS250/250/12.5","RHSCF250X250X12.5","RHSCF250/250/12.5","","",""]}]},</v>
      </c>
      <c r="Q177" s="14" t="str">
        <f t="shared" si="59"/>
        <v>{"CFRHS250X250X12.5": [{"shape_coords":[250,250,12.5,18.75,31.25],"shape_name":"Rectangle Hollow Section","synonyms":["CFRHS250X250X12.5","CFRHS250/250/12.5","RHSCF250X250X12.5","RHSCF250/250/12.5","","",""]}]},</v>
      </c>
      <c r="R177" s="2" t="str">
        <f t="shared" si="56"/>
        <v>'&lt;option value="250;250;12.5;18.75;31.25"&gt;CFRHS250X250X12.5&lt;/option&gt;</v>
      </c>
    </row>
    <row r="178" spans="1:18" customFormat="1" ht="14.45" customHeight="1">
      <c r="A178" s="14" t="str">
        <f t="shared" si="61"/>
        <v>CFRHS300X300X6</v>
      </c>
      <c r="B178" s="14">
        <f t="shared" si="60"/>
        <v>300</v>
      </c>
      <c r="C178" s="14">
        <v>300</v>
      </c>
      <c r="D178" s="14">
        <v>6</v>
      </c>
      <c r="E178" s="14">
        <v>9</v>
      </c>
      <c r="F178" s="14">
        <v>15</v>
      </c>
      <c r="G178" s="14" t="s">
        <v>2061</v>
      </c>
      <c r="H178" s="14" t="s">
        <v>2062</v>
      </c>
      <c r="I178" s="23" t="str">
        <f t="shared" si="57"/>
        <v>CFRHS300X300X6</v>
      </c>
      <c r="J178" s="23" t="str">
        <f t="shared" si="62"/>
        <v>CFRHS300/300/6</v>
      </c>
      <c r="K178" s="23" t="str">
        <f t="shared" si="63"/>
        <v>RHSCF300X300X6</v>
      </c>
      <c r="L178" s="23" t="str">
        <f t="shared" si="64"/>
        <v>RHSCF300/300/6</v>
      </c>
      <c r="M178" s="14"/>
      <c r="N178" s="14"/>
      <c r="O178" s="14"/>
      <c r="P178" s="14" t="str">
        <f t="shared" si="58"/>
        <v>synonyms":["CFRHS300X300X6","CFRHS300/300/6","RHSCF300X300X6","RHSCF300/300/6","","",""]}]},</v>
      </c>
      <c r="Q178" s="14" t="str">
        <f t="shared" si="59"/>
        <v>{"CFRHS300X300X6": [{"shape_coords":[300,300,6,9,15],"shape_name":"Rectangle Hollow Section","synonyms":["CFRHS300X300X6","CFRHS300/300/6","RHSCF300X300X6","RHSCF300/300/6","","",""]}]},</v>
      </c>
      <c r="R178" s="2" t="str">
        <f t="shared" si="56"/>
        <v>'&lt;option value="300;300;6;9;15"&gt;CFRHS300X300X6&lt;/option&gt;</v>
      </c>
    </row>
    <row r="179" spans="1:18" customFormat="1" ht="14.45" customHeight="1">
      <c r="A179" s="14" t="str">
        <f t="shared" si="61"/>
        <v>CFRHS300X300X8</v>
      </c>
      <c r="B179" s="14">
        <f t="shared" si="60"/>
        <v>300</v>
      </c>
      <c r="C179" s="14">
        <v>300</v>
      </c>
      <c r="D179" s="14">
        <v>8</v>
      </c>
      <c r="E179" s="14">
        <v>12</v>
      </c>
      <c r="F179" s="14">
        <v>20</v>
      </c>
      <c r="G179" s="14" t="s">
        <v>2061</v>
      </c>
      <c r="H179" s="14" t="s">
        <v>2062</v>
      </c>
      <c r="I179" s="23" t="str">
        <f t="shared" si="57"/>
        <v>CFRHS300X300X8</v>
      </c>
      <c r="J179" s="23" t="str">
        <f t="shared" si="62"/>
        <v>CFRHS300/300/8</v>
      </c>
      <c r="K179" s="23" t="str">
        <f t="shared" si="63"/>
        <v>RHSCF300X300X8</v>
      </c>
      <c r="L179" s="23" t="str">
        <f t="shared" si="64"/>
        <v>RHSCF300/300/8</v>
      </c>
      <c r="M179" s="14"/>
      <c r="N179" s="14"/>
      <c r="O179" s="14"/>
      <c r="P179" s="14" t="str">
        <f t="shared" si="58"/>
        <v>synonyms":["CFRHS300X300X8","CFRHS300/300/8","RHSCF300X300X8","RHSCF300/300/8","","",""]}]},</v>
      </c>
      <c r="Q179" s="14" t="str">
        <f t="shared" si="59"/>
        <v>{"CFRHS300X300X8": [{"shape_coords":[300,300,8,12,20],"shape_name":"Rectangle Hollow Section","synonyms":["CFRHS300X300X8","CFRHS300/300/8","RHSCF300X300X8","RHSCF300/300/8","","",""]}]},</v>
      </c>
      <c r="R179" s="2" t="str">
        <f t="shared" si="56"/>
        <v>'&lt;option value="300;300;8;12;20"&gt;CFRHS300X300X8&lt;/option&gt;</v>
      </c>
    </row>
    <row r="180" spans="1:18" customFormat="1" ht="14.45" customHeight="1">
      <c r="A180" s="14" t="str">
        <f t="shared" si="61"/>
        <v>CFRHS300X300X10</v>
      </c>
      <c r="B180" s="14">
        <f t="shared" si="60"/>
        <v>300</v>
      </c>
      <c r="C180" s="14">
        <v>300</v>
      </c>
      <c r="D180" s="14">
        <v>10</v>
      </c>
      <c r="E180" s="14">
        <v>15</v>
      </c>
      <c r="F180" s="14">
        <v>25</v>
      </c>
      <c r="G180" s="14" t="s">
        <v>2061</v>
      </c>
      <c r="H180" s="14" t="s">
        <v>2062</v>
      </c>
      <c r="I180" s="23" t="str">
        <f t="shared" si="57"/>
        <v>CFRHS300X300X10</v>
      </c>
      <c r="J180" s="23" t="str">
        <f t="shared" si="62"/>
        <v>CFRHS300/300/10</v>
      </c>
      <c r="K180" s="23" t="str">
        <f t="shared" si="63"/>
        <v>RHSCF300X300X10</v>
      </c>
      <c r="L180" s="23" t="str">
        <f t="shared" si="64"/>
        <v>RHSCF300/300/10</v>
      </c>
      <c r="M180" s="14"/>
      <c r="N180" s="14"/>
      <c r="O180" s="14"/>
      <c r="P180" s="14" t="str">
        <f t="shared" si="58"/>
        <v>synonyms":["CFRHS300X300X10","CFRHS300/300/10","RHSCF300X300X10","RHSCF300/300/10","","",""]}]},</v>
      </c>
      <c r="Q180" s="14" t="str">
        <f t="shared" si="59"/>
        <v>{"CFRHS300X300X10": [{"shape_coords":[300,300,10,15,25],"shape_name":"Rectangle Hollow Section","synonyms":["CFRHS300X300X10","CFRHS300/300/10","RHSCF300X300X10","RHSCF300/300/10","","",""]}]},</v>
      </c>
      <c r="R180" s="2" t="str">
        <f t="shared" si="56"/>
        <v>'&lt;option value="300;300;10;15;25"&gt;CFRHS300X300X10&lt;/option&gt;</v>
      </c>
    </row>
    <row r="181" spans="1:18" customFormat="1" ht="14.45" customHeight="1">
      <c r="A181" s="14" t="str">
        <f t="shared" si="61"/>
        <v>CFRHS300X300X12.5</v>
      </c>
      <c r="B181" s="14">
        <f t="shared" si="60"/>
        <v>300</v>
      </c>
      <c r="C181" s="14">
        <v>300</v>
      </c>
      <c r="D181" s="14" t="s">
        <v>76</v>
      </c>
      <c r="E181" s="14" t="s">
        <v>2064</v>
      </c>
      <c r="F181" s="14" t="s">
        <v>2068</v>
      </c>
      <c r="G181" s="14" t="s">
        <v>2061</v>
      </c>
      <c r="H181" s="14" t="s">
        <v>2062</v>
      </c>
      <c r="I181" s="23" t="str">
        <f t="shared" si="57"/>
        <v>CFRHS300X300X12.5</v>
      </c>
      <c r="J181" s="23" t="str">
        <f t="shared" si="62"/>
        <v>CFRHS300/300/12.5</v>
      </c>
      <c r="K181" s="23" t="str">
        <f t="shared" si="63"/>
        <v>RHSCF300X300X12.5</v>
      </c>
      <c r="L181" s="23" t="str">
        <f t="shared" si="64"/>
        <v>RHSCF300/300/12.5</v>
      </c>
      <c r="M181" s="14"/>
      <c r="N181" s="14"/>
      <c r="O181" s="14"/>
      <c r="P181" s="14" t="str">
        <f t="shared" si="58"/>
        <v>synonyms":["CFRHS300X300X12.5","CFRHS300/300/12.5","RHSCF300X300X12.5","RHSCF300/300/12.5","","",""]}]},</v>
      </c>
      <c r="Q181" s="14" t="str">
        <f t="shared" si="59"/>
        <v>{"CFRHS300X300X12.5": [{"shape_coords":[300,300,12.5,18.75,31.25],"shape_name":"Rectangle Hollow Section","synonyms":["CFRHS300X300X12.5","CFRHS300/300/12.5","RHSCF300X300X12.5","RHSCF300/300/12.5","","",""]}]},</v>
      </c>
      <c r="R181" s="2" t="str">
        <f t="shared" si="56"/>
        <v>'&lt;option value="300;300;12.5;18.75;31.25"&gt;CFRHS300X300X12.5&lt;/option&gt;</v>
      </c>
    </row>
    <row r="182" spans="1:18" customFormat="1" ht="14.45" customHeight="1">
      <c r="A182" s="14" t="str">
        <f t="shared" si="61"/>
        <v>CFRHS300X300X16</v>
      </c>
      <c r="B182" s="14">
        <f t="shared" si="60"/>
        <v>300</v>
      </c>
      <c r="C182" s="14">
        <v>300</v>
      </c>
      <c r="D182" s="14">
        <v>16</v>
      </c>
      <c r="E182" s="14">
        <v>24</v>
      </c>
      <c r="F182" s="14">
        <v>40</v>
      </c>
      <c r="G182" s="14" t="s">
        <v>2061</v>
      </c>
      <c r="H182" s="14" t="s">
        <v>2062</v>
      </c>
      <c r="I182" s="23" t="str">
        <f t="shared" si="57"/>
        <v>CFRHS300X300X16</v>
      </c>
      <c r="J182" s="23" t="str">
        <f t="shared" si="62"/>
        <v>CFRHS300/300/16</v>
      </c>
      <c r="K182" s="23" t="str">
        <f t="shared" si="63"/>
        <v>RHSCF300X300X16</v>
      </c>
      <c r="L182" s="23" t="str">
        <f t="shared" si="64"/>
        <v>RHSCF300/300/16</v>
      </c>
      <c r="M182" s="14"/>
      <c r="N182" s="14"/>
      <c r="O182" s="14"/>
      <c r="P182" s="14" t="str">
        <f t="shared" si="58"/>
        <v>synonyms":["CFRHS300X300X16","CFRHS300/300/16","RHSCF300X300X16","RHSCF300/300/16","","",""]}]},</v>
      </c>
      <c r="Q182" s="14" t="str">
        <f t="shared" si="59"/>
        <v>{"CFRHS300X300X16": [{"shape_coords":[300,300,16,24,40],"shape_name":"Rectangle Hollow Section","synonyms":["CFRHS300X300X16","CFRHS300/300/16","RHSCF300X300X16","RHSCF300/300/16","","",""]}]},</v>
      </c>
      <c r="R182" s="2" t="str">
        <f t="shared" si="56"/>
        <v>'&lt;option value="300;300;16;24;40"&gt;CFRHS300X300X16&lt;/option&gt;</v>
      </c>
    </row>
    <row r="183" spans="1:18" customFormat="1" ht="14.45" customHeight="1">
      <c r="A183" s="14" t="str">
        <f t="shared" si="61"/>
        <v>CFRHS350X350X8</v>
      </c>
      <c r="B183" s="14">
        <f t="shared" si="60"/>
        <v>350</v>
      </c>
      <c r="C183" s="14">
        <v>350</v>
      </c>
      <c r="D183" s="14">
        <v>8</v>
      </c>
      <c r="E183" s="14">
        <v>12</v>
      </c>
      <c r="F183" s="14">
        <v>20</v>
      </c>
      <c r="G183" s="14" t="s">
        <v>2061</v>
      </c>
      <c r="H183" s="14" t="s">
        <v>2062</v>
      </c>
      <c r="I183" s="23" t="str">
        <f t="shared" si="57"/>
        <v>CFRHS350X350X8</v>
      </c>
      <c r="J183" s="23" t="str">
        <f t="shared" si="62"/>
        <v>CFRHS350/350/8</v>
      </c>
      <c r="K183" s="23" t="str">
        <f t="shared" si="63"/>
        <v>RHSCF350X350X8</v>
      </c>
      <c r="L183" s="23" t="str">
        <f t="shared" si="64"/>
        <v>RHSCF350/350/8</v>
      </c>
      <c r="M183" s="14"/>
      <c r="N183" s="14"/>
      <c r="O183" s="14"/>
      <c r="P183" s="14" t="str">
        <f t="shared" si="58"/>
        <v>synonyms":["CFRHS350X350X8","CFRHS350/350/8","RHSCF350X350X8","RHSCF350/350/8","","",""]}]},</v>
      </c>
      <c r="Q183" s="14" t="str">
        <f t="shared" si="59"/>
        <v>{"CFRHS350X350X8": [{"shape_coords":[350,350,8,12,20],"shape_name":"Rectangle Hollow Section","synonyms":["CFRHS350X350X8","CFRHS350/350/8","RHSCF350X350X8","RHSCF350/350/8","","",""]}]},</v>
      </c>
      <c r="R183" s="2" t="str">
        <f t="shared" si="56"/>
        <v>'&lt;option value="350;350;8;12;20"&gt;CFRHS350X350X8&lt;/option&gt;</v>
      </c>
    </row>
    <row r="184" spans="1:18" customFormat="1" ht="14.45" customHeight="1">
      <c r="A184" s="14" t="str">
        <f t="shared" si="61"/>
        <v>CFRHS350X350X10</v>
      </c>
      <c r="B184" s="14">
        <f t="shared" si="60"/>
        <v>350</v>
      </c>
      <c r="C184" s="14">
        <v>350</v>
      </c>
      <c r="D184" s="14">
        <v>10</v>
      </c>
      <c r="E184" s="14">
        <v>15</v>
      </c>
      <c r="F184" s="14">
        <v>25</v>
      </c>
      <c r="G184" s="14" t="s">
        <v>2061</v>
      </c>
      <c r="H184" s="14" t="s">
        <v>2062</v>
      </c>
      <c r="I184" s="23" t="str">
        <f t="shared" si="57"/>
        <v>CFRHS350X350X10</v>
      </c>
      <c r="J184" s="23" t="str">
        <f t="shared" si="62"/>
        <v>CFRHS350/350/10</v>
      </c>
      <c r="K184" s="23" t="str">
        <f t="shared" si="63"/>
        <v>RHSCF350X350X10</v>
      </c>
      <c r="L184" s="23" t="str">
        <f t="shared" si="64"/>
        <v>RHSCF350/350/10</v>
      </c>
      <c r="M184" s="14"/>
      <c r="N184" s="14"/>
      <c r="O184" s="14"/>
      <c r="P184" s="14" t="str">
        <f t="shared" si="58"/>
        <v>synonyms":["CFRHS350X350X10","CFRHS350/350/10","RHSCF350X350X10","RHSCF350/350/10","","",""]}]},</v>
      </c>
      <c r="Q184" s="14" t="str">
        <f t="shared" si="59"/>
        <v>{"CFRHS350X350X10": [{"shape_coords":[350,350,10,15,25],"shape_name":"Rectangle Hollow Section","synonyms":["CFRHS350X350X10","CFRHS350/350/10","RHSCF350X350X10","RHSCF350/350/10","","",""]}]},</v>
      </c>
      <c r="R184" s="2" t="str">
        <f t="shared" si="56"/>
        <v>'&lt;option value="350;350;10;15;25"&gt;CFRHS350X350X10&lt;/option&gt;</v>
      </c>
    </row>
    <row r="185" spans="1:18" customFormat="1" ht="14.45" customHeight="1">
      <c r="A185" s="14" t="str">
        <f t="shared" si="61"/>
        <v>CFRHS350X350X12.5</v>
      </c>
      <c r="B185" s="14">
        <f t="shared" si="60"/>
        <v>350</v>
      </c>
      <c r="C185" s="14">
        <v>350</v>
      </c>
      <c r="D185" s="14" t="s">
        <v>76</v>
      </c>
      <c r="E185" s="14" t="s">
        <v>2064</v>
      </c>
      <c r="F185" s="14" t="s">
        <v>2068</v>
      </c>
      <c r="G185" s="14" t="s">
        <v>2061</v>
      </c>
      <c r="H185" s="14" t="s">
        <v>2062</v>
      </c>
      <c r="I185" s="23" t="str">
        <f t="shared" si="57"/>
        <v>CFRHS350X350X12.5</v>
      </c>
      <c r="J185" s="23" t="str">
        <f t="shared" si="62"/>
        <v>CFRHS350/350/12.5</v>
      </c>
      <c r="K185" s="23" t="str">
        <f t="shared" si="63"/>
        <v>RHSCF350X350X12.5</v>
      </c>
      <c r="L185" s="23" t="str">
        <f t="shared" si="64"/>
        <v>RHSCF350/350/12.5</v>
      </c>
      <c r="M185" s="14"/>
      <c r="N185" s="14"/>
      <c r="O185" s="14"/>
      <c r="P185" s="14" t="str">
        <f t="shared" si="58"/>
        <v>synonyms":["CFRHS350X350X12.5","CFRHS350/350/12.5","RHSCF350X350X12.5","RHSCF350/350/12.5","","",""]}]},</v>
      </c>
      <c r="Q185" s="14" t="str">
        <f t="shared" si="59"/>
        <v>{"CFRHS350X350X12.5": [{"shape_coords":[350,350,12.5,18.75,31.25],"shape_name":"Rectangle Hollow Section","synonyms":["CFRHS350X350X12.5","CFRHS350/350/12.5","RHSCF350X350X12.5","RHSCF350/350/12.5","","",""]}]},</v>
      </c>
      <c r="R185" s="2" t="str">
        <f t="shared" si="56"/>
        <v>'&lt;option value="350;350;12.5;18.75;31.25"&gt;CFRHS350X350X12.5&lt;/option&gt;</v>
      </c>
    </row>
    <row r="186" spans="1:18" customFormat="1" ht="14.45" customHeight="1">
      <c r="A186" s="14" t="str">
        <f t="shared" si="61"/>
        <v>CFRHS400X400X10</v>
      </c>
      <c r="B186" s="14">
        <f t="shared" si="60"/>
        <v>400</v>
      </c>
      <c r="C186" s="14">
        <v>400</v>
      </c>
      <c r="D186" s="14">
        <v>10</v>
      </c>
      <c r="E186" s="14">
        <v>15</v>
      </c>
      <c r="F186" s="14">
        <v>25</v>
      </c>
      <c r="G186" s="14" t="s">
        <v>2061</v>
      </c>
      <c r="H186" s="14" t="s">
        <v>2062</v>
      </c>
      <c r="I186" s="23" t="str">
        <f t="shared" si="57"/>
        <v>CFRHS400X400X10</v>
      </c>
      <c r="J186" s="23" t="str">
        <f t="shared" si="62"/>
        <v>CFRHS400/400/10</v>
      </c>
      <c r="K186" s="23" t="str">
        <f t="shared" si="63"/>
        <v>RHSCF400X400X10</v>
      </c>
      <c r="L186" s="23" t="str">
        <f t="shared" si="64"/>
        <v>RHSCF400/400/10</v>
      </c>
      <c r="M186" s="14"/>
      <c r="N186" s="14"/>
      <c r="O186" s="14"/>
      <c r="P186" s="14" t="str">
        <f t="shared" si="58"/>
        <v>synonyms":["CFRHS400X400X10","CFRHS400/400/10","RHSCF400X400X10","RHSCF400/400/10","","",""]}]},</v>
      </c>
      <c r="Q186" s="14" t="str">
        <f t="shared" si="59"/>
        <v>{"CFRHS400X400X10": [{"shape_coords":[400,400,10,15,25],"shape_name":"Rectangle Hollow Section","synonyms":["CFRHS400X400X10","CFRHS400/400/10","RHSCF400X400X10","RHSCF400/400/10","","",""]}]},</v>
      </c>
      <c r="R186" s="2" t="str">
        <f t="shared" si="56"/>
        <v>'&lt;option value="400;400;10;15;25"&gt;CFRHS400X400X10&lt;/option&gt;</v>
      </c>
    </row>
    <row r="187" spans="1:18" customFormat="1" ht="14.45" customHeight="1">
      <c r="A187" s="14" t="str">
        <f t="shared" si="61"/>
        <v>CFRHS400X400X12.5</v>
      </c>
      <c r="B187" s="14">
        <f t="shared" si="60"/>
        <v>400</v>
      </c>
      <c r="C187" s="14">
        <v>400</v>
      </c>
      <c r="D187" s="14" t="s">
        <v>76</v>
      </c>
      <c r="E187" s="14" t="s">
        <v>2064</v>
      </c>
      <c r="F187" s="14" t="s">
        <v>2068</v>
      </c>
      <c r="G187" s="14" t="s">
        <v>2061</v>
      </c>
      <c r="H187" s="14" t="s">
        <v>2062</v>
      </c>
      <c r="I187" s="23" t="str">
        <f t="shared" si="57"/>
        <v>CFRHS400X400X12.5</v>
      </c>
      <c r="J187" s="23" t="str">
        <f t="shared" si="62"/>
        <v>CFRHS400/400/12.5</v>
      </c>
      <c r="K187" s="23" t="str">
        <f t="shared" si="63"/>
        <v>RHSCF400X400X12.5</v>
      </c>
      <c r="L187" s="23" t="str">
        <f t="shared" si="64"/>
        <v>RHSCF400/400/12.5</v>
      </c>
      <c r="M187" s="14"/>
      <c r="N187" s="14"/>
      <c r="O187" s="14"/>
      <c r="P187" s="14" t="str">
        <f t="shared" si="58"/>
        <v>synonyms":["CFRHS400X400X12.5","CFRHS400/400/12.5","RHSCF400X400X12.5","RHSCF400/400/12.5","","",""]}]},</v>
      </c>
      <c r="Q187" s="14" t="str">
        <f t="shared" si="59"/>
        <v>{"CFRHS400X400X12.5": [{"shape_coords":[400,400,12.5,18.75,31.25],"shape_name":"Rectangle Hollow Section","synonyms":["CFRHS400X400X12.5","CFRHS400/400/12.5","RHSCF400X400X12.5","RHSCF400/400/12.5","","",""]}]},</v>
      </c>
      <c r="R187" s="2" t="str">
        <f t="shared" si="56"/>
        <v>'&lt;option value="400;400;12.5;18.75;31.25"&gt;CFRHS400X400X12.5&lt;/option&gt;</v>
      </c>
    </row>
    <row r="188" spans="1:18" customFormat="1" ht="14.45" customHeight="1">
      <c r="A188" s="14" t="str">
        <f t="shared" si="61"/>
        <v>CFRHS400X400X16</v>
      </c>
      <c r="B188" s="14">
        <f t="shared" si="60"/>
        <v>400</v>
      </c>
      <c r="C188" s="14">
        <v>400</v>
      </c>
      <c r="D188" s="14">
        <v>16</v>
      </c>
      <c r="E188" s="14">
        <v>24</v>
      </c>
      <c r="F188" s="14">
        <v>40</v>
      </c>
      <c r="G188" s="14" t="s">
        <v>2061</v>
      </c>
      <c r="H188" s="14" t="s">
        <v>2062</v>
      </c>
      <c r="I188" s="23" t="str">
        <f t="shared" si="57"/>
        <v>CFRHS400X400X16</v>
      </c>
      <c r="J188" s="23" t="str">
        <f t="shared" si="62"/>
        <v>CFRHS400/400/16</v>
      </c>
      <c r="K188" s="23" t="str">
        <f t="shared" si="63"/>
        <v>RHSCF400X400X16</v>
      </c>
      <c r="L188" s="23" t="str">
        <f t="shared" si="64"/>
        <v>RHSCF400/400/16</v>
      </c>
      <c r="M188" s="14"/>
      <c r="N188" s="14"/>
      <c r="O188" s="14"/>
      <c r="P188" s="14" t="str">
        <f t="shared" si="58"/>
        <v>synonyms":["CFRHS400X400X16","CFRHS400/400/16","RHSCF400X400X16","RHSCF400/400/16","","",""]}]},</v>
      </c>
      <c r="Q188" s="14" t="str">
        <f t="shared" si="59"/>
        <v>{"CFRHS400X400X16": [{"shape_coords":[400,400,16,24,40],"shape_name":"Rectangle Hollow Section","synonyms":["CFRHS400X400X16","CFRHS400/400/16","RHSCF400X400X16","RHSCF400/400/16","","",""]}]},</v>
      </c>
      <c r="R188" s="2" t="str">
        <f t="shared" si="56"/>
        <v>'&lt;option value="400;400;16;24;40"&gt;CFRHS400X400X16&lt;/option&gt;</v>
      </c>
    </row>
    <row r="189" spans="1:18" customFormat="1" ht="14.45" customHeight="1">
      <c r="A189" s="14" t="str">
        <f t="shared" si="61"/>
        <v>CFRHS30X20X2</v>
      </c>
      <c r="B189" s="14">
        <v>30</v>
      </c>
      <c r="C189" s="14">
        <v>20</v>
      </c>
      <c r="D189" s="14">
        <v>2</v>
      </c>
      <c r="E189" s="14">
        <v>2</v>
      </c>
      <c r="F189" s="14">
        <v>4</v>
      </c>
      <c r="G189" s="14" t="s">
        <v>2061</v>
      </c>
      <c r="H189" s="14" t="s">
        <v>2062</v>
      </c>
      <c r="I189" s="23" t="str">
        <f t="shared" si="57"/>
        <v>CFRHS30X20X2</v>
      </c>
      <c r="J189" s="23" t="str">
        <f t="shared" si="62"/>
        <v>CFRHS30/20/2</v>
      </c>
      <c r="K189" s="23" t="str">
        <f t="shared" si="63"/>
        <v>RHSCF30X20X2</v>
      </c>
      <c r="L189" s="23" t="str">
        <f t="shared" si="64"/>
        <v>RHSCF30/20/2</v>
      </c>
      <c r="M189" s="14"/>
      <c r="N189" s="14"/>
      <c r="O189" s="14"/>
      <c r="P189" s="14" t="str">
        <f t="shared" si="58"/>
        <v>synonyms":["CFRHS30X20X2","CFRHS30/20/2","RHSCF30X20X2","RHSCF30/20/2","","",""]}]},</v>
      </c>
      <c r="Q189" s="14" t="str">
        <f t="shared" si="59"/>
        <v>{"CFRHS30X20X2": [{"shape_coords":[30,20,2,2,4],"shape_name":"Rectangle Hollow Section","synonyms":["CFRHS30X20X2","CFRHS30/20/2","RHSCF30X20X2","RHSCF30/20/2","","",""]}]},</v>
      </c>
      <c r="R189" s="2" t="str">
        <f t="shared" si="56"/>
        <v>'&lt;option value="30;20;2;2;4"&gt;CFRHS30X20X2&lt;/option&gt;</v>
      </c>
    </row>
    <row r="190" spans="1:18" customFormat="1" ht="14.45" customHeight="1">
      <c r="A190" s="14" t="str">
        <f t="shared" si="61"/>
        <v>CFRHS30X20X3</v>
      </c>
      <c r="B190" s="14">
        <v>30</v>
      </c>
      <c r="C190" s="14">
        <v>20</v>
      </c>
      <c r="D190" s="14">
        <v>3</v>
      </c>
      <c r="E190" s="14">
        <v>3</v>
      </c>
      <c r="F190" s="14">
        <v>6</v>
      </c>
      <c r="G190" s="14" t="s">
        <v>2061</v>
      </c>
      <c r="H190" s="14" t="s">
        <v>2062</v>
      </c>
      <c r="I190" s="23" t="str">
        <f t="shared" si="57"/>
        <v>CFRHS30X20X3</v>
      </c>
      <c r="J190" s="23" t="str">
        <f t="shared" si="62"/>
        <v>CFRHS30/20/3</v>
      </c>
      <c r="K190" s="23" t="str">
        <f t="shared" si="63"/>
        <v>RHSCF30X20X3</v>
      </c>
      <c r="L190" s="23" t="str">
        <f t="shared" si="64"/>
        <v>RHSCF30/20/3</v>
      </c>
      <c r="M190" s="14"/>
      <c r="N190" s="14"/>
      <c r="O190" s="14"/>
      <c r="P190" s="14" t="str">
        <f t="shared" si="58"/>
        <v>synonyms":["CFRHS30X20X3","CFRHS30/20/3","RHSCF30X20X3","RHSCF30/20/3","","",""]}]},</v>
      </c>
      <c r="Q190" s="14" t="str">
        <f t="shared" si="59"/>
        <v>{"CFRHS30X20X3": [{"shape_coords":[30,20,3,3,6],"shape_name":"Rectangle Hollow Section","synonyms":["CFRHS30X20X3","CFRHS30/20/3","RHSCF30X20X3","RHSCF30/20/3","","",""]}]},</v>
      </c>
      <c r="R190" s="2" t="str">
        <f t="shared" si="56"/>
        <v>'&lt;option value="30;20;3;3;6"&gt;CFRHS30X20X3&lt;/option&gt;</v>
      </c>
    </row>
    <row r="191" spans="1:18" customFormat="1" ht="14.45" customHeight="1">
      <c r="A191" s="14" t="str">
        <f t="shared" si="61"/>
        <v>CFRHS40X20X2</v>
      </c>
      <c r="B191" s="14">
        <v>40</v>
      </c>
      <c r="C191" s="14">
        <v>20</v>
      </c>
      <c r="D191" s="14">
        <v>2</v>
      </c>
      <c r="E191" s="14">
        <v>2</v>
      </c>
      <c r="F191" s="14">
        <v>4</v>
      </c>
      <c r="G191" s="14" t="s">
        <v>2061</v>
      </c>
      <c r="H191" s="14" t="s">
        <v>2062</v>
      </c>
      <c r="I191" s="23" t="str">
        <f t="shared" si="57"/>
        <v>CFRHS40X20X2</v>
      </c>
      <c r="J191" s="23" t="str">
        <f t="shared" si="62"/>
        <v>CFRHS40/20/2</v>
      </c>
      <c r="K191" s="23" t="str">
        <f t="shared" si="63"/>
        <v>RHSCF40X20X2</v>
      </c>
      <c r="L191" s="23" t="str">
        <f t="shared" si="64"/>
        <v>RHSCF40/20/2</v>
      </c>
      <c r="M191" s="14"/>
      <c r="N191" s="14"/>
      <c r="O191" s="14"/>
      <c r="P191" s="14" t="str">
        <f t="shared" si="58"/>
        <v>synonyms":["CFRHS40X20X2","CFRHS40/20/2","RHSCF40X20X2","RHSCF40/20/2","","",""]}]},</v>
      </c>
      <c r="Q191" s="14" t="str">
        <f t="shared" si="59"/>
        <v>{"CFRHS40X20X2": [{"shape_coords":[40,20,2,2,4],"shape_name":"Rectangle Hollow Section","synonyms":["CFRHS40X20X2","CFRHS40/20/2","RHSCF40X20X2","RHSCF40/20/2","","",""]}]},</v>
      </c>
      <c r="R191" s="2" t="str">
        <f t="shared" si="56"/>
        <v>'&lt;option value="40;20;2;2;4"&gt;CFRHS40X20X2&lt;/option&gt;</v>
      </c>
    </row>
    <row r="192" spans="1:18" customFormat="1" ht="14.45" customHeight="1">
      <c r="A192" s="14" t="str">
        <f t="shared" si="61"/>
        <v>CFRHS40X20X3</v>
      </c>
      <c r="B192" s="14">
        <v>40</v>
      </c>
      <c r="C192" s="14">
        <v>20</v>
      </c>
      <c r="D192" s="14">
        <v>3</v>
      </c>
      <c r="E192" s="14">
        <v>3</v>
      </c>
      <c r="F192" s="14">
        <v>6</v>
      </c>
      <c r="G192" s="14" t="s">
        <v>2061</v>
      </c>
      <c r="H192" s="14" t="s">
        <v>2062</v>
      </c>
      <c r="I192" s="23" t="str">
        <f t="shared" si="57"/>
        <v>CFRHS40X20X3</v>
      </c>
      <c r="J192" s="23" t="str">
        <f t="shared" si="62"/>
        <v>CFRHS40/20/3</v>
      </c>
      <c r="K192" s="23" t="str">
        <f t="shared" si="63"/>
        <v>RHSCF40X20X3</v>
      </c>
      <c r="L192" s="23" t="str">
        <f t="shared" si="64"/>
        <v>RHSCF40/20/3</v>
      </c>
      <c r="M192" s="14"/>
      <c r="N192" s="14"/>
      <c r="O192" s="14"/>
      <c r="P192" s="14" t="str">
        <f t="shared" si="58"/>
        <v>synonyms":["CFRHS40X20X3","CFRHS40/20/3","RHSCF40X20X3","RHSCF40/20/3","","",""]}]},</v>
      </c>
      <c r="Q192" s="14" t="str">
        <f t="shared" si="59"/>
        <v>{"CFRHS40X20X3": [{"shape_coords":[40,20,3,3,6],"shape_name":"Rectangle Hollow Section","synonyms":["CFRHS40X20X3","CFRHS40/20/3","RHSCF40X20X3","RHSCF40/20/3","","",""]}]},</v>
      </c>
      <c r="R192" s="2" t="str">
        <f t="shared" si="56"/>
        <v>'&lt;option value="40;20;3;3;6"&gt;CFRHS40X20X3&lt;/option&gt;</v>
      </c>
    </row>
    <row r="193" spans="1:18" customFormat="1" ht="14.45" customHeight="1">
      <c r="A193" s="14" t="str">
        <f t="shared" si="61"/>
        <v>CFRHS40X25X2</v>
      </c>
      <c r="B193" s="14">
        <v>40</v>
      </c>
      <c r="C193" s="14">
        <v>25</v>
      </c>
      <c r="D193" s="14">
        <v>2</v>
      </c>
      <c r="E193" s="14">
        <v>2</v>
      </c>
      <c r="F193" s="14">
        <v>4</v>
      </c>
      <c r="G193" s="14" t="s">
        <v>2061</v>
      </c>
      <c r="H193" s="14" t="s">
        <v>2062</v>
      </c>
      <c r="I193" s="23" t="str">
        <f t="shared" si="57"/>
        <v>CFRHS40X25X2</v>
      </c>
      <c r="J193" s="23" t="str">
        <f t="shared" si="62"/>
        <v>CFRHS40/25/2</v>
      </c>
      <c r="K193" s="23" t="str">
        <f t="shared" si="63"/>
        <v>RHSCF40X25X2</v>
      </c>
      <c r="L193" s="23" t="str">
        <f t="shared" si="64"/>
        <v>RHSCF40/25/2</v>
      </c>
      <c r="M193" s="14"/>
      <c r="N193" s="14"/>
      <c r="O193" s="14"/>
      <c r="P193" s="14" t="str">
        <f t="shared" si="58"/>
        <v>synonyms":["CFRHS40X25X2","CFRHS40/25/2","RHSCF40X25X2","RHSCF40/25/2","","",""]}]},</v>
      </c>
      <c r="Q193" s="14" t="str">
        <f t="shared" si="59"/>
        <v>{"CFRHS40X25X2": [{"shape_coords":[40,25,2,2,4],"shape_name":"Rectangle Hollow Section","synonyms":["CFRHS40X25X2","CFRHS40/25/2","RHSCF40X25X2","RHSCF40/25/2","","",""]}]},</v>
      </c>
      <c r="R193" s="2" t="str">
        <f t="shared" si="56"/>
        <v>'&lt;option value="40;25;2;2;4"&gt;CFRHS40X25X2&lt;/option&gt;</v>
      </c>
    </row>
    <row r="194" spans="1:18" customFormat="1" ht="14.45" customHeight="1">
      <c r="A194" s="14" t="str">
        <f t="shared" si="61"/>
        <v>CFRHS40X30X2</v>
      </c>
      <c r="B194" s="14">
        <v>40</v>
      </c>
      <c r="C194" s="14">
        <v>30</v>
      </c>
      <c r="D194" s="14">
        <v>2</v>
      </c>
      <c r="E194" s="14">
        <v>2</v>
      </c>
      <c r="F194" s="14">
        <v>4</v>
      </c>
      <c r="G194" s="14" t="s">
        <v>2061</v>
      </c>
      <c r="H194" s="14" t="s">
        <v>2062</v>
      </c>
      <c r="I194" s="23" t="str">
        <f t="shared" si="57"/>
        <v>CFRHS40X30X2</v>
      </c>
      <c r="J194" s="23" t="str">
        <f t="shared" si="62"/>
        <v>CFRHS40/30/2</v>
      </c>
      <c r="K194" s="23" t="str">
        <f t="shared" si="63"/>
        <v>RHSCF40X30X2</v>
      </c>
      <c r="L194" s="23" t="str">
        <f t="shared" si="64"/>
        <v>RHSCF40/30/2</v>
      </c>
      <c r="M194" s="14"/>
      <c r="N194" s="14"/>
      <c r="O194" s="14"/>
      <c r="P194" s="14" t="str">
        <f t="shared" si="58"/>
        <v>synonyms":["CFRHS40X30X2","CFRHS40/30/2","RHSCF40X30X2","RHSCF40/30/2","","",""]}]},</v>
      </c>
      <c r="Q194" s="14" t="str">
        <f t="shared" si="59"/>
        <v>{"CFRHS40X30X2": [{"shape_coords":[40,30,2,2,4],"shape_name":"Rectangle Hollow Section","synonyms":["CFRHS40X30X2","CFRHS40/30/2","RHSCF40X30X2","RHSCF40/30/2","","",""]}]},</v>
      </c>
      <c r="R194" s="2" t="str">
        <f t="shared" si="56"/>
        <v>'&lt;option value="40;30;2;2;4"&gt;CFRHS40X30X2&lt;/option&gt;</v>
      </c>
    </row>
    <row r="195" spans="1:18" customFormat="1" ht="14.45" customHeight="1">
      <c r="A195" s="14" t="str">
        <f t="shared" si="61"/>
        <v>CFRHS40X30X3</v>
      </c>
      <c r="B195" s="14">
        <v>40</v>
      </c>
      <c r="C195" s="14">
        <v>30</v>
      </c>
      <c r="D195" s="14">
        <v>3</v>
      </c>
      <c r="E195" s="14">
        <v>3</v>
      </c>
      <c r="F195" s="14">
        <v>6</v>
      </c>
      <c r="G195" s="14" t="s">
        <v>2061</v>
      </c>
      <c r="H195" s="14" t="s">
        <v>2062</v>
      </c>
      <c r="I195" s="23" t="str">
        <f t="shared" si="57"/>
        <v>CFRHS40X30X3</v>
      </c>
      <c r="J195" s="23" t="str">
        <f t="shared" si="62"/>
        <v>CFRHS40/30/3</v>
      </c>
      <c r="K195" s="23" t="str">
        <f t="shared" si="63"/>
        <v>RHSCF40X30X3</v>
      </c>
      <c r="L195" s="23" t="str">
        <f t="shared" si="64"/>
        <v>RHSCF40/30/3</v>
      </c>
      <c r="M195" s="14"/>
      <c r="N195" s="14"/>
      <c r="O195" s="14"/>
      <c r="P195" s="14" t="str">
        <f t="shared" si="58"/>
        <v>synonyms":["CFRHS40X30X3","CFRHS40/30/3","RHSCF40X30X3","RHSCF40/30/3","","",""]}]},</v>
      </c>
      <c r="Q195" s="14" t="str">
        <f t="shared" si="59"/>
        <v>{"CFRHS40X30X3": [{"shape_coords":[40,30,3,3,6],"shape_name":"Rectangle Hollow Section","synonyms":["CFRHS40X30X3","CFRHS40/30/3","RHSCF40X30X3","RHSCF40/30/3","","",""]}]},</v>
      </c>
      <c r="R195" s="2" t="str">
        <f t="shared" si="56"/>
        <v>'&lt;option value="40;30;3;3;6"&gt;CFRHS40X30X3&lt;/option&gt;</v>
      </c>
    </row>
    <row r="196" spans="1:18" customFormat="1" ht="14.45" customHeight="1">
      <c r="A196" s="14" t="str">
        <f t="shared" si="61"/>
        <v>CFRHS50X20X2</v>
      </c>
      <c r="B196" s="14">
        <v>50</v>
      </c>
      <c r="C196" s="14">
        <v>20</v>
      </c>
      <c r="D196" s="14">
        <v>2</v>
      </c>
      <c r="E196" s="14">
        <v>2</v>
      </c>
      <c r="F196" s="14">
        <v>4</v>
      </c>
      <c r="G196" s="14" t="s">
        <v>2061</v>
      </c>
      <c r="H196" s="14" t="s">
        <v>2062</v>
      </c>
      <c r="I196" s="23" t="str">
        <f t="shared" si="57"/>
        <v>CFRHS50X20X2</v>
      </c>
      <c r="J196" s="23" t="str">
        <f t="shared" si="62"/>
        <v>CFRHS50/20/2</v>
      </c>
      <c r="K196" s="23" t="str">
        <f t="shared" si="63"/>
        <v>RHSCF50X20X2</v>
      </c>
      <c r="L196" s="23" t="str">
        <f t="shared" si="64"/>
        <v>RHSCF50/20/2</v>
      </c>
      <c r="M196" s="14"/>
      <c r="N196" s="14"/>
      <c r="O196" s="14"/>
      <c r="P196" s="14" t="str">
        <f t="shared" si="58"/>
        <v>synonyms":["CFRHS50X20X2","CFRHS50/20/2","RHSCF50X20X2","RHSCF50/20/2","","",""]}]},</v>
      </c>
      <c r="Q196" s="14" t="str">
        <f t="shared" si="59"/>
        <v>{"CFRHS50X20X2": [{"shape_coords":[50,20,2,2,4],"shape_name":"Rectangle Hollow Section","synonyms":["CFRHS50X20X2","CFRHS50/20/2","RHSCF50X20X2","RHSCF50/20/2","","",""]}]},</v>
      </c>
      <c r="R196" s="2" t="str">
        <f t="shared" si="56"/>
        <v>'&lt;option value="50;20;2;2;4"&gt;CFRHS50X20X2&lt;/option&gt;</v>
      </c>
    </row>
    <row r="197" spans="1:18" customFormat="1" ht="14.45" customHeight="1">
      <c r="A197" s="14" t="str">
        <f t="shared" si="61"/>
        <v>CFRHS50X25X2</v>
      </c>
      <c r="B197" s="14">
        <v>50</v>
      </c>
      <c r="C197" s="14">
        <v>25</v>
      </c>
      <c r="D197" s="14">
        <v>2</v>
      </c>
      <c r="E197" s="14">
        <v>2</v>
      </c>
      <c r="F197" s="14">
        <v>4</v>
      </c>
      <c r="G197" s="14" t="s">
        <v>2061</v>
      </c>
      <c r="H197" s="14" t="s">
        <v>2062</v>
      </c>
      <c r="I197" s="23" t="str">
        <f t="shared" si="57"/>
        <v>CFRHS50X25X2</v>
      </c>
      <c r="J197" s="23" t="str">
        <f t="shared" si="62"/>
        <v>CFRHS50/25/2</v>
      </c>
      <c r="K197" s="23" t="str">
        <f t="shared" si="63"/>
        <v>RHSCF50X25X2</v>
      </c>
      <c r="L197" s="23" t="str">
        <f t="shared" si="64"/>
        <v>RHSCF50/25/2</v>
      </c>
      <c r="M197" s="14"/>
      <c r="N197" s="14"/>
      <c r="O197" s="14"/>
      <c r="P197" s="14" t="str">
        <f t="shared" si="58"/>
        <v>synonyms":["CFRHS50X25X2","CFRHS50/25/2","RHSCF50X25X2","RHSCF50/25/2","","",""]}]},</v>
      </c>
      <c r="Q197" s="14" t="str">
        <f t="shared" si="59"/>
        <v>{"CFRHS50X25X2": [{"shape_coords":[50,25,2,2,4],"shape_name":"Rectangle Hollow Section","synonyms":["CFRHS50X25X2","CFRHS50/25/2","RHSCF50X25X2","RHSCF50/25/2","","",""]}]},</v>
      </c>
      <c r="R197" s="2" t="str">
        <f t="shared" ref="R197:R260" si="65">"'&lt;option value=""" &amp;B197 &amp; ";" &amp;C197 &amp; ";" &amp;D197 &amp; ";" &amp;E197 &amp; ";" &amp;F197 &amp; """&gt;" &amp;A197 &amp; "&lt;/option&gt;"</f>
        <v>'&lt;option value="50;25;2;2;4"&gt;CFRHS50X25X2&lt;/option&gt;</v>
      </c>
    </row>
    <row r="198" spans="1:18" customFormat="1" ht="14.45" customHeight="1">
      <c r="A198" s="14" t="str">
        <f t="shared" si="61"/>
        <v>CFRHS50X25X3</v>
      </c>
      <c r="B198" s="14">
        <v>50</v>
      </c>
      <c r="C198" s="14">
        <v>25</v>
      </c>
      <c r="D198" s="14">
        <v>3</v>
      </c>
      <c r="E198" s="14">
        <v>3</v>
      </c>
      <c r="F198" s="14">
        <v>6</v>
      </c>
      <c r="G198" s="14" t="s">
        <v>2061</v>
      </c>
      <c r="H198" s="14" t="s">
        <v>2062</v>
      </c>
      <c r="I198" s="23" t="str">
        <f t="shared" si="57"/>
        <v>CFRHS50X25X3</v>
      </c>
      <c r="J198" s="23" t="str">
        <f t="shared" si="62"/>
        <v>CFRHS50/25/3</v>
      </c>
      <c r="K198" s="23" t="str">
        <f t="shared" si="63"/>
        <v>RHSCF50X25X3</v>
      </c>
      <c r="L198" s="23" t="str">
        <f t="shared" si="64"/>
        <v>RHSCF50/25/3</v>
      </c>
      <c r="M198" s="14"/>
      <c r="N198" s="14"/>
      <c r="O198" s="14"/>
      <c r="P198" s="14" t="str">
        <f t="shared" si="58"/>
        <v>synonyms":["CFRHS50X25X3","CFRHS50/25/3","RHSCF50X25X3","RHSCF50/25/3","","",""]}]},</v>
      </c>
      <c r="Q198" s="14" t="str">
        <f t="shared" si="59"/>
        <v>{"CFRHS50X25X3": [{"shape_coords":[50,25,3,3,6],"shape_name":"Rectangle Hollow Section","synonyms":["CFRHS50X25X3","CFRHS50/25/3","RHSCF50X25X3","RHSCF50/25/3","","",""]}]},</v>
      </c>
      <c r="R198" s="2" t="str">
        <f t="shared" si="65"/>
        <v>'&lt;option value="50;25;3;3;6"&gt;CFRHS50X25X3&lt;/option&gt;</v>
      </c>
    </row>
    <row r="199" spans="1:18" customFormat="1" ht="14.45" customHeight="1">
      <c r="A199" s="14" t="str">
        <f t="shared" si="61"/>
        <v>CFRHS50X30X2</v>
      </c>
      <c r="B199" s="14">
        <v>50</v>
      </c>
      <c r="C199" s="14">
        <v>30</v>
      </c>
      <c r="D199" s="14">
        <v>2</v>
      </c>
      <c r="E199" s="14">
        <v>2</v>
      </c>
      <c r="F199" s="14">
        <v>4</v>
      </c>
      <c r="G199" s="14" t="s">
        <v>2061</v>
      </c>
      <c r="H199" s="14" t="s">
        <v>2062</v>
      </c>
      <c r="I199" s="23" t="str">
        <f t="shared" ref="I199:I262" si="66">A199</f>
        <v>CFRHS50X30X2</v>
      </c>
      <c r="J199" s="23" t="str">
        <f t="shared" si="62"/>
        <v>CFRHS50/30/2</v>
      </c>
      <c r="K199" s="23" t="str">
        <f t="shared" si="63"/>
        <v>RHSCF50X30X2</v>
      </c>
      <c r="L199" s="23" t="str">
        <f t="shared" si="64"/>
        <v>RHSCF50/30/2</v>
      </c>
      <c r="M199" s="14"/>
      <c r="N199" s="14"/>
      <c r="O199" s="14"/>
      <c r="P199" s="14" t="str">
        <f t="shared" ref="P199:P262" si="67" xml:space="preserve"> "synonyms"&amp;""""&amp;":["&amp;""""&amp;I199&amp;""""&amp;","&amp;""""&amp;J199&amp;""""&amp;","&amp;""""&amp;K199&amp;""""&amp;","&amp;""""&amp;L199&amp;""""&amp;","&amp;""""&amp;M199&amp;""""&amp;","&amp;""""&amp;N199&amp;""""&amp;","&amp;""""&amp;O199&amp;""""&amp;"]}]},"</f>
        <v>synonyms":["CFRHS50X30X2","CFRHS50/30/2","RHSCF50X30X2","RHSCF50/30/2","","",""]}]},</v>
      </c>
      <c r="Q199" s="14" t="str">
        <f t="shared" ref="Q199:Q262" si="68">"{" &amp; """"&amp;A199&amp;""""&amp;": [{""" &amp;"shape_coords"&amp;"""" &amp; ":" &amp; "[" &amp; B199 &amp; "," &amp;C199 &amp; "," &amp;D199&amp; "," &amp;E199&amp; "," &amp;F199 &amp; "]," &amp; """" &amp;"shape_name"&amp;"""" &amp; ":" &amp; """" &amp;H199 &amp; """" &amp; "," &amp; """"&amp;P199</f>
        <v>{"CFRHS50X30X2": [{"shape_coords":[50,30,2,2,4],"shape_name":"Rectangle Hollow Section","synonyms":["CFRHS50X30X2","CFRHS50/30/2","RHSCF50X30X2","RHSCF50/30/2","","",""]}]},</v>
      </c>
      <c r="R199" s="2" t="str">
        <f t="shared" si="65"/>
        <v>'&lt;option value="50;30;2;2;4"&gt;CFRHS50X30X2&lt;/option&gt;</v>
      </c>
    </row>
    <row r="200" spans="1:18" customFormat="1" ht="14.45" customHeight="1">
      <c r="A200" s="14" t="str">
        <f t="shared" si="61"/>
        <v>CFRHS50X30X2.5</v>
      </c>
      <c r="B200" s="14">
        <v>50</v>
      </c>
      <c r="C200" s="14">
        <v>30</v>
      </c>
      <c r="D200" s="14" t="s">
        <v>1014</v>
      </c>
      <c r="E200" s="14" t="s">
        <v>1014</v>
      </c>
      <c r="F200" s="14">
        <v>5</v>
      </c>
      <c r="G200" s="14" t="s">
        <v>2061</v>
      </c>
      <c r="H200" s="14" t="s">
        <v>2062</v>
      </c>
      <c r="I200" s="23" t="str">
        <f t="shared" si="66"/>
        <v>CFRHS50X30X2.5</v>
      </c>
      <c r="J200" s="23" t="str">
        <f t="shared" si="62"/>
        <v>CFRHS50/30/2.5</v>
      </c>
      <c r="K200" s="23" t="str">
        <f t="shared" si="63"/>
        <v>RHSCF50X30X2.5</v>
      </c>
      <c r="L200" s="23" t="str">
        <f t="shared" si="64"/>
        <v>RHSCF50/30/2.5</v>
      </c>
      <c r="M200" s="14"/>
      <c r="N200" s="14"/>
      <c r="O200" s="14"/>
      <c r="P200" s="14" t="str">
        <f t="shared" si="67"/>
        <v>synonyms":["CFRHS50X30X2.5","CFRHS50/30/2.5","RHSCF50X30X2.5","RHSCF50/30/2.5","","",""]}]},</v>
      </c>
      <c r="Q200" s="14" t="str">
        <f t="shared" si="68"/>
        <v>{"CFRHS50X30X2.5": [{"shape_coords":[50,30,2.5,2.5,5],"shape_name":"Rectangle Hollow Section","synonyms":["CFRHS50X30X2.5","CFRHS50/30/2.5","RHSCF50X30X2.5","RHSCF50/30/2.5","","",""]}]},</v>
      </c>
      <c r="R200" s="2" t="str">
        <f t="shared" si="65"/>
        <v>'&lt;option value="50;30;2.5;2.5;5"&gt;CFRHS50X30X2.5&lt;/option&gt;</v>
      </c>
    </row>
    <row r="201" spans="1:18" customFormat="1" ht="14.45" customHeight="1">
      <c r="A201" s="14" t="str">
        <f t="shared" si="61"/>
        <v>CFRHS50X30X3</v>
      </c>
      <c r="B201" s="14">
        <v>50</v>
      </c>
      <c r="C201" s="14">
        <v>30</v>
      </c>
      <c r="D201" s="14">
        <v>3</v>
      </c>
      <c r="E201" s="14">
        <v>3</v>
      </c>
      <c r="F201" s="14">
        <v>6</v>
      </c>
      <c r="G201" s="14" t="s">
        <v>2061</v>
      </c>
      <c r="H201" s="14" t="s">
        <v>2062</v>
      </c>
      <c r="I201" s="23" t="str">
        <f t="shared" si="66"/>
        <v>CFRHS50X30X3</v>
      </c>
      <c r="J201" s="23" t="str">
        <f t="shared" si="62"/>
        <v>CFRHS50/30/3</v>
      </c>
      <c r="K201" s="23" t="str">
        <f t="shared" si="63"/>
        <v>RHSCF50X30X3</v>
      </c>
      <c r="L201" s="23" t="str">
        <f t="shared" si="64"/>
        <v>RHSCF50/30/3</v>
      </c>
      <c r="M201" s="14"/>
      <c r="N201" s="14"/>
      <c r="O201" s="14"/>
      <c r="P201" s="14" t="str">
        <f t="shared" si="67"/>
        <v>synonyms":["CFRHS50X30X3","CFRHS50/30/3","RHSCF50X30X3","RHSCF50/30/3","","",""]}]},</v>
      </c>
      <c r="Q201" s="14" t="str">
        <f t="shared" si="68"/>
        <v>{"CFRHS50X30X3": [{"shape_coords":[50,30,3,3,6],"shape_name":"Rectangle Hollow Section","synonyms":["CFRHS50X30X3","CFRHS50/30/3","RHSCF50X30X3","RHSCF50/30/3","","",""]}]},</v>
      </c>
      <c r="R201" s="2" t="str">
        <f t="shared" si="65"/>
        <v>'&lt;option value="50;30;3;3;6"&gt;CFRHS50X30X3&lt;/option&gt;</v>
      </c>
    </row>
    <row r="202" spans="1:18" customFormat="1" ht="14.45" customHeight="1">
      <c r="A202" s="14" t="str">
        <f t="shared" si="61"/>
        <v>CFRHS50X30X4</v>
      </c>
      <c r="B202" s="14">
        <v>50</v>
      </c>
      <c r="C202" s="14">
        <v>30</v>
      </c>
      <c r="D202" s="14">
        <v>4</v>
      </c>
      <c r="E202" s="14">
        <v>4</v>
      </c>
      <c r="F202" s="14">
        <v>8</v>
      </c>
      <c r="G202" s="14" t="s">
        <v>2061</v>
      </c>
      <c r="H202" s="14" t="s">
        <v>2062</v>
      </c>
      <c r="I202" s="23" t="str">
        <f t="shared" si="66"/>
        <v>CFRHS50X30X4</v>
      </c>
      <c r="J202" s="23" t="str">
        <f t="shared" si="62"/>
        <v>CFRHS50/30/4</v>
      </c>
      <c r="K202" s="23" t="str">
        <f t="shared" si="63"/>
        <v>RHSCF50X30X4</v>
      </c>
      <c r="L202" s="23" t="str">
        <f t="shared" si="64"/>
        <v>RHSCF50/30/4</v>
      </c>
      <c r="M202" s="14"/>
      <c r="N202" s="14"/>
      <c r="O202" s="14"/>
      <c r="P202" s="14" t="str">
        <f t="shared" si="67"/>
        <v>synonyms":["CFRHS50X30X4","CFRHS50/30/4","RHSCF50X30X4","RHSCF50/30/4","","",""]}]},</v>
      </c>
      <c r="Q202" s="14" t="str">
        <f t="shared" si="68"/>
        <v>{"CFRHS50X30X4": [{"shape_coords":[50,30,4,4,8],"shape_name":"Rectangle Hollow Section","synonyms":["CFRHS50X30X4","CFRHS50/30/4","RHSCF50X30X4","RHSCF50/30/4","","",""]}]},</v>
      </c>
      <c r="R202" s="2" t="str">
        <f t="shared" si="65"/>
        <v>'&lt;option value="50;30;4;4;8"&gt;CFRHS50X30X4&lt;/option&gt;</v>
      </c>
    </row>
    <row r="203" spans="1:18" customFormat="1" ht="14.45" customHeight="1">
      <c r="A203" s="14" t="str">
        <f t="shared" si="61"/>
        <v>CFRHS50X40X2</v>
      </c>
      <c r="B203" s="14">
        <v>50</v>
      </c>
      <c r="C203" s="14">
        <v>40</v>
      </c>
      <c r="D203" s="14">
        <v>2</v>
      </c>
      <c r="E203" s="14">
        <v>2</v>
      </c>
      <c r="F203" s="14">
        <v>4</v>
      </c>
      <c r="G203" s="14" t="s">
        <v>2061</v>
      </c>
      <c r="H203" s="14" t="s">
        <v>2062</v>
      </c>
      <c r="I203" s="23" t="str">
        <f t="shared" si="66"/>
        <v>CFRHS50X40X2</v>
      </c>
      <c r="J203" s="23" t="str">
        <f t="shared" si="62"/>
        <v>CFRHS50/40/2</v>
      </c>
      <c r="K203" s="23" t="str">
        <f t="shared" si="63"/>
        <v>RHSCF50X40X2</v>
      </c>
      <c r="L203" s="23" t="str">
        <f t="shared" si="64"/>
        <v>RHSCF50/40/2</v>
      </c>
      <c r="M203" s="14"/>
      <c r="N203" s="14"/>
      <c r="O203" s="14"/>
      <c r="P203" s="14" t="str">
        <f t="shared" si="67"/>
        <v>synonyms":["CFRHS50X40X2","CFRHS50/40/2","RHSCF50X40X2","RHSCF50/40/2","","",""]}]},</v>
      </c>
      <c r="Q203" s="14" t="str">
        <f t="shared" si="68"/>
        <v>{"CFRHS50X40X2": [{"shape_coords":[50,40,2,2,4],"shape_name":"Rectangle Hollow Section","synonyms":["CFRHS50X40X2","CFRHS50/40/2","RHSCF50X40X2","RHSCF50/40/2","","",""]}]},</v>
      </c>
      <c r="R203" s="2" t="str">
        <f t="shared" si="65"/>
        <v>'&lt;option value="50;40;2;2;4"&gt;CFRHS50X40X2&lt;/option&gt;</v>
      </c>
    </row>
    <row r="204" spans="1:18" customFormat="1" ht="14.45" customHeight="1">
      <c r="A204" s="14" t="str">
        <f t="shared" si="61"/>
        <v>CFRHS50X40X3</v>
      </c>
      <c r="B204" s="14">
        <v>50</v>
      </c>
      <c r="C204" s="14">
        <v>40</v>
      </c>
      <c r="D204" s="14">
        <v>3</v>
      </c>
      <c r="E204" s="14">
        <v>3</v>
      </c>
      <c r="F204" s="14">
        <v>6</v>
      </c>
      <c r="G204" s="14" t="s">
        <v>2061</v>
      </c>
      <c r="H204" s="14" t="s">
        <v>2062</v>
      </c>
      <c r="I204" s="23" t="str">
        <f t="shared" si="66"/>
        <v>CFRHS50X40X3</v>
      </c>
      <c r="J204" s="23" t="str">
        <f t="shared" si="62"/>
        <v>CFRHS50/40/3</v>
      </c>
      <c r="K204" s="23" t="str">
        <f t="shared" si="63"/>
        <v>RHSCF50X40X3</v>
      </c>
      <c r="L204" s="23" t="str">
        <f t="shared" si="64"/>
        <v>RHSCF50/40/3</v>
      </c>
      <c r="M204" s="14"/>
      <c r="N204" s="14"/>
      <c r="O204" s="14"/>
      <c r="P204" s="14" t="str">
        <f t="shared" si="67"/>
        <v>synonyms":["CFRHS50X40X3","CFRHS50/40/3","RHSCF50X40X3","RHSCF50/40/3","","",""]}]},</v>
      </c>
      <c r="Q204" s="14" t="str">
        <f t="shared" si="68"/>
        <v>{"CFRHS50X40X3": [{"shape_coords":[50,40,3,3,6],"shape_name":"Rectangle Hollow Section","synonyms":["CFRHS50X40X3","CFRHS50/40/3","RHSCF50X40X3","RHSCF50/40/3","","",""]}]},</v>
      </c>
      <c r="R204" s="2" t="str">
        <f t="shared" si="65"/>
        <v>'&lt;option value="50;40;3;3;6"&gt;CFRHS50X40X3&lt;/option&gt;</v>
      </c>
    </row>
    <row r="205" spans="1:18" customFormat="1" ht="14.45" customHeight="1">
      <c r="A205" s="14" t="str">
        <f t="shared" si="61"/>
        <v>CFRHS50X40X4</v>
      </c>
      <c r="B205" s="14">
        <v>50</v>
      </c>
      <c r="C205" s="14">
        <v>40</v>
      </c>
      <c r="D205" s="14">
        <v>4</v>
      </c>
      <c r="E205" s="14">
        <v>4</v>
      </c>
      <c r="F205" s="14">
        <v>8</v>
      </c>
      <c r="G205" s="14" t="s">
        <v>2061</v>
      </c>
      <c r="H205" s="14" t="s">
        <v>2062</v>
      </c>
      <c r="I205" s="23" t="str">
        <f t="shared" si="66"/>
        <v>CFRHS50X40X4</v>
      </c>
      <c r="J205" s="23" t="str">
        <f t="shared" si="62"/>
        <v>CFRHS50/40/4</v>
      </c>
      <c r="K205" s="23" t="str">
        <f t="shared" si="63"/>
        <v>RHSCF50X40X4</v>
      </c>
      <c r="L205" s="23" t="str">
        <f t="shared" si="64"/>
        <v>RHSCF50/40/4</v>
      </c>
      <c r="M205" s="14"/>
      <c r="N205" s="14"/>
      <c r="O205" s="14"/>
      <c r="P205" s="14" t="str">
        <f t="shared" si="67"/>
        <v>synonyms":["CFRHS50X40X4","CFRHS50/40/4","RHSCF50X40X4","RHSCF50/40/4","","",""]}]},</v>
      </c>
      <c r="Q205" s="14" t="str">
        <f t="shared" si="68"/>
        <v>{"CFRHS50X40X4": [{"shape_coords":[50,40,4,4,8],"shape_name":"Rectangle Hollow Section","synonyms":["CFRHS50X40X4","CFRHS50/40/4","RHSCF50X40X4","RHSCF50/40/4","","",""]}]},</v>
      </c>
      <c r="R205" s="2" t="str">
        <f t="shared" si="65"/>
        <v>'&lt;option value="50;40;4;4;8"&gt;CFRHS50X40X4&lt;/option&gt;</v>
      </c>
    </row>
    <row r="206" spans="1:18" customFormat="1" ht="14.45" customHeight="1">
      <c r="A206" s="14" t="str">
        <f t="shared" si="61"/>
        <v>CFRHS60X20X2</v>
      </c>
      <c r="B206" s="14">
        <v>60</v>
      </c>
      <c r="C206" s="14">
        <v>20</v>
      </c>
      <c r="D206" s="14">
        <v>2</v>
      </c>
      <c r="E206" s="14">
        <v>2</v>
      </c>
      <c r="F206" s="14">
        <v>4</v>
      </c>
      <c r="G206" s="14" t="s">
        <v>2061</v>
      </c>
      <c r="H206" s="14" t="s">
        <v>2062</v>
      </c>
      <c r="I206" s="23" t="str">
        <f t="shared" si="66"/>
        <v>CFRHS60X20X2</v>
      </c>
      <c r="J206" s="23" t="str">
        <f t="shared" si="62"/>
        <v>CFRHS60/20/2</v>
      </c>
      <c r="K206" s="23" t="str">
        <f t="shared" si="63"/>
        <v>RHSCF60X20X2</v>
      </c>
      <c r="L206" s="23" t="str">
        <f t="shared" si="64"/>
        <v>RHSCF60/20/2</v>
      </c>
      <c r="M206" s="14"/>
      <c r="N206" s="14"/>
      <c r="O206" s="14"/>
      <c r="P206" s="14" t="str">
        <f t="shared" si="67"/>
        <v>synonyms":["CFRHS60X20X2","CFRHS60/20/2","RHSCF60X20X2","RHSCF60/20/2","","",""]}]},</v>
      </c>
      <c r="Q206" s="14" t="str">
        <f t="shared" si="68"/>
        <v>{"CFRHS60X20X2": [{"shape_coords":[60,20,2,2,4],"shape_name":"Rectangle Hollow Section","synonyms":["CFRHS60X20X2","CFRHS60/20/2","RHSCF60X20X2","RHSCF60/20/2","","",""]}]},</v>
      </c>
      <c r="R206" s="2" t="str">
        <f t="shared" si="65"/>
        <v>'&lt;option value="60;20;2;2;4"&gt;CFRHS60X20X2&lt;/option&gt;</v>
      </c>
    </row>
    <row r="207" spans="1:18" customFormat="1" ht="14.45" customHeight="1">
      <c r="A207" s="14" t="str">
        <f t="shared" si="61"/>
        <v>CFRHS60X30X2</v>
      </c>
      <c r="B207" s="14">
        <v>60</v>
      </c>
      <c r="C207" s="14">
        <v>30</v>
      </c>
      <c r="D207" s="14">
        <v>2</v>
      </c>
      <c r="E207" s="14">
        <v>2</v>
      </c>
      <c r="F207" s="14">
        <v>4</v>
      </c>
      <c r="G207" s="14" t="s">
        <v>2061</v>
      </c>
      <c r="H207" s="14" t="s">
        <v>2062</v>
      </c>
      <c r="I207" s="23" t="str">
        <f t="shared" si="66"/>
        <v>CFRHS60X30X2</v>
      </c>
      <c r="J207" s="23" t="str">
        <f t="shared" si="62"/>
        <v>CFRHS60/30/2</v>
      </c>
      <c r="K207" s="23" t="str">
        <f t="shared" si="63"/>
        <v>RHSCF60X30X2</v>
      </c>
      <c r="L207" s="23" t="str">
        <f t="shared" si="64"/>
        <v>RHSCF60/30/2</v>
      </c>
      <c r="M207" s="14"/>
      <c r="N207" s="14"/>
      <c r="O207" s="14"/>
      <c r="P207" s="14" t="str">
        <f t="shared" si="67"/>
        <v>synonyms":["CFRHS60X30X2","CFRHS60/30/2","RHSCF60X30X2","RHSCF60/30/2","","",""]}]},</v>
      </c>
      <c r="Q207" s="14" t="str">
        <f t="shared" si="68"/>
        <v>{"CFRHS60X30X2": [{"shape_coords":[60,30,2,2,4],"shape_name":"Rectangle Hollow Section","synonyms":["CFRHS60X30X2","CFRHS60/30/2","RHSCF60X30X2","RHSCF60/30/2","","",""]}]},</v>
      </c>
      <c r="R207" s="2" t="str">
        <f t="shared" si="65"/>
        <v>'&lt;option value="60;30;2;2;4"&gt;CFRHS60X30X2&lt;/option&gt;</v>
      </c>
    </row>
    <row r="208" spans="1:18" customFormat="1" ht="14.45" customHeight="1">
      <c r="A208" s="14" t="str">
        <f t="shared" si="61"/>
        <v>CFRHS60X30X2.5</v>
      </c>
      <c r="B208" s="14">
        <v>60</v>
      </c>
      <c r="C208" s="14">
        <v>30</v>
      </c>
      <c r="D208" s="14" t="s">
        <v>1014</v>
      </c>
      <c r="E208" s="14" t="s">
        <v>1014</v>
      </c>
      <c r="F208" s="14">
        <v>5</v>
      </c>
      <c r="G208" s="14" t="s">
        <v>2061</v>
      </c>
      <c r="H208" s="14" t="s">
        <v>2062</v>
      </c>
      <c r="I208" s="23" t="str">
        <f t="shared" si="66"/>
        <v>CFRHS60X30X2.5</v>
      </c>
      <c r="J208" s="23" t="str">
        <f t="shared" si="62"/>
        <v>CFRHS60/30/2.5</v>
      </c>
      <c r="K208" s="23" t="str">
        <f t="shared" si="63"/>
        <v>RHSCF60X30X2.5</v>
      </c>
      <c r="L208" s="23" t="str">
        <f t="shared" si="64"/>
        <v>RHSCF60/30/2.5</v>
      </c>
      <c r="M208" s="14"/>
      <c r="N208" s="14"/>
      <c r="O208" s="14"/>
      <c r="P208" s="14" t="str">
        <f t="shared" si="67"/>
        <v>synonyms":["CFRHS60X30X2.5","CFRHS60/30/2.5","RHSCF60X30X2.5","RHSCF60/30/2.5","","",""]}]},</v>
      </c>
      <c r="Q208" s="14" t="str">
        <f t="shared" si="68"/>
        <v>{"CFRHS60X30X2.5": [{"shape_coords":[60,30,2.5,2.5,5],"shape_name":"Rectangle Hollow Section","synonyms":["CFRHS60X30X2.5","CFRHS60/30/2.5","RHSCF60X30X2.5","RHSCF60/30/2.5","","",""]}]},</v>
      </c>
      <c r="R208" s="2" t="str">
        <f t="shared" si="65"/>
        <v>'&lt;option value="60;30;2.5;2.5;5"&gt;CFRHS60X30X2.5&lt;/option&gt;</v>
      </c>
    </row>
    <row r="209" spans="1:18" customFormat="1" ht="14.45" customHeight="1">
      <c r="A209" s="14" t="str">
        <f t="shared" si="61"/>
        <v>CFRHS60X30X3</v>
      </c>
      <c r="B209" s="14">
        <v>60</v>
      </c>
      <c r="C209" s="14">
        <v>30</v>
      </c>
      <c r="D209" s="14">
        <v>3</v>
      </c>
      <c r="E209" s="14">
        <v>3</v>
      </c>
      <c r="F209" s="14">
        <v>6</v>
      </c>
      <c r="G209" s="14" t="s">
        <v>2061</v>
      </c>
      <c r="H209" s="14" t="s">
        <v>2062</v>
      </c>
      <c r="I209" s="23" t="str">
        <f t="shared" si="66"/>
        <v>CFRHS60X30X3</v>
      </c>
      <c r="J209" s="23" t="str">
        <f t="shared" si="62"/>
        <v>CFRHS60/30/3</v>
      </c>
      <c r="K209" s="23" t="str">
        <f t="shared" si="63"/>
        <v>RHSCF60X30X3</v>
      </c>
      <c r="L209" s="23" t="str">
        <f t="shared" si="64"/>
        <v>RHSCF60/30/3</v>
      </c>
      <c r="M209" s="14"/>
      <c r="N209" s="14"/>
      <c r="O209" s="14"/>
      <c r="P209" s="14" t="str">
        <f t="shared" si="67"/>
        <v>synonyms":["CFRHS60X30X3","CFRHS60/30/3","RHSCF60X30X3","RHSCF60/30/3","","",""]}]},</v>
      </c>
      <c r="Q209" s="14" t="str">
        <f t="shared" si="68"/>
        <v>{"CFRHS60X30X3": [{"shape_coords":[60,30,3,3,6],"shape_name":"Rectangle Hollow Section","synonyms":["CFRHS60X30X3","CFRHS60/30/3","RHSCF60X30X3","RHSCF60/30/3","","",""]}]},</v>
      </c>
      <c r="R209" s="2" t="str">
        <f t="shared" si="65"/>
        <v>'&lt;option value="60;30;3;3;6"&gt;CFRHS60X30X3&lt;/option&gt;</v>
      </c>
    </row>
    <row r="210" spans="1:18" customFormat="1" ht="14.45" customHeight="1">
      <c r="A210" s="14" t="str">
        <f t="shared" si="61"/>
        <v>CFRHS60X30X4</v>
      </c>
      <c r="B210" s="14">
        <v>60</v>
      </c>
      <c r="C210" s="14">
        <v>30</v>
      </c>
      <c r="D210" s="14">
        <v>4</v>
      </c>
      <c r="E210" s="14">
        <v>4</v>
      </c>
      <c r="F210" s="14">
        <v>8</v>
      </c>
      <c r="G210" s="14" t="s">
        <v>2061</v>
      </c>
      <c r="H210" s="14" t="s">
        <v>2062</v>
      </c>
      <c r="I210" s="23" t="str">
        <f t="shared" si="66"/>
        <v>CFRHS60X30X4</v>
      </c>
      <c r="J210" s="23" t="str">
        <f t="shared" si="62"/>
        <v>CFRHS60/30/4</v>
      </c>
      <c r="K210" s="23" t="str">
        <f t="shared" si="63"/>
        <v>RHSCF60X30X4</v>
      </c>
      <c r="L210" s="23" t="str">
        <f t="shared" si="64"/>
        <v>RHSCF60/30/4</v>
      </c>
      <c r="M210" s="14"/>
      <c r="N210" s="14"/>
      <c r="O210" s="14"/>
      <c r="P210" s="14" t="str">
        <f t="shared" si="67"/>
        <v>synonyms":["CFRHS60X30X4","CFRHS60/30/4","RHSCF60X30X4","RHSCF60/30/4","","",""]}]},</v>
      </c>
      <c r="Q210" s="14" t="str">
        <f t="shared" si="68"/>
        <v>{"CFRHS60X30X4": [{"shape_coords":[60,30,4,4,8],"shape_name":"Rectangle Hollow Section","synonyms":["CFRHS60X30X4","CFRHS60/30/4","RHSCF60X30X4","RHSCF60/30/4","","",""]}]},</v>
      </c>
      <c r="R210" s="2" t="str">
        <f t="shared" si="65"/>
        <v>'&lt;option value="60;30;4;4;8"&gt;CFRHS60X30X4&lt;/option&gt;</v>
      </c>
    </row>
    <row r="211" spans="1:18" customFormat="1" ht="14.45" customHeight="1">
      <c r="A211" s="14" t="str">
        <f t="shared" si="61"/>
        <v>CFRHS60X40X2</v>
      </c>
      <c r="B211" s="14">
        <v>60</v>
      </c>
      <c r="C211" s="14">
        <v>40</v>
      </c>
      <c r="D211" s="14">
        <v>2</v>
      </c>
      <c r="E211" s="14">
        <v>2</v>
      </c>
      <c r="F211" s="14">
        <v>4</v>
      </c>
      <c r="G211" s="14" t="s">
        <v>2061</v>
      </c>
      <c r="H211" s="14" t="s">
        <v>2062</v>
      </c>
      <c r="I211" s="23" t="str">
        <f t="shared" si="66"/>
        <v>CFRHS60X40X2</v>
      </c>
      <c r="J211" s="23" t="str">
        <f t="shared" si="62"/>
        <v>CFRHS60/40/2</v>
      </c>
      <c r="K211" s="23" t="str">
        <f t="shared" si="63"/>
        <v>RHSCF60X40X2</v>
      </c>
      <c r="L211" s="23" t="str">
        <f t="shared" si="64"/>
        <v>RHSCF60/40/2</v>
      </c>
      <c r="M211" s="14"/>
      <c r="N211" s="14"/>
      <c r="O211" s="14"/>
      <c r="P211" s="14" t="str">
        <f t="shared" si="67"/>
        <v>synonyms":["CFRHS60X40X2","CFRHS60/40/2","RHSCF60X40X2","RHSCF60/40/2","","",""]}]},</v>
      </c>
      <c r="Q211" s="14" t="str">
        <f t="shared" si="68"/>
        <v>{"CFRHS60X40X2": [{"shape_coords":[60,40,2,2,4],"shape_name":"Rectangle Hollow Section","synonyms":["CFRHS60X40X2","CFRHS60/40/2","RHSCF60X40X2","RHSCF60/40/2","","",""]}]},</v>
      </c>
      <c r="R211" s="2" t="str">
        <f t="shared" si="65"/>
        <v>'&lt;option value="60;40;2;2;4"&gt;CFRHS60X40X2&lt;/option&gt;</v>
      </c>
    </row>
    <row r="212" spans="1:18" customFormat="1" ht="14.45" customHeight="1">
      <c r="A212" s="14" t="str">
        <f t="shared" si="61"/>
        <v>CFRHS60X40X3</v>
      </c>
      <c r="B212" s="14">
        <v>60</v>
      </c>
      <c r="C212" s="14">
        <v>40</v>
      </c>
      <c r="D212" s="14">
        <v>3</v>
      </c>
      <c r="E212" s="14">
        <v>3</v>
      </c>
      <c r="F212" s="14">
        <v>6</v>
      </c>
      <c r="G212" s="14" t="s">
        <v>2061</v>
      </c>
      <c r="H212" s="14" t="s">
        <v>2062</v>
      </c>
      <c r="I212" s="23" t="str">
        <f t="shared" si="66"/>
        <v>CFRHS60X40X3</v>
      </c>
      <c r="J212" s="23" t="str">
        <f t="shared" si="62"/>
        <v>CFRHS60/40/3</v>
      </c>
      <c r="K212" s="23" t="str">
        <f t="shared" si="63"/>
        <v>RHSCF60X40X3</v>
      </c>
      <c r="L212" s="23" t="str">
        <f t="shared" si="64"/>
        <v>RHSCF60/40/3</v>
      </c>
      <c r="M212" s="14"/>
      <c r="N212" s="14"/>
      <c r="O212" s="14"/>
      <c r="P212" s="14" t="str">
        <f t="shared" si="67"/>
        <v>synonyms":["CFRHS60X40X3","CFRHS60/40/3","RHSCF60X40X3","RHSCF60/40/3","","",""]}]},</v>
      </c>
      <c r="Q212" s="14" t="str">
        <f t="shared" si="68"/>
        <v>{"CFRHS60X40X3": [{"shape_coords":[60,40,3,3,6],"shape_name":"Rectangle Hollow Section","synonyms":["CFRHS60X40X3","CFRHS60/40/3","RHSCF60X40X3","RHSCF60/40/3","","",""]}]},</v>
      </c>
      <c r="R212" s="2" t="str">
        <f t="shared" si="65"/>
        <v>'&lt;option value="60;40;3;3;6"&gt;CFRHS60X40X3&lt;/option&gt;</v>
      </c>
    </row>
    <row r="213" spans="1:18" customFormat="1" ht="14.45" customHeight="1">
      <c r="A213" s="14" t="str">
        <f t="shared" si="61"/>
        <v>CFRHS60X40X4</v>
      </c>
      <c r="B213" s="14">
        <v>60</v>
      </c>
      <c r="C213" s="14">
        <v>40</v>
      </c>
      <c r="D213" s="14">
        <v>4</v>
      </c>
      <c r="E213" s="14">
        <v>4</v>
      </c>
      <c r="F213" s="14">
        <v>8</v>
      </c>
      <c r="G213" s="14" t="s">
        <v>2061</v>
      </c>
      <c r="H213" s="14" t="s">
        <v>2062</v>
      </c>
      <c r="I213" s="23" t="str">
        <f t="shared" si="66"/>
        <v>CFRHS60X40X4</v>
      </c>
      <c r="J213" s="23" t="str">
        <f t="shared" si="62"/>
        <v>CFRHS60/40/4</v>
      </c>
      <c r="K213" s="23" t="str">
        <f t="shared" si="63"/>
        <v>RHSCF60X40X4</v>
      </c>
      <c r="L213" s="23" t="str">
        <f t="shared" si="64"/>
        <v>RHSCF60/40/4</v>
      </c>
      <c r="M213" s="14"/>
      <c r="N213" s="14"/>
      <c r="O213" s="14"/>
      <c r="P213" s="14" t="str">
        <f t="shared" si="67"/>
        <v>synonyms":["CFRHS60X40X4","CFRHS60/40/4","RHSCF60X40X4","RHSCF60/40/4","","",""]}]},</v>
      </c>
      <c r="Q213" s="14" t="str">
        <f t="shared" si="68"/>
        <v>{"CFRHS60X40X4": [{"shape_coords":[60,40,4,4,8],"shape_name":"Rectangle Hollow Section","synonyms":["CFRHS60X40X4","CFRHS60/40/4","RHSCF60X40X4","RHSCF60/40/4","","",""]}]},</v>
      </c>
      <c r="R213" s="2" t="str">
        <f t="shared" si="65"/>
        <v>'&lt;option value="60;40;4;4;8"&gt;CFRHS60X40X4&lt;/option&gt;</v>
      </c>
    </row>
    <row r="214" spans="1:18" customFormat="1" ht="14.45" customHeight="1">
      <c r="A214" s="14" t="str">
        <f t="shared" si="61"/>
        <v>CFRHS60X40X5</v>
      </c>
      <c r="B214" s="14">
        <v>60</v>
      </c>
      <c r="C214" s="14">
        <v>40</v>
      </c>
      <c r="D214" s="14">
        <v>5</v>
      </c>
      <c r="E214" s="14">
        <v>5</v>
      </c>
      <c r="F214" s="14">
        <v>10</v>
      </c>
      <c r="G214" s="14" t="s">
        <v>2061</v>
      </c>
      <c r="H214" s="14" t="s">
        <v>2062</v>
      </c>
      <c r="I214" s="23" t="str">
        <f t="shared" si="66"/>
        <v>CFRHS60X40X5</v>
      </c>
      <c r="J214" s="23" t="str">
        <f t="shared" si="62"/>
        <v>CFRHS60/40/5</v>
      </c>
      <c r="K214" s="23" t="str">
        <f t="shared" si="63"/>
        <v>RHSCF60X40X5</v>
      </c>
      <c r="L214" s="23" t="str">
        <f t="shared" si="64"/>
        <v>RHSCF60/40/5</v>
      </c>
      <c r="M214" s="14"/>
      <c r="N214" s="14"/>
      <c r="O214" s="14"/>
      <c r="P214" s="14" t="str">
        <f t="shared" si="67"/>
        <v>synonyms":["CFRHS60X40X5","CFRHS60/40/5","RHSCF60X40X5","RHSCF60/40/5","","",""]}]},</v>
      </c>
      <c r="Q214" s="14" t="str">
        <f t="shared" si="68"/>
        <v>{"CFRHS60X40X5": [{"shape_coords":[60,40,5,5,10],"shape_name":"Rectangle Hollow Section","synonyms":["CFRHS60X40X5","CFRHS60/40/5","RHSCF60X40X5","RHSCF60/40/5","","",""]}]},</v>
      </c>
      <c r="R214" s="2" t="str">
        <f t="shared" si="65"/>
        <v>'&lt;option value="60;40;5;5;10"&gt;CFRHS60X40X5&lt;/option&gt;</v>
      </c>
    </row>
    <row r="215" spans="1:18" customFormat="1" ht="14.45" customHeight="1">
      <c r="A215" s="14" t="str">
        <f t="shared" si="61"/>
        <v>CFRHS60X50X3</v>
      </c>
      <c r="B215" s="14">
        <v>60</v>
      </c>
      <c r="C215" s="14">
        <v>50</v>
      </c>
      <c r="D215" s="14">
        <v>3</v>
      </c>
      <c r="E215" s="14">
        <v>3</v>
      </c>
      <c r="F215" s="14">
        <v>4</v>
      </c>
      <c r="G215" s="14" t="s">
        <v>2061</v>
      </c>
      <c r="H215" s="14" t="s">
        <v>2062</v>
      </c>
      <c r="I215" s="23" t="str">
        <f t="shared" si="66"/>
        <v>CFRHS60X50X3</v>
      </c>
      <c r="J215" s="23" t="str">
        <f t="shared" si="62"/>
        <v>CFRHS60/50/3</v>
      </c>
      <c r="K215" s="23" t="str">
        <f t="shared" si="63"/>
        <v>RHSCF60X50X3</v>
      </c>
      <c r="L215" s="23" t="str">
        <f t="shared" si="64"/>
        <v>RHSCF60/50/3</v>
      </c>
      <c r="M215" s="14"/>
      <c r="N215" s="14"/>
      <c r="O215" s="14"/>
      <c r="P215" s="14" t="str">
        <f t="shared" si="67"/>
        <v>synonyms":["CFRHS60X50X3","CFRHS60/50/3","RHSCF60X50X3","RHSCF60/50/3","","",""]}]},</v>
      </c>
      <c r="Q215" s="14" t="str">
        <f t="shared" si="68"/>
        <v>{"CFRHS60X50X3": [{"shape_coords":[60,50,3,3,4],"shape_name":"Rectangle Hollow Section","synonyms":["CFRHS60X50X3","CFRHS60/50/3","RHSCF60X50X3","RHSCF60/50/3","","",""]}]},</v>
      </c>
      <c r="R215" s="2" t="str">
        <f t="shared" si="65"/>
        <v>'&lt;option value="60;50;3;3;4"&gt;CFRHS60X50X3&lt;/option&gt;</v>
      </c>
    </row>
    <row r="216" spans="1:18" customFormat="1" ht="14.45" customHeight="1">
      <c r="A216" s="14" t="str">
        <f t="shared" si="61"/>
        <v>CFRHS60X50X4</v>
      </c>
      <c r="B216" s="14">
        <v>60</v>
      </c>
      <c r="C216" s="14">
        <v>50</v>
      </c>
      <c r="D216" s="14">
        <v>4</v>
      </c>
      <c r="E216" s="14">
        <v>4</v>
      </c>
      <c r="F216" s="14">
        <v>6</v>
      </c>
      <c r="G216" s="14" t="s">
        <v>2061</v>
      </c>
      <c r="H216" s="14" t="s">
        <v>2062</v>
      </c>
      <c r="I216" s="23" t="str">
        <f t="shared" si="66"/>
        <v>CFRHS60X50X4</v>
      </c>
      <c r="J216" s="23" t="str">
        <f t="shared" si="62"/>
        <v>CFRHS60/50/4</v>
      </c>
      <c r="K216" s="23" t="str">
        <f t="shared" si="63"/>
        <v>RHSCF60X50X4</v>
      </c>
      <c r="L216" s="23" t="str">
        <f t="shared" si="64"/>
        <v>RHSCF60/50/4</v>
      </c>
      <c r="M216" s="14"/>
      <c r="N216" s="14"/>
      <c r="O216" s="14"/>
      <c r="P216" s="14" t="str">
        <f t="shared" si="67"/>
        <v>synonyms":["CFRHS60X50X4","CFRHS60/50/4","RHSCF60X50X4","RHSCF60/50/4","","",""]}]},</v>
      </c>
      <c r="Q216" s="14" t="str">
        <f t="shared" si="68"/>
        <v>{"CFRHS60X50X4": [{"shape_coords":[60,50,4,4,6],"shape_name":"Rectangle Hollow Section","synonyms":["CFRHS60X50X4","CFRHS60/50/4","RHSCF60X50X4","RHSCF60/50/4","","",""]}]},</v>
      </c>
      <c r="R216" s="2" t="str">
        <f t="shared" si="65"/>
        <v>'&lt;option value="60;50;4;4;6"&gt;CFRHS60X50X4&lt;/option&gt;</v>
      </c>
    </row>
    <row r="217" spans="1:18" customFormat="1" ht="14.45" customHeight="1">
      <c r="A217" s="14" t="str">
        <f t="shared" si="61"/>
        <v>CFRHS70X30X3</v>
      </c>
      <c r="B217" s="14">
        <v>70</v>
      </c>
      <c r="C217" s="14">
        <v>30</v>
      </c>
      <c r="D217" s="14">
        <v>3</v>
      </c>
      <c r="E217" s="14">
        <v>3</v>
      </c>
      <c r="F217" s="14">
        <v>6</v>
      </c>
      <c r="G217" s="14" t="s">
        <v>2061</v>
      </c>
      <c r="H217" s="14" t="s">
        <v>2062</v>
      </c>
      <c r="I217" s="23" t="str">
        <f t="shared" si="66"/>
        <v>CFRHS70X30X3</v>
      </c>
      <c r="J217" s="23" t="str">
        <f t="shared" si="62"/>
        <v>CFRHS70/30/3</v>
      </c>
      <c r="K217" s="23" t="str">
        <f t="shared" si="63"/>
        <v>RHSCF70X30X3</v>
      </c>
      <c r="L217" s="23" t="str">
        <f t="shared" si="64"/>
        <v>RHSCF70/30/3</v>
      </c>
      <c r="M217" s="14"/>
      <c r="N217" s="14"/>
      <c r="O217" s="14"/>
      <c r="P217" s="14" t="str">
        <f t="shared" si="67"/>
        <v>synonyms":["CFRHS70X30X3","CFRHS70/30/3","RHSCF70X30X3","RHSCF70/30/3","","",""]}]},</v>
      </c>
      <c r="Q217" s="14" t="str">
        <f t="shared" si="68"/>
        <v>{"CFRHS70X30X3": [{"shape_coords":[70,30,3,3,6],"shape_name":"Rectangle Hollow Section","synonyms":["CFRHS70X30X3","CFRHS70/30/3","RHSCF70X30X3","RHSCF70/30/3","","",""]}]},</v>
      </c>
      <c r="R217" s="2" t="str">
        <f t="shared" si="65"/>
        <v>'&lt;option value="70;30;3;3;6"&gt;CFRHS70X30X3&lt;/option&gt;</v>
      </c>
    </row>
    <row r="218" spans="1:18" customFormat="1" ht="14.45" customHeight="1">
      <c r="A218" s="14" t="str">
        <f t="shared" si="61"/>
        <v>CFRHS70X30X4</v>
      </c>
      <c r="B218" s="14">
        <v>70</v>
      </c>
      <c r="C218" s="14">
        <v>30</v>
      </c>
      <c r="D218" s="14">
        <v>4</v>
      </c>
      <c r="E218" s="14">
        <v>4</v>
      </c>
      <c r="F218" s="14">
        <v>8</v>
      </c>
      <c r="G218" s="14" t="s">
        <v>2061</v>
      </c>
      <c r="H218" s="14" t="s">
        <v>2062</v>
      </c>
      <c r="I218" s="23" t="str">
        <f t="shared" si="66"/>
        <v>CFRHS70X30X4</v>
      </c>
      <c r="J218" s="23" t="str">
        <f t="shared" si="62"/>
        <v>CFRHS70/30/4</v>
      </c>
      <c r="K218" s="23" t="str">
        <f t="shared" si="63"/>
        <v>RHSCF70X30X4</v>
      </c>
      <c r="L218" s="23" t="str">
        <f t="shared" si="64"/>
        <v>RHSCF70/30/4</v>
      </c>
      <c r="M218" s="14"/>
      <c r="N218" s="14"/>
      <c r="O218" s="14"/>
      <c r="P218" s="14" t="str">
        <f t="shared" si="67"/>
        <v>synonyms":["CFRHS70X30X4","CFRHS70/30/4","RHSCF70X30X4","RHSCF70/30/4","","",""]}]},</v>
      </c>
      <c r="Q218" s="14" t="str">
        <f t="shared" si="68"/>
        <v>{"CFRHS70X30X4": [{"shape_coords":[70,30,4,4,8],"shape_name":"Rectangle Hollow Section","synonyms":["CFRHS70X30X4","CFRHS70/30/4","RHSCF70X30X4","RHSCF70/30/4","","",""]}]},</v>
      </c>
      <c r="R218" s="2" t="str">
        <f t="shared" si="65"/>
        <v>'&lt;option value="70;30;4;4;8"&gt;CFRHS70X30X4&lt;/option&gt;</v>
      </c>
    </row>
    <row r="219" spans="1:18" customFormat="1" ht="14.45" customHeight="1">
      <c r="A219" s="14" t="str">
        <f t="shared" si="61"/>
        <v>CFRHS70X40X2</v>
      </c>
      <c r="B219" s="14">
        <v>70</v>
      </c>
      <c r="C219" s="14">
        <v>40</v>
      </c>
      <c r="D219" s="14">
        <v>2</v>
      </c>
      <c r="E219" s="14">
        <v>2</v>
      </c>
      <c r="F219" s="14">
        <v>4</v>
      </c>
      <c r="G219" s="14" t="s">
        <v>2061</v>
      </c>
      <c r="H219" s="14" t="s">
        <v>2062</v>
      </c>
      <c r="I219" s="23" t="str">
        <f t="shared" si="66"/>
        <v>CFRHS70X40X2</v>
      </c>
      <c r="J219" s="23" t="str">
        <f t="shared" si="62"/>
        <v>CFRHS70/40/2</v>
      </c>
      <c r="K219" s="23" t="str">
        <f t="shared" si="63"/>
        <v>RHSCF70X40X2</v>
      </c>
      <c r="L219" s="23" t="str">
        <f t="shared" si="64"/>
        <v>RHSCF70/40/2</v>
      </c>
      <c r="M219" s="14"/>
      <c r="N219" s="14"/>
      <c r="O219" s="14"/>
      <c r="P219" s="14" t="str">
        <f t="shared" si="67"/>
        <v>synonyms":["CFRHS70X40X2","CFRHS70/40/2","RHSCF70X40X2","RHSCF70/40/2","","",""]}]},</v>
      </c>
      <c r="Q219" s="14" t="str">
        <f t="shared" si="68"/>
        <v>{"CFRHS70X40X2": [{"shape_coords":[70,40,2,2,4],"shape_name":"Rectangle Hollow Section","synonyms":["CFRHS70X40X2","CFRHS70/40/2","RHSCF70X40X2","RHSCF70/40/2","","",""]}]},</v>
      </c>
      <c r="R219" s="2" t="str">
        <f t="shared" si="65"/>
        <v>'&lt;option value="70;40;2;2;4"&gt;CFRHS70X40X2&lt;/option&gt;</v>
      </c>
    </row>
    <row r="220" spans="1:18" customFormat="1" ht="14.45" customHeight="1">
      <c r="A220" s="14" t="str">
        <f t="shared" si="61"/>
        <v>CFRHS70X40X3</v>
      </c>
      <c r="B220" s="14">
        <v>70</v>
      </c>
      <c r="C220" s="14">
        <v>40</v>
      </c>
      <c r="D220" s="14">
        <v>3</v>
      </c>
      <c r="E220" s="14">
        <v>3</v>
      </c>
      <c r="F220" s="14">
        <v>6</v>
      </c>
      <c r="G220" s="14" t="s">
        <v>2061</v>
      </c>
      <c r="H220" s="14" t="s">
        <v>2062</v>
      </c>
      <c r="I220" s="23" t="str">
        <f t="shared" si="66"/>
        <v>CFRHS70X40X3</v>
      </c>
      <c r="J220" s="23" t="str">
        <f t="shared" si="62"/>
        <v>CFRHS70/40/3</v>
      </c>
      <c r="K220" s="23" t="str">
        <f t="shared" si="63"/>
        <v>RHSCF70X40X3</v>
      </c>
      <c r="L220" s="23" t="str">
        <f t="shared" si="64"/>
        <v>RHSCF70/40/3</v>
      </c>
      <c r="M220" s="14"/>
      <c r="N220" s="14"/>
      <c r="O220" s="14"/>
      <c r="P220" s="14" t="str">
        <f t="shared" si="67"/>
        <v>synonyms":["CFRHS70X40X3","CFRHS70/40/3","RHSCF70X40X3","RHSCF70/40/3","","",""]}]},</v>
      </c>
      <c r="Q220" s="14" t="str">
        <f t="shared" si="68"/>
        <v>{"CFRHS70X40X3": [{"shape_coords":[70,40,3,3,6],"shape_name":"Rectangle Hollow Section","synonyms":["CFRHS70X40X3","CFRHS70/40/3","RHSCF70X40X3","RHSCF70/40/3","","",""]}]},</v>
      </c>
      <c r="R220" s="2" t="str">
        <f t="shared" si="65"/>
        <v>'&lt;option value="70;40;3;3;6"&gt;CFRHS70X40X3&lt;/option&gt;</v>
      </c>
    </row>
    <row r="221" spans="1:18" customFormat="1" ht="14.45" customHeight="1">
      <c r="A221" s="14" t="str">
        <f t="shared" ref="A221:A284" si="69">"CFRHS"&amp;B221&amp;"X"&amp;C221&amp;"X"&amp;D221</f>
        <v>CFRHS70X40X4</v>
      </c>
      <c r="B221" s="14">
        <v>70</v>
      </c>
      <c r="C221" s="14">
        <v>40</v>
      </c>
      <c r="D221" s="14">
        <v>4</v>
      </c>
      <c r="E221" s="14">
        <v>4</v>
      </c>
      <c r="F221" s="14">
        <v>8</v>
      </c>
      <c r="G221" s="14" t="s">
        <v>2061</v>
      </c>
      <c r="H221" s="14" t="s">
        <v>2062</v>
      </c>
      <c r="I221" s="23" t="str">
        <f t="shared" si="66"/>
        <v>CFRHS70X40X4</v>
      </c>
      <c r="J221" s="23" t="str">
        <f t="shared" ref="J221:J284" si="70">"CFRHS"&amp;B221&amp;"/"&amp;C221&amp;"/"&amp;D221</f>
        <v>CFRHS70/40/4</v>
      </c>
      <c r="K221" s="23" t="str">
        <f t="shared" ref="K221:K284" si="71">"RHSCF"&amp;B221&amp;"X"&amp;C221&amp;"X"&amp;D221</f>
        <v>RHSCF70X40X4</v>
      </c>
      <c r="L221" s="23" t="str">
        <f t="shared" ref="L221:L284" si="72">"RHSCF"&amp;B221&amp;"/"&amp;C221&amp;"/"&amp;D221</f>
        <v>RHSCF70/40/4</v>
      </c>
      <c r="M221" s="14"/>
      <c r="N221" s="14"/>
      <c r="O221" s="14"/>
      <c r="P221" s="14" t="str">
        <f t="shared" si="67"/>
        <v>synonyms":["CFRHS70X40X4","CFRHS70/40/4","RHSCF70X40X4","RHSCF70/40/4","","",""]}]},</v>
      </c>
      <c r="Q221" s="14" t="str">
        <f t="shared" si="68"/>
        <v>{"CFRHS70X40X4": [{"shape_coords":[70,40,4,4,8],"shape_name":"Rectangle Hollow Section","synonyms":["CFRHS70X40X4","CFRHS70/40/4","RHSCF70X40X4","RHSCF70/40/4","","",""]}]},</v>
      </c>
      <c r="R221" s="2" t="str">
        <f t="shared" si="65"/>
        <v>'&lt;option value="70;40;4;4;8"&gt;CFRHS70X40X4&lt;/option&gt;</v>
      </c>
    </row>
    <row r="222" spans="1:18" customFormat="1" ht="14.45" customHeight="1">
      <c r="A222" s="14" t="str">
        <f t="shared" si="69"/>
        <v>CFRHS70X40X5</v>
      </c>
      <c r="B222" s="14">
        <v>70</v>
      </c>
      <c r="C222" s="14">
        <v>40</v>
      </c>
      <c r="D222" s="14">
        <v>5</v>
      </c>
      <c r="E222" s="14">
        <v>5</v>
      </c>
      <c r="F222" s="14">
        <v>10</v>
      </c>
      <c r="G222" s="14" t="s">
        <v>2061</v>
      </c>
      <c r="H222" s="14" t="s">
        <v>2062</v>
      </c>
      <c r="I222" s="23" t="str">
        <f t="shared" si="66"/>
        <v>CFRHS70X40X5</v>
      </c>
      <c r="J222" s="23" t="str">
        <f t="shared" si="70"/>
        <v>CFRHS70/40/5</v>
      </c>
      <c r="K222" s="23" t="str">
        <f t="shared" si="71"/>
        <v>RHSCF70X40X5</v>
      </c>
      <c r="L222" s="23" t="str">
        <f t="shared" si="72"/>
        <v>RHSCF70/40/5</v>
      </c>
      <c r="M222" s="14"/>
      <c r="N222" s="14"/>
      <c r="O222" s="14"/>
      <c r="P222" s="14" t="str">
        <f t="shared" si="67"/>
        <v>synonyms":["CFRHS70X40X5","CFRHS70/40/5","RHSCF70X40X5","RHSCF70/40/5","","",""]}]},</v>
      </c>
      <c r="Q222" s="14" t="str">
        <f t="shared" si="68"/>
        <v>{"CFRHS70X40X5": [{"shape_coords":[70,40,5,5,10],"shape_name":"Rectangle Hollow Section","synonyms":["CFRHS70X40X5","CFRHS70/40/5","RHSCF70X40X5","RHSCF70/40/5","","",""]}]},</v>
      </c>
      <c r="R222" s="2" t="str">
        <f t="shared" si="65"/>
        <v>'&lt;option value="70;40;5;5;10"&gt;CFRHS70X40X5&lt;/option&gt;</v>
      </c>
    </row>
    <row r="223" spans="1:18" customFormat="1" ht="14.45" customHeight="1">
      <c r="A223" s="14" t="str">
        <f t="shared" si="69"/>
        <v>CFRHS70X50X3</v>
      </c>
      <c r="B223" s="14">
        <v>70</v>
      </c>
      <c r="C223" s="14">
        <v>50</v>
      </c>
      <c r="D223" s="14">
        <v>3</v>
      </c>
      <c r="E223" s="14">
        <v>3</v>
      </c>
      <c r="F223" s="14">
        <v>6</v>
      </c>
      <c r="G223" s="14" t="s">
        <v>2061</v>
      </c>
      <c r="H223" s="14" t="s">
        <v>2062</v>
      </c>
      <c r="I223" s="23" t="str">
        <f t="shared" si="66"/>
        <v>CFRHS70X50X3</v>
      </c>
      <c r="J223" s="23" t="str">
        <f t="shared" si="70"/>
        <v>CFRHS70/50/3</v>
      </c>
      <c r="K223" s="23" t="str">
        <f t="shared" si="71"/>
        <v>RHSCF70X50X3</v>
      </c>
      <c r="L223" s="23" t="str">
        <f t="shared" si="72"/>
        <v>RHSCF70/50/3</v>
      </c>
      <c r="M223" s="14"/>
      <c r="N223" s="14"/>
      <c r="O223" s="14"/>
      <c r="P223" s="14" t="str">
        <f t="shared" si="67"/>
        <v>synonyms":["CFRHS70X50X3","CFRHS70/50/3","RHSCF70X50X3","RHSCF70/50/3","","",""]}]},</v>
      </c>
      <c r="Q223" s="14" t="str">
        <f t="shared" si="68"/>
        <v>{"CFRHS70X50X3": [{"shape_coords":[70,50,3,3,6],"shape_name":"Rectangle Hollow Section","synonyms":["CFRHS70X50X3","CFRHS70/50/3","RHSCF70X50X3","RHSCF70/50/3","","",""]}]},</v>
      </c>
      <c r="R223" s="2" t="str">
        <f t="shared" si="65"/>
        <v>'&lt;option value="70;50;3;3;6"&gt;CFRHS70X50X3&lt;/option&gt;</v>
      </c>
    </row>
    <row r="224" spans="1:18" customFormat="1" ht="14.45" customHeight="1">
      <c r="A224" s="14" t="str">
        <f t="shared" si="69"/>
        <v>CFRHS70X50X4</v>
      </c>
      <c r="B224" s="14">
        <v>70</v>
      </c>
      <c r="C224" s="14">
        <v>50</v>
      </c>
      <c r="D224" s="14">
        <v>4</v>
      </c>
      <c r="E224" s="14">
        <v>4</v>
      </c>
      <c r="F224" s="14">
        <v>8</v>
      </c>
      <c r="G224" s="14" t="s">
        <v>2061</v>
      </c>
      <c r="H224" s="14" t="s">
        <v>2062</v>
      </c>
      <c r="I224" s="23" t="str">
        <f t="shared" si="66"/>
        <v>CFRHS70X50X4</v>
      </c>
      <c r="J224" s="23" t="str">
        <f t="shared" si="70"/>
        <v>CFRHS70/50/4</v>
      </c>
      <c r="K224" s="23" t="str">
        <f t="shared" si="71"/>
        <v>RHSCF70X50X4</v>
      </c>
      <c r="L224" s="23" t="str">
        <f t="shared" si="72"/>
        <v>RHSCF70/50/4</v>
      </c>
      <c r="M224" s="14"/>
      <c r="N224" s="14"/>
      <c r="O224" s="14"/>
      <c r="P224" s="14" t="str">
        <f t="shared" si="67"/>
        <v>synonyms":["CFRHS70X50X4","CFRHS70/50/4","RHSCF70X50X4","RHSCF70/50/4","","",""]}]},</v>
      </c>
      <c r="Q224" s="14" t="str">
        <f t="shared" si="68"/>
        <v>{"CFRHS70X50X4": [{"shape_coords":[70,50,4,4,8],"shape_name":"Rectangle Hollow Section","synonyms":["CFRHS70X50X4","CFRHS70/50/4","RHSCF70X50X4","RHSCF70/50/4","","",""]}]},</v>
      </c>
      <c r="R224" s="2" t="str">
        <f t="shared" si="65"/>
        <v>'&lt;option value="70;50;4;4;8"&gt;CFRHS70X50X4&lt;/option&gt;</v>
      </c>
    </row>
    <row r="225" spans="1:18" customFormat="1" ht="14.45" customHeight="1">
      <c r="A225" s="14" t="str">
        <f t="shared" si="69"/>
        <v>CFRHS80X30X2</v>
      </c>
      <c r="B225" s="14">
        <v>80</v>
      </c>
      <c r="C225" s="14">
        <v>30</v>
      </c>
      <c r="D225" s="14">
        <v>2</v>
      </c>
      <c r="E225" s="14">
        <v>2</v>
      </c>
      <c r="F225" s="14">
        <v>4</v>
      </c>
      <c r="G225" s="14" t="s">
        <v>2061</v>
      </c>
      <c r="H225" s="14" t="s">
        <v>2062</v>
      </c>
      <c r="I225" s="23" t="str">
        <f t="shared" si="66"/>
        <v>CFRHS80X30X2</v>
      </c>
      <c r="J225" s="23" t="str">
        <f t="shared" si="70"/>
        <v>CFRHS80/30/2</v>
      </c>
      <c r="K225" s="23" t="str">
        <f t="shared" si="71"/>
        <v>RHSCF80X30X2</v>
      </c>
      <c r="L225" s="23" t="str">
        <f t="shared" si="72"/>
        <v>RHSCF80/30/2</v>
      </c>
      <c r="M225" s="14"/>
      <c r="N225" s="14"/>
      <c r="O225" s="14"/>
      <c r="P225" s="14" t="str">
        <f t="shared" si="67"/>
        <v>synonyms":["CFRHS80X30X2","CFRHS80/30/2","RHSCF80X30X2","RHSCF80/30/2","","",""]}]},</v>
      </c>
      <c r="Q225" s="14" t="str">
        <f t="shared" si="68"/>
        <v>{"CFRHS80X30X2": [{"shape_coords":[80,30,2,2,4],"shape_name":"Rectangle Hollow Section","synonyms":["CFRHS80X30X2","CFRHS80/30/2","RHSCF80X30X2","RHSCF80/30/2","","",""]}]},</v>
      </c>
      <c r="R225" s="2" t="str">
        <f t="shared" si="65"/>
        <v>'&lt;option value="80;30;2;2;4"&gt;CFRHS80X30X2&lt;/option&gt;</v>
      </c>
    </row>
    <row r="226" spans="1:18" customFormat="1" ht="14.45" customHeight="1">
      <c r="A226" s="14" t="str">
        <f t="shared" si="69"/>
        <v>CFRHS80X30X3</v>
      </c>
      <c r="B226" s="14">
        <v>80</v>
      </c>
      <c r="C226" s="14">
        <v>30</v>
      </c>
      <c r="D226" s="14">
        <v>3</v>
      </c>
      <c r="E226" s="14">
        <v>3</v>
      </c>
      <c r="F226" s="14">
        <v>6</v>
      </c>
      <c r="G226" s="14" t="s">
        <v>2061</v>
      </c>
      <c r="H226" s="14" t="s">
        <v>2062</v>
      </c>
      <c r="I226" s="23" t="str">
        <f t="shared" si="66"/>
        <v>CFRHS80X30X3</v>
      </c>
      <c r="J226" s="23" t="str">
        <f t="shared" si="70"/>
        <v>CFRHS80/30/3</v>
      </c>
      <c r="K226" s="23" t="str">
        <f t="shared" si="71"/>
        <v>RHSCF80X30X3</v>
      </c>
      <c r="L226" s="23" t="str">
        <f t="shared" si="72"/>
        <v>RHSCF80/30/3</v>
      </c>
      <c r="M226" s="14"/>
      <c r="N226" s="14"/>
      <c r="O226" s="14"/>
      <c r="P226" s="14" t="str">
        <f t="shared" si="67"/>
        <v>synonyms":["CFRHS80X30X3","CFRHS80/30/3","RHSCF80X30X3","RHSCF80/30/3","","",""]}]},</v>
      </c>
      <c r="Q226" s="14" t="str">
        <f t="shared" si="68"/>
        <v>{"CFRHS80X30X3": [{"shape_coords":[80,30,3,3,6],"shape_name":"Rectangle Hollow Section","synonyms":["CFRHS80X30X3","CFRHS80/30/3","RHSCF80X30X3","RHSCF80/30/3","","",""]}]},</v>
      </c>
      <c r="R226" s="2" t="str">
        <f t="shared" si="65"/>
        <v>'&lt;option value="80;30;3;3;6"&gt;CFRHS80X30X3&lt;/option&gt;</v>
      </c>
    </row>
    <row r="227" spans="1:18" customFormat="1" ht="14.45" customHeight="1">
      <c r="A227" s="14" t="str">
        <f t="shared" si="69"/>
        <v>CFRHS80X40X2</v>
      </c>
      <c r="B227" s="14">
        <v>80</v>
      </c>
      <c r="C227" s="14">
        <v>40</v>
      </c>
      <c r="D227" s="14">
        <v>2</v>
      </c>
      <c r="E227" s="14">
        <v>2</v>
      </c>
      <c r="F227" s="14">
        <v>4</v>
      </c>
      <c r="G227" s="14" t="s">
        <v>2061</v>
      </c>
      <c r="H227" s="14" t="s">
        <v>2062</v>
      </c>
      <c r="I227" s="23" t="str">
        <f t="shared" si="66"/>
        <v>CFRHS80X40X2</v>
      </c>
      <c r="J227" s="23" t="str">
        <f t="shared" si="70"/>
        <v>CFRHS80/40/2</v>
      </c>
      <c r="K227" s="23" t="str">
        <f t="shared" si="71"/>
        <v>RHSCF80X40X2</v>
      </c>
      <c r="L227" s="23" t="str">
        <f t="shared" si="72"/>
        <v>RHSCF80/40/2</v>
      </c>
      <c r="M227" s="14"/>
      <c r="N227" s="14"/>
      <c r="O227" s="14"/>
      <c r="P227" s="14" t="str">
        <f t="shared" si="67"/>
        <v>synonyms":["CFRHS80X40X2","CFRHS80/40/2","RHSCF80X40X2","RHSCF80/40/2","","",""]}]},</v>
      </c>
      <c r="Q227" s="14" t="str">
        <f t="shared" si="68"/>
        <v>{"CFRHS80X40X2": [{"shape_coords":[80,40,2,2,4],"shape_name":"Rectangle Hollow Section","synonyms":["CFRHS80X40X2","CFRHS80/40/2","RHSCF80X40X2","RHSCF80/40/2","","",""]}]},</v>
      </c>
      <c r="R227" s="2" t="str">
        <f t="shared" si="65"/>
        <v>'&lt;option value="80;40;2;2;4"&gt;CFRHS80X40X2&lt;/option&gt;</v>
      </c>
    </row>
    <row r="228" spans="1:18" customFormat="1" ht="14.45" customHeight="1">
      <c r="A228" s="14" t="str">
        <f t="shared" si="69"/>
        <v>CFRHS80X40X3</v>
      </c>
      <c r="B228" s="14">
        <v>80</v>
      </c>
      <c r="C228" s="14">
        <v>40</v>
      </c>
      <c r="D228" s="14">
        <v>3</v>
      </c>
      <c r="E228" s="14">
        <v>3</v>
      </c>
      <c r="F228" s="14">
        <v>6</v>
      </c>
      <c r="G228" s="14" t="s">
        <v>2061</v>
      </c>
      <c r="H228" s="14" t="s">
        <v>2062</v>
      </c>
      <c r="I228" s="23" t="str">
        <f t="shared" si="66"/>
        <v>CFRHS80X40X3</v>
      </c>
      <c r="J228" s="23" t="str">
        <f t="shared" si="70"/>
        <v>CFRHS80/40/3</v>
      </c>
      <c r="K228" s="23" t="str">
        <f t="shared" si="71"/>
        <v>RHSCF80X40X3</v>
      </c>
      <c r="L228" s="23" t="str">
        <f t="shared" si="72"/>
        <v>RHSCF80/40/3</v>
      </c>
      <c r="M228" s="14"/>
      <c r="N228" s="14"/>
      <c r="O228" s="14"/>
      <c r="P228" s="14" t="str">
        <f t="shared" si="67"/>
        <v>synonyms":["CFRHS80X40X3","CFRHS80/40/3","RHSCF80X40X3","RHSCF80/40/3","","",""]}]},</v>
      </c>
      <c r="Q228" s="14" t="str">
        <f t="shared" si="68"/>
        <v>{"CFRHS80X40X3": [{"shape_coords":[80,40,3,3,6],"shape_name":"Rectangle Hollow Section","synonyms":["CFRHS80X40X3","CFRHS80/40/3","RHSCF80X40X3","RHSCF80/40/3","","",""]}]},</v>
      </c>
      <c r="R228" s="2" t="str">
        <f t="shared" si="65"/>
        <v>'&lt;option value="80;40;3;3;6"&gt;CFRHS80X40X3&lt;/option&gt;</v>
      </c>
    </row>
    <row r="229" spans="1:18" customFormat="1" ht="14.45" customHeight="1">
      <c r="A229" s="14" t="str">
        <f t="shared" si="69"/>
        <v>CFRHS80X40X4</v>
      </c>
      <c r="B229" s="14">
        <v>80</v>
      </c>
      <c r="C229" s="14">
        <v>40</v>
      </c>
      <c r="D229" s="14">
        <v>4</v>
      </c>
      <c r="E229" s="14">
        <v>4</v>
      </c>
      <c r="F229" s="14">
        <v>8</v>
      </c>
      <c r="G229" s="14" t="s">
        <v>2061</v>
      </c>
      <c r="H229" s="14" t="s">
        <v>2062</v>
      </c>
      <c r="I229" s="23" t="str">
        <f t="shared" si="66"/>
        <v>CFRHS80X40X4</v>
      </c>
      <c r="J229" s="23" t="str">
        <f t="shared" si="70"/>
        <v>CFRHS80/40/4</v>
      </c>
      <c r="K229" s="23" t="str">
        <f t="shared" si="71"/>
        <v>RHSCF80X40X4</v>
      </c>
      <c r="L229" s="23" t="str">
        <f t="shared" si="72"/>
        <v>RHSCF80/40/4</v>
      </c>
      <c r="M229" s="14"/>
      <c r="N229" s="14"/>
      <c r="O229" s="14"/>
      <c r="P229" s="14" t="str">
        <f t="shared" si="67"/>
        <v>synonyms":["CFRHS80X40X4","CFRHS80/40/4","RHSCF80X40X4","RHSCF80/40/4","","",""]}]},</v>
      </c>
      <c r="Q229" s="14" t="str">
        <f t="shared" si="68"/>
        <v>{"CFRHS80X40X4": [{"shape_coords":[80,40,4,4,8],"shape_name":"Rectangle Hollow Section","synonyms":["CFRHS80X40X4","CFRHS80/40/4","RHSCF80X40X4","RHSCF80/40/4","","",""]}]},</v>
      </c>
      <c r="R229" s="2" t="str">
        <f t="shared" si="65"/>
        <v>'&lt;option value="80;40;4;4;8"&gt;CFRHS80X40X4&lt;/option&gt;</v>
      </c>
    </row>
    <row r="230" spans="1:18" customFormat="1" ht="14.45" customHeight="1">
      <c r="A230" s="14" t="str">
        <f t="shared" si="69"/>
        <v>CFRHS80X40X5</v>
      </c>
      <c r="B230" s="14">
        <v>80</v>
      </c>
      <c r="C230" s="14">
        <v>40</v>
      </c>
      <c r="D230" s="14">
        <v>5</v>
      </c>
      <c r="E230" s="14">
        <v>5</v>
      </c>
      <c r="F230" s="14">
        <v>10</v>
      </c>
      <c r="G230" s="14" t="s">
        <v>2061</v>
      </c>
      <c r="H230" s="14" t="s">
        <v>2062</v>
      </c>
      <c r="I230" s="23" t="str">
        <f t="shared" si="66"/>
        <v>CFRHS80X40X5</v>
      </c>
      <c r="J230" s="23" t="str">
        <f t="shared" si="70"/>
        <v>CFRHS80/40/5</v>
      </c>
      <c r="K230" s="23" t="str">
        <f t="shared" si="71"/>
        <v>RHSCF80X40X5</v>
      </c>
      <c r="L230" s="23" t="str">
        <f t="shared" si="72"/>
        <v>RHSCF80/40/5</v>
      </c>
      <c r="M230" s="14"/>
      <c r="N230" s="14"/>
      <c r="O230" s="14"/>
      <c r="P230" s="14" t="str">
        <f t="shared" si="67"/>
        <v>synonyms":["CFRHS80X40X5","CFRHS80/40/5","RHSCF80X40X5","RHSCF80/40/5","","",""]}]},</v>
      </c>
      <c r="Q230" s="14" t="str">
        <f t="shared" si="68"/>
        <v>{"CFRHS80X40X5": [{"shape_coords":[80,40,5,5,10],"shape_name":"Rectangle Hollow Section","synonyms":["CFRHS80X40X5","CFRHS80/40/5","RHSCF80X40X5","RHSCF80/40/5","","",""]}]},</v>
      </c>
      <c r="R230" s="2" t="str">
        <f t="shared" si="65"/>
        <v>'&lt;option value="80;40;5;5;10"&gt;CFRHS80X40X5&lt;/option&gt;</v>
      </c>
    </row>
    <row r="231" spans="1:18" customFormat="1" ht="14.45" customHeight="1">
      <c r="A231" s="14" t="str">
        <f t="shared" si="69"/>
        <v>CFRHS80X50X2</v>
      </c>
      <c r="B231" s="14">
        <v>80</v>
      </c>
      <c r="C231" s="14">
        <v>50</v>
      </c>
      <c r="D231" s="14">
        <v>2</v>
      </c>
      <c r="E231" s="14">
        <v>2</v>
      </c>
      <c r="F231" s="14">
        <v>4</v>
      </c>
      <c r="G231" s="14" t="s">
        <v>2061</v>
      </c>
      <c r="H231" s="14" t="s">
        <v>2062</v>
      </c>
      <c r="I231" s="23" t="str">
        <f t="shared" si="66"/>
        <v>CFRHS80X50X2</v>
      </c>
      <c r="J231" s="23" t="str">
        <f t="shared" si="70"/>
        <v>CFRHS80/50/2</v>
      </c>
      <c r="K231" s="23" t="str">
        <f t="shared" si="71"/>
        <v>RHSCF80X50X2</v>
      </c>
      <c r="L231" s="23" t="str">
        <f t="shared" si="72"/>
        <v>RHSCF80/50/2</v>
      </c>
      <c r="M231" s="14"/>
      <c r="N231" s="14"/>
      <c r="O231" s="14"/>
      <c r="P231" s="14" t="str">
        <f t="shared" si="67"/>
        <v>synonyms":["CFRHS80X50X2","CFRHS80/50/2","RHSCF80X50X2","RHSCF80/50/2","","",""]}]},</v>
      </c>
      <c r="Q231" s="14" t="str">
        <f t="shared" si="68"/>
        <v>{"CFRHS80X50X2": [{"shape_coords":[80,50,2,2,4],"shape_name":"Rectangle Hollow Section","synonyms":["CFRHS80X50X2","CFRHS80/50/2","RHSCF80X50X2","RHSCF80/50/2","","",""]}]},</v>
      </c>
      <c r="R231" s="2" t="str">
        <f t="shared" si="65"/>
        <v>'&lt;option value="80;50;2;2;4"&gt;CFRHS80X50X2&lt;/option&gt;</v>
      </c>
    </row>
    <row r="232" spans="1:18" customFormat="1" ht="14.45" customHeight="1">
      <c r="A232" s="14" t="str">
        <f t="shared" si="69"/>
        <v>CFRHS80X50X2.5</v>
      </c>
      <c r="B232" s="14">
        <v>80</v>
      </c>
      <c r="C232" s="14">
        <v>50</v>
      </c>
      <c r="D232" s="14" t="s">
        <v>1014</v>
      </c>
      <c r="E232" s="14" t="s">
        <v>1014</v>
      </c>
      <c r="F232" s="14">
        <v>5</v>
      </c>
      <c r="G232" s="14" t="s">
        <v>2061</v>
      </c>
      <c r="H232" s="14" t="s">
        <v>2062</v>
      </c>
      <c r="I232" s="23" t="str">
        <f t="shared" si="66"/>
        <v>CFRHS80X50X2.5</v>
      </c>
      <c r="J232" s="23" t="str">
        <f t="shared" si="70"/>
        <v>CFRHS80/50/2.5</v>
      </c>
      <c r="K232" s="23" t="str">
        <f t="shared" si="71"/>
        <v>RHSCF80X50X2.5</v>
      </c>
      <c r="L232" s="23" t="str">
        <f t="shared" si="72"/>
        <v>RHSCF80/50/2.5</v>
      </c>
      <c r="M232" s="14"/>
      <c r="N232" s="14"/>
      <c r="O232" s="14"/>
      <c r="P232" s="14" t="str">
        <f t="shared" si="67"/>
        <v>synonyms":["CFRHS80X50X2.5","CFRHS80/50/2.5","RHSCF80X50X2.5","RHSCF80/50/2.5","","",""]}]},</v>
      </c>
      <c r="Q232" s="14" t="str">
        <f t="shared" si="68"/>
        <v>{"CFRHS80X50X2.5": [{"shape_coords":[80,50,2.5,2.5,5],"shape_name":"Rectangle Hollow Section","synonyms":["CFRHS80X50X2.5","CFRHS80/50/2.5","RHSCF80X50X2.5","RHSCF80/50/2.5","","",""]}]},</v>
      </c>
      <c r="R232" s="2" t="str">
        <f t="shared" si="65"/>
        <v>'&lt;option value="80;50;2.5;2.5;5"&gt;CFRHS80X50X2.5&lt;/option&gt;</v>
      </c>
    </row>
    <row r="233" spans="1:18" customFormat="1" ht="14.45" customHeight="1">
      <c r="A233" s="14" t="str">
        <f t="shared" si="69"/>
        <v>CFRHS80X50X3</v>
      </c>
      <c r="B233" s="14">
        <v>80</v>
      </c>
      <c r="C233" s="14">
        <v>50</v>
      </c>
      <c r="D233" s="14">
        <v>3</v>
      </c>
      <c r="E233" s="14">
        <v>3</v>
      </c>
      <c r="F233" s="14">
        <v>6</v>
      </c>
      <c r="G233" s="14" t="s">
        <v>2061</v>
      </c>
      <c r="H233" s="14" t="s">
        <v>2062</v>
      </c>
      <c r="I233" s="23" t="str">
        <f t="shared" si="66"/>
        <v>CFRHS80X50X3</v>
      </c>
      <c r="J233" s="23" t="str">
        <f t="shared" si="70"/>
        <v>CFRHS80/50/3</v>
      </c>
      <c r="K233" s="23" t="str">
        <f t="shared" si="71"/>
        <v>RHSCF80X50X3</v>
      </c>
      <c r="L233" s="23" t="str">
        <f t="shared" si="72"/>
        <v>RHSCF80/50/3</v>
      </c>
      <c r="M233" s="14"/>
      <c r="N233" s="14"/>
      <c r="O233" s="14"/>
      <c r="P233" s="14" t="str">
        <f t="shared" si="67"/>
        <v>synonyms":["CFRHS80X50X3","CFRHS80/50/3","RHSCF80X50X3","RHSCF80/50/3","","",""]}]},</v>
      </c>
      <c r="Q233" s="14" t="str">
        <f t="shared" si="68"/>
        <v>{"CFRHS80X50X3": [{"shape_coords":[80,50,3,3,6],"shape_name":"Rectangle Hollow Section","synonyms":["CFRHS80X50X3","CFRHS80/50/3","RHSCF80X50X3","RHSCF80/50/3","","",""]}]},</v>
      </c>
      <c r="R233" s="2" t="str">
        <f t="shared" si="65"/>
        <v>'&lt;option value="80;50;3;3;6"&gt;CFRHS80X50X3&lt;/option&gt;</v>
      </c>
    </row>
    <row r="234" spans="1:18" customFormat="1" ht="14.45" customHeight="1">
      <c r="A234" s="14" t="str">
        <f t="shared" si="69"/>
        <v>CFRHS80X50X4</v>
      </c>
      <c r="B234" s="14">
        <v>80</v>
      </c>
      <c r="C234" s="14">
        <v>50</v>
      </c>
      <c r="D234" s="14">
        <v>4</v>
      </c>
      <c r="E234" s="14">
        <v>4</v>
      </c>
      <c r="F234" s="14">
        <v>8</v>
      </c>
      <c r="G234" s="14" t="s">
        <v>2061</v>
      </c>
      <c r="H234" s="14" t="s">
        <v>2062</v>
      </c>
      <c r="I234" s="23" t="str">
        <f t="shared" si="66"/>
        <v>CFRHS80X50X4</v>
      </c>
      <c r="J234" s="23" t="str">
        <f t="shared" si="70"/>
        <v>CFRHS80/50/4</v>
      </c>
      <c r="K234" s="23" t="str">
        <f t="shared" si="71"/>
        <v>RHSCF80X50X4</v>
      </c>
      <c r="L234" s="23" t="str">
        <f t="shared" si="72"/>
        <v>RHSCF80/50/4</v>
      </c>
      <c r="M234" s="14"/>
      <c r="N234" s="14"/>
      <c r="O234" s="14"/>
      <c r="P234" s="14" t="str">
        <f t="shared" si="67"/>
        <v>synonyms":["CFRHS80X50X4","CFRHS80/50/4","RHSCF80X50X4","RHSCF80/50/4","","",""]}]},</v>
      </c>
      <c r="Q234" s="14" t="str">
        <f t="shared" si="68"/>
        <v>{"CFRHS80X50X4": [{"shape_coords":[80,50,4,4,8],"shape_name":"Rectangle Hollow Section","synonyms":["CFRHS80X50X4","CFRHS80/50/4","RHSCF80X50X4","RHSCF80/50/4","","",""]}]},</v>
      </c>
      <c r="R234" s="2" t="str">
        <f t="shared" si="65"/>
        <v>'&lt;option value="80;50;4;4;8"&gt;CFRHS80X50X4&lt;/option&gt;</v>
      </c>
    </row>
    <row r="235" spans="1:18" customFormat="1" ht="14.45" customHeight="1">
      <c r="A235" s="14" t="str">
        <f t="shared" si="69"/>
        <v>CFRHS80X50X5</v>
      </c>
      <c r="B235" s="14">
        <v>80</v>
      </c>
      <c r="C235" s="14">
        <v>50</v>
      </c>
      <c r="D235" s="14">
        <v>5</v>
      </c>
      <c r="E235" s="14">
        <v>5</v>
      </c>
      <c r="F235" s="14">
        <v>10</v>
      </c>
      <c r="G235" s="14" t="s">
        <v>2061</v>
      </c>
      <c r="H235" s="14" t="s">
        <v>2062</v>
      </c>
      <c r="I235" s="23" t="str">
        <f t="shared" si="66"/>
        <v>CFRHS80X50X5</v>
      </c>
      <c r="J235" s="23" t="str">
        <f t="shared" si="70"/>
        <v>CFRHS80/50/5</v>
      </c>
      <c r="K235" s="23" t="str">
        <f t="shared" si="71"/>
        <v>RHSCF80X50X5</v>
      </c>
      <c r="L235" s="23" t="str">
        <f t="shared" si="72"/>
        <v>RHSCF80/50/5</v>
      </c>
      <c r="M235" s="14"/>
      <c r="N235" s="14"/>
      <c r="O235" s="14"/>
      <c r="P235" s="14" t="str">
        <f t="shared" si="67"/>
        <v>synonyms":["CFRHS80X50X5","CFRHS80/50/5","RHSCF80X50X5","RHSCF80/50/5","","",""]}]},</v>
      </c>
      <c r="Q235" s="14" t="str">
        <f t="shared" si="68"/>
        <v>{"CFRHS80X50X5": [{"shape_coords":[80,50,5,5,10],"shape_name":"Rectangle Hollow Section","synonyms":["CFRHS80X50X5","CFRHS80/50/5","RHSCF80X50X5","RHSCF80/50/5","","",""]}]},</v>
      </c>
      <c r="R235" s="2" t="str">
        <f t="shared" si="65"/>
        <v>'&lt;option value="80;50;5;5;10"&gt;CFRHS80X50X5&lt;/option&gt;</v>
      </c>
    </row>
    <row r="236" spans="1:18" customFormat="1" ht="14.45" customHeight="1">
      <c r="A236" s="14" t="str">
        <f t="shared" si="69"/>
        <v>CFRHS80X60X3</v>
      </c>
      <c r="B236" s="14">
        <v>80</v>
      </c>
      <c r="C236" s="14">
        <v>60</v>
      </c>
      <c r="D236" s="14">
        <v>3</v>
      </c>
      <c r="E236" s="14">
        <v>3</v>
      </c>
      <c r="F236" s="14">
        <v>6</v>
      </c>
      <c r="G236" s="14" t="s">
        <v>2061</v>
      </c>
      <c r="H236" s="14" t="s">
        <v>2062</v>
      </c>
      <c r="I236" s="23" t="str">
        <f t="shared" si="66"/>
        <v>CFRHS80X60X3</v>
      </c>
      <c r="J236" s="23" t="str">
        <f t="shared" si="70"/>
        <v>CFRHS80/60/3</v>
      </c>
      <c r="K236" s="23" t="str">
        <f t="shared" si="71"/>
        <v>RHSCF80X60X3</v>
      </c>
      <c r="L236" s="23" t="str">
        <f t="shared" si="72"/>
        <v>RHSCF80/60/3</v>
      </c>
      <c r="M236" s="14"/>
      <c r="N236" s="14"/>
      <c r="O236" s="14"/>
      <c r="P236" s="14" t="str">
        <f t="shared" si="67"/>
        <v>synonyms":["CFRHS80X60X3","CFRHS80/60/3","RHSCF80X60X3","RHSCF80/60/3","","",""]}]},</v>
      </c>
      <c r="Q236" s="14" t="str">
        <f t="shared" si="68"/>
        <v>{"CFRHS80X60X3": [{"shape_coords":[80,60,3,3,6],"shape_name":"Rectangle Hollow Section","synonyms":["CFRHS80X60X3","CFRHS80/60/3","RHSCF80X60X3","RHSCF80/60/3","","",""]}]},</v>
      </c>
      <c r="R236" s="2" t="str">
        <f t="shared" si="65"/>
        <v>'&lt;option value="80;60;3;3;6"&gt;CFRHS80X60X3&lt;/option&gt;</v>
      </c>
    </row>
    <row r="237" spans="1:18" customFormat="1" ht="14.45" customHeight="1">
      <c r="A237" s="14" t="str">
        <f t="shared" si="69"/>
        <v>CFRHS80X60X4</v>
      </c>
      <c r="B237" s="14">
        <v>80</v>
      </c>
      <c r="C237" s="14">
        <v>60</v>
      </c>
      <c r="D237" s="14">
        <v>4</v>
      </c>
      <c r="E237" s="14">
        <v>4</v>
      </c>
      <c r="F237" s="14">
        <v>8</v>
      </c>
      <c r="G237" s="14" t="s">
        <v>2061</v>
      </c>
      <c r="H237" s="14" t="s">
        <v>2062</v>
      </c>
      <c r="I237" s="23" t="str">
        <f t="shared" si="66"/>
        <v>CFRHS80X60X4</v>
      </c>
      <c r="J237" s="23" t="str">
        <f t="shared" si="70"/>
        <v>CFRHS80/60/4</v>
      </c>
      <c r="K237" s="23" t="str">
        <f t="shared" si="71"/>
        <v>RHSCF80X60X4</v>
      </c>
      <c r="L237" s="23" t="str">
        <f t="shared" si="72"/>
        <v>RHSCF80/60/4</v>
      </c>
      <c r="M237" s="14"/>
      <c r="N237" s="14"/>
      <c r="O237" s="14"/>
      <c r="P237" s="14" t="str">
        <f t="shared" si="67"/>
        <v>synonyms":["CFRHS80X60X4","CFRHS80/60/4","RHSCF80X60X4","RHSCF80/60/4","","",""]}]},</v>
      </c>
      <c r="Q237" s="14" t="str">
        <f t="shared" si="68"/>
        <v>{"CFRHS80X60X4": [{"shape_coords":[80,60,4,4,8],"shape_name":"Rectangle Hollow Section","synonyms":["CFRHS80X60X4","CFRHS80/60/4","RHSCF80X60X4","RHSCF80/60/4","","",""]}]},</v>
      </c>
      <c r="R237" s="2" t="str">
        <f t="shared" si="65"/>
        <v>'&lt;option value="80;60;4;4;8"&gt;CFRHS80X60X4&lt;/option&gt;</v>
      </c>
    </row>
    <row r="238" spans="1:18" customFormat="1" ht="14.45" customHeight="1">
      <c r="A238" s="14" t="str">
        <f t="shared" si="69"/>
        <v>CFRHS80X60X5</v>
      </c>
      <c r="B238" s="14">
        <v>80</v>
      </c>
      <c r="C238" s="14">
        <v>60</v>
      </c>
      <c r="D238" s="14">
        <v>5</v>
      </c>
      <c r="E238" s="14">
        <v>5</v>
      </c>
      <c r="F238" s="14">
        <v>10</v>
      </c>
      <c r="G238" s="14" t="s">
        <v>2061</v>
      </c>
      <c r="H238" s="14" t="s">
        <v>2062</v>
      </c>
      <c r="I238" s="23" t="str">
        <f t="shared" si="66"/>
        <v>CFRHS80X60X5</v>
      </c>
      <c r="J238" s="23" t="str">
        <f t="shared" si="70"/>
        <v>CFRHS80/60/5</v>
      </c>
      <c r="K238" s="23" t="str">
        <f t="shared" si="71"/>
        <v>RHSCF80X60X5</v>
      </c>
      <c r="L238" s="23" t="str">
        <f t="shared" si="72"/>
        <v>RHSCF80/60/5</v>
      </c>
      <c r="M238" s="14"/>
      <c r="N238" s="14"/>
      <c r="O238" s="14"/>
      <c r="P238" s="14" t="str">
        <f t="shared" si="67"/>
        <v>synonyms":["CFRHS80X60X5","CFRHS80/60/5","RHSCF80X60X5","RHSCF80/60/5","","",""]}]},</v>
      </c>
      <c r="Q238" s="14" t="str">
        <f t="shared" si="68"/>
        <v>{"CFRHS80X60X5": [{"shape_coords":[80,60,5,5,10],"shape_name":"Rectangle Hollow Section","synonyms":["CFRHS80X60X5","CFRHS80/60/5","RHSCF80X60X5","RHSCF80/60/5","","",""]}]},</v>
      </c>
      <c r="R238" s="2" t="str">
        <f t="shared" si="65"/>
        <v>'&lt;option value="80;60;5;5;10"&gt;CFRHS80X60X5&lt;/option&gt;</v>
      </c>
    </row>
    <row r="239" spans="1:18" customFormat="1" ht="14.45" customHeight="1">
      <c r="A239" s="14" t="str">
        <f t="shared" si="69"/>
        <v>CFRHS90X50X3</v>
      </c>
      <c r="B239" s="14">
        <v>90</v>
      </c>
      <c r="C239" s="14">
        <v>50</v>
      </c>
      <c r="D239" s="14">
        <v>3</v>
      </c>
      <c r="E239" s="14">
        <v>3</v>
      </c>
      <c r="F239" s="14">
        <v>6</v>
      </c>
      <c r="G239" s="14" t="s">
        <v>2061</v>
      </c>
      <c r="H239" s="14" t="s">
        <v>2062</v>
      </c>
      <c r="I239" s="23" t="str">
        <f t="shared" si="66"/>
        <v>CFRHS90X50X3</v>
      </c>
      <c r="J239" s="23" t="str">
        <f t="shared" si="70"/>
        <v>CFRHS90/50/3</v>
      </c>
      <c r="K239" s="23" t="str">
        <f t="shared" si="71"/>
        <v>RHSCF90X50X3</v>
      </c>
      <c r="L239" s="23" t="str">
        <f t="shared" si="72"/>
        <v>RHSCF90/50/3</v>
      </c>
      <c r="M239" s="14"/>
      <c r="N239" s="14"/>
      <c r="O239" s="14"/>
      <c r="P239" s="14" t="str">
        <f t="shared" si="67"/>
        <v>synonyms":["CFRHS90X50X3","CFRHS90/50/3","RHSCF90X50X3","RHSCF90/50/3","","",""]}]},</v>
      </c>
      <c r="Q239" s="14" t="str">
        <f t="shared" si="68"/>
        <v>{"CFRHS90X50X3": [{"shape_coords":[90,50,3,3,6],"shape_name":"Rectangle Hollow Section","synonyms":["CFRHS90X50X3","CFRHS90/50/3","RHSCF90X50X3","RHSCF90/50/3","","",""]}]},</v>
      </c>
      <c r="R239" s="2" t="str">
        <f t="shared" si="65"/>
        <v>'&lt;option value="90;50;3;3;6"&gt;CFRHS90X50X3&lt;/option&gt;</v>
      </c>
    </row>
    <row r="240" spans="1:18" customFormat="1" ht="14.45" customHeight="1">
      <c r="A240" s="14" t="str">
        <f t="shared" si="69"/>
        <v>CFRHS90X50X4</v>
      </c>
      <c r="B240" s="14">
        <v>90</v>
      </c>
      <c r="C240" s="14">
        <v>50</v>
      </c>
      <c r="D240" s="14">
        <v>4</v>
      </c>
      <c r="E240" s="14">
        <v>4</v>
      </c>
      <c r="F240" s="14">
        <v>8</v>
      </c>
      <c r="G240" s="14" t="s">
        <v>2061</v>
      </c>
      <c r="H240" s="14" t="s">
        <v>2062</v>
      </c>
      <c r="I240" s="23" t="str">
        <f t="shared" si="66"/>
        <v>CFRHS90X50X4</v>
      </c>
      <c r="J240" s="23" t="str">
        <f t="shared" si="70"/>
        <v>CFRHS90/50/4</v>
      </c>
      <c r="K240" s="23" t="str">
        <f t="shared" si="71"/>
        <v>RHSCF90X50X4</v>
      </c>
      <c r="L240" s="23" t="str">
        <f t="shared" si="72"/>
        <v>RHSCF90/50/4</v>
      </c>
      <c r="M240" s="14"/>
      <c r="N240" s="14"/>
      <c r="O240" s="14"/>
      <c r="P240" s="14" t="str">
        <f t="shared" si="67"/>
        <v>synonyms":["CFRHS90X50X4","CFRHS90/50/4","RHSCF90X50X4","RHSCF90/50/4","","",""]}]},</v>
      </c>
      <c r="Q240" s="14" t="str">
        <f t="shared" si="68"/>
        <v>{"CFRHS90X50X4": [{"shape_coords":[90,50,4,4,8],"shape_name":"Rectangle Hollow Section","synonyms":["CFRHS90X50X4","CFRHS90/50/4","RHSCF90X50X4","RHSCF90/50/4","","",""]}]},</v>
      </c>
      <c r="R240" s="2" t="str">
        <f t="shared" si="65"/>
        <v>'&lt;option value="90;50;4;4;8"&gt;CFRHS90X50X4&lt;/option&gt;</v>
      </c>
    </row>
    <row r="241" spans="1:18" customFormat="1" ht="14.45" customHeight="1">
      <c r="A241" s="14" t="str">
        <f t="shared" si="69"/>
        <v>CFRHS90X50X5</v>
      </c>
      <c r="B241" s="14">
        <v>90</v>
      </c>
      <c r="C241" s="14">
        <v>50</v>
      </c>
      <c r="D241" s="14">
        <v>5</v>
      </c>
      <c r="E241" s="14">
        <v>5</v>
      </c>
      <c r="F241" s="14">
        <v>10</v>
      </c>
      <c r="G241" s="14" t="s">
        <v>2061</v>
      </c>
      <c r="H241" s="14" t="s">
        <v>2062</v>
      </c>
      <c r="I241" s="23" t="str">
        <f t="shared" si="66"/>
        <v>CFRHS90X50X5</v>
      </c>
      <c r="J241" s="23" t="str">
        <f t="shared" si="70"/>
        <v>CFRHS90/50/5</v>
      </c>
      <c r="K241" s="23" t="str">
        <f t="shared" si="71"/>
        <v>RHSCF90X50X5</v>
      </c>
      <c r="L241" s="23" t="str">
        <f t="shared" si="72"/>
        <v>RHSCF90/50/5</v>
      </c>
      <c r="M241" s="14"/>
      <c r="N241" s="14"/>
      <c r="O241" s="14"/>
      <c r="P241" s="14" t="str">
        <f t="shared" si="67"/>
        <v>synonyms":["CFRHS90X50X5","CFRHS90/50/5","RHSCF90X50X5","RHSCF90/50/5","","",""]}]},</v>
      </c>
      <c r="Q241" s="14" t="str">
        <f t="shared" si="68"/>
        <v>{"CFRHS90X50X5": [{"shape_coords":[90,50,5,5,10],"shape_name":"Rectangle Hollow Section","synonyms":["CFRHS90X50X5","CFRHS90/50/5","RHSCF90X50X5","RHSCF90/50/5","","",""]}]},</v>
      </c>
      <c r="R241" s="2" t="str">
        <f t="shared" si="65"/>
        <v>'&lt;option value="90;50;5;5;10"&gt;CFRHS90X50X5&lt;/option&gt;</v>
      </c>
    </row>
    <row r="242" spans="1:18" customFormat="1" ht="14.45" customHeight="1">
      <c r="A242" s="14" t="str">
        <f t="shared" si="69"/>
        <v>CFRHS90X70X4</v>
      </c>
      <c r="B242" s="14">
        <v>90</v>
      </c>
      <c r="C242" s="14">
        <v>70</v>
      </c>
      <c r="D242" s="14">
        <v>4</v>
      </c>
      <c r="E242" s="14">
        <v>4</v>
      </c>
      <c r="F242" s="14">
        <v>8</v>
      </c>
      <c r="G242" s="14" t="s">
        <v>2061</v>
      </c>
      <c r="H242" s="14" t="s">
        <v>2062</v>
      </c>
      <c r="I242" s="23" t="str">
        <f t="shared" si="66"/>
        <v>CFRHS90X70X4</v>
      </c>
      <c r="J242" s="23" t="str">
        <f t="shared" si="70"/>
        <v>CFRHS90/70/4</v>
      </c>
      <c r="K242" s="23" t="str">
        <f t="shared" si="71"/>
        <v>RHSCF90X70X4</v>
      </c>
      <c r="L242" s="23" t="str">
        <f t="shared" si="72"/>
        <v>RHSCF90/70/4</v>
      </c>
      <c r="M242" s="14"/>
      <c r="N242" s="14"/>
      <c r="O242" s="14"/>
      <c r="P242" s="14" t="str">
        <f t="shared" si="67"/>
        <v>synonyms":["CFRHS90X70X4","CFRHS90/70/4","RHSCF90X70X4","RHSCF90/70/4","","",""]}]},</v>
      </c>
      <c r="Q242" s="14" t="str">
        <f t="shared" si="68"/>
        <v>{"CFRHS90X70X4": [{"shape_coords":[90,70,4,4,8],"shape_name":"Rectangle Hollow Section","synonyms":["CFRHS90X70X4","CFRHS90/70/4","RHSCF90X70X4","RHSCF90/70/4","","",""]}]},</v>
      </c>
      <c r="R242" s="2" t="str">
        <f t="shared" si="65"/>
        <v>'&lt;option value="90;70;4;4;8"&gt;CFRHS90X70X4&lt;/option&gt;</v>
      </c>
    </row>
    <row r="243" spans="1:18" customFormat="1" ht="14.45" customHeight="1">
      <c r="A243" s="14" t="str">
        <f t="shared" si="69"/>
        <v>CFRHS100X30X4</v>
      </c>
      <c r="B243" s="14">
        <v>100</v>
      </c>
      <c r="C243" s="14">
        <v>30</v>
      </c>
      <c r="D243" s="14">
        <v>4</v>
      </c>
      <c r="E243" s="14">
        <v>4</v>
      </c>
      <c r="F243" s="14">
        <v>8</v>
      </c>
      <c r="G243" s="14" t="s">
        <v>2061</v>
      </c>
      <c r="H243" s="14" t="s">
        <v>2062</v>
      </c>
      <c r="I243" s="23" t="str">
        <f t="shared" si="66"/>
        <v>CFRHS100X30X4</v>
      </c>
      <c r="J243" s="23" t="str">
        <f t="shared" si="70"/>
        <v>CFRHS100/30/4</v>
      </c>
      <c r="K243" s="23" t="str">
        <f t="shared" si="71"/>
        <v>RHSCF100X30X4</v>
      </c>
      <c r="L243" s="23" t="str">
        <f t="shared" si="72"/>
        <v>RHSCF100/30/4</v>
      </c>
      <c r="M243" s="14"/>
      <c r="N243" s="14"/>
      <c r="O243" s="14"/>
      <c r="P243" s="14" t="str">
        <f t="shared" si="67"/>
        <v>synonyms":["CFRHS100X30X4","CFRHS100/30/4","RHSCF100X30X4","RHSCF100/30/4","","",""]}]},</v>
      </c>
      <c r="Q243" s="14" t="str">
        <f t="shared" si="68"/>
        <v>{"CFRHS100X30X4": [{"shape_coords":[100,30,4,4,8],"shape_name":"Rectangle Hollow Section","synonyms":["CFRHS100X30X4","CFRHS100/30/4","RHSCF100X30X4","RHSCF100/30/4","","",""]}]},</v>
      </c>
      <c r="R243" s="2" t="str">
        <f t="shared" si="65"/>
        <v>'&lt;option value="100;30;4;4;8"&gt;CFRHS100X30X4&lt;/option&gt;</v>
      </c>
    </row>
    <row r="244" spans="1:18" customFormat="1" ht="14.45" customHeight="1">
      <c r="A244" s="14" t="str">
        <f t="shared" si="69"/>
        <v>CFRHS100X40X3</v>
      </c>
      <c r="B244" s="14">
        <v>100</v>
      </c>
      <c r="C244" s="14">
        <v>40</v>
      </c>
      <c r="D244" s="14">
        <v>3</v>
      </c>
      <c r="E244" s="14">
        <v>3</v>
      </c>
      <c r="F244" s="14">
        <v>6</v>
      </c>
      <c r="G244" s="14" t="s">
        <v>2061</v>
      </c>
      <c r="H244" s="14" t="s">
        <v>2062</v>
      </c>
      <c r="I244" s="23" t="str">
        <f t="shared" si="66"/>
        <v>CFRHS100X40X3</v>
      </c>
      <c r="J244" s="23" t="str">
        <f t="shared" si="70"/>
        <v>CFRHS100/40/3</v>
      </c>
      <c r="K244" s="23" t="str">
        <f t="shared" si="71"/>
        <v>RHSCF100X40X3</v>
      </c>
      <c r="L244" s="23" t="str">
        <f t="shared" si="72"/>
        <v>RHSCF100/40/3</v>
      </c>
      <c r="M244" s="14"/>
      <c r="N244" s="14"/>
      <c r="O244" s="14"/>
      <c r="P244" s="14" t="str">
        <f t="shared" si="67"/>
        <v>synonyms":["CFRHS100X40X3","CFRHS100/40/3","RHSCF100X40X3","RHSCF100/40/3","","",""]}]},</v>
      </c>
      <c r="Q244" s="14" t="str">
        <f t="shared" si="68"/>
        <v>{"CFRHS100X40X3": [{"shape_coords":[100,40,3,3,6],"shape_name":"Rectangle Hollow Section","synonyms":["CFRHS100X40X3","CFRHS100/40/3","RHSCF100X40X3","RHSCF100/40/3","","",""]}]},</v>
      </c>
      <c r="R244" s="2" t="str">
        <f t="shared" si="65"/>
        <v>'&lt;option value="100;40;3;3;6"&gt;CFRHS100X40X3&lt;/option&gt;</v>
      </c>
    </row>
    <row r="245" spans="1:18" customFormat="1" ht="14.45" customHeight="1">
      <c r="A245" s="14" t="str">
        <f t="shared" si="69"/>
        <v>CFRHS100X40X4</v>
      </c>
      <c r="B245" s="14">
        <v>100</v>
      </c>
      <c r="C245" s="14">
        <v>40</v>
      </c>
      <c r="D245" s="14">
        <v>4</v>
      </c>
      <c r="E245" s="14">
        <v>4</v>
      </c>
      <c r="F245" s="14">
        <v>8</v>
      </c>
      <c r="G245" s="14" t="s">
        <v>2061</v>
      </c>
      <c r="H245" s="14" t="s">
        <v>2062</v>
      </c>
      <c r="I245" s="23" t="str">
        <f t="shared" si="66"/>
        <v>CFRHS100X40X4</v>
      </c>
      <c r="J245" s="23" t="str">
        <f t="shared" si="70"/>
        <v>CFRHS100/40/4</v>
      </c>
      <c r="K245" s="23" t="str">
        <f t="shared" si="71"/>
        <v>RHSCF100X40X4</v>
      </c>
      <c r="L245" s="23" t="str">
        <f t="shared" si="72"/>
        <v>RHSCF100/40/4</v>
      </c>
      <c r="M245" s="14"/>
      <c r="N245" s="14"/>
      <c r="O245" s="14"/>
      <c r="P245" s="14" t="str">
        <f t="shared" si="67"/>
        <v>synonyms":["CFRHS100X40X4","CFRHS100/40/4","RHSCF100X40X4","RHSCF100/40/4","","",""]}]},</v>
      </c>
      <c r="Q245" s="14" t="str">
        <f t="shared" si="68"/>
        <v>{"CFRHS100X40X4": [{"shape_coords":[100,40,4,4,8],"shape_name":"Rectangle Hollow Section","synonyms":["CFRHS100X40X4","CFRHS100/40/4","RHSCF100X40X4","RHSCF100/40/4","","",""]}]},</v>
      </c>
      <c r="R245" s="2" t="str">
        <f t="shared" si="65"/>
        <v>'&lt;option value="100;40;4;4;8"&gt;CFRHS100X40X4&lt;/option&gt;</v>
      </c>
    </row>
    <row r="246" spans="1:18" customFormat="1" ht="14.45" customHeight="1">
      <c r="A246" s="14" t="str">
        <f t="shared" si="69"/>
        <v>CFRHS100X40X5</v>
      </c>
      <c r="B246" s="14">
        <v>100</v>
      </c>
      <c r="C246" s="14">
        <v>40</v>
      </c>
      <c r="D246" s="14">
        <v>5</v>
      </c>
      <c r="E246" s="14">
        <v>5</v>
      </c>
      <c r="F246" s="14">
        <v>10</v>
      </c>
      <c r="G246" s="14" t="s">
        <v>2061</v>
      </c>
      <c r="H246" s="14" t="s">
        <v>2062</v>
      </c>
      <c r="I246" s="23" t="str">
        <f t="shared" si="66"/>
        <v>CFRHS100X40X5</v>
      </c>
      <c r="J246" s="23" t="str">
        <f t="shared" si="70"/>
        <v>CFRHS100/40/5</v>
      </c>
      <c r="K246" s="23" t="str">
        <f t="shared" si="71"/>
        <v>RHSCF100X40X5</v>
      </c>
      <c r="L246" s="23" t="str">
        <f t="shared" si="72"/>
        <v>RHSCF100/40/5</v>
      </c>
      <c r="M246" s="14"/>
      <c r="N246" s="14"/>
      <c r="O246" s="14"/>
      <c r="P246" s="14" t="str">
        <f t="shared" si="67"/>
        <v>synonyms":["CFRHS100X40X5","CFRHS100/40/5","RHSCF100X40X5","RHSCF100/40/5","","",""]}]},</v>
      </c>
      <c r="Q246" s="14" t="str">
        <f t="shared" si="68"/>
        <v>{"CFRHS100X40X5": [{"shape_coords":[100,40,5,5,10],"shape_name":"Rectangle Hollow Section","synonyms":["CFRHS100X40X5","CFRHS100/40/5","RHSCF100X40X5","RHSCF100/40/5","","",""]}]},</v>
      </c>
      <c r="R246" s="2" t="str">
        <f t="shared" si="65"/>
        <v>'&lt;option value="100;40;5;5;10"&gt;CFRHS100X40X5&lt;/option&gt;</v>
      </c>
    </row>
    <row r="247" spans="1:18" customFormat="1" ht="14.45" customHeight="1">
      <c r="A247" s="14" t="str">
        <f t="shared" si="69"/>
        <v>CFRHS100X50X2</v>
      </c>
      <c r="B247" s="14">
        <v>100</v>
      </c>
      <c r="C247" s="14">
        <v>50</v>
      </c>
      <c r="D247" s="14">
        <v>2</v>
      </c>
      <c r="E247" s="14">
        <v>2</v>
      </c>
      <c r="F247" s="14">
        <v>4</v>
      </c>
      <c r="G247" s="14" t="s">
        <v>2061</v>
      </c>
      <c r="H247" s="14" t="s">
        <v>2062</v>
      </c>
      <c r="I247" s="23" t="str">
        <f t="shared" si="66"/>
        <v>CFRHS100X50X2</v>
      </c>
      <c r="J247" s="23" t="str">
        <f t="shared" si="70"/>
        <v>CFRHS100/50/2</v>
      </c>
      <c r="K247" s="23" t="str">
        <f t="shared" si="71"/>
        <v>RHSCF100X50X2</v>
      </c>
      <c r="L247" s="23" t="str">
        <f t="shared" si="72"/>
        <v>RHSCF100/50/2</v>
      </c>
      <c r="M247" s="14"/>
      <c r="N247" s="14"/>
      <c r="O247" s="14"/>
      <c r="P247" s="14" t="str">
        <f t="shared" si="67"/>
        <v>synonyms":["CFRHS100X50X2","CFRHS100/50/2","RHSCF100X50X2","RHSCF100/50/2","","",""]}]},</v>
      </c>
      <c r="Q247" s="14" t="str">
        <f t="shared" si="68"/>
        <v>{"CFRHS100X50X2": [{"shape_coords":[100,50,2,2,4],"shape_name":"Rectangle Hollow Section","synonyms":["CFRHS100X50X2","CFRHS100/50/2","RHSCF100X50X2","RHSCF100/50/2","","",""]}]},</v>
      </c>
      <c r="R247" s="2" t="str">
        <f t="shared" si="65"/>
        <v>'&lt;option value="100;50;2;2;4"&gt;CFRHS100X50X2&lt;/option&gt;</v>
      </c>
    </row>
    <row r="248" spans="1:18" customFormat="1" ht="14.45" customHeight="1">
      <c r="A248" s="14" t="str">
        <f t="shared" si="69"/>
        <v>CFRHS100X50X2.5</v>
      </c>
      <c r="B248" s="14">
        <v>100</v>
      </c>
      <c r="C248" s="14">
        <v>50</v>
      </c>
      <c r="D248" s="14" t="s">
        <v>1014</v>
      </c>
      <c r="E248" s="14" t="s">
        <v>1014</v>
      </c>
      <c r="F248" s="14">
        <v>5</v>
      </c>
      <c r="G248" s="14" t="s">
        <v>2061</v>
      </c>
      <c r="H248" s="14" t="s">
        <v>2062</v>
      </c>
      <c r="I248" s="23" t="str">
        <f t="shared" si="66"/>
        <v>CFRHS100X50X2.5</v>
      </c>
      <c r="J248" s="23" t="str">
        <f t="shared" si="70"/>
        <v>CFRHS100/50/2.5</v>
      </c>
      <c r="K248" s="23" t="str">
        <f t="shared" si="71"/>
        <v>RHSCF100X50X2.5</v>
      </c>
      <c r="L248" s="23" t="str">
        <f t="shared" si="72"/>
        <v>RHSCF100/50/2.5</v>
      </c>
      <c r="M248" s="14"/>
      <c r="N248" s="14"/>
      <c r="O248" s="14"/>
      <c r="P248" s="14" t="str">
        <f t="shared" si="67"/>
        <v>synonyms":["CFRHS100X50X2.5","CFRHS100/50/2.5","RHSCF100X50X2.5","RHSCF100/50/2.5","","",""]}]},</v>
      </c>
      <c r="Q248" s="14" t="str">
        <f t="shared" si="68"/>
        <v>{"CFRHS100X50X2.5": [{"shape_coords":[100,50,2.5,2.5,5],"shape_name":"Rectangle Hollow Section","synonyms":["CFRHS100X50X2.5","CFRHS100/50/2.5","RHSCF100X50X2.5","RHSCF100/50/2.5","","",""]}]},</v>
      </c>
      <c r="R248" s="2" t="str">
        <f t="shared" si="65"/>
        <v>'&lt;option value="100;50;2.5;2.5;5"&gt;CFRHS100X50X2.5&lt;/option&gt;</v>
      </c>
    </row>
    <row r="249" spans="1:18" customFormat="1" ht="14.45" customHeight="1">
      <c r="A249" s="14" t="str">
        <f t="shared" si="69"/>
        <v>CFRHS100X50X3</v>
      </c>
      <c r="B249" s="14">
        <v>100</v>
      </c>
      <c r="C249" s="14">
        <v>50</v>
      </c>
      <c r="D249" s="14">
        <v>3</v>
      </c>
      <c r="E249" s="14">
        <v>3</v>
      </c>
      <c r="F249" s="14">
        <v>6</v>
      </c>
      <c r="G249" s="14" t="s">
        <v>2061</v>
      </c>
      <c r="H249" s="14" t="s">
        <v>2062</v>
      </c>
      <c r="I249" s="23" t="str">
        <f t="shared" si="66"/>
        <v>CFRHS100X50X3</v>
      </c>
      <c r="J249" s="23" t="str">
        <f t="shared" si="70"/>
        <v>CFRHS100/50/3</v>
      </c>
      <c r="K249" s="23" t="str">
        <f t="shared" si="71"/>
        <v>RHSCF100X50X3</v>
      </c>
      <c r="L249" s="23" t="str">
        <f t="shared" si="72"/>
        <v>RHSCF100/50/3</v>
      </c>
      <c r="M249" s="14"/>
      <c r="N249" s="14"/>
      <c r="O249" s="14"/>
      <c r="P249" s="14" t="str">
        <f t="shared" si="67"/>
        <v>synonyms":["CFRHS100X50X3","CFRHS100/50/3","RHSCF100X50X3","RHSCF100/50/3","","",""]}]},</v>
      </c>
      <c r="Q249" s="14" t="str">
        <f t="shared" si="68"/>
        <v>{"CFRHS100X50X3": [{"shape_coords":[100,50,3,3,6],"shape_name":"Rectangle Hollow Section","synonyms":["CFRHS100X50X3","CFRHS100/50/3","RHSCF100X50X3","RHSCF100/50/3","","",""]}]},</v>
      </c>
      <c r="R249" s="2" t="str">
        <f t="shared" si="65"/>
        <v>'&lt;option value="100;50;3;3;6"&gt;CFRHS100X50X3&lt;/option&gt;</v>
      </c>
    </row>
    <row r="250" spans="1:18" customFormat="1" ht="14.45" customHeight="1">
      <c r="A250" s="14" t="str">
        <f t="shared" si="69"/>
        <v>CFRHS100X50X4</v>
      </c>
      <c r="B250" s="14">
        <v>100</v>
      </c>
      <c r="C250" s="14">
        <v>50</v>
      </c>
      <c r="D250" s="14">
        <v>4</v>
      </c>
      <c r="E250" s="14">
        <v>4</v>
      </c>
      <c r="F250" s="14">
        <v>8</v>
      </c>
      <c r="G250" s="14" t="s">
        <v>2061</v>
      </c>
      <c r="H250" s="14" t="s">
        <v>2062</v>
      </c>
      <c r="I250" s="23" t="str">
        <f t="shared" si="66"/>
        <v>CFRHS100X50X4</v>
      </c>
      <c r="J250" s="23" t="str">
        <f t="shared" si="70"/>
        <v>CFRHS100/50/4</v>
      </c>
      <c r="K250" s="23" t="str">
        <f t="shared" si="71"/>
        <v>RHSCF100X50X4</v>
      </c>
      <c r="L250" s="23" t="str">
        <f t="shared" si="72"/>
        <v>RHSCF100/50/4</v>
      </c>
      <c r="M250" s="14"/>
      <c r="N250" s="14"/>
      <c r="O250" s="14"/>
      <c r="P250" s="14" t="str">
        <f t="shared" si="67"/>
        <v>synonyms":["CFRHS100X50X4","CFRHS100/50/4","RHSCF100X50X4","RHSCF100/50/4","","",""]}]},</v>
      </c>
      <c r="Q250" s="14" t="str">
        <f t="shared" si="68"/>
        <v>{"CFRHS100X50X4": [{"shape_coords":[100,50,4,4,8],"shape_name":"Rectangle Hollow Section","synonyms":["CFRHS100X50X4","CFRHS100/50/4","RHSCF100X50X4","RHSCF100/50/4","","",""]}]},</v>
      </c>
      <c r="R250" s="2" t="str">
        <f t="shared" si="65"/>
        <v>'&lt;option value="100;50;4;4;8"&gt;CFRHS100X50X4&lt;/option&gt;</v>
      </c>
    </row>
    <row r="251" spans="1:18" customFormat="1" ht="14.45" customHeight="1">
      <c r="A251" s="14" t="str">
        <f t="shared" si="69"/>
        <v>CFRHS100X50X5</v>
      </c>
      <c r="B251" s="14">
        <v>100</v>
      </c>
      <c r="C251" s="14">
        <v>50</v>
      </c>
      <c r="D251" s="14">
        <v>5</v>
      </c>
      <c r="E251" s="14">
        <v>5</v>
      </c>
      <c r="F251" s="14">
        <v>10</v>
      </c>
      <c r="G251" s="14" t="s">
        <v>2061</v>
      </c>
      <c r="H251" s="14" t="s">
        <v>2062</v>
      </c>
      <c r="I251" s="23" t="str">
        <f t="shared" si="66"/>
        <v>CFRHS100X50X5</v>
      </c>
      <c r="J251" s="23" t="str">
        <f t="shared" si="70"/>
        <v>CFRHS100/50/5</v>
      </c>
      <c r="K251" s="23" t="str">
        <f t="shared" si="71"/>
        <v>RHSCF100X50X5</v>
      </c>
      <c r="L251" s="23" t="str">
        <f t="shared" si="72"/>
        <v>RHSCF100/50/5</v>
      </c>
      <c r="M251" s="14"/>
      <c r="N251" s="14"/>
      <c r="O251" s="14"/>
      <c r="P251" s="14" t="str">
        <f t="shared" si="67"/>
        <v>synonyms":["CFRHS100X50X5","CFRHS100/50/5","RHSCF100X50X5","RHSCF100/50/5","","",""]}]},</v>
      </c>
      <c r="Q251" s="14" t="str">
        <f t="shared" si="68"/>
        <v>{"CFRHS100X50X5": [{"shape_coords":[100,50,5,5,10],"shape_name":"Rectangle Hollow Section","synonyms":["CFRHS100X50X5","CFRHS100/50/5","RHSCF100X50X5","RHSCF100/50/5","","",""]}]},</v>
      </c>
      <c r="R251" s="2" t="str">
        <f t="shared" si="65"/>
        <v>'&lt;option value="100;50;5;5;10"&gt;CFRHS100X50X5&lt;/option&gt;</v>
      </c>
    </row>
    <row r="252" spans="1:18" customFormat="1" ht="14.45" customHeight="1">
      <c r="A252" s="14" t="str">
        <f t="shared" si="69"/>
        <v>CFRHS100X60X3</v>
      </c>
      <c r="B252" s="14">
        <v>100</v>
      </c>
      <c r="C252" s="14">
        <v>60</v>
      </c>
      <c r="D252" s="14">
        <v>3</v>
      </c>
      <c r="E252" s="14">
        <v>3</v>
      </c>
      <c r="F252" s="14">
        <v>6</v>
      </c>
      <c r="G252" s="14" t="s">
        <v>2061</v>
      </c>
      <c r="H252" s="14" t="s">
        <v>2062</v>
      </c>
      <c r="I252" s="23" t="str">
        <f t="shared" si="66"/>
        <v>CFRHS100X60X3</v>
      </c>
      <c r="J252" s="23" t="str">
        <f t="shared" si="70"/>
        <v>CFRHS100/60/3</v>
      </c>
      <c r="K252" s="23" t="str">
        <f t="shared" si="71"/>
        <v>RHSCF100X60X3</v>
      </c>
      <c r="L252" s="23" t="str">
        <f t="shared" si="72"/>
        <v>RHSCF100/60/3</v>
      </c>
      <c r="M252" s="14"/>
      <c r="N252" s="14"/>
      <c r="O252" s="14"/>
      <c r="P252" s="14" t="str">
        <f t="shared" si="67"/>
        <v>synonyms":["CFRHS100X60X3","CFRHS100/60/3","RHSCF100X60X3","RHSCF100/60/3","","",""]}]},</v>
      </c>
      <c r="Q252" s="14" t="str">
        <f t="shared" si="68"/>
        <v>{"CFRHS100X60X3": [{"shape_coords":[100,60,3,3,6],"shape_name":"Rectangle Hollow Section","synonyms":["CFRHS100X60X3","CFRHS100/60/3","RHSCF100X60X3","RHSCF100/60/3","","",""]}]},</v>
      </c>
      <c r="R252" s="2" t="str">
        <f t="shared" si="65"/>
        <v>'&lt;option value="100;60;3;3;6"&gt;CFRHS100X60X3&lt;/option&gt;</v>
      </c>
    </row>
    <row r="253" spans="1:18" customFormat="1" ht="14.45" customHeight="1">
      <c r="A253" s="14" t="str">
        <f t="shared" si="69"/>
        <v>CFRHS100X60X4</v>
      </c>
      <c r="B253" s="14">
        <v>100</v>
      </c>
      <c r="C253" s="14">
        <v>60</v>
      </c>
      <c r="D253" s="14">
        <v>4</v>
      </c>
      <c r="E253" s="14">
        <v>4</v>
      </c>
      <c r="F253" s="14">
        <v>8</v>
      </c>
      <c r="G253" s="14" t="s">
        <v>2061</v>
      </c>
      <c r="H253" s="14" t="s">
        <v>2062</v>
      </c>
      <c r="I253" s="23" t="str">
        <f t="shared" si="66"/>
        <v>CFRHS100X60X4</v>
      </c>
      <c r="J253" s="23" t="str">
        <f t="shared" si="70"/>
        <v>CFRHS100/60/4</v>
      </c>
      <c r="K253" s="23" t="str">
        <f t="shared" si="71"/>
        <v>RHSCF100X60X4</v>
      </c>
      <c r="L253" s="23" t="str">
        <f t="shared" si="72"/>
        <v>RHSCF100/60/4</v>
      </c>
      <c r="M253" s="14"/>
      <c r="N253" s="14"/>
      <c r="O253" s="14"/>
      <c r="P253" s="14" t="str">
        <f t="shared" si="67"/>
        <v>synonyms":["CFRHS100X60X4","CFRHS100/60/4","RHSCF100X60X4","RHSCF100/60/4","","",""]}]},</v>
      </c>
      <c r="Q253" s="14" t="str">
        <f t="shared" si="68"/>
        <v>{"CFRHS100X60X4": [{"shape_coords":[100,60,4,4,8],"shape_name":"Rectangle Hollow Section","synonyms":["CFRHS100X60X4","CFRHS100/60/4","RHSCF100X60X4","RHSCF100/60/4","","",""]}]},</v>
      </c>
      <c r="R253" s="2" t="str">
        <f t="shared" si="65"/>
        <v>'&lt;option value="100;60;4;4;8"&gt;CFRHS100X60X4&lt;/option&gt;</v>
      </c>
    </row>
    <row r="254" spans="1:18" customFormat="1" ht="14.45" customHeight="1">
      <c r="A254" s="14" t="str">
        <f t="shared" si="69"/>
        <v>CFRHS100X60X5</v>
      </c>
      <c r="B254" s="14">
        <v>100</v>
      </c>
      <c r="C254" s="14">
        <v>60</v>
      </c>
      <c r="D254" s="14">
        <v>5</v>
      </c>
      <c r="E254" s="14">
        <v>5</v>
      </c>
      <c r="F254" s="14">
        <v>10</v>
      </c>
      <c r="G254" s="14" t="s">
        <v>2061</v>
      </c>
      <c r="H254" s="14" t="s">
        <v>2062</v>
      </c>
      <c r="I254" s="23" t="str">
        <f t="shared" si="66"/>
        <v>CFRHS100X60X5</v>
      </c>
      <c r="J254" s="23" t="str">
        <f t="shared" si="70"/>
        <v>CFRHS100/60/5</v>
      </c>
      <c r="K254" s="23" t="str">
        <f t="shared" si="71"/>
        <v>RHSCF100X60X5</v>
      </c>
      <c r="L254" s="23" t="str">
        <f t="shared" si="72"/>
        <v>RHSCF100/60/5</v>
      </c>
      <c r="M254" s="14"/>
      <c r="N254" s="14"/>
      <c r="O254" s="14"/>
      <c r="P254" s="14" t="str">
        <f t="shared" si="67"/>
        <v>synonyms":["CFRHS100X60X5","CFRHS100/60/5","RHSCF100X60X5","RHSCF100/60/5","","",""]}]},</v>
      </c>
      <c r="Q254" s="14" t="str">
        <f t="shared" si="68"/>
        <v>{"CFRHS100X60X5": [{"shape_coords":[100,60,5,5,10],"shape_name":"Rectangle Hollow Section","synonyms":["CFRHS100X60X5","CFRHS100/60/5","RHSCF100X60X5","RHSCF100/60/5","","",""]}]},</v>
      </c>
      <c r="R254" s="2" t="str">
        <f t="shared" si="65"/>
        <v>'&lt;option value="100;60;5;5;10"&gt;CFRHS100X60X5&lt;/option&gt;</v>
      </c>
    </row>
    <row r="255" spans="1:18" customFormat="1" ht="14.45" customHeight="1">
      <c r="A255" s="14" t="str">
        <f t="shared" si="69"/>
        <v>CFRHS100X60X6</v>
      </c>
      <c r="B255" s="14">
        <v>100</v>
      </c>
      <c r="C255" s="14">
        <v>60</v>
      </c>
      <c r="D255" s="14">
        <v>6</v>
      </c>
      <c r="E255" s="14">
        <v>6</v>
      </c>
      <c r="F255" s="14">
        <v>12</v>
      </c>
      <c r="G255" s="14" t="s">
        <v>2061</v>
      </c>
      <c r="H255" s="14" t="s">
        <v>2062</v>
      </c>
      <c r="I255" s="23" t="str">
        <f t="shared" si="66"/>
        <v>CFRHS100X60X6</v>
      </c>
      <c r="J255" s="23" t="str">
        <f t="shared" si="70"/>
        <v>CFRHS100/60/6</v>
      </c>
      <c r="K255" s="23" t="str">
        <f t="shared" si="71"/>
        <v>RHSCF100X60X6</v>
      </c>
      <c r="L255" s="23" t="str">
        <f t="shared" si="72"/>
        <v>RHSCF100/60/6</v>
      </c>
      <c r="M255" s="14"/>
      <c r="N255" s="14"/>
      <c r="O255" s="14"/>
      <c r="P255" s="14" t="str">
        <f t="shared" si="67"/>
        <v>synonyms":["CFRHS100X60X6","CFRHS100/60/6","RHSCF100X60X6","RHSCF100/60/6","","",""]}]},</v>
      </c>
      <c r="Q255" s="14" t="str">
        <f t="shared" si="68"/>
        <v>{"CFRHS100X60X6": [{"shape_coords":[100,60,6,6,12],"shape_name":"Rectangle Hollow Section","synonyms":["CFRHS100X60X6","CFRHS100/60/6","RHSCF100X60X6","RHSCF100/60/6","","",""]}]},</v>
      </c>
      <c r="R255" s="2" t="str">
        <f t="shared" si="65"/>
        <v>'&lt;option value="100;60;6;6;12"&gt;CFRHS100X60X6&lt;/option&gt;</v>
      </c>
    </row>
    <row r="256" spans="1:18" customFormat="1" ht="14.45" customHeight="1">
      <c r="A256" s="14" t="str">
        <f t="shared" si="69"/>
        <v>CFRHS100X80X3</v>
      </c>
      <c r="B256" s="14">
        <v>100</v>
      </c>
      <c r="C256" s="14">
        <v>80</v>
      </c>
      <c r="D256" s="14">
        <v>3</v>
      </c>
      <c r="E256" s="14">
        <v>3</v>
      </c>
      <c r="F256" s="14">
        <v>6</v>
      </c>
      <c r="G256" s="14" t="s">
        <v>2061</v>
      </c>
      <c r="H256" s="14" t="s">
        <v>2062</v>
      </c>
      <c r="I256" s="23" t="str">
        <f t="shared" si="66"/>
        <v>CFRHS100X80X3</v>
      </c>
      <c r="J256" s="23" t="str">
        <f t="shared" si="70"/>
        <v>CFRHS100/80/3</v>
      </c>
      <c r="K256" s="23" t="str">
        <f t="shared" si="71"/>
        <v>RHSCF100X80X3</v>
      </c>
      <c r="L256" s="23" t="str">
        <f t="shared" si="72"/>
        <v>RHSCF100/80/3</v>
      </c>
      <c r="M256" s="14"/>
      <c r="N256" s="14"/>
      <c r="O256" s="14"/>
      <c r="P256" s="14" t="str">
        <f t="shared" si="67"/>
        <v>synonyms":["CFRHS100X80X3","CFRHS100/80/3","RHSCF100X80X3","RHSCF100/80/3","","",""]}]},</v>
      </c>
      <c r="Q256" s="14" t="str">
        <f t="shared" si="68"/>
        <v>{"CFRHS100X80X3": [{"shape_coords":[100,80,3,3,6],"shape_name":"Rectangle Hollow Section","synonyms":["CFRHS100X80X3","CFRHS100/80/3","RHSCF100X80X3","RHSCF100/80/3","","",""]}]},</v>
      </c>
      <c r="R256" s="2" t="str">
        <f t="shared" si="65"/>
        <v>'&lt;option value="100;80;3;3;6"&gt;CFRHS100X80X3&lt;/option&gt;</v>
      </c>
    </row>
    <row r="257" spans="1:18" customFormat="1" ht="14.45" customHeight="1">
      <c r="A257" s="14" t="str">
        <f t="shared" si="69"/>
        <v>CFRHS100X80X4</v>
      </c>
      <c r="B257" s="14">
        <v>100</v>
      </c>
      <c r="C257" s="14">
        <v>80</v>
      </c>
      <c r="D257" s="14">
        <v>4</v>
      </c>
      <c r="E257" s="14">
        <v>4</v>
      </c>
      <c r="F257" s="14">
        <v>8</v>
      </c>
      <c r="G257" s="14" t="s">
        <v>2061</v>
      </c>
      <c r="H257" s="14" t="s">
        <v>2062</v>
      </c>
      <c r="I257" s="23" t="str">
        <f t="shared" si="66"/>
        <v>CFRHS100X80X4</v>
      </c>
      <c r="J257" s="23" t="str">
        <f t="shared" si="70"/>
        <v>CFRHS100/80/4</v>
      </c>
      <c r="K257" s="23" t="str">
        <f t="shared" si="71"/>
        <v>RHSCF100X80X4</v>
      </c>
      <c r="L257" s="23" t="str">
        <f t="shared" si="72"/>
        <v>RHSCF100/80/4</v>
      </c>
      <c r="M257" s="14"/>
      <c r="N257" s="14"/>
      <c r="O257" s="14"/>
      <c r="P257" s="14" t="str">
        <f t="shared" si="67"/>
        <v>synonyms":["CFRHS100X80X4","CFRHS100/80/4","RHSCF100X80X4","RHSCF100/80/4","","",""]}]},</v>
      </c>
      <c r="Q257" s="14" t="str">
        <f t="shared" si="68"/>
        <v>{"CFRHS100X80X4": [{"shape_coords":[100,80,4,4,8],"shape_name":"Rectangle Hollow Section","synonyms":["CFRHS100X80X4","CFRHS100/80/4","RHSCF100X80X4","RHSCF100/80/4","","",""]}]},</v>
      </c>
      <c r="R257" s="2" t="str">
        <f t="shared" si="65"/>
        <v>'&lt;option value="100;80;4;4;8"&gt;CFRHS100X80X4&lt;/option&gt;</v>
      </c>
    </row>
    <row r="258" spans="1:18" customFormat="1" ht="14.45" customHeight="1">
      <c r="A258" s="14" t="str">
        <f t="shared" si="69"/>
        <v>CFRHS100X80X5</v>
      </c>
      <c r="B258" s="14">
        <v>100</v>
      </c>
      <c r="C258" s="14">
        <v>80</v>
      </c>
      <c r="D258" s="14">
        <v>5</v>
      </c>
      <c r="E258" s="14">
        <v>5</v>
      </c>
      <c r="F258" s="14">
        <v>10</v>
      </c>
      <c r="G258" s="14" t="s">
        <v>2061</v>
      </c>
      <c r="H258" s="14" t="s">
        <v>2062</v>
      </c>
      <c r="I258" s="23" t="str">
        <f t="shared" si="66"/>
        <v>CFRHS100X80X5</v>
      </c>
      <c r="J258" s="23" t="str">
        <f t="shared" si="70"/>
        <v>CFRHS100/80/5</v>
      </c>
      <c r="K258" s="23" t="str">
        <f t="shared" si="71"/>
        <v>RHSCF100X80X5</v>
      </c>
      <c r="L258" s="23" t="str">
        <f t="shared" si="72"/>
        <v>RHSCF100/80/5</v>
      </c>
      <c r="M258" s="14"/>
      <c r="N258" s="14"/>
      <c r="O258" s="14"/>
      <c r="P258" s="14" t="str">
        <f t="shared" si="67"/>
        <v>synonyms":["CFRHS100X80X5","CFRHS100/80/5","RHSCF100X80X5","RHSCF100/80/5","","",""]}]},</v>
      </c>
      <c r="Q258" s="14" t="str">
        <f t="shared" si="68"/>
        <v>{"CFRHS100X80X5": [{"shape_coords":[100,80,5,5,10],"shape_name":"Rectangle Hollow Section","synonyms":["CFRHS100X80X5","CFRHS100/80/5","RHSCF100X80X5","RHSCF100/80/5","","",""]}]},</v>
      </c>
      <c r="R258" s="2" t="str">
        <f t="shared" si="65"/>
        <v>'&lt;option value="100;80;5;5;10"&gt;CFRHS100X80X5&lt;/option&gt;</v>
      </c>
    </row>
    <row r="259" spans="1:18" customFormat="1" ht="14.45" customHeight="1">
      <c r="A259" s="14" t="str">
        <f t="shared" si="69"/>
        <v>CFRHS100X80X6</v>
      </c>
      <c r="B259" s="14">
        <v>100</v>
      </c>
      <c r="C259" s="14">
        <v>80</v>
      </c>
      <c r="D259" s="14">
        <v>6</v>
      </c>
      <c r="E259" s="14">
        <v>6</v>
      </c>
      <c r="F259" s="14">
        <v>12</v>
      </c>
      <c r="G259" s="14" t="s">
        <v>2061</v>
      </c>
      <c r="H259" s="14" t="s">
        <v>2062</v>
      </c>
      <c r="I259" s="23" t="str">
        <f t="shared" si="66"/>
        <v>CFRHS100X80X6</v>
      </c>
      <c r="J259" s="23" t="str">
        <f t="shared" si="70"/>
        <v>CFRHS100/80/6</v>
      </c>
      <c r="K259" s="23" t="str">
        <f t="shared" si="71"/>
        <v>RHSCF100X80X6</v>
      </c>
      <c r="L259" s="23" t="str">
        <f t="shared" si="72"/>
        <v>RHSCF100/80/6</v>
      </c>
      <c r="M259" s="14"/>
      <c r="N259" s="14"/>
      <c r="O259" s="14"/>
      <c r="P259" s="14" t="str">
        <f t="shared" si="67"/>
        <v>synonyms":["CFRHS100X80X6","CFRHS100/80/6","RHSCF100X80X6","RHSCF100/80/6","","",""]}]},</v>
      </c>
      <c r="Q259" s="14" t="str">
        <f t="shared" si="68"/>
        <v>{"CFRHS100X80X6": [{"shape_coords":[100,80,6,6,12],"shape_name":"Rectangle Hollow Section","synonyms":["CFRHS100X80X6","CFRHS100/80/6","RHSCF100X80X6","RHSCF100/80/6","","",""]}]},</v>
      </c>
      <c r="R259" s="2" t="str">
        <f t="shared" si="65"/>
        <v>'&lt;option value="100;80;6;6;12"&gt;CFRHS100X80X6&lt;/option&gt;</v>
      </c>
    </row>
    <row r="260" spans="1:18" customFormat="1" ht="14.45" customHeight="1">
      <c r="A260" s="14" t="str">
        <f t="shared" si="69"/>
        <v>CFRHS110X70X4</v>
      </c>
      <c r="B260" s="14">
        <v>110</v>
      </c>
      <c r="C260" s="14">
        <v>70</v>
      </c>
      <c r="D260" s="14">
        <v>4</v>
      </c>
      <c r="E260" s="14">
        <v>4</v>
      </c>
      <c r="F260" s="14">
        <v>8</v>
      </c>
      <c r="G260" s="14" t="s">
        <v>2061</v>
      </c>
      <c r="H260" s="14" t="s">
        <v>2062</v>
      </c>
      <c r="I260" s="23" t="str">
        <f t="shared" si="66"/>
        <v>CFRHS110X70X4</v>
      </c>
      <c r="J260" s="23" t="str">
        <f t="shared" si="70"/>
        <v>CFRHS110/70/4</v>
      </c>
      <c r="K260" s="23" t="str">
        <f t="shared" si="71"/>
        <v>RHSCF110X70X4</v>
      </c>
      <c r="L260" s="23" t="str">
        <f t="shared" si="72"/>
        <v>RHSCF110/70/4</v>
      </c>
      <c r="M260" s="14"/>
      <c r="N260" s="14"/>
      <c r="O260" s="14"/>
      <c r="P260" s="14" t="str">
        <f t="shared" si="67"/>
        <v>synonyms":["CFRHS110X70X4","CFRHS110/70/4","RHSCF110X70X4","RHSCF110/70/4","","",""]}]},</v>
      </c>
      <c r="Q260" s="14" t="str">
        <f t="shared" si="68"/>
        <v>{"CFRHS110X70X4": [{"shape_coords":[110,70,4,4,8],"shape_name":"Rectangle Hollow Section","synonyms":["CFRHS110X70X4","CFRHS110/70/4","RHSCF110X70X4","RHSCF110/70/4","","",""]}]},</v>
      </c>
      <c r="R260" s="2" t="str">
        <f t="shared" si="65"/>
        <v>'&lt;option value="110;70;4;4;8"&gt;CFRHS110X70X4&lt;/option&gt;</v>
      </c>
    </row>
    <row r="261" spans="1:18" customFormat="1" ht="14.45" customHeight="1">
      <c r="A261" s="14" t="str">
        <f t="shared" si="69"/>
        <v>CFRHS110X70X5</v>
      </c>
      <c r="B261" s="14">
        <v>110</v>
      </c>
      <c r="C261" s="14">
        <v>70</v>
      </c>
      <c r="D261" s="14">
        <v>5</v>
      </c>
      <c r="E261" s="14">
        <v>5</v>
      </c>
      <c r="F261" s="14">
        <v>10</v>
      </c>
      <c r="G261" s="14" t="s">
        <v>2061</v>
      </c>
      <c r="H261" s="14" t="s">
        <v>2062</v>
      </c>
      <c r="I261" s="23" t="str">
        <f t="shared" si="66"/>
        <v>CFRHS110X70X5</v>
      </c>
      <c r="J261" s="23" t="str">
        <f t="shared" si="70"/>
        <v>CFRHS110/70/5</v>
      </c>
      <c r="K261" s="23" t="str">
        <f t="shared" si="71"/>
        <v>RHSCF110X70X5</v>
      </c>
      <c r="L261" s="23" t="str">
        <f t="shared" si="72"/>
        <v>RHSCF110/70/5</v>
      </c>
      <c r="M261" s="14"/>
      <c r="N261" s="14"/>
      <c r="O261" s="14"/>
      <c r="P261" s="14" t="str">
        <f t="shared" si="67"/>
        <v>synonyms":["CFRHS110X70X5","CFRHS110/70/5","RHSCF110X70X5","RHSCF110/70/5","","",""]}]},</v>
      </c>
      <c r="Q261" s="14" t="str">
        <f t="shared" si="68"/>
        <v>{"CFRHS110X70X5": [{"shape_coords":[110,70,5,5,10],"shape_name":"Rectangle Hollow Section","synonyms":["CFRHS110X70X5","CFRHS110/70/5","RHSCF110X70X5","RHSCF110/70/5","","",""]}]},</v>
      </c>
      <c r="R261" s="2" t="str">
        <f t="shared" ref="R261:R324" si="73">"'&lt;option value=""" &amp;B261 &amp; ";" &amp;C261 &amp; ";" &amp;D261 &amp; ";" &amp;E261 &amp; ";" &amp;F261 &amp; """&gt;" &amp;A261 &amp; "&lt;/option&gt;"</f>
        <v>'&lt;option value="110;70;5;5;10"&gt;CFRHS110X70X5&lt;/option&gt;</v>
      </c>
    </row>
    <row r="262" spans="1:18" customFormat="1" ht="14.45" customHeight="1">
      <c r="A262" s="14" t="str">
        <f t="shared" si="69"/>
        <v>CFRHS120X40X3</v>
      </c>
      <c r="B262" s="14">
        <v>120</v>
      </c>
      <c r="C262" s="14">
        <v>40</v>
      </c>
      <c r="D262" s="14">
        <v>3</v>
      </c>
      <c r="E262" s="14">
        <v>3</v>
      </c>
      <c r="F262" s="14">
        <v>6</v>
      </c>
      <c r="G262" s="14" t="s">
        <v>2061</v>
      </c>
      <c r="H262" s="14" t="s">
        <v>2062</v>
      </c>
      <c r="I262" s="23" t="str">
        <f t="shared" si="66"/>
        <v>CFRHS120X40X3</v>
      </c>
      <c r="J262" s="23" t="str">
        <f t="shared" si="70"/>
        <v>CFRHS120/40/3</v>
      </c>
      <c r="K262" s="23" t="str">
        <f t="shared" si="71"/>
        <v>RHSCF120X40X3</v>
      </c>
      <c r="L262" s="23" t="str">
        <f t="shared" si="72"/>
        <v>RHSCF120/40/3</v>
      </c>
      <c r="M262" s="14"/>
      <c r="N262" s="14"/>
      <c r="O262" s="14"/>
      <c r="P262" s="14" t="str">
        <f t="shared" si="67"/>
        <v>synonyms":["CFRHS120X40X3","CFRHS120/40/3","RHSCF120X40X3","RHSCF120/40/3","","",""]}]},</v>
      </c>
      <c r="Q262" s="14" t="str">
        <f t="shared" si="68"/>
        <v>{"CFRHS120X40X3": [{"shape_coords":[120,40,3,3,6],"shape_name":"Rectangle Hollow Section","synonyms":["CFRHS120X40X3","CFRHS120/40/3","RHSCF120X40X3","RHSCF120/40/3","","",""]}]},</v>
      </c>
      <c r="R262" s="2" t="str">
        <f t="shared" si="73"/>
        <v>'&lt;option value="120;40;3;3;6"&gt;CFRHS120X40X3&lt;/option&gt;</v>
      </c>
    </row>
    <row r="263" spans="1:18" customFormat="1" ht="14.45" customHeight="1">
      <c r="A263" s="14" t="str">
        <f t="shared" si="69"/>
        <v>CFRHS120X50X3</v>
      </c>
      <c r="B263" s="14">
        <v>120</v>
      </c>
      <c r="C263" s="14">
        <v>50</v>
      </c>
      <c r="D263" s="14">
        <v>3</v>
      </c>
      <c r="E263" s="14">
        <v>3</v>
      </c>
      <c r="F263" s="14">
        <v>6</v>
      </c>
      <c r="G263" s="14" t="s">
        <v>2061</v>
      </c>
      <c r="H263" s="14" t="s">
        <v>2062</v>
      </c>
      <c r="I263" s="23" t="str">
        <f t="shared" ref="I263:I326" si="74">A263</f>
        <v>CFRHS120X50X3</v>
      </c>
      <c r="J263" s="23" t="str">
        <f t="shared" si="70"/>
        <v>CFRHS120/50/3</v>
      </c>
      <c r="K263" s="23" t="str">
        <f t="shared" si="71"/>
        <v>RHSCF120X50X3</v>
      </c>
      <c r="L263" s="23" t="str">
        <f t="shared" si="72"/>
        <v>RHSCF120/50/3</v>
      </c>
      <c r="M263" s="14"/>
      <c r="N263" s="14"/>
      <c r="O263" s="14"/>
      <c r="P263" s="14" t="str">
        <f t="shared" ref="P263:P326" si="75" xml:space="preserve"> "synonyms"&amp;""""&amp;":["&amp;""""&amp;I263&amp;""""&amp;","&amp;""""&amp;J263&amp;""""&amp;","&amp;""""&amp;K263&amp;""""&amp;","&amp;""""&amp;L263&amp;""""&amp;","&amp;""""&amp;M263&amp;""""&amp;","&amp;""""&amp;N263&amp;""""&amp;","&amp;""""&amp;O263&amp;""""&amp;"]}]},"</f>
        <v>synonyms":["CFRHS120X50X3","CFRHS120/50/3","RHSCF120X50X3","RHSCF120/50/3","","",""]}]},</v>
      </c>
      <c r="Q263" s="14" t="str">
        <f t="shared" ref="Q263:Q326" si="76">"{" &amp; """"&amp;A263&amp;""""&amp;": [{""" &amp;"shape_coords"&amp;"""" &amp; ":" &amp; "[" &amp; B263 &amp; "," &amp;C263 &amp; "," &amp;D263&amp; "," &amp;E263&amp; "," &amp;F263 &amp; "]," &amp; """" &amp;"shape_name"&amp;"""" &amp; ":" &amp; """" &amp;H263 &amp; """" &amp; "," &amp; """"&amp;P263</f>
        <v>{"CFRHS120X50X3": [{"shape_coords":[120,50,3,3,6],"shape_name":"Rectangle Hollow Section","synonyms":["CFRHS120X50X3","CFRHS120/50/3","RHSCF120X50X3","RHSCF120/50/3","","",""]}]},</v>
      </c>
      <c r="R263" s="2" t="str">
        <f t="shared" si="73"/>
        <v>'&lt;option value="120;50;3;3;6"&gt;CFRHS120X50X3&lt;/option&gt;</v>
      </c>
    </row>
    <row r="264" spans="1:18" customFormat="1" ht="14.45" customHeight="1">
      <c r="A264" s="14" t="str">
        <f t="shared" si="69"/>
        <v>CFRHS120X50X4</v>
      </c>
      <c r="B264" s="14">
        <v>120</v>
      </c>
      <c r="C264" s="14">
        <v>50</v>
      </c>
      <c r="D264" s="14">
        <v>4</v>
      </c>
      <c r="E264" s="14">
        <v>4</v>
      </c>
      <c r="F264" s="14">
        <v>8</v>
      </c>
      <c r="G264" s="14" t="s">
        <v>2061</v>
      </c>
      <c r="H264" s="14" t="s">
        <v>2062</v>
      </c>
      <c r="I264" s="23" t="str">
        <f t="shared" si="74"/>
        <v>CFRHS120X50X4</v>
      </c>
      <c r="J264" s="23" t="str">
        <f t="shared" si="70"/>
        <v>CFRHS120/50/4</v>
      </c>
      <c r="K264" s="23" t="str">
        <f t="shared" si="71"/>
        <v>RHSCF120X50X4</v>
      </c>
      <c r="L264" s="23" t="str">
        <f t="shared" si="72"/>
        <v>RHSCF120/50/4</v>
      </c>
      <c r="M264" s="14"/>
      <c r="N264" s="14"/>
      <c r="O264" s="14"/>
      <c r="P264" s="14" t="str">
        <f t="shared" si="75"/>
        <v>synonyms":["CFRHS120X50X4","CFRHS120/50/4","RHSCF120X50X4","RHSCF120/50/4","","",""]}]},</v>
      </c>
      <c r="Q264" s="14" t="str">
        <f t="shared" si="76"/>
        <v>{"CFRHS120X50X4": [{"shape_coords":[120,50,4,4,8],"shape_name":"Rectangle Hollow Section","synonyms":["CFRHS120X50X4","CFRHS120/50/4","RHSCF120X50X4","RHSCF120/50/4","","",""]}]},</v>
      </c>
      <c r="R264" s="2" t="str">
        <f t="shared" si="73"/>
        <v>'&lt;option value="120;50;4;4;8"&gt;CFRHS120X50X4&lt;/option&gt;</v>
      </c>
    </row>
    <row r="265" spans="1:18" customFormat="1" ht="14.45" customHeight="1">
      <c r="A265" s="14" t="str">
        <f t="shared" si="69"/>
        <v>CFRHS120X50X5</v>
      </c>
      <c r="B265" s="14">
        <v>120</v>
      </c>
      <c r="C265" s="14">
        <v>50</v>
      </c>
      <c r="D265" s="14">
        <v>5</v>
      </c>
      <c r="E265" s="14">
        <v>5</v>
      </c>
      <c r="F265" s="14">
        <v>10</v>
      </c>
      <c r="G265" s="14" t="s">
        <v>2061</v>
      </c>
      <c r="H265" s="14" t="s">
        <v>2062</v>
      </c>
      <c r="I265" s="23" t="str">
        <f t="shared" si="74"/>
        <v>CFRHS120X50X5</v>
      </c>
      <c r="J265" s="23" t="str">
        <f t="shared" si="70"/>
        <v>CFRHS120/50/5</v>
      </c>
      <c r="K265" s="23" t="str">
        <f t="shared" si="71"/>
        <v>RHSCF120X50X5</v>
      </c>
      <c r="L265" s="23" t="str">
        <f t="shared" si="72"/>
        <v>RHSCF120/50/5</v>
      </c>
      <c r="M265" s="14"/>
      <c r="N265" s="14"/>
      <c r="O265" s="14"/>
      <c r="P265" s="14" t="str">
        <f t="shared" si="75"/>
        <v>synonyms":["CFRHS120X50X5","CFRHS120/50/5","RHSCF120X50X5","RHSCF120/50/5","","",""]}]},</v>
      </c>
      <c r="Q265" s="14" t="str">
        <f t="shared" si="76"/>
        <v>{"CFRHS120X50X5": [{"shape_coords":[120,50,5,5,10],"shape_name":"Rectangle Hollow Section","synonyms":["CFRHS120X50X5","CFRHS120/50/5","RHSCF120X50X5","RHSCF120/50/5","","",""]}]},</v>
      </c>
      <c r="R265" s="2" t="str">
        <f t="shared" si="73"/>
        <v>'&lt;option value="120;50;5;5;10"&gt;CFRHS120X50X5&lt;/option&gt;</v>
      </c>
    </row>
    <row r="266" spans="1:18" customFormat="1" ht="14.45" customHeight="1">
      <c r="A266" s="14" t="str">
        <f t="shared" si="69"/>
        <v>CFRHS120X60X3</v>
      </c>
      <c r="B266" s="14">
        <v>120</v>
      </c>
      <c r="C266" s="14">
        <v>60</v>
      </c>
      <c r="D266" s="14">
        <v>3</v>
      </c>
      <c r="E266" s="14">
        <v>3</v>
      </c>
      <c r="F266" s="14">
        <v>6</v>
      </c>
      <c r="G266" s="14" t="s">
        <v>2061</v>
      </c>
      <c r="H266" s="14" t="s">
        <v>2062</v>
      </c>
      <c r="I266" s="23" t="str">
        <f t="shared" si="74"/>
        <v>CFRHS120X60X3</v>
      </c>
      <c r="J266" s="23" t="str">
        <f t="shared" si="70"/>
        <v>CFRHS120/60/3</v>
      </c>
      <c r="K266" s="23" t="str">
        <f t="shared" si="71"/>
        <v>RHSCF120X60X3</v>
      </c>
      <c r="L266" s="23" t="str">
        <f t="shared" si="72"/>
        <v>RHSCF120/60/3</v>
      </c>
      <c r="M266" s="14"/>
      <c r="N266" s="14"/>
      <c r="O266" s="14"/>
      <c r="P266" s="14" t="str">
        <f t="shared" si="75"/>
        <v>synonyms":["CFRHS120X60X3","CFRHS120/60/3","RHSCF120X60X3","RHSCF120/60/3","","",""]}]},</v>
      </c>
      <c r="Q266" s="14" t="str">
        <f t="shared" si="76"/>
        <v>{"CFRHS120X60X3": [{"shape_coords":[120,60,3,3,6],"shape_name":"Rectangle Hollow Section","synonyms":["CFRHS120X60X3","CFRHS120/60/3","RHSCF120X60X3","RHSCF120/60/3","","",""]}]},</v>
      </c>
      <c r="R266" s="2" t="str">
        <f t="shared" si="73"/>
        <v>'&lt;option value="120;60;3;3;6"&gt;CFRHS120X60X3&lt;/option&gt;</v>
      </c>
    </row>
    <row r="267" spans="1:18" customFormat="1" ht="14.45" customHeight="1">
      <c r="A267" s="14" t="str">
        <f t="shared" si="69"/>
        <v>CFRHS120X60X4</v>
      </c>
      <c r="B267" s="14">
        <v>120</v>
      </c>
      <c r="C267" s="14">
        <v>60</v>
      </c>
      <c r="D267" s="14">
        <v>4</v>
      </c>
      <c r="E267" s="14">
        <v>4</v>
      </c>
      <c r="F267" s="14">
        <v>8</v>
      </c>
      <c r="G267" s="14" t="s">
        <v>2061</v>
      </c>
      <c r="H267" s="14" t="s">
        <v>2062</v>
      </c>
      <c r="I267" s="23" t="str">
        <f t="shared" si="74"/>
        <v>CFRHS120X60X4</v>
      </c>
      <c r="J267" s="23" t="str">
        <f t="shared" si="70"/>
        <v>CFRHS120/60/4</v>
      </c>
      <c r="K267" s="23" t="str">
        <f t="shared" si="71"/>
        <v>RHSCF120X60X4</v>
      </c>
      <c r="L267" s="23" t="str">
        <f t="shared" si="72"/>
        <v>RHSCF120/60/4</v>
      </c>
      <c r="M267" s="14"/>
      <c r="N267" s="14"/>
      <c r="O267" s="14"/>
      <c r="P267" s="14" t="str">
        <f t="shared" si="75"/>
        <v>synonyms":["CFRHS120X60X4","CFRHS120/60/4","RHSCF120X60X4","RHSCF120/60/4","","",""]}]},</v>
      </c>
      <c r="Q267" s="14" t="str">
        <f t="shared" si="76"/>
        <v>{"CFRHS120X60X4": [{"shape_coords":[120,60,4,4,8],"shape_name":"Rectangle Hollow Section","synonyms":["CFRHS120X60X4","CFRHS120/60/4","RHSCF120X60X4","RHSCF120/60/4","","",""]}]},</v>
      </c>
      <c r="R267" s="2" t="str">
        <f t="shared" si="73"/>
        <v>'&lt;option value="120;60;4;4;8"&gt;CFRHS120X60X4&lt;/option&gt;</v>
      </c>
    </row>
    <row r="268" spans="1:18" customFormat="1" ht="14.45" customHeight="1">
      <c r="A268" s="14" t="str">
        <f t="shared" si="69"/>
        <v>CFRHS120X60X5</v>
      </c>
      <c r="B268" s="14">
        <v>120</v>
      </c>
      <c r="C268" s="14">
        <v>60</v>
      </c>
      <c r="D268" s="14">
        <v>5</v>
      </c>
      <c r="E268" s="14">
        <v>5</v>
      </c>
      <c r="F268" s="14">
        <v>10</v>
      </c>
      <c r="G268" s="14" t="s">
        <v>2061</v>
      </c>
      <c r="H268" s="14" t="s">
        <v>2062</v>
      </c>
      <c r="I268" s="23" t="str">
        <f t="shared" si="74"/>
        <v>CFRHS120X60X5</v>
      </c>
      <c r="J268" s="23" t="str">
        <f t="shared" si="70"/>
        <v>CFRHS120/60/5</v>
      </c>
      <c r="K268" s="23" t="str">
        <f t="shared" si="71"/>
        <v>RHSCF120X60X5</v>
      </c>
      <c r="L268" s="23" t="str">
        <f t="shared" si="72"/>
        <v>RHSCF120/60/5</v>
      </c>
      <c r="M268" s="14"/>
      <c r="N268" s="14"/>
      <c r="O268" s="14"/>
      <c r="P268" s="14" t="str">
        <f t="shared" si="75"/>
        <v>synonyms":["CFRHS120X60X5","CFRHS120/60/5","RHSCF120X60X5","RHSCF120/60/5","","",""]}]},</v>
      </c>
      <c r="Q268" s="14" t="str">
        <f t="shared" si="76"/>
        <v>{"CFRHS120X60X5": [{"shape_coords":[120,60,5,5,10],"shape_name":"Rectangle Hollow Section","synonyms":["CFRHS120X60X5","CFRHS120/60/5","RHSCF120X60X5","RHSCF120/60/5","","",""]}]},</v>
      </c>
      <c r="R268" s="2" t="str">
        <f t="shared" si="73"/>
        <v>'&lt;option value="120;60;5;5;10"&gt;CFRHS120X60X5&lt;/option&gt;</v>
      </c>
    </row>
    <row r="269" spans="1:18" customFormat="1" ht="14.45" customHeight="1">
      <c r="A269" s="14" t="str">
        <f t="shared" si="69"/>
        <v>CFRHS120X60X6</v>
      </c>
      <c r="B269" s="14">
        <v>120</v>
      </c>
      <c r="C269" s="14">
        <v>60</v>
      </c>
      <c r="D269" s="14">
        <v>6</v>
      </c>
      <c r="E269" s="14">
        <v>6</v>
      </c>
      <c r="F269" s="14">
        <v>12</v>
      </c>
      <c r="G269" s="14" t="s">
        <v>2061</v>
      </c>
      <c r="H269" s="14" t="s">
        <v>2062</v>
      </c>
      <c r="I269" s="23" t="str">
        <f t="shared" si="74"/>
        <v>CFRHS120X60X6</v>
      </c>
      <c r="J269" s="23" t="str">
        <f t="shared" si="70"/>
        <v>CFRHS120/60/6</v>
      </c>
      <c r="K269" s="23" t="str">
        <f t="shared" si="71"/>
        <v>RHSCF120X60X6</v>
      </c>
      <c r="L269" s="23" t="str">
        <f t="shared" si="72"/>
        <v>RHSCF120/60/6</v>
      </c>
      <c r="M269" s="14"/>
      <c r="N269" s="14"/>
      <c r="O269" s="14"/>
      <c r="P269" s="14" t="str">
        <f t="shared" si="75"/>
        <v>synonyms":["CFRHS120X60X6","CFRHS120/60/6","RHSCF120X60X6","RHSCF120/60/6","","",""]}]},</v>
      </c>
      <c r="Q269" s="14" t="str">
        <f t="shared" si="76"/>
        <v>{"CFRHS120X60X6": [{"shape_coords":[120,60,6,6,12],"shape_name":"Rectangle Hollow Section","synonyms":["CFRHS120X60X6","CFRHS120/60/6","RHSCF120X60X6","RHSCF120/60/6","","",""]}]},</v>
      </c>
      <c r="R269" s="2" t="str">
        <f t="shared" si="73"/>
        <v>'&lt;option value="120;60;6;6;12"&gt;CFRHS120X60X6&lt;/option&gt;</v>
      </c>
    </row>
    <row r="270" spans="1:18" customFormat="1" ht="14.45" customHeight="1">
      <c r="A270" s="14" t="str">
        <f t="shared" si="69"/>
        <v>CFRHS120X80X3</v>
      </c>
      <c r="B270" s="14">
        <v>120</v>
      </c>
      <c r="C270" s="14">
        <v>80</v>
      </c>
      <c r="D270" s="14">
        <v>3</v>
      </c>
      <c r="E270" s="14">
        <v>3</v>
      </c>
      <c r="F270" s="14">
        <v>6</v>
      </c>
      <c r="G270" s="14" t="s">
        <v>2061</v>
      </c>
      <c r="H270" s="14" t="s">
        <v>2062</v>
      </c>
      <c r="I270" s="23" t="str">
        <f t="shared" si="74"/>
        <v>CFRHS120X80X3</v>
      </c>
      <c r="J270" s="23" t="str">
        <f t="shared" si="70"/>
        <v>CFRHS120/80/3</v>
      </c>
      <c r="K270" s="23" t="str">
        <f t="shared" si="71"/>
        <v>RHSCF120X80X3</v>
      </c>
      <c r="L270" s="23" t="str">
        <f t="shared" si="72"/>
        <v>RHSCF120/80/3</v>
      </c>
      <c r="M270" s="14"/>
      <c r="N270" s="14"/>
      <c r="O270" s="14"/>
      <c r="P270" s="14" t="str">
        <f t="shared" si="75"/>
        <v>synonyms":["CFRHS120X80X3","CFRHS120/80/3","RHSCF120X80X3","RHSCF120/80/3","","",""]}]},</v>
      </c>
      <c r="Q270" s="14" t="str">
        <f t="shared" si="76"/>
        <v>{"CFRHS120X80X3": [{"shape_coords":[120,80,3,3,6],"shape_name":"Rectangle Hollow Section","synonyms":["CFRHS120X80X3","CFRHS120/80/3","RHSCF120X80X3","RHSCF120/80/3","","",""]}]},</v>
      </c>
      <c r="R270" s="2" t="str">
        <f t="shared" si="73"/>
        <v>'&lt;option value="120;80;3;3;6"&gt;CFRHS120X80X3&lt;/option&gt;</v>
      </c>
    </row>
    <row r="271" spans="1:18" customFormat="1" ht="14.45" customHeight="1">
      <c r="A271" s="14" t="str">
        <f t="shared" si="69"/>
        <v>CFRHS120X80X4</v>
      </c>
      <c r="B271" s="14">
        <v>120</v>
      </c>
      <c r="C271" s="14">
        <v>80</v>
      </c>
      <c r="D271" s="14">
        <v>4</v>
      </c>
      <c r="E271" s="14">
        <v>4</v>
      </c>
      <c r="F271" s="14">
        <v>8</v>
      </c>
      <c r="G271" s="14" t="s">
        <v>2061</v>
      </c>
      <c r="H271" s="14" t="s">
        <v>2062</v>
      </c>
      <c r="I271" s="23" t="str">
        <f t="shared" si="74"/>
        <v>CFRHS120X80X4</v>
      </c>
      <c r="J271" s="23" t="str">
        <f t="shared" si="70"/>
        <v>CFRHS120/80/4</v>
      </c>
      <c r="K271" s="23" t="str">
        <f t="shared" si="71"/>
        <v>RHSCF120X80X4</v>
      </c>
      <c r="L271" s="23" t="str">
        <f t="shared" si="72"/>
        <v>RHSCF120/80/4</v>
      </c>
      <c r="M271" s="14"/>
      <c r="N271" s="14"/>
      <c r="O271" s="14"/>
      <c r="P271" s="14" t="str">
        <f t="shared" si="75"/>
        <v>synonyms":["CFRHS120X80X4","CFRHS120/80/4","RHSCF120X80X4","RHSCF120/80/4","","",""]}]},</v>
      </c>
      <c r="Q271" s="14" t="str">
        <f t="shared" si="76"/>
        <v>{"CFRHS120X80X4": [{"shape_coords":[120,80,4,4,8],"shape_name":"Rectangle Hollow Section","synonyms":["CFRHS120X80X4","CFRHS120/80/4","RHSCF120X80X4","RHSCF120/80/4","","",""]}]},</v>
      </c>
      <c r="R271" s="2" t="str">
        <f t="shared" si="73"/>
        <v>'&lt;option value="120;80;4;4;8"&gt;CFRHS120X80X4&lt;/option&gt;</v>
      </c>
    </row>
    <row r="272" spans="1:18" customFormat="1" ht="14.45" customHeight="1">
      <c r="A272" s="14" t="str">
        <f t="shared" si="69"/>
        <v>CFRHS120X80X5</v>
      </c>
      <c r="B272" s="14">
        <v>120</v>
      </c>
      <c r="C272" s="14">
        <v>80</v>
      </c>
      <c r="D272" s="14">
        <v>5</v>
      </c>
      <c r="E272" s="14">
        <v>5</v>
      </c>
      <c r="F272" s="14">
        <v>10</v>
      </c>
      <c r="G272" s="14" t="s">
        <v>2061</v>
      </c>
      <c r="H272" s="14" t="s">
        <v>2062</v>
      </c>
      <c r="I272" s="23" t="str">
        <f t="shared" si="74"/>
        <v>CFRHS120X80X5</v>
      </c>
      <c r="J272" s="23" t="str">
        <f t="shared" si="70"/>
        <v>CFRHS120/80/5</v>
      </c>
      <c r="K272" s="23" t="str">
        <f t="shared" si="71"/>
        <v>RHSCF120X80X5</v>
      </c>
      <c r="L272" s="23" t="str">
        <f t="shared" si="72"/>
        <v>RHSCF120/80/5</v>
      </c>
      <c r="M272" s="14"/>
      <c r="N272" s="14"/>
      <c r="O272" s="14"/>
      <c r="P272" s="14" t="str">
        <f t="shared" si="75"/>
        <v>synonyms":["CFRHS120X80X5","CFRHS120/80/5","RHSCF120X80X5","RHSCF120/80/5","","",""]}]},</v>
      </c>
      <c r="Q272" s="14" t="str">
        <f t="shared" si="76"/>
        <v>{"CFRHS120X80X5": [{"shape_coords":[120,80,5,5,10],"shape_name":"Rectangle Hollow Section","synonyms":["CFRHS120X80X5","CFRHS120/80/5","RHSCF120X80X5","RHSCF120/80/5","","",""]}]},</v>
      </c>
      <c r="R272" s="2" t="str">
        <f t="shared" si="73"/>
        <v>'&lt;option value="120;80;5;5;10"&gt;CFRHS120X80X5&lt;/option&gt;</v>
      </c>
    </row>
    <row r="273" spans="1:18" customFormat="1" ht="14.45" customHeight="1">
      <c r="A273" s="14" t="str">
        <f t="shared" si="69"/>
        <v>CFRHS120X80X6</v>
      </c>
      <c r="B273" s="14">
        <v>120</v>
      </c>
      <c r="C273" s="14">
        <v>80</v>
      </c>
      <c r="D273" s="14">
        <v>6</v>
      </c>
      <c r="E273" s="14">
        <v>6</v>
      </c>
      <c r="F273" s="14">
        <v>12</v>
      </c>
      <c r="G273" s="14" t="s">
        <v>2061</v>
      </c>
      <c r="H273" s="14" t="s">
        <v>2062</v>
      </c>
      <c r="I273" s="23" t="str">
        <f t="shared" si="74"/>
        <v>CFRHS120X80X6</v>
      </c>
      <c r="J273" s="23" t="str">
        <f t="shared" si="70"/>
        <v>CFRHS120/80/6</v>
      </c>
      <c r="K273" s="23" t="str">
        <f t="shared" si="71"/>
        <v>RHSCF120X80X6</v>
      </c>
      <c r="L273" s="23" t="str">
        <f t="shared" si="72"/>
        <v>RHSCF120/80/6</v>
      </c>
      <c r="M273" s="14"/>
      <c r="N273" s="14"/>
      <c r="O273" s="14"/>
      <c r="P273" s="14" t="str">
        <f t="shared" si="75"/>
        <v>synonyms":["CFRHS120X80X6","CFRHS120/80/6","RHSCF120X80X6","RHSCF120/80/6","","",""]}]},</v>
      </c>
      <c r="Q273" s="14" t="str">
        <f t="shared" si="76"/>
        <v>{"CFRHS120X80X6": [{"shape_coords":[120,80,6,6,12],"shape_name":"Rectangle Hollow Section","synonyms":["CFRHS120X80X6","CFRHS120/80/6","RHSCF120X80X6","RHSCF120/80/6","","",""]}]},</v>
      </c>
      <c r="R273" s="2" t="str">
        <f t="shared" si="73"/>
        <v>'&lt;option value="120;80;6;6;12"&gt;CFRHS120X80X6&lt;/option&gt;</v>
      </c>
    </row>
    <row r="274" spans="1:18" customFormat="1" ht="14.45" customHeight="1">
      <c r="A274" s="14" t="str">
        <f t="shared" si="69"/>
        <v>CFRHS120X80X8</v>
      </c>
      <c r="B274" s="14">
        <v>120</v>
      </c>
      <c r="C274" s="14">
        <v>80</v>
      </c>
      <c r="D274" s="14">
        <v>8</v>
      </c>
      <c r="E274" s="14">
        <v>12</v>
      </c>
      <c r="F274" s="14">
        <v>20</v>
      </c>
      <c r="G274" s="14" t="s">
        <v>2061</v>
      </c>
      <c r="H274" s="14" t="s">
        <v>2062</v>
      </c>
      <c r="I274" s="23" t="str">
        <f t="shared" si="74"/>
        <v>CFRHS120X80X8</v>
      </c>
      <c r="J274" s="23" t="str">
        <f t="shared" si="70"/>
        <v>CFRHS120/80/8</v>
      </c>
      <c r="K274" s="23" t="str">
        <f t="shared" si="71"/>
        <v>RHSCF120X80X8</v>
      </c>
      <c r="L274" s="23" t="str">
        <f t="shared" si="72"/>
        <v>RHSCF120/80/8</v>
      </c>
      <c r="M274" s="14"/>
      <c r="N274" s="14"/>
      <c r="O274" s="14"/>
      <c r="P274" s="14" t="str">
        <f t="shared" si="75"/>
        <v>synonyms":["CFRHS120X80X8","CFRHS120/80/8","RHSCF120X80X8","RHSCF120/80/8","","",""]}]},</v>
      </c>
      <c r="Q274" s="14" t="str">
        <f t="shared" si="76"/>
        <v>{"CFRHS120X80X8": [{"shape_coords":[120,80,8,12,20],"shape_name":"Rectangle Hollow Section","synonyms":["CFRHS120X80X8","CFRHS120/80/8","RHSCF120X80X8","RHSCF120/80/8","","",""]}]},</v>
      </c>
      <c r="R274" s="2" t="str">
        <f t="shared" si="73"/>
        <v>'&lt;option value="120;80;8;12;20"&gt;CFRHS120X80X8&lt;/option&gt;</v>
      </c>
    </row>
    <row r="275" spans="1:18" customFormat="1" ht="14.45" customHeight="1">
      <c r="A275" s="14" t="str">
        <f t="shared" si="69"/>
        <v>CFRHS120X100X4</v>
      </c>
      <c r="B275" s="14">
        <v>120</v>
      </c>
      <c r="C275" s="14">
        <v>100</v>
      </c>
      <c r="D275" s="14">
        <v>4</v>
      </c>
      <c r="E275" s="14">
        <v>4</v>
      </c>
      <c r="F275" s="14">
        <v>8</v>
      </c>
      <c r="G275" s="14" t="s">
        <v>2061</v>
      </c>
      <c r="H275" s="14" t="s">
        <v>2062</v>
      </c>
      <c r="I275" s="23" t="str">
        <f t="shared" si="74"/>
        <v>CFRHS120X100X4</v>
      </c>
      <c r="J275" s="23" t="str">
        <f t="shared" si="70"/>
        <v>CFRHS120/100/4</v>
      </c>
      <c r="K275" s="23" t="str">
        <f t="shared" si="71"/>
        <v>RHSCF120X100X4</v>
      </c>
      <c r="L275" s="23" t="str">
        <f t="shared" si="72"/>
        <v>RHSCF120/100/4</v>
      </c>
      <c r="M275" s="14"/>
      <c r="N275" s="14"/>
      <c r="O275" s="14"/>
      <c r="P275" s="14" t="str">
        <f t="shared" si="75"/>
        <v>synonyms":["CFRHS120X100X4","CFRHS120/100/4","RHSCF120X100X4","RHSCF120/100/4","","",""]}]},</v>
      </c>
      <c r="Q275" s="14" t="str">
        <f t="shared" si="76"/>
        <v>{"CFRHS120X100X4": [{"shape_coords":[120,100,4,4,8],"shape_name":"Rectangle Hollow Section","synonyms":["CFRHS120X100X4","CFRHS120/100/4","RHSCF120X100X4","RHSCF120/100/4","","",""]}]},</v>
      </c>
      <c r="R275" s="2" t="str">
        <f t="shared" si="73"/>
        <v>'&lt;option value="120;100;4;4;8"&gt;CFRHS120X100X4&lt;/option&gt;</v>
      </c>
    </row>
    <row r="276" spans="1:18" customFormat="1" ht="14.45" customHeight="1">
      <c r="A276" s="14" t="str">
        <f t="shared" si="69"/>
        <v>CFRHS120X100X5</v>
      </c>
      <c r="B276" s="14">
        <v>120</v>
      </c>
      <c r="C276" s="14">
        <v>100</v>
      </c>
      <c r="D276" s="14">
        <v>5</v>
      </c>
      <c r="E276" s="14">
        <v>5</v>
      </c>
      <c r="F276" s="14">
        <v>10</v>
      </c>
      <c r="G276" s="14" t="s">
        <v>2061</v>
      </c>
      <c r="H276" s="14" t="s">
        <v>2062</v>
      </c>
      <c r="I276" s="23" t="str">
        <f t="shared" si="74"/>
        <v>CFRHS120X100X5</v>
      </c>
      <c r="J276" s="23" t="str">
        <f t="shared" si="70"/>
        <v>CFRHS120/100/5</v>
      </c>
      <c r="K276" s="23" t="str">
        <f t="shared" si="71"/>
        <v>RHSCF120X100X5</v>
      </c>
      <c r="L276" s="23" t="str">
        <f t="shared" si="72"/>
        <v>RHSCF120/100/5</v>
      </c>
      <c r="M276" s="14"/>
      <c r="N276" s="14"/>
      <c r="O276" s="14"/>
      <c r="P276" s="14" t="str">
        <f t="shared" si="75"/>
        <v>synonyms":["CFRHS120X100X5","CFRHS120/100/5","RHSCF120X100X5","RHSCF120/100/5","","",""]}]},</v>
      </c>
      <c r="Q276" s="14" t="str">
        <f t="shared" si="76"/>
        <v>{"CFRHS120X100X5": [{"shape_coords":[120,100,5,5,10],"shape_name":"Rectangle Hollow Section","synonyms":["CFRHS120X100X5","CFRHS120/100/5","RHSCF120X100X5","RHSCF120/100/5","","",""]}]},</v>
      </c>
      <c r="R276" s="2" t="str">
        <f t="shared" si="73"/>
        <v>'&lt;option value="120;100;5;5;10"&gt;CFRHS120X100X5&lt;/option&gt;</v>
      </c>
    </row>
    <row r="277" spans="1:18" customFormat="1" ht="14.45" customHeight="1">
      <c r="A277" s="14" t="str">
        <f t="shared" si="69"/>
        <v>CFRHS120X100X8</v>
      </c>
      <c r="B277" s="14">
        <v>120</v>
      </c>
      <c r="C277" s="14">
        <v>100</v>
      </c>
      <c r="D277" s="14">
        <v>8</v>
      </c>
      <c r="E277" s="14">
        <v>12</v>
      </c>
      <c r="F277" s="14">
        <v>20</v>
      </c>
      <c r="G277" s="14" t="s">
        <v>2061</v>
      </c>
      <c r="H277" s="14" t="s">
        <v>2062</v>
      </c>
      <c r="I277" s="23" t="str">
        <f t="shared" si="74"/>
        <v>CFRHS120X100X8</v>
      </c>
      <c r="J277" s="23" t="str">
        <f t="shared" si="70"/>
        <v>CFRHS120/100/8</v>
      </c>
      <c r="K277" s="23" t="str">
        <f t="shared" si="71"/>
        <v>RHSCF120X100X8</v>
      </c>
      <c r="L277" s="23" t="str">
        <f t="shared" si="72"/>
        <v>RHSCF120/100/8</v>
      </c>
      <c r="M277" s="14"/>
      <c r="N277" s="14"/>
      <c r="O277" s="14"/>
      <c r="P277" s="14" t="str">
        <f t="shared" si="75"/>
        <v>synonyms":["CFRHS120X100X8","CFRHS120/100/8","RHSCF120X100X8","RHSCF120/100/8","","",""]}]},</v>
      </c>
      <c r="Q277" s="14" t="str">
        <f t="shared" si="76"/>
        <v>{"CFRHS120X100X8": [{"shape_coords":[120,100,8,12,20],"shape_name":"Rectangle Hollow Section","synonyms":["CFRHS120X100X8","CFRHS120/100/8","RHSCF120X100X8","RHSCF120/100/8","","",""]}]},</v>
      </c>
      <c r="R277" s="2" t="str">
        <f t="shared" si="73"/>
        <v>'&lt;option value="120;100;8;12;20"&gt;CFRHS120X100X8&lt;/option&gt;</v>
      </c>
    </row>
    <row r="278" spans="1:18" customFormat="1" ht="14.45" customHeight="1">
      <c r="A278" s="14" t="str">
        <f t="shared" si="69"/>
        <v>CFRHS140X60X3</v>
      </c>
      <c r="B278" s="14">
        <v>140</v>
      </c>
      <c r="C278" s="14">
        <v>60</v>
      </c>
      <c r="D278" s="14">
        <v>3</v>
      </c>
      <c r="E278" s="14">
        <v>3</v>
      </c>
      <c r="F278" s="14">
        <v>6</v>
      </c>
      <c r="G278" s="14" t="s">
        <v>2061</v>
      </c>
      <c r="H278" s="14" t="s">
        <v>2062</v>
      </c>
      <c r="I278" s="23" t="str">
        <f t="shared" si="74"/>
        <v>CFRHS140X60X3</v>
      </c>
      <c r="J278" s="23" t="str">
        <f t="shared" si="70"/>
        <v>CFRHS140/60/3</v>
      </c>
      <c r="K278" s="23" t="str">
        <f t="shared" si="71"/>
        <v>RHSCF140X60X3</v>
      </c>
      <c r="L278" s="23" t="str">
        <f t="shared" si="72"/>
        <v>RHSCF140/60/3</v>
      </c>
      <c r="M278" s="14"/>
      <c r="N278" s="14"/>
      <c r="O278" s="14"/>
      <c r="P278" s="14" t="str">
        <f t="shared" si="75"/>
        <v>synonyms":["CFRHS140X60X3","CFRHS140/60/3","RHSCF140X60X3","RHSCF140/60/3","","",""]}]},</v>
      </c>
      <c r="Q278" s="14" t="str">
        <f t="shared" si="76"/>
        <v>{"CFRHS140X60X3": [{"shape_coords":[140,60,3,3,6],"shape_name":"Rectangle Hollow Section","synonyms":["CFRHS140X60X3","CFRHS140/60/3","RHSCF140X60X3","RHSCF140/60/3","","",""]}]},</v>
      </c>
      <c r="R278" s="2" t="str">
        <f t="shared" si="73"/>
        <v>'&lt;option value="140;60;3;3;6"&gt;CFRHS140X60X3&lt;/option&gt;</v>
      </c>
    </row>
    <row r="279" spans="1:18" customFormat="1" ht="14.45" customHeight="1">
      <c r="A279" s="14" t="str">
        <f t="shared" si="69"/>
        <v>CFRHS140X60X4</v>
      </c>
      <c r="B279" s="14">
        <v>140</v>
      </c>
      <c r="C279" s="14">
        <v>60</v>
      </c>
      <c r="D279" s="14">
        <v>4</v>
      </c>
      <c r="E279" s="14">
        <v>4</v>
      </c>
      <c r="F279" s="14">
        <v>8</v>
      </c>
      <c r="G279" s="14" t="s">
        <v>2061</v>
      </c>
      <c r="H279" s="14" t="s">
        <v>2062</v>
      </c>
      <c r="I279" s="23" t="str">
        <f t="shared" si="74"/>
        <v>CFRHS140X60X4</v>
      </c>
      <c r="J279" s="23" t="str">
        <f t="shared" si="70"/>
        <v>CFRHS140/60/4</v>
      </c>
      <c r="K279" s="23" t="str">
        <f t="shared" si="71"/>
        <v>RHSCF140X60X4</v>
      </c>
      <c r="L279" s="23" t="str">
        <f t="shared" si="72"/>
        <v>RHSCF140/60/4</v>
      </c>
      <c r="M279" s="14"/>
      <c r="N279" s="14"/>
      <c r="O279" s="14"/>
      <c r="P279" s="14" t="str">
        <f t="shared" si="75"/>
        <v>synonyms":["CFRHS140X60X4","CFRHS140/60/4","RHSCF140X60X4","RHSCF140/60/4","","",""]}]},</v>
      </c>
      <c r="Q279" s="14" t="str">
        <f t="shared" si="76"/>
        <v>{"CFRHS140X60X4": [{"shape_coords":[140,60,4,4,8],"shape_name":"Rectangle Hollow Section","synonyms":["CFRHS140X60X4","CFRHS140/60/4","RHSCF140X60X4","RHSCF140/60/4","","",""]}]},</v>
      </c>
      <c r="R279" s="2" t="str">
        <f t="shared" si="73"/>
        <v>'&lt;option value="140;60;4;4;8"&gt;CFRHS140X60X4&lt;/option&gt;</v>
      </c>
    </row>
    <row r="280" spans="1:18" customFormat="1" ht="14.45" customHeight="1">
      <c r="A280" s="14" t="str">
        <f t="shared" si="69"/>
        <v>CFRHS140X60X5</v>
      </c>
      <c r="B280" s="14">
        <v>140</v>
      </c>
      <c r="C280" s="14">
        <v>60</v>
      </c>
      <c r="D280" s="14">
        <v>5</v>
      </c>
      <c r="E280" s="14">
        <v>5</v>
      </c>
      <c r="F280" s="14">
        <v>10</v>
      </c>
      <c r="G280" s="14" t="s">
        <v>2061</v>
      </c>
      <c r="H280" s="14" t="s">
        <v>2062</v>
      </c>
      <c r="I280" s="23" t="str">
        <f t="shared" si="74"/>
        <v>CFRHS140X60X5</v>
      </c>
      <c r="J280" s="23" t="str">
        <f t="shared" si="70"/>
        <v>CFRHS140/60/5</v>
      </c>
      <c r="K280" s="23" t="str">
        <f t="shared" si="71"/>
        <v>RHSCF140X60X5</v>
      </c>
      <c r="L280" s="23" t="str">
        <f t="shared" si="72"/>
        <v>RHSCF140/60/5</v>
      </c>
      <c r="M280" s="14"/>
      <c r="N280" s="14"/>
      <c r="O280" s="14"/>
      <c r="P280" s="14" t="str">
        <f t="shared" si="75"/>
        <v>synonyms":["CFRHS140X60X5","CFRHS140/60/5","RHSCF140X60X5","RHSCF140/60/5","","",""]}]},</v>
      </c>
      <c r="Q280" s="14" t="str">
        <f t="shared" si="76"/>
        <v>{"CFRHS140X60X5": [{"shape_coords":[140,60,5,5,10],"shape_name":"Rectangle Hollow Section","synonyms":["CFRHS140X60X5","CFRHS140/60/5","RHSCF140X60X5","RHSCF140/60/5","","",""]}]},</v>
      </c>
      <c r="R280" s="2" t="str">
        <f t="shared" si="73"/>
        <v>'&lt;option value="140;60;5;5;10"&gt;CFRHS140X60X5&lt;/option&gt;</v>
      </c>
    </row>
    <row r="281" spans="1:18" customFormat="1" ht="14.45" customHeight="1">
      <c r="A281" s="14" t="str">
        <f t="shared" si="69"/>
        <v>CFRHS140X60X6</v>
      </c>
      <c r="B281" s="14">
        <v>140</v>
      </c>
      <c r="C281" s="14">
        <v>60</v>
      </c>
      <c r="D281" s="14">
        <v>6</v>
      </c>
      <c r="E281" s="14">
        <v>6</v>
      </c>
      <c r="F281" s="14">
        <v>12</v>
      </c>
      <c r="G281" s="14" t="s">
        <v>2061</v>
      </c>
      <c r="H281" s="14" t="s">
        <v>2062</v>
      </c>
      <c r="I281" s="23" t="str">
        <f t="shared" si="74"/>
        <v>CFRHS140X60X6</v>
      </c>
      <c r="J281" s="23" t="str">
        <f t="shared" si="70"/>
        <v>CFRHS140/60/6</v>
      </c>
      <c r="K281" s="23" t="str">
        <f t="shared" si="71"/>
        <v>RHSCF140X60X6</v>
      </c>
      <c r="L281" s="23" t="str">
        <f t="shared" si="72"/>
        <v>RHSCF140/60/6</v>
      </c>
      <c r="M281" s="14"/>
      <c r="N281" s="14"/>
      <c r="O281" s="14"/>
      <c r="P281" s="14" t="str">
        <f t="shared" si="75"/>
        <v>synonyms":["CFRHS140X60X6","CFRHS140/60/6","RHSCF140X60X6","RHSCF140/60/6","","",""]}]},</v>
      </c>
      <c r="Q281" s="14" t="str">
        <f t="shared" si="76"/>
        <v>{"CFRHS140X60X6": [{"shape_coords":[140,60,6,6,12],"shape_name":"Rectangle Hollow Section","synonyms":["CFRHS140X60X6","CFRHS140/60/6","RHSCF140X60X6","RHSCF140/60/6","","",""]}]},</v>
      </c>
      <c r="R281" s="2" t="str">
        <f t="shared" si="73"/>
        <v>'&lt;option value="140;60;6;6;12"&gt;CFRHS140X60X6&lt;/option&gt;</v>
      </c>
    </row>
    <row r="282" spans="1:18" customFormat="1" ht="14.45" customHeight="1">
      <c r="A282" s="14" t="str">
        <f t="shared" si="69"/>
        <v>CFRHS140X70X3</v>
      </c>
      <c r="B282" s="14">
        <v>140</v>
      </c>
      <c r="C282" s="14">
        <v>70</v>
      </c>
      <c r="D282" s="14">
        <v>3</v>
      </c>
      <c r="E282" s="14">
        <v>3</v>
      </c>
      <c r="F282" s="14">
        <v>6</v>
      </c>
      <c r="G282" s="14" t="s">
        <v>2061</v>
      </c>
      <c r="H282" s="14" t="s">
        <v>2062</v>
      </c>
      <c r="I282" s="23" t="str">
        <f t="shared" si="74"/>
        <v>CFRHS140X70X3</v>
      </c>
      <c r="J282" s="23" t="str">
        <f t="shared" si="70"/>
        <v>CFRHS140/70/3</v>
      </c>
      <c r="K282" s="23" t="str">
        <f t="shared" si="71"/>
        <v>RHSCF140X70X3</v>
      </c>
      <c r="L282" s="23" t="str">
        <f t="shared" si="72"/>
        <v>RHSCF140/70/3</v>
      </c>
      <c r="M282" s="14"/>
      <c r="N282" s="14"/>
      <c r="O282" s="14"/>
      <c r="P282" s="14" t="str">
        <f t="shared" si="75"/>
        <v>synonyms":["CFRHS140X70X3","CFRHS140/70/3","RHSCF140X70X3","RHSCF140/70/3","","",""]}]},</v>
      </c>
      <c r="Q282" s="14" t="str">
        <f t="shared" si="76"/>
        <v>{"CFRHS140X70X3": [{"shape_coords":[140,70,3,3,6],"shape_name":"Rectangle Hollow Section","synonyms":["CFRHS140X70X3","CFRHS140/70/3","RHSCF140X70X3","RHSCF140/70/3","","",""]}]},</v>
      </c>
      <c r="R282" s="2" t="str">
        <f t="shared" si="73"/>
        <v>'&lt;option value="140;70;3;3;6"&gt;CFRHS140X70X3&lt;/option&gt;</v>
      </c>
    </row>
    <row r="283" spans="1:18" customFormat="1" ht="14.45" customHeight="1">
      <c r="A283" s="14" t="str">
        <f t="shared" si="69"/>
        <v>CFRHS140X70X4</v>
      </c>
      <c r="B283" s="14">
        <v>140</v>
      </c>
      <c r="C283" s="14">
        <v>70</v>
      </c>
      <c r="D283" s="14">
        <v>4</v>
      </c>
      <c r="E283" s="14">
        <v>4</v>
      </c>
      <c r="F283" s="14">
        <v>8</v>
      </c>
      <c r="G283" s="14" t="s">
        <v>2061</v>
      </c>
      <c r="H283" s="14" t="s">
        <v>2062</v>
      </c>
      <c r="I283" s="23" t="str">
        <f t="shared" si="74"/>
        <v>CFRHS140X70X4</v>
      </c>
      <c r="J283" s="23" t="str">
        <f t="shared" si="70"/>
        <v>CFRHS140/70/4</v>
      </c>
      <c r="K283" s="23" t="str">
        <f t="shared" si="71"/>
        <v>RHSCF140X70X4</v>
      </c>
      <c r="L283" s="23" t="str">
        <f t="shared" si="72"/>
        <v>RHSCF140/70/4</v>
      </c>
      <c r="M283" s="14"/>
      <c r="N283" s="14"/>
      <c r="O283" s="14"/>
      <c r="P283" s="14" t="str">
        <f t="shared" si="75"/>
        <v>synonyms":["CFRHS140X70X4","CFRHS140/70/4","RHSCF140X70X4","RHSCF140/70/4","","",""]}]},</v>
      </c>
      <c r="Q283" s="14" t="str">
        <f t="shared" si="76"/>
        <v>{"CFRHS140X70X4": [{"shape_coords":[140,70,4,4,8],"shape_name":"Rectangle Hollow Section","synonyms":["CFRHS140X70X4","CFRHS140/70/4","RHSCF140X70X4","RHSCF140/70/4","","",""]}]},</v>
      </c>
      <c r="R283" s="2" t="str">
        <f t="shared" si="73"/>
        <v>'&lt;option value="140;70;4;4;8"&gt;CFRHS140X70X4&lt;/option&gt;</v>
      </c>
    </row>
    <row r="284" spans="1:18" customFormat="1" ht="14.45" customHeight="1">
      <c r="A284" s="14" t="str">
        <f t="shared" si="69"/>
        <v>CFRHS140X70X5</v>
      </c>
      <c r="B284" s="14">
        <v>140</v>
      </c>
      <c r="C284" s="14">
        <v>70</v>
      </c>
      <c r="D284" s="14">
        <v>5</v>
      </c>
      <c r="E284" s="14">
        <v>5</v>
      </c>
      <c r="F284" s="14">
        <v>10</v>
      </c>
      <c r="G284" s="14" t="s">
        <v>2061</v>
      </c>
      <c r="H284" s="14" t="s">
        <v>2062</v>
      </c>
      <c r="I284" s="23" t="str">
        <f t="shared" si="74"/>
        <v>CFRHS140X70X5</v>
      </c>
      <c r="J284" s="23" t="str">
        <f t="shared" si="70"/>
        <v>CFRHS140/70/5</v>
      </c>
      <c r="K284" s="23" t="str">
        <f t="shared" si="71"/>
        <v>RHSCF140X70X5</v>
      </c>
      <c r="L284" s="23" t="str">
        <f t="shared" si="72"/>
        <v>RHSCF140/70/5</v>
      </c>
      <c r="M284" s="14"/>
      <c r="N284" s="14"/>
      <c r="O284" s="14"/>
      <c r="P284" s="14" t="str">
        <f t="shared" si="75"/>
        <v>synonyms":["CFRHS140X70X5","CFRHS140/70/5","RHSCF140X70X5","RHSCF140/70/5","","",""]}]},</v>
      </c>
      <c r="Q284" s="14" t="str">
        <f t="shared" si="76"/>
        <v>{"CFRHS140X70X5": [{"shape_coords":[140,70,5,5,10],"shape_name":"Rectangle Hollow Section","synonyms":["CFRHS140X70X5","CFRHS140/70/5","RHSCF140X70X5","RHSCF140/70/5","","",""]}]},</v>
      </c>
      <c r="R284" s="2" t="str">
        <f t="shared" si="73"/>
        <v>'&lt;option value="140;70;5;5;10"&gt;CFRHS140X70X5&lt;/option&gt;</v>
      </c>
    </row>
    <row r="285" spans="1:18" customFormat="1" ht="14.45" customHeight="1">
      <c r="A285" s="14" t="str">
        <f t="shared" ref="A285:A348" si="77">"CFRHS"&amp;B285&amp;"X"&amp;C285&amp;"X"&amp;D285</f>
        <v>CFRHS140X70X6</v>
      </c>
      <c r="B285" s="14">
        <v>140</v>
      </c>
      <c r="C285" s="14">
        <v>70</v>
      </c>
      <c r="D285" s="14">
        <v>6</v>
      </c>
      <c r="E285" s="14">
        <v>6</v>
      </c>
      <c r="F285" s="14">
        <v>12</v>
      </c>
      <c r="G285" s="14" t="s">
        <v>2061</v>
      </c>
      <c r="H285" s="14" t="s">
        <v>2062</v>
      </c>
      <c r="I285" s="23" t="str">
        <f t="shared" si="74"/>
        <v>CFRHS140X70X6</v>
      </c>
      <c r="J285" s="23" t="str">
        <f t="shared" ref="J285:J348" si="78">"CFRHS"&amp;B285&amp;"/"&amp;C285&amp;"/"&amp;D285</f>
        <v>CFRHS140/70/6</v>
      </c>
      <c r="K285" s="23" t="str">
        <f t="shared" ref="K285:K348" si="79">"RHSCF"&amp;B285&amp;"X"&amp;C285&amp;"X"&amp;D285</f>
        <v>RHSCF140X70X6</v>
      </c>
      <c r="L285" s="23" t="str">
        <f t="shared" ref="L285:L348" si="80">"RHSCF"&amp;B285&amp;"/"&amp;C285&amp;"/"&amp;D285</f>
        <v>RHSCF140/70/6</v>
      </c>
      <c r="M285" s="14"/>
      <c r="N285" s="14"/>
      <c r="O285" s="14"/>
      <c r="P285" s="14" t="str">
        <f t="shared" si="75"/>
        <v>synonyms":["CFRHS140X70X6","CFRHS140/70/6","RHSCF140X70X6","RHSCF140/70/6","","",""]}]},</v>
      </c>
      <c r="Q285" s="14" t="str">
        <f t="shared" si="76"/>
        <v>{"CFRHS140X70X6": [{"shape_coords":[140,70,6,6,12],"shape_name":"Rectangle Hollow Section","synonyms":["CFRHS140X70X6","CFRHS140/70/6","RHSCF140X70X6","RHSCF140/70/6","","",""]}]},</v>
      </c>
      <c r="R285" s="2" t="str">
        <f t="shared" si="73"/>
        <v>'&lt;option value="140;70;6;6;12"&gt;CFRHS140X70X6&lt;/option&gt;</v>
      </c>
    </row>
    <row r="286" spans="1:18" customFormat="1" ht="14.45" customHeight="1">
      <c r="A286" s="14" t="str">
        <f t="shared" si="77"/>
        <v>CFRHS140X80X4</v>
      </c>
      <c r="B286" s="14">
        <v>140</v>
      </c>
      <c r="C286" s="14">
        <v>80</v>
      </c>
      <c r="D286" s="14">
        <v>4</v>
      </c>
      <c r="E286" s="14">
        <v>4</v>
      </c>
      <c r="F286" s="14">
        <v>8</v>
      </c>
      <c r="G286" s="14" t="s">
        <v>2061</v>
      </c>
      <c r="H286" s="14" t="s">
        <v>2062</v>
      </c>
      <c r="I286" s="23" t="str">
        <f t="shared" si="74"/>
        <v>CFRHS140X80X4</v>
      </c>
      <c r="J286" s="23" t="str">
        <f t="shared" si="78"/>
        <v>CFRHS140/80/4</v>
      </c>
      <c r="K286" s="23" t="str">
        <f t="shared" si="79"/>
        <v>RHSCF140X80X4</v>
      </c>
      <c r="L286" s="23" t="str">
        <f t="shared" si="80"/>
        <v>RHSCF140/80/4</v>
      </c>
      <c r="M286" s="14"/>
      <c r="N286" s="14"/>
      <c r="O286" s="14"/>
      <c r="P286" s="14" t="str">
        <f t="shared" si="75"/>
        <v>synonyms":["CFRHS140X80X4","CFRHS140/80/4","RHSCF140X80X4","RHSCF140/80/4","","",""]}]},</v>
      </c>
      <c r="Q286" s="14" t="str">
        <f t="shared" si="76"/>
        <v>{"CFRHS140X80X4": [{"shape_coords":[140,80,4,4,8],"shape_name":"Rectangle Hollow Section","synonyms":["CFRHS140X80X4","CFRHS140/80/4","RHSCF140X80X4","RHSCF140/80/4","","",""]}]},</v>
      </c>
      <c r="R286" s="2" t="str">
        <f t="shared" si="73"/>
        <v>'&lt;option value="140;80;4;4;8"&gt;CFRHS140X80X4&lt;/option&gt;</v>
      </c>
    </row>
    <row r="287" spans="1:18" customFormat="1" ht="14.45" customHeight="1">
      <c r="A287" s="14" t="str">
        <f t="shared" si="77"/>
        <v>CFRHS140X80X5</v>
      </c>
      <c r="B287" s="14">
        <v>140</v>
      </c>
      <c r="C287" s="14">
        <v>80</v>
      </c>
      <c r="D287" s="14">
        <v>5</v>
      </c>
      <c r="E287" s="14">
        <v>5</v>
      </c>
      <c r="F287" s="14">
        <v>10</v>
      </c>
      <c r="G287" s="14" t="s">
        <v>2061</v>
      </c>
      <c r="H287" s="14" t="s">
        <v>2062</v>
      </c>
      <c r="I287" s="23" t="str">
        <f t="shared" si="74"/>
        <v>CFRHS140X80X5</v>
      </c>
      <c r="J287" s="23" t="str">
        <f t="shared" si="78"/>
        <v>CFRHS140/80/5</v>
      </c>
      <c r="K287" s="23" t="str">
        <f t="shared" si="79"/>
        <v>RHSCF140X80X5</v>
      </c>
      <c r="L287" s="23" t="str">
        <f t="shared" si="80"/>
        <v>RHSCF140/80/5</v>
      </c>
      <c r="M287" s="14"/>
      <c r="N287" s="14"/>
      <c r="O287" s="14"/>
      <c r="P287" s="14" t="str">
        <f t="shared" si="75"/>
        <v>synonyms":["CFRHS140X80X5","CFRHS140/80/5","RHSCF140X80X5","RHSCF140/80/5","","",""]}]},</v>
      </c>
      <c r="Q287" s="14" t="str">
        <f t="shared" si="76"/>
        <v>{"CFRHS140X80X5": [{"shape_coords":[140,80,5,5,10],"shape_name":"Rectangle Hollow Section","synonyms":["CFRHS140X80X5","CFRHS140/80/5","RHSCF140X80X5","RHSCF140/80/5","","",""]}]},</v>
      </c>
      <c r="R287" s="2" t="str">
        <f t="shared" si="73"/>
        <v>'&lt;option value="140;80;5;5;10"&gt;CFRHS140X80X5&lt;/option&gt;</v>
      </c>
    </row>
    <row r="288" spans="1:18" customFormat="1" ht="14.45" customHeight="1">
      <c r="A288" s="14" t="str">
        <f t="shared" si="77"/>
        <v>CFRHS140X80X6</v>
      </c>
      <c r="B288" s="14">
        <v>140</v>
      </c>
      <c r="C288" s="14">
        <v>80</v>
      </c>
      <c r="D288" s="14">
        <v>6</v>
      </c>
      <c r="E288" s="14">
        <v>6</v>
      </c>
      <c r="F288" s="14">
        <v>12</v>
      </c>
      <c r="G288" s="14" t="s">
        <v>2061</v>
      </c>
      <c r="H288" s="14" t="s">
        <v>2062</v>
      </c>
      <c r="I288" s="23" t="str">
        <f t="shared" si="74"/>
        <v>CFRHS140X80X6</v>
      </c>
      <c r="J288" s="23" t="str">
        <f t="shared" si="78"/>
        <v>CFRHS140/80/6</v>
      </c>
      <c r="K288" s="23" t="str">
        <f t="shared" si="79"/>
        <v>RHSCF140X80X6</v>
      </c>
      <c r="L288" s="23" t="str">
        <f t="shared" si="80"/>
        <v>RHSCF140/80/6</v>
      </c>
      <c r="M288" s="14"/>
      <c r="N288" s="14"/>
      <c r="O288" s="14"/>
      <c r="P288" s="14" t="str">
        <f t="shared" si="75"/>
        <v>synonyms":["CFRHS140X80X6","CFRHS140/80/6","RHSCF140X80X6","RHSCF140/80/6","","",""]}]},</v>
      </c>
      <c r="Q288" s="14" t="str">
        <f t="shared" si="76"/>
        <v>{"CFRHS140X80X6": [{"shape_coords":[140,80,6,6,12],"shape_name":"Rectangle Hollow Section","synonyms":["CFRHS140X80X6","CFRHS140/80/6","RHSCF140X80X6","RHSCF140/80/6","","",""]}]},</v>
      </c>
      <c r="R288" s="2" t="str">
        <f t="shared" si="73"/>
        <v>'&lt;option value="140;80;6;6;12"&gt;CFRHS140X80X6&lt;/option&gt;</v>
      </c>
    </row>
    <row r="289" spans="1:18" customFormat="1" ht="14.45" customHeight="1">
      <c r="A289" s="14" t="str">
        <f t="shared" si="77"/>
        <v>CFRHS140X80X8</v>
      </c>
      <c r="B289" s="14">
        <v>140</v>
      </c>
      <c r="C289" s="14">
        <v>80</v>
      </c>
      <c r="D289" s="14">
        <v>8</v>
      </c>
      <c r="E289" s="14">
        <v>12</v>
      </c>
      <c r="F289" s="14">
        <v>20</v>
      </c>
      <c r="G289" s="14" t="s">
        <v>2061</v>
      </c>
      <c r="H289" s="14" t="s">
        <v>2062</v>
      </c>
      <c r="I289" s="23" t="str">
        <f t="shared" si="74"/>
        <v>CFRHS140X80X8</v>
      </c>
      <c r="J289" s="23" t="str">
        <f t="shared" si="78"/>
        <v>CFRHS140/80/8</v>
      </c>
      <c r="K289" s="23" t="str">
        <f t="shared" si="79"/>
        <v>RHSCF140X80X8</v>
      </c>
      <c r="L289" s="23" t="str">
        <f t="shared" si="80"/>
        <v>RHSCF140/80/8</v>
      </c>
      <c r="M289" s="14"/>
      <c r="N289" s="14"/>
      <c r="O289" s="14"/>
      <c r="P289" s="14" t="str">
        <f t="shared" si="75"/>
        <v>synonyms":["CFRHS140X80X8","CFRHS140/80/8","RHSCF140X80X8","RHSCF140/80/8","","",""]}]},</v>
      </c>
      <c r="Q289" s="14" t="str">
        <f t="shared" si="76"/>
        <v>{"CFRHS140X80X8": [{"shape_coords":[140,80,8,12,20],"shape_name":"Rectangle Hollow Section","synonyms":["CFRHS140X80X8","CFRHS140/80/8","RHSCF140X80X8","RHSCF140/80/8","","",""]}]},</v>
      </c>
      <c r="R289" s="2" t="str">
        <f t="shared" si="73"/>
        <v>'&lt;option value="140;80;8;12;20"&gt;CFRHS140X80X8&lt;/option&gt;</v>
      </c>
    </row>
    <row r="290" spans="1:18" customFormat="1" ht="14.45" customHeight="1">
      <c r="A290" s="14" t="str">
        <f t="shared" si="77"/>
        <v>CFRHS140X80X10</v>
      </c>
      <c r="B290" s="14">
        <v>140</v>
      </c>
      <c r="C290" s="14">
        <v>80</v>
      </c>
      <c r="D290" s="14">
        <v>10</v>
      </c>
      <c r="E290" s="14">
        <v>15</v>
      </c>
      <c r="F290" s="14">
        <v>25</v>
      </c>
      <c r="G290" s="14" t="s">
        <v>2061</v>
      </c>
      <c r="H290" s="14" t="s">
        <v>2062</v>
      </c>
      <c r="I290" s="23" t="str">
        <f t="shared" si="74"/>
        <v>CFRHS140X80X10</v>
      </c>
      <c r="J290" s="23" t="str">
        <f t="shared" si="78"/>
        <v>CFRHS140/80/10</v>
      </c>
      <c r="K290" s="23" t="str">
        <f t="shared" si="79"/>
        <v>RHSCF140X80X10</v>
      </c>
      <c r="L290" s="23" t="str">
        <f t="shared" si="80"/>
        <v>RHSCF140/80/10</v>
      </c>
      <c r="M290" s="14"/>
      <c r="N290" s="14"/>
      <c r="O290" s="14"/>
      <c r="P290" s="14" t="str">
        <f t="shared" si="75"/>
        <v>synonyms":["CFRHS140X80X10","CFRHS140/80/10","RHSCF140X80X10","RHSCF140/80/10","","",""]}]},</v>
      </c>
      <c r="Q290" s="14" t="str">
        <f t="shared" si="76"/>
        <v>{"CFRHS140X80X10": [{"shape_coords":[140,80,10,15,25],"shape_name":"Rectangle Hollow Section","synonyms":["CFRHS140X80X10","CFRHS140/80/10","RHSCF140X80X10","RHSCF140/80/10","","",""]}]},</v>
      </c>
      <c r="R290" s="2" t="str">
        <f t="shared" si="73"/>
        <v>'&lt;option value="140;80;10;15;25"&gt;CFRHS140X80X10&lt;/option&gt;</v>
      </c>
    </row>
    <row r="291" spans="1:18" customFormat="1" ht="14.45" customHeight="1">
      <c r="A291" s="14" t="str">
        <f t="shared" si="77"/>
        <v>CFRHS140X100X5</v>
      </c>
      <c r="B291" s="14">
        <v>140</v>
      </c>
      <c r="C291" s="14">
        <v>100</v>
      </c>
      <c r="D291" s="14">
        <v>5</v>
      </c>
      <c r="E291" s="14">
        <v>5</v>
      </c>
      <c r="F291" s="14">
        <v>10</v>
      </c>
      <c r="G291" s="14" t="s">
        <v>2061</v>
      </c>
      <c r="H291" s="14" t="s">
        <v>2062</v>
      </c>
      <c r="I291" s="23" t="str">
        <f t="shared" si="74"/>
        <v>CFRHS140X100X5</v>
      </c>
      <c r="J291" s="23" t="str">
        <f t="shared" si="78"/>
        <v>CFRHS140/100/5</v>
      </c>
      <c r="K291" s="23" t="str">
        <f t="shared" si="79"/>
        <v>RHSCF140X100X5</v>
      </c>
      <c r="L291" s="23" t="str">
        <f t="shared" si="80"/>
        <v>RHSCF140/100/5</v>
      </c>
      <c r="M291" s="14"/>
      <c r="N291" s="14"/>
      <c r="O291" s="14"/>
      <c r="P291" s="14" t="str">
        <f t="shared" si="75"/>
        <v>synonyms":["CFRHS140X100X5","CFRHS140/100/5","RHSCF140X100X5","RHSCF140/100/5","","",""]}]},</v>
      </c>
      <c r="Q291" s="14" t="str">
        <f t="shared" si="76"/>
        <v>{"CFRHS140X100X5": [{"shape_coords":[140,100,5,5,10],"shape_name":"Rectangle Hollow Section","synonyms":["CFRHS140X100X5","CFRHS140/100/5","RHSCF140X100X5","RHSCF140/100/5","","",""]}]},</v>
      </c>
      <c r="R291" s="2" t="str">
        <f t="shared" si="73"/>
        <v>'&lt;option value="140;100;5;5;10"&gt;CFRHS140X100X5&lt;/option&gt;</v>
      </c>
    </row>
    <row r="292" spans="1:18" customFormat="1" ht="14.45" customHeight="1">
      <c r="A292" s="14" t="str">
        <f t="shared" si="77"/>
        <v>CFRHS150X50X3</v>
      </c>
      <c r="B292" s="14">
        <v>150</v>
      </c>
      <c r="C292" s="14">
        <v>50</v>
      </c>
      <c r="D292" s="14">
        <v>3</v>
      </c>
      <c r="E292" s="14">
        <v>3</v>
      </c>
      <c r="F292" s="14">
        <v>6</v>
      </c>
      <c r="G292" s="14" t="s">
        <v>2061</v>
      </c>
      <c r="H292" s="14" t="s">
        <v>2062</v>
      </c>
      <c r="I292" s="23" t="str">
        <f t="shared" si="74"/>
        <v>CFRHS150X50X3</v>
      </c>
      <c r="J292" s="23" t="str">
        <f t="shared" si="78"/>
        <v>CFRHS150/50/3</v>
      </c>
      <c r="K292" s="23" t="str">
        <f t="shared" si="79"/>
        <v>RHSCF150X50X3</v>
      </c>
      <c r="L292" s="23" t="str">
        <f t="shared" si="80"/>
        <v>RHSCF150/50/3</v>
      </c>
      <c r="M292" s="14"/>
      <c r="N292" s="14"/>
      <c r="O292" s="14"/>
      <c r="P292" s="14" t="str">
        <f t="shared" si="75"/>
        <v>synonyms":["CFRHS150X50X3","CFRHS150/50/3","RHSCF150X50X3","RHSCF150/50/3","","",""]}]},</v>
      </c>
      <c r="Q292" s="14" t="str">
        <f t="shared" si="76"/>
        <v>{"CFRHS150X50X3": [{"shape_coords":[150,50,3,3,6],"shape_name":"Rectangle Hollow Section","synonyms":["CFRHS150X50X3","CFRHS150/50/3","RHSCF150X50X3","RHSCF150/50/3","","",""]}]},</v>
      </c>
      <c r="R292" s="2" t="str">
        <f t="shared" si="73"/>
        <v>'&lt;option value="150;50;3;3;6"&gt;CFRHS150X50X3&lt;/option&gt;</v>
      </c>
    </row>
    <row r="293" spans="1:18" customFormat="1" ht="14.45" customHeight="1">
      <c r="A293" s="14" t="str">
        <f t="shared" si="77"/>
        <v>CFRHS150X50X4</v>
      </c>
      <c r="B293" s="14">
        <v>150</v>
      </c>
      <c r="C293" s="14">
        <v>50</v>
      </c>
      <c r="D293" s="14">
        <v>4</v>
      </c>
      <c r="E293" s="14">
        <v>4</v>
      </c>
      <c r="F293" s="14">
        <v>8</v>
      </c>
      <c r="G293" s="14" t="s">
        <v>2061</v>
      </c>
      <c r="H293" s="14" t="s">
        <v>2062</v>
      </c>
      <c r="I293" s="23" t="str">
        <f t="shared" si="74"/>
        <v>CFRHS150X50X4</v>
      </c>
      <c r="J293" s="23" t="str">
        <f t="shared" si="78"/>
        <v>CFRHS150/50/4</v>
      </c>
      <c r="K293" s="23" t="str">
        <f t="shared" si="79"/>
        <v>RHSCF150X50X4</v>
      </c>
      <c r="L293" s="23" t="str">
        <f t="shared" si="80"/>
        <v>RHSCF150/50/4</v>
      </c>
      <c r="M293" s="14"/>
      <c r="N293" s="14"/>
      <c r="O293" s="14"/>
      <c r="P293" s="14" t="str">
        <f t="shared" si="75"/>
        <v>synonyms":["CFRHS150X50X4","CFRHS150/50/4","RHSCF150X50X4","RHSCF150/50/4","","",""]}]},</v>
      </c>
      <c r="Q293" s="14" t="str">
        <f t="shared" si="76"/>
        <v>{"CFRHS150X50X4": [{"shape_coords":[150,50,4,4,8],"shape_name":"Rectangle Hollow Section","synonyms":["CFRHS150X50X4","CFRHS150/50/4","RHSCF150X50X4","RHSCF150/50/4","","",""]}]},</v>
      </c>
      <c r="R293" s="2" t="str">
        <f t="shared" si="73"/>
        <v>'&lt;option value="150;50;4;4;8"&gt;CFRHS150X50X4&lt;/option&gt;</v>
      </c>
    </row>
    <row r="294" spans="1:18" customFormat="1" ht="14.45" customHeight="1">
      <c r="A294" s="14" t="str">
        <f t="shared" si="77"/>
        <v>CFRHS150X50X5</v>
      </c>
      <c r="B294" s="14">
        <v>150</v>
      </c>
      <c r="C294" s="14">
        <v>50</v>
      </c>
      <c r="D294" s="14">
        <v>5</v>
      </c>
      <c r="E294" s="14">
        <v>5</v>
      </c>
      <c r="F294" s="14">
        <v>10</v>
      </c>
      <c r="G294" s="14" t="s">
        <v>2061</v>
      </c>
      <c r="H294" s="14" t="s">
        <v>2062</v>
      </c>
      <c r="I294" s="23" t="str">
        <f t="shared" si="74"/>
        <v>CFRHS150X50X5</v>
      </c>
      <c r="J294" s="23" t="str">
        <f t="shared" si="78"/>
        <v>CFRHS150/50/5</v>
      </c>
      <c r="K294" s="23" t="str">
        <f t="shared" si="79"/>
        <v>RHSCF150X50X5</v>
      </c>
      <c r="L294" s="23" t="str">
        <f t="shared" si="80"/>
        <v>RHSCF150/50/5</v>
      </c>
      <c r="M294" s="14"/>
      <c r="N294" s="14"/>
      <c r="O294" s="14"/>
      <c r="P294" s="14" t="str">
        <f t="shared" si="75"/>
        <v>synonyms":["CFRHS150X50X5","CFRHS150/50/5","RHSCF150X50X5","RHSCF150/50/5","","",""]}]},</v>
      </c>
      <c r="Q294" s="14" t="str">
        <f t="shared" si="76"/>
        <v>{"CFRHS150X50X5": [{"shape_coords":[150,50,5,5,10],"shape_name":"Rectangle Hollow Section","synonyms":["CFRHS150X50X5","CFRHS150/50/5","RHSCF150X50X5","RHSCF150/50/5","","",""]}]},</v>
      </c>
      <c r="R294" s="2" t="str">
        <f t="shared" si="73"/>
        <v>'&lt;option value="150;50;5;5;10"&gt;CFRHS150X50X5&lt;/option&gt;</v>
      </c>
    </row>
    <row r="295" spans="1:18" customFormat="1" ht="14.45" customHeight="1">
      <c r="A295" s="14" t="str">
        <f t="shared" si="77"/>
        <v>CFRHS150X75X4</v>
      </c>
      <c r="B295" s="14">
        <v>150</v>
      </c>
      <c r="C295" s="14">
        <v>75</v>
      </c>
      <c r="D295" s="14">
        <v>4</v>
      </c>
      <c r="E295" s="14">
        <v>4</v>
      </c>
      <c r="F295" s="14">
        <v>8</v>
      </c>
      <c r="G295" s="14" t="s">
        <v>2061</v>
      </c>
      <c r="H295" s="14" t="s">
        <v>2062</v>
      </c>
      <c r="I295" s="23" t="str">
        <f t="shared" si="74"/>
        <v>CFRHS150X75X4</v>
      </c>
      <c r="J295" s="23" t="str">
        <f t="shared" si="78"/>
        <v>CFRHS150/75/4</v>
      </c>
      <c r="K295" s="23" t="str">
        <f t="shared" si="79"/>
        <v>RHSCF150X75X4</v>
      </c>
      <c r="L295" s="23" t="str">
        <f t="shared" si="80"/>
        <v>RHSCF150/75/4</v>
      </c>
      <c r="M295" s="14"/>
      <c r="N295" s="14"/>
      <c r="O295" s="14"/>
      <c r="P295" s="14" t="str">
        <f t="shared" si="75"/>
        <v>synonyms":["CFRHS150X75X4","CFRHS150/75/4","RHSCF150X75X4","RHSCF150/75/4","","",""]}]},</v>
      </c>
      <c r="Q295" s="14" t="str">
        <f t="shared" si="76"/>
        <v>{"CFRHS150X75X4": [{"shape_coords":[150,75,4,4,8],"shape_name":"Rectangle Hollow Section","synonyms":["CFRHS150X75X4","CFRHS150/75/4","RHSCF150X75X4","RHSCF150/75/4","","",""]}]},</v>
      </c>
      <c r="R295" s="2" t="str">
        <f t="shared" si="73"/>
        <v>'&lt;option value="150;75;4;4;8"&gt;CFRHS150X75X4&lt;/option&gt;</v>
      </c>
    </row>
    <row r="296" spans="1:18" customFormat="1" ht="14.45" customHeight="1">
      <c r="A296" s="14" t="str">
        <f t="shared" si="77"/>
        <v>CFRHS150X75X5</v>
      </c>
      <c r="B296" s="14">
        <v>150</v>
      </c>
      <c r="C296" s="14">
        <v>75</v>
      </c>
      <c r="D296" s="14">
        <v>5</v>
      </c>
      <c r="E296" s="14">
        <v>5</v>
      </c>
      <c r="F296" s="14">
        <v>10</v>
      </c>
      <c r="G296" s="14" t="s">
        <v>2061</v>
      </c>
      <c r="H296" s="14" t="s">
        <v>2062</v>
      </c>
      <c r="I296" s="23" t="str">
        <f t="shared" si="74"/>
        <v>CFRHS150X75X5</v>
      </c>
      <c r="J296" s="23" t="str">
        <f t="shared" si="78"/>
        <v>CFRHS150/75/5</v>
      </c>
      <c r="K296" s="23" t="str">
        <f t="shared" si="79"/>
        <v>RHSCF150X75X5</v>
      </c>
      <c r="L296" s="23" t="str">
        <f t="shared" si="80"/>
        <v>RHSCF150/75/5</v>
      </c>
      <c r="M296" s="14"/>
      <c r="N296" s="14"/>
      <c r="O296" s="14"/>
      <c r="P296" s="14" t="str">
        <f t="shared" si="75"/>
        <v>synonyms":["CFRHS150X75X5","CFRHS150/75/5","RHSCF150X75X5","RHSCF150/75/5","","",""]}]},</v>
      </c>
      <c r="Q296" s="14" t="str">
        <f t="shared" si="76"/>
        <v>{"CFRHS150X75X5": [{"shape_coords":[150,75,5,5,10],"shape_name":"Rectangle Hollow Section","synonyms":["CFRHS150X75X5","CFRHS150/75/5","RHSCF150X75X5","RHSCF150/75/5","","",""]}]},</v>
      </c>
      <c r="R296" s="2" t="str">
        <f t="shared" si="73"/>
        <v>'&lt;option value="150;75;5;5;10"&gt;CFRHS150X75X5&lt;/option&gt;</v>
      </c>
    </row>
    <row r="297" spans="1:18" customFormat="1" ht="14.45" customHeight="1">
      <c r="A297" s="14" t="str">
        <f t="shared" si="77"/>
        <v>CFRHS150X75X6</v>
      </c>
      <c r="B297" s="14">
        <v>150</v>
      </c>
      <c r="C297" s="14">
        <v>75</v>
      </c>
      <c r="D297" s="14">
        <v>6</v>
      </c>
      <c r="E297" s="14">
        <v>6</v>
      </c>
      <c r="F297" s="14">
        <v>12</v>
      </c>
      <c r="G297" s="14" t="s">
        <v>2061</v>
      </c>
      <c r="H297" s="14" t="s">
        <v>2062</v>
      </c>
      <c r="I297" s="23" t="str">
        <f t="shared" si="74"/>
        <v>CFRHS150X75X6</v>
      </c>
      <c r="J297" s="23" t="str">
        <f t="shared" si="78"/>
        <v>CFRHS150/75/6</v>
      </c>
      <c r="K297" s="23" t="str">
        <f t="shared" si="79"/>
        <v>RHSCF150X75X6</v>
      </c>
      <c r="L297" s="23" t="str">
        <f t="shared" si="80"/>
        <v>RHSCF150/75/6</v>
      </c>
      <c r="M297" s="14"/>
      <c r="N297" s="14"/>
      <c r="O297" s="14"/>
      <c r="P297" s="14" t="str">
        <f t="shared" si="75"/>
        <v>synonyms":["CFRHS150X75X6","CFRHS150/75/6","RHSCF150X75X6","RHSCF150/75/6","","",""]}]},</v>
      </c>
      <c r="Q297" s="14" t="str">
        <f t="shared" si="76"/>
        <v>{"CFRHS150X75X6": [{"shape_coords":[150,75,6,6,12],"shape_name":"Rectangle Hollow Section","synonyms":["CFRHS150X75X6","CFRHS150/75/6","RHSCF150X75X6","RHSCF150/75/6","","",""]}]},</v>
      </c>
      <c r="R297" s="2" t="str">
        <f t="shared" si="73"/>
        <v>'&lt;option value="150;75;6;6;12"&gt;CFRHS150X75X6&lt;/option&gt;</v>
      </c>
    </row>
    <row r="298" spans="1:18" customFormat="1" ht="14.45" customHeight="1">
      <c r="A298" s="14" t="str">
        <f t="shared" si="77"/>
        <v>CFRHS150X100X4</v>
      </c>
      <c r="B298" s="14">
        <v>150</v>
      </c>
      <c r="C298" s="14">
        <v>100</v>
      </c>
      <c r="D298" s="14">
        <v>4</v>
      </c>
      <c r="E298" s="14">
        <v>4</v>
      </c>
      <c r="F298" s="14">
        <v>8</v>
      </c>
      <c r="G298" s="14" t="s">
        <v>2061</v>
      </c>
      <c r="H298" s="14" t="s">
        <v>2062</v>
      </c>
      <c r="I298" s="23" t="str">
        <f t="shared" si="74"/>
        <v>CFRHS150X100X4</v>
      </c>
      <c r="J298" s="23" t="str">
        <f t="shared" si="78"/>
        <v>CFRHS150/100/4</v>
      </c>
      <c r="K298" s="23" t="str">
        <f t="shared" si="79"/>
        <v>RHSCF150X100X4</v>
      </c>
      <c r="L298" s="23" t="str">
        <f t="shared" si="80"/>
        <v>RHSCF150/100/4</v>
      </c>
      <c r="M298" s="14"/>
      <c r="N298" s="14"/>
      <c r="O298" s="14"/>
      <c r="P298" s="14" t="str">
        <f t="shared" si="75"/>
        <v>synonyms":["CFRHS150X100X4","CFRHS150/100/4","RHSCF150X100X4","RHSCF150/100/4","","",""]}]},</v>
      </c>
      <c r="Q298" s="14" t="str">
        <f t="shared" si="76"/>
        <v>{"CFRHS150X100X4": [{"shape_coords":[150,100,4,4,8],"shape_name":"Rectangle Hollow Section","synonyms":["CFRHS150X100X4","CFRHS150/100/4","RHSCF150X100X4","RHSCF150/100/4","","",""]}]},</v>
      </c>
      <c r="R298" s="2" t="str">
        <f t="shared" si="73"/>
        <v>'&lt;option value="150;100;4;4;8"&gt;CFRHS150X100X4&lt;/option&gt;</v>
      </c>
    </row>
    <row r="299" spans="1:18" customFormat="1" ht="14.45" customHeight="1">
      <c r="A299" s="14" t="str">
        <f t="shared" si="77"/>
        <v>CFRHS150X100X5</v>
      </c>
      <c r="B299" s="14">
        <v>150</v>
      </c>
      <c r="C299" s="14">
        <v>100</v>
      </c>
      <c r="D299" s="14">
        <v>5</v>
      </c>
      <c r="E299" s="14">
        <v>5</v>
      </c>
      <c r="F299" s="14">
        <v>10</v>
      </c>
      <c r="G299" s="14" t="s">
        <v>2061</v>
      </c>
      <c r="H299" s="14" t="s">
        <v>2062</v>
      </c>
      <c r="I299" s="23" t="str">
        <f t="shared" si="74"/>
        <v>CFRHS150X100X5</v>
      </c>
      <c r="J299" s="23" t="str">
        <f t="shared" si="78"/>
        <v>CFRHS150/100/5</v>
      </c>
      <c r="K299" s="23" t="str">
        <f t="shared" si="79"/>
        <v>RHSCF150X100X5</v>
      </c>
      <c r="L299" s="23" t="str">
        <f t="shared" si="80"/>
        <v>RHSCF150/100/5</v>
      </c>
      <c r="M299" s="14"/>
      <c r="N299" s="14"/>
      <c r="O299" s="14"/>
      <c r="P299" s="14" t="str">
        <f t="shared" si="75"/>
        <v>synonyms":["CFRHS150X100X5","CFRHS150/100/5","RHSCF150X100X5","RHSCF150/100/5","","",""]}]},</v>
      </c>
      <c r="Q299" s="14" t="str">
        <f t="shared" si="76"/>
        <v>{"CFRHS150X100X5": [{"shape_coords":[150,100,5,5,10],"shape_name":"Rectangle Hollow Section","synonyms":["CFRHS150X100X5","CFRHS150/100/5","RHSCF150X100X5","RHSCF150/100/5","","",""]}]},</v>
      </c>
      <c r="R299" s="2" t="str">
        <f t="shared" si="73"/>
        <v>'&lt;option value="150;100;5;5;10"&gt;CFRHS150X100X5&lt;/option&gt;</v>
      </c>
    </row>
    <row r="300" spans="1:18" customFormat="1" ht="14.45" customHeight="1">
      <c r="A300" s="14" t="str">
        <f t="shared" si="77"/>
        <v>CFRHS150X100X6</v>
      </c>
      <c r="B300" s="14">
        <v>150</v>
      </c>
      <c r="C300" s="14">
        <v>100</v>
      </c>
      <c r="D300" s="14">
        <v>6</v>
      </c>
      <c r="E300" s="14">
        <v>6</v>
      </c>
      <c r="F300" s="14">
        <v>12</v>
      </c>
      <c r="G300" s="14" t="s">
        <v>2061</v>
      </c>
      <c r="H300" s="14" t="s">
        <v>2062</v>
      </c>
      <c r="I300" s="23" t="str">
        <f t="shared" si="74"/>
        <v>CFRHS150X100X6</v>
      </c>
      <c r="J300" s="23" t="str">
        <f t="shared" si="78"/>
        <v>CFRHS150/100/6</v>
      </c>
      <c r="K300" s="23" t="str">
        <f t="shared" si="79"/>
        <v>RHSCF150X100X6</v>
      </c>
      <c r="L300" s="23" t="str">
        <f t="shared" si="80"/>
        <v>RHSCF150/100/6</v>
      </c>
      <c r="M300" s="14"/>
      <c r="N300" s="14"/>
      <c r="O300" s="14"/>
      <c r="P300" s="14" t="str">
        <f t="shared" si="75"/>
        <v>synonyms":["CFRHS150X100X6","CFRHS150/100/6","RHSCF150X100X6","RHSCF150/100/6","","",""]}]},</v>
      </c>
      <c r="Q300" s="14" t="str">
        <f t="shared" si="76"/>
        <v>{"CFRHS150X100X6": [{"shape_coords":[150,100,6,6,12],"shape_name":"Rectangle Hollow Section","synonyms":["CFRHS150X100X6","CFRHS150/100/6","RHSCF150X100X6","RHSCF150/100/6","","",""]}]},</v>
      </c>
      <c r="R300" s="2" t="str">
        <f t="shared" si="73"/>
        <v>'&lt;option value="150;100;6;6;12"&gt;CFRHS150X100X6&lt;/option&gt;</v>
      </c>
    </row>
    <row r="301" spans="1:18" customFormat="1" ht="14.45" customHeight="1">
      <c r="A301" s="14" t="str">
        <f t="shared" si="77"/>
        <v>CFRHS150X100X8</v>
      </c>
      <c r="B301" s="14">
        <v>150</v>
      </c>
      <c r="C301" s="14">
        <v>100</v>
      </c>
      <c r="D301" s="14">
        <v>8</v>
      </c>
      <c r="E301" s="14">
        <v>12</v>
      </c>
      <c r="F301" s="14">
        <v>20</v>
      </c>
      <c r="G301" s="14" t="s">
        <v>2061</v>
      </c>
      <c r="H301" s="14" t="s">
        <v>2062</v>
      </c>
      <c r="I301" s="23" t="str">
        <f t="shared" si="74"/>
        <v>CFRHS150X100X8</v>
      </c>
      <c r="J301" s="23" t="str">
        <f t="shared" si="78"/>
        <v>CFRHS150/100/8</v>
      </c>
      <c r="K301" s="23" t="str">
        <f t="shared" si="79"/>
        <v>RHSCF150X100X8</v>
      </c>
      <c r="L301" s="23" t="str">
        <f t="shared" si="80"/>
        <v>RHSCF150/100/8</v>
      </c>
      <c r="M301" s="14"/>
      <c r="N301" s="14"/>
      <c r="O301" s="14"/>
      <c r="P301" s="14" t="str">
        <f t="shared" si="75"/>
        <v>synonyms":["CFRHS150X100X8","CFRHS150/100/8","RHSCF150X100X8","RHSCF150/100/8","","",""]}]},</v>
      </c>
      <c r="Q301" s="14" t="str">
        <f t="shared" si="76"/>
        <v>{"CFRHS150X100X8": [{"shape_coords":[150,100,8,12,20],"shape_name":"Rectangle Hollow Section","synonyms":["CFRHS150X100X8","CFRHS150/100/8","RHSCF150X100X8","RHSCF150/100/8","","",""]}]},</v>
      </c>
      <c r="R301" s="2" t="str">
        <f t="shared" si="73"/>
        <v>'&lt;option value="150;100;8;12;20"&gt;CFRHS150X100X8&lt;/option&gt;</v>
      </c>
    </row>
    <row r="302" spans="1:18" customFormat="1" ht="14.45" customHeight="1">
      <c r="A302" s="14" t="str">
        <f t="shared" si="77"/>
        <v>CFRHS150X100X10</v>
      </c>
      <c r="B302" s="14">
        <v>150</v>
      </c>
      <c r="C302" s="14">
        <v>100</v>
      </c>
      <c r="D302" s="14">
        <v>10</v>
      </c>
      <c r="E302" s="14">
        <v>15</v>
      </c>
      <c r="F302" s="14">
        <v>25</v>
      </c>
      <c r="G302" s="14" t="s">
        <v>2061</v>
      </c>
      <c r="H302" s="14" t="s">
        <v>2062</v>
      </c>
      <c r="I302" s="23" t="str">
        <f t="shared" si="74"/>
        <v>CFRHS150X100X10</v>
      </c>
      <c r="J302" s="23" t="str">
        <f t="shared" si="78"/>
        <v>CFRHS150/100/10</v>
      </c>
      <c r="K302" s="23" t="str">
        <f t="shared" si="79"/>
        <v>RHSCF150X100X10</v>
      </c>
      <c r="L302" s="23" t="str">
        <f t="shared" si="80"/>
        <v>RHSCF150/100/10</v>
      </c>
      <c r="M302" s="14"/>
      <c r="N302" s="14"/>
      <c r="O302" s="14"/>
      <c r="P302" s="14" t="str">
        <f t="shared" si="75"/>
        <v>synonyms":["CFRHS150X100X10","CFRHS150/100/10","RHSCF150X100X10","RHSCF150/100/10","","",""]}]},</v>
      </c>
      <c r="Q302" s="14" t="str">
        <f t="shared" si="76"/>
        <v>{"CFRHS150X100X10": [{"shape_coords":[150,100,10,15,25],"shape_name":"Rectangle Hollow Section","synonyms":["CFRHS150X100X10","CFRHS150/100/10","RHSCF150X100X10","RHSCF150/100/10","","",""]}]},</v>
      </c>
      <c r="R302" s="2" t="str">
        <f t="shared" si="73"/>
        <v>'&lt;option value="150;100;10;15;25"&gt;CFRHS150X100X10&lt;/option&gt;</v>
      </c>
    </row>
    <row r="303" spans="1:18" customFormat="1" ht="14.45" customHeight="1">
      <c r="A303" s="14" t="str">
        <f t="shared" si="77"/>
        <v>CFRHS160X80X4</v>
      </c>
      <c r="B303" s="14">
        <v>160</v>
      </c>
      <c r="C303" s="14">
        <v>80</v>
      </c>
      <c r="D303" s="14">
        <v>4</v>
      </c>
      <c r="E303" s="14">
        <v>4</v>
      </c>
      <c r="F303" s="14">
        <v>8</v>
      </c>
      <c r="G303" s="14" t="s">
        <v>2061</v>
      </c>
      <c r="H303" s="14" t="s">
        <v>2062</v>
      </c>
      <c r="I303" s="23" t="str">
        <f t="shared" si="74"/>
        <v>CFRHS160X80X4</v>
      </c>
      <c r="J303" s="23" t="str">
        <f t="shared" si="78"/>
        <v>CFRHS160/80/4</v>
      </c>
      <c r="K303" s="23" t="str">
        <f t="shared" si="79"/>
        <v>RHSCF160X80X4</v>
      </c>
      <c r="L303" s="23" t="str">
        <f t="shared" si="80"/>
        <v>RHSCF160/80/4</v>
      </c>
      <c r="M303" s="14"/>
      <c r="N303" s="14"/>
      <c r="O303" s="14"/>
      <c r="P303" s="14" t="str">
        <f t="shared" si="75"/>
        <v>synonyms":["CFRHS160X80X4","CFRHS160/80/4","RHSCF160X80X4","RHSCF160/80/4","","",""]}]},</v>
      </c>
      <c r="Q303" s="14" t="str">
        <f t="shared" si="76"/>
        <v>{"CFRHS160X80X4": [{"shape_coords":[160,80,4,4,8],"shape_name":"Rectangle Hollow Section","synonyms":["CFRHS160X80X4","CFRHS160/80/4","RHSCF160X80X4","RHSCF160/80/4","","",""]}]},</v>
      </c>
      <c r="R303" s="2" t="str">
        <f t="shared" si="73"/>
        <v>'&lt;option value="160;80;4;4;8"&gt;CFRHS160X80X4&lt;/option&gt;</v>
      </c>
    </row>
    <row r="304" spans="1:18" customFormat="1" ht="14.45" customHeight="1">
      <c r="A304" s="14" t="str">
        <f t="shared" si="77"/>
        <v>CFRHS160X80X5</v>
      </c>
      <c r="B304" s="14">
        <v>160</v>
      </c>
      <c r="C304" s="14">
        <v>80</v>
      </c>
      <c r="D304" s="14">
        <v>5</v>
      </c>
      <c r="E304" s="14">
        <v>5</v>
      </c>
      <c r="F304" s="14">
        <v>10</v>
      </c>
      <c r="G304" s="14" t="s">
        <v>2061</v>
      </c>
      <c r="H304" s="14" t="s">
        <v>2062</v>
      </c>
      <c r="I304" s="23" t="str">
        <f t="shared" si="74"/>
        <v>CFRHS160X80X5</v>
      </c>
      <c r="J304" s="23" t="str">
        <f t="shared" si="78"/>
        <v>CFRHS160/80/5</v>
      </c>
      <c r="K304" s="23" t="str">
        <f t="shared" si="79"/>
        <v>RHSCF160X80X5</v>
      </c>
      <c r="L304" s="23" t="str">
        <f t="shared" si="80"/>
        <v>RHSCF160/80/5</v>
      </c>
      <c r="M304" s="14"/>
      <c r="N304" s="14"/>
      <c r="O304" s="14"/>
      <c r="P304" s="14" t="str">
        <f t="shared" si="75"/>
        <v>synonyms":["CFRHS160X80X5","CFRHS160/80/5","RHSCF160X80X5","RHSCF160/80/5","","",""]}]},</v>
      </c>
      <c r="Q304" s="14" t="str">
        <f t="shared" si="76"/>
        <v>{"CFRHS160X80X5": [{"shape_coords":[160,80,5,5,10],"shape_name":"Rectangle Hollow Section","synonyms":["CFRHS160X80X5","CFRHS160/80/5","RHSCF160X80X5","RHSCF160/80/5","","",""]}]},</v>
      </c>
      <c r="R304" s="2" t="str">
        <f t="shared" si="73"/>
        <v>'&lt;option value="160;80;5;5;10"&gt;CFRHS160X80X5&lt;/option&gt;</v>
      </c>
    </row>
    <row r="305" spans="1:18" customFormat="1" ht="14.45" customHeight="1">
      <c r="A305" s="14" t="str">
        <f t="shared" si="77"/>
        <v>CFRHS160X80X6</v>
      </c>
      <c r="B305" s="14">
        <v>160</v>
      </c>
      <c r="C305" s="14">
        <v>80</v>
      </c>
      <c r="D305" s="14">
        <v>6</v>
      </c>
      <c r="E305" s="14">
        <v>6</v>
      </c>
      <c r="F305" s="14">
        <v>12</v>
      </c>
      <c r="G305" s="14" t="s">
        <v>2061</v>
      </c>
      <c r="H305" s="14" t="s">
        <v>2062</v>
      </c>
      <c r="I305" s="23" t="str">
        <f t="shared" si="74"/>
        <v>CFRHS160X80X6</v>
      </c>
      <c r="J305" s="23" t="str">
        <f t="shared" si="78"/>
        <v>CFRHS160/80/6</v>
      </c>
      <c r="K305" s="23" t="str">
        <f t="shared" si="79"/>
        <v>RHSCF160X80X6</v>
      </c>
      <c r="L305" s="23" t="str">
        <f t="shared" si="80"/>
        <v>RHSCF160/80/6</v>
      </c>
      <c r="M305" s="14"/>
      <c r="N305" s="14"/>
      <c r="O305" s="14"/>
      <c r="P305" s="14" t="str">
        <f t="shared" si="75"/>
        <v>synonyms":["CFRHS160X80X6","CFRHS160/80/6","RHSCF160X80X6","RHSCF160/80/6","","",""]}]},</v>
      </c>
      <c r="Q305" s="14" t="str">
        <f t="shared" si="76"/>
        <v>{"CFRHS160X80X6": [{"shape_coords":[160,80,6,6,12],"shape_name":"Rectangle Hollow Section","synonyms":["CFRHS160X80X6","CFRHS160/80/6","RHSCF160X80X6","RHSCF160/80/6","","",""]}]},</v>
      </c>
      <c r="R305" s="2" t="str">
        <f t="shared" si="73"/>
        <v>'&lt;option value="160;80;6;6;12"&gt;CFRHS160X80X6&lt;/option&gt;</v>
      </c>
    </row>
    <row r="306" spans="1:18" customFormat="1" ht="14.45" customHeight="1">
      <c r="A306" s="14" t="str">
        <f t="shared" si="77"/>
        <v>CFRHS160X80X8</v>
      </c>
      <c r="B306" s="14">
        <v>160</v>
      </c>
      <c r="C306" s="14">
        <v>80</v>
      </c>
      <c r="D306" s="14">
        <v>8</v>
      </c>
      <c r="E306" s="14">
        <v>12</v>
      </c>
      <c r="F306" s="14">
        <v>20</v>
      </c>
      <c r="G306" s="14" t="s">
        <v>2061</v>
      </c>
      <c r="H306" s="14" t="s">
        <v>2062</v>
      </c>
      <c r="I306" s="23" t="str">
        <f t="shared" si="74"/>
        <v>CFRHS160X80X8</v>
      </c>
      <c r="J306" s="23" t="str">
        <f t="shared" si="78"/>
        <v>CFRHS160/80/8</v>
      </c>
      <c r="K306" s="23" t="str">
        <f t="shared" si="79"/>
        <v>RHSCF160X80X8</v>
      </c>
      <c r="L306" s="23" t="str">
        <f t="shared" si="80"/>
        <v>RHSCF160/80/8</v>
      </c>
      <c r="M306" s="14"/>
      <c r="N306" s="14"/>
      <c r="O306" s="14"/>
      <c r="P306" s="14" t="str">
        <f t="shared" si="75"/>
        <v>synonyms":["CFRHS160X80X8","CFRHS160/80/8","RHSCF160X80X8","RHSCF160/80/8","","",""]}]},</v>
      </c>
      <c r="Q306" s="14" t="str">
        <f t="shared" si="76"/>
        <v>{"CFRHS160X80X8": [{"shape_coords":[160,80,8,12,20],"shape_name":"Rectangle Hollow Section","synonyms":["CFRHS160X80X8","CFRHS160/80/8","RHSCF160X80X8","RHSCF160/80/8","","",""]}]},</v>
      </c>
      <c r="R306" s="2" t="str">
        <f t="shared" si="73"/>
        <v>'&lt;option value="160;80;8;12;20"&gt;CFRHS160X80X8&lt;/option&gt;</v>
      </c>
    </row>
    <row r="307" spans="1:18" customFormat="1" ht="14.45" customHeight="1">
      <c r="A307" s="14" t="str">
        <f t="shared" si="77"/>
        <v>CFRHS160X90X5</v>
      </c>
      <c r="B307" s="14">
        <v>160</v>
      </c>
      <c r="C307" s="14">
        <v>90</v>
      </c>
      <c r="D307" s="14">
        <v>5</v>
      </c>
      <c r="E307" s="14">
        <v>5</v>
      </c>
      <c r="F307" s="14">
        <v>10</v>
      </c>
      <c r="G307" s="14" t="s">
        <v>2061</v>
      </c>
      <c r="H307" s="14" t="s">
        <v>2062</v>
      </c>
      <c r="I307" s="23" t="str">
        <f t="shared" si="74"/>
        <v>CFRHS160X90X5</v>
      </c>
      <c r="J307" s="23" t="str">
        <f t="shared" si="78"/>
        <v>CFRHS160/90/5</v>
      </c>
      <c r="K307" s="23" t="str">
        <f t="shared" si="79"/>
        <v>RHSCF160X90X5</v>
      </c>
      <c r="L307" s="23" t="str">
        <f t="shared" si="80"/>
        <v>RHSCF160/90/5</v>
      </c>
      <c r="M307" s="14"/>
      <c r="N307" s="14"/>
      <c r="O307" s="14"/>
      <c r="P307" s="14" t="str">
        <f t="shared" si="75"/>
        <v>synonyms":["CFRHS160X90X5","CFRHS160/90/5","RHSCF160X90X5","RHSCF160/90/5","","",""]}]},</v>
      </c>
      <c r="Q307" s="14" t="str">
        <f t="shared" si="76"/>
        <v>{"CFRHS160X90X5": [{"shape_coords":[160,90,5,5,10],"shape_name":"Rectangle Hollow Section","synonyms":["CFRHS160X90X5","CFRHS160/90/5","RHSCF160X90X5","RHSCF160/90/5","","",""]}]},</v>
      </c>
      <c r="R307" s="2" t="str">
        <f t="shared" si="73"/>
        <v>'&lt;option value="160;90;5;5;10"&gt;CFRHS160X90X5&lt;/option&gt;</v>
      </c>
    </row>
    <row r="308" spans="1:18" customFormat="1" ht="14.45" customHeight="1">
      <c r="A308" s="14" t="str">
        <f t="shared" si="77"/>
        <v>CFRHS160X90X6</v>
      </c>
      <c r="B308" s="14">
        <v>160</v>
      </c>
      <c r="C308" s="14">
        <v>90</v>
      </c>
      <c r="D308" s="14">
        <v>6</v>
      </c>
      <c r="E308" s="14">
        <v>6</v>
      </c>
      <c r="F308" s="14">
        <v>12</v>
      </c>
      <c r="G308" s="14" t="s">
        <v>2061</v>
      </c>
      <c r="H308" s="14" t="s">
        <v>2062</v>
      </c>
      <c r="I308" s="23" t="str">
        <f t="shared" si="74"/>
        <v>CFRHS160X90X6</v>
      </c>
      <c r="J308" s="23" t="str">
        <f t="shared" si="78"/>
        <v>CFRHS160/90/6</v>
      </c>
      <c r="K308" s="23" t="str">
        <f t="shared" si="79"/>
        <v>RHSCF160X90X6</v>
      </c>
      <c r="L308" s="23" t="str">
        <f t="shared" si="80"/>
        <v>RHSCF160/90/6</v>
      </c>
      <c r="M308" s="14"/>
      <c r="N308" s="14"/>
      <c r="O308" s="14"/>
      <c r="P308" s="14" t="str">
        <f t="shared" si="75"/>
        <v>synonyms":["CFRHS160X90X6","CFRHS160/90/6","RHSCF160X90X6","RHSCF160/90/6","","",""]}]},</v>
      </c>
      <c r="Q308" s="14" t="str">
        <f t="shared" si="76"/>
        <v>{"CFRHS160X90X6": [{"shape_coords":[160,90,6,6,12],"shape_name":"Rectangle Hollow Section","synonyms":["CFRHS160X90X6","CFRHS160/90/6","RHSCF160X90X6","RHSCF160/90/6","","",""]}]},</v>
      </c>
      <c r="R308" s="2" t="str">
        <f t="shared" si="73"/>
        <v>'&lt;option value="160;90;6;6;12"&gt;CFRHS160X90X6&lt;/option&gt;</v>
      </c>
    </row>
    <row r="309" spans="1:18" customFormat="1" ht="14.45" customHeight="1">
      <c r="A309" s="14" t="str">
        <f t="shared" si="77"/>
        <v>CFRHS180X80X4.5</v>
      </c>
      <c r="B309" s="14">
        <v>180</v>
      </c>
      <c r="C309" s="14">
        <v>80</v>
      </c>
      <c r="D309" s="14" t="s">
        <v>336</v>
      </c>
      <c r="E309" s="14" t="s">
        <v>336</v>
      </c>
      <c r="F309" s="14">
        <v>9</v>
      </c>
      <c r="G309" s="14" t="s">
        <v>2061</v>
      </c>
      <c r="H309" s="14" t="s">
        <v>2062</v>
      </c>
      <c r="I309" s="23" t="str">
        <f t="shared" si="74"/>
        <v>CFRHS180X80X4.5</v>
      </c>
      <c r="J309" s="23" t="str">
        <f t="shared" si="78"/>
        <v>CFRHS180/80/4.5</v>
      </c>
      <c r="K309" s="23" t="str">
        <f t="shared" si="79"/>
        <v>RHSCF180X80X4.5</v>
      </c>
      <c r="L309" s="23" t="str">
        <f t="shared" si="80"/>
        <v>RHSCF180/80/4.5</v>
      </c>
      <c r="M309" s="14"/>
      <c r="N309" s="14"/>
      <c r="O309" s="14"/>
      <c r="P309" s="14" t="str">
        <f t="shared" si="75"/>
        <v>synonyms":["CFRHS180X80X4.5","CFRHS180/80/4.5","RHSCF180X80X4.5","RHSCF180/80/4.5","","",""]}]},</v>
      </c>
      <c r="Q309" s="14" t="str">
        <f t="shared" si="76"/>
        <v>{"CFRHS180X80X4.5": [{"shape_coords":[180,80,4.5,4.5,9],"shape_name":"Rectangle Hollow Section","synonyms":["CFRHS180X80X4.5","CFRHS180/80/4.5","RHSCF180X80X4.5","RHSCF180/80/4.5","","",""]}]},</v>
      </c>
      <c r="R309" s="2" t="str">
        <f t="shared" si="73"/>
        <v>'&lt;option value="180;80;4.5;4.5;9"&gt;CFRHS180X80X4.5&lt;/option&gt;</v>
      </c>
    </row>
    <row r="310" spans="1:18" customFormat="1" ht="14.45" customHeight="1">
      <c r="A310" s="14" t="str">
        <f t="shared" si="77"/>
        <v>CFRHS180X80X5</v>
      </c>
      <c r="B310" s="14">
        <v>180</v>
      </c>
      <c r="C310" s="14">
        <v>80</v>
      </c>
      <c r="D310" s="14">
        <v>5</v>
      </c>
      <c r="E310" s="14">
        <v>5</v>
      </c>
      <c r="F310" s="14">
        <v>10</v>
      </c>
      <c r="G310" s="14" t="s">
        <v>2061</v>
      </c>
      <c r="H310" s="14" t="s">
        <v>2062</v>
      </c>
      <c r="I310" s="23" t="str">
        <f t="shared" si="74"/>
        <v>CFRHS180X80X5</v>
      </c>
      <c r="J310" s="23" t="str">
        <f t="shared" si="78"/>
        <v>CFRHS180/80/5</v>
      </c>
      <c r="K310" s="23" t="str">
        <f t="shared" si="79"/>
        <v>RHSCF180X80X5</v>
      </c>
      <c r="L310" s="23" t="str">
        <f t="shared" si="80"/>
        <v>RHSCF180/80/5</v>
      </c>
      <c r="M310" s="14"/>
      <c r="N310" s="14"/>
      <c r="O310" s="14"/>
      <c r="P310" s="14" t="str">
        <f t="shared" si="75"/>
        <v>synonyms":["CFRHS180X80X5","CFRHS180/80/5","RHSCF180X80X5","RHSCF180/80/5","","",""]}]},</v>
      </c>
      <c r="Q310" s="14" t="str">
        <f t="shared" si="76"/>
        <v>{"CFRHS180X80X5": [{"shape_coords":[180,80,5,5,10],"shape_name":"Rectangle Hollow Section","synonyms":["CFRHS180X80X5","CFRHS180/80/5","RHSCF180X80X5","RHSCF180/80/5","","",""]}]},</v>
      </c>
      <c r="R310" s="2" t="str">
        <f t="shared" si="73"/>
        <v>'&lt;option value="180;80;5;5;10"&gt;CFRHS180X80X5&lt;/option&gt;</v>
      </c>
    </row>
    <row r="311" spans="1:18" customFormat="1" ht="14.45" customHeight="1">
      <c r="A311" s="14" t="str">
        <f t="shared" si="77"/>
        <v>CFRHS180X80X6</v>
      </c>
      <c r="B311" s="14">
        <v>180</v>
      </c>
      <c r="C311" s="14">
        <v>80</v>
      </c>
      <c r="D311" s="14">
        <v>6</v>
      </c>
      <c r="E311" s="14">
        <v>6</v>
      </c>
      <c r="F311" s="14">
        <v>12</v>
      </c>
      <c r="G311" s="14" t="s">
        <v>2061</v>
      </c>
      <c r="H311" s="14" t="s">
        <v>2062</v>
      </c>
      <c r="I311" s="23" t="str">
        <f t="shared" si="74"/>
        <v>CFRHS180X80X6</v>
      </c>
      <c r="J311" s="23" t="str">
        <f t="shared" si="78"/>
        <v>CFRHS180/80/6</v>
      </c>
      <c r="K311" s="23" t="str">
        <f t="shared" si="79"/>
        <v>RHSCF180X80X6</v>
      </c>
      <c r="L311" s="23" t="str">
        <f t="shared" si="80"/>
        <v>RHSCF180/80/6</v>
      </c>
      <c r="M311" s="14"/>
      <c r="N311" s="14"/>
      <c r="O311" s="14"/>
      <c r="P311" s="14" t="str">
        <f t="shared" si="75"/>
        <v>synonyms":["CFRHS180X80X6","CFRHS180/80/6","RHSCF180X80X6","RHSCF180/80/6","","",""]}]},</v>
      </c>
      <c r="Q311" s="14" t="str">
        <f t="shared" si="76"/>
        <v>{"CFRHS180X80X6": [{"shape_coords":[180,80,6,6,12],"shape_name":"Rectangle Hollow Section","synonyms":["CFRHS180X80X6","CFRHS180/80/6","RHSCF180X80X6","RHSCF180/80/6","","",""]}]},</v>
      </c>
      <c r="R311" s="2" t="str">
        <f t="shared" si="73"/>
        <v>'&lt;option value="180;80;6;6;12"&gt;CFRHS180X80X6&lt;/option&gt;</v>
      </c>
    </row>
    <row r="312" spans="1:18" customFormat="1" ht="14.45" customHeight="1">
      <c r="A312" s="14" t="str">
        <f t="shared" si="77"/>
        <v>CFRHS180X100X5</v>
      </c>
      <c r="B312" s="14">
        <v>180</v>
      </c>
      <c r="C312" s="14">
        <v>100</v>
      </c>
      <c r="D312" s="14">
        <v>5</v>
      </c>
      <c r="E312" s="14">
        <v>5</v>
      </c>
      <c r="F312" s="14">
        <v>10</v>
      </c>
      <c r="G312" s="14" t="s">
        <v>2061</v>
      </c>
      <c r="H312" s="14" t="s">
        <v>2062</v>
      </c>
      <c r="I312" s="23" t="str">
        <f t="shared" si="74"/>
        <v>CFRHS180X100X5</v>
      </c>
      <c r="J312" s="23" t="str">
        <f t="shared" si="78"/>
        <v>CFRHS180/100/5</v>
      </c>
      <c r="K312" s="23" t="str">
        <f t="shared" si="79"/>
        <v>RHSCF180X100X5</v>
      </c>
      <c r="L312" s="23" t="str">
        <f t="shared" si="80"/>
        <v>RHSCF180/100/5</v>
      </c>
      <c r="M312" s="14"/>
      <c r="N312" s="14"/>
      <c r="O312" s="14"/>
      <c r="P312" s="14" t="str">
        <f t="shared" si="75"/>
        <v>synonyms":["CFRHS180X100X5","CFRHS180/100/5","RHSCF180X100X5","RHSCF180/100/5","","",""]}]},</v>
      </c>
      <c r="Q312" s="14" t="str">
        <f t="shared" si="76"/>
        <v>{"CFRHS180X100X5": [{"shape_coords":[180,100,5,5,10],"shape_name":"Rectangle Hollow Section","synonyms":["CFRHS180X100X5","CFRHS180/100/5","RHSCF180X100X5","RHSCF180/100/5","","",""]}]},</v>
      </c>
      <c r="R312" s="2" t="str">
        <f t="shared" si="73"/>
        <v>'&lt;option value="180;100;5;5;10"&gt;CFRHS180X100X5&lt;/option&gt;</v>
      </c>
    </row>
    <row r="313" spans="1:18" customFormat="1" ht="14.45" customHeight="1">
      <c r="A313" s="14" t="str">
        <f t="shared" si="77"/>
        <v>CFRHS180X100X6</v>
      </c>
      <c r="B313" s="14">
        <v>180</v>
      </c>
      <c r="C313" s="14">
        <v>100</v>
      </c>
      <c r="D313" s="14">
        <v>6</v>
      </c>
      <c r="E313" s="14">
        <v>6</v>
      </c>
      <c r="F313" s="14">
        <v>12</v>
      </c>
      <c r="G313" s="14" t="s">
        <v>2061</v>
      </c>
      <c r="H313" s="14" t="s">
        <v>2062</v>
      </c>
      <c r="I313" s="23" t="str">
        <f t="shared" si="74"/>
        <v>CFRHS180X100X6</v>
      </c>
      <c r="J313" s="23" t="str">
        <f t="shared" si="78"/>
        <v>CFRHS180/100/6</v>
      </c>
      <c r="K313" s="23" t="str">
        <f t="shared" si="79"/>
        <v>RHSCF180X100X6</v>
      </c>
      <c r="L313" s="23" t="str">
        <f t="shared" si="80"/>
        <v>RHSCF180/100/6</v>
      </c>
      <c r="M313" s="14"/>
      <c r="N313" s="14"/>
      <c r="O313" s="14"/>
      <c r="P313" s="14" t="str">
        <f t="shared" si="75"/>
        <v>synonyms":["CFRHS180X100X6","CFRHS180/100/6","RHSCF180X100X6","RHSCF180/100/6","","",""]}]},</v>
      </c>
      <c r="Q313" s="14" t="str">
        <f t="shared" si="76"/>
        <v>{"CFRHS180X100X6": [{"shape_coords":[180,100,6,6,12],"shape_name":"Rectangle Hollow Section","synonyms":["CFRHS180X100X6","CFRHS180/100/6","RHSCF180X100X6","RHSCF180/100/6","","",""]}]},</v>
      </c>
      <c r="R313" s="2" t="str">
        <f t="shared" si="73"/>
        <v>'&lt;option value="180;100;6;6;12"&gt;CFRHS180X100X6&lt;/option&gt;</v>
      </c>
    </row>
    <row r="314" spans="1:18" customFormat="1" ht="14.45" customHeight="1">
      <c r="A314" s="14" t="str">
        <f t="shared" si="77"/>
        <v>CFRHS180X100X10</v>
      </c>
      <c r="B314" s="14">
        <v>180</v>
      </c>
      <c r="C314" s="14">
        <v>100</v>
      </c>
      <c r="D314" s="14">
        <v>10</v>
      </c>
      <c r="E314" s="14">
        <v>15</v>
      </c>
      <c r="F314" s="14">
        <v>25</v>
      </c>
      <c r="G314" s="14" t="s">
        <v>2061</v>
      </c>
      <c r="H314" s="14" t="s">
        <v>2062</v>
      </c>
      <c r="I314" s="23" t="str">
        <f t="shared" si="74"/>
        <v>CFRHS180X100X10</v>
      </c>
      <c r="J314" s="23" t="str">
        <f t="shared" si="78"/>
        <v>CFRHS180/100/10</v>
      </c>
      <c r="K314" s="23" t="str">
        <f t="shared" si="79"/>
        <v>RHSCF180X100X10</v>
      </c>
      <c r="L314" s="23" t="str">
        <f t="shared" si="80"/>
        <v>RHSCF180/100/10</v>
      </c>
      <c r="M314" s="14"/>
      <c r="N314" s="14"/>
      <c r="O314" s="14"/>
      <c r="P314" s="14" t="str">
        <f t="shared" si="75"/>
        <v>synonyms":["CFRHS180X100X10","CFRHS180/100/10","RHSCF180X100X10","RHSCF180/100/10","","",""]}]},</v>
      </c>
      <c r="Q314" s="14" t="str">
        <f t="shared" si="76"/>
        <v>{"CFRHS180X100X10": [{"shape_coords":[180,100,10,15,25],"shape_name":"Rectangle Hollow Section","synonyms":["CFRHS180X100X10","CFRHS180/100/10","RHSCF180X100X10","RHSCF180/100/10","","",""]}]},</v>
      </c>
      <c r="R314" s="2" t="str">
        <f t="shared" si="73"/>
        <v>'&lt;option value="180;100;10;15;25"&gt;CFRHS180X100X10&lt;/option&gt;</v>
      </c>
    </row>
    <row r="315" spans="1:18" customFormat="1" ht="14.45" customHeight="1">
      <c r="A315" s="14" t="str">
        <f t="shared" si="77"/>
        <v>CFRHS200X80X6</v>
      </c>
      <c r="B315" s="14">
        <v>200</v>
      </c>
      <c r="C315" s="14">
        <v>80</v>
      </c>
      <c r="D315" s="14">
        <v>6</v>
      </c>
      <c r="E315" s="14">
        <v>6</v>
      </c>
      <c r="F315" s="14">
        <v>12</v>
      </c>
      <c r="G315" s="14" t="s">
        <v>2061</v>
      </c>
      <c r="H315" s="14" t="s">
        <v>2062</v>
      </c>
      <c r="I315" s="23" t="str">
        <f t="shared" si="74"/>
        <v>CFRHS200X80X6</v>
      </c>
      <c r="J315" s="23" t="str">
        <f t="shared" si="78"/>
        <v>CFRHS200/80/6</v>
      </c>
      <c r="K315" s="23" t="str">
        <f t="shared" si="79"/>
        <v>RHSCF200X80X6</v>
      </c>
      <c r="L315" s="23" t="str">
        <f t="shared" si="80"/>
        <v>RHSCF200/80/6</v>
      </c>
      <c r="M315" s="14"/>
      <c r="N315" s="14"/>
      <c r="O315" s="14"/>
      <c r="P315" s="14" t="str">
        <f t="shared" si="75"/>
        <v>synonyms":["CFRHS200X80X6","CFRHS200/80/6","RHSCF200X80X6","RHSCF200/80/6","","",""]}]},</v>
      </c>
      <c r="Q315" s="14" t="str">
        <f t="shared" si="76"/>
        <v>{"CFRHS200X80X6": [{"shape_coords":[200,80,6,6,12],"shape_name":"Rectangle Hollow Section","synonyms":["CFRHS200X80X6","CFRHS200/80/6","RHSCF200X80X6","RHSCF200/80/6","","",""]}]},</v>
      </c>
      <c r="R315" s="2" t="str">
        <f t="shared" si="73"/>
        <v>'&lt;option value="200;80;6;6;12"&gt;CFRHS200X80X6&lt;/option&gt;</v>
      </c>
    </row>
    <row r="316" spans="1:18" customFormat="1" ht="14.45" customHeight="1">
      <c r="A316" s="14" t="str">
        <f t="shared" si="77"/>
        <v>CFRHS200X100X4</v>
      </c>
      <c r="B316" s="14">
        <v>200</v>
      </c>
      <c r="C316" s="14">
        <v>100</v>
      </c>
      <c r="D316" s="14">
        <v>4</v>
      </c>
      <c r="E316" s="14">
        <v>4</v>
      </c>
      <c r="F316" s="14">
        <v>8</v>
      </c>
      <c r="G316" s="14" t="s">
        <v>2061</v>
      </c>
      <c r="H316" s="14" t="s">
        <v>2062</v>
      </c>
      <c r="I316" s="23" t="str">
        <f t="shared" si="74"/>
        <v>CFRHS200X100X4</v>
      </c>
      <c r="J316" s="23" t="str">
        <f t="shared" si="78"/>
        <v>CFRHS200/100/4</v>
      </c>
      <c r="K316" s="23" t="str">
        <f t="shared" si="79"/>
        <v>RHSCF200X100X4</v>
      </c>
      <c r="L316" s="23" t="str">
        <f t="shared" si="80"/>
        <v>RHSCF200/100/4</v>
      </c>
      <c r="M316" s="14"/>
      <c r="N316" s="14"/>
      <c r="O316" s="14"/>
      <c r="P316" s="14" t="str">
        <f t="shared" si="75"/>
        <v>synonyms":["CFRHS200X100X4","CFRHS200/100/4","RHSCF200X100X4","RHSCF200/100/4","","",""]}]},</v>
      </c>
      <c r="Q316" s="14" t="str">
        <f t="shared" si="76"/>
        <v>{"CFRHS200X100X4": [{"shape_coords":[200,100,4,4,8],"shape_name":"Rectangle Hollow Section","synonyms":["CFRHS200X100X4","CFRHS200/100/4","RHSCF200X100X4","RHSCF200/100/4","","",""]}]},</v>
      </c>
      <c r="R316" s="2" t="str">
        <f t="shared" si="73"/>
        <v>'&lt;option value="200;100;4;4;8"&gt;CFRHS200X100X4&lt;/option&gt;</v>
      </c>
    </row>
    <row r="317" spans="1:18" customFormat="1" ht="14.45" customHeight="1">
      <c r="A317" s="14" t="str">
        <f t="shared" si="77"/>
        <v>CFRHS200X100X5</v>
      </c>
      <c r="B317" s="14">
        <v>200</v>
      </c>
      <c r="C317" s="14">
        <v>100</v>
      </c>
      <c r="D317" s="14">
        <v>5</v>
      </c>
      <c r="E317" s="14">
        <v>5</v>
      </c>
      <c r="F317" s="14">
        <v>10</v>
      </c>
      <c r="G317" s="14" t="s">
        <v>2061</v>
      </c>
      <c r="H317" s="14" t="s">
        <v>2062</v>
      </c>
      <c r="I317" s="23" t="str">
        <f t="shared" si="74"/>
        <v>CFRHS200X100X5</v>
      </c>
      <c r="J317" s="23" t="str">
        <f t="shared" si="78"/>
        <v>CFRHS200/100/5</v>
      </c>
      <c r="K317" s="23" t="str">
        <f t="shared" si="79"/>
        <v>RHSCF200X100X5</v>
      </c>
      <c r="L317" s="23" t="str">
        <f t="shared" si="80"/>
        <v>RHSCF200/100/5</v>
      </c>
      <c r="M317" s="14"/>
      <c r="N317" s="14"/>
      <c r="O317" s="14"/>
      <c r="P317" s="14" t="str">
        <f t="shared" si="75"/>
        <v>synonyms":["CFRHS200X100X5","CFRHS200/100/5","RHSCF200X100X5","RHSCF200/100/5","","",""]}]},</v>
      </c>
      <c r="Q317" s="14" t="str">
        <f t="shared" si="76"/>
        <v>{"CFRHS200X100X5": [{"shape_coords":[200,100,5,5,10],"shape_name":"Rectangle Hollow Section","synonyms":["CFRHS200X100X5","CFRHS200/100/5","RHSCF200X100X5","RHSCF200/100/5","","",""]}]},</v>
      </c>
      <c r="R317" s="2" t="str">
        <f t="shared" si="73"/>
        <v>'&lt;option value="200;100;5;5;10"&gt;CFRHS200X100X5&lt;/option&gt;</v>
      </c>
    </row>
    <row r="318" spans="1:18" customFormat="1" ht="14.45" customHeight="1">
      <c r="A318" s="14" t="str">
        <f t="shared" si="77"/>
        <v>CFRHS200X100X6</v>
      </c>
      <c r="B318" s="14">
        <v>200</v>
      </c>
      <c r="C318" s="14">
        <v>100</v>
      </c>
      <c r="D318" s="14">
        <v>6</v>
      </c>
      <c r="E318" s="14">
        <v>6</v>
      </c>
      <c r="F318" s="14">
        <v>12</v>
      </c>
      <c r="G318" s="14" t="s">
        <v>2061</v>
      </c>
      <c r="H318" s="14" t="s">
        <v>2062</v>
      </c>
      <c r="I318" s="23" t="str">
        <f t="shared" si="74"/>
        <v>CFRHS200X100X6</v>
      </c>
      <c r="J318" s="23" t="str">
        <f t="shared" si="78"/>
        <v>CFRHS200/100/6</v>
      </c>
      <c r="K318" s="23" t="str">
        <f t="shared" si="79"/>
        <v>RHSCF200X100X6</v>
      </c>
      <c r="L318" s="23" t="str">
        <f t="shared" si="80"/>
        <v>RHSCF200/100/6</v>
      </c>
      <c r="M318" s="14"/>
      <c r="N318" s="14"/>
      <c r="O318" s="14"/>
      <c r="P318" s="14" t="str">
        <f t="shared" si="75"/>
        <v>synonyms":["CFRHS200X100X6","CFRHS200/100/6","RHSCF200X100X6","RHSCF200/100/6","","",""]}]},</v>
      </c>
      <c r="Q318" s="14" t="str">
        <f t="shared" si="76"/>
        <v>{"CFRHS200X100X6": [{"shape_coords":[200,100,6,6,12],"shape_name":"Rectangle Hollow Section","synonyms":["CFRHS200X100X6","CFRHS200/100/6","RHSCF200X100X6","RHSCF200/100/6","","",""]}]},</v>
      </c>
      <c r="R318" s="2" t="str">
        <f t="shared" si="73"/>
        <v>'&lt;option value="200;100;6;6;12"&gt;CFRHS200X100X6&lt;/option&gt;</v>
      </c>
    </row>
    <row r="319" spans="1:18" customFormat="1" ht="14.45" customHeight="1">
      <c r="A319" s="14" t="str">
        <f t="shared" si="77"/>
        <v>CFRHS200X100X8</v>
      </c>
      <c r="B319" s="14">
        <v>200</v>
      </c>
      <c r="C319" s="14">
        <v>100</v>
      </c>
      <c r="D319" s="14">
        <v>8</v>
      </c>
      <c r="E319" s="14">
        <v>12</v>
      </c>
      <c r="F319" s="14">
        <v>20</v>
      </c>
      <c r="G319" s="14" t="s">
        <v>2061</v>
      </c>
      <c r="H319" s="14" t="s">
        <v>2062</v>
      </c>
      <c r="I319" s="23" t="str">
        <f t="shared" si="74"/>
        <v>CFRHS200X100X8</v>
      </c>
      <c r="J319" s="23" t="str">
        <f t="shared" si="78"/>
        <v>CFRHS200/100/8</v>
      </c>
      <c r="K319" s="23" t="str">
        <f t="shared" si="79"/>
        <v>RHSCF200X100X8</v>
      </c>
      <c r="L319" s="23" t="str">
        <f t="shared" si="80"/>
        <v>RHSCF200/100/8</v>
      </c>
      <c r="M319" s="14"/>
      <c r="N319" s="14"/>
      <c r="O319" s="14"/>
      <c r="P319" s="14" t="str">
        <f t="shared" si="75"/>
        <v>synonyms":["CFRHS200X100X8","CFRHS200/100/8","RHSCF200X100X8","RHSCF200/100/8","","",""]}]},</v>
      </c>
      <c r="Q319" s="14" t="str">
        <f t="shared" si="76"/>
        <v>{"CFRHS200X100X8": [{"shape_coords":[200,100,8,12,20],"shape_name":"Rectangle Hollow Section","synonyms":["CFRHS200X100X8","CFRHS200/100/8","RHSCF200X100X8","RHSCF200/100/8","","",""]}]},</v>
      </c>
      <c r="R319" s="2" t="str">
        <f t="shared" si="73"/>
        <v>'&lt;option value="200;100;8;12;20"&gt;CFRHS200X100X8&lt;/option&gt;</v>
      </c>
    </row>
    <row r="320" spans="1:18" customFormat="1" ht="14.45" customHeight="1">
      <c r="A320" s="14" t="str">
        <f t="shared" si="77"/>
        <v>CFRHS200X100X10</v>
      </c>
      <c r="B320" s="14">
        <v>200</v>
      </c>
      <c r="C320" s="14">
        <v>100</v>
      </c>
      <c r="D320" s="14">
        <v>10</v>
      </c>
      <c r="E320" s="14">
        <v>15</v>
      </c>
      <c r="F320" s="14">
        <v>25</v>
      </c>
      <c r="G320" s="14" t="s">
        <v>2061</v>
      </c>
      <c r="H320" s="14" t="s">
        <v>2062</v>
      </c>
      <c r="I320" s="23" t="str">
        <f t="shared" si="74"/>
        <v>CFRHS200X100X10</v>
      </c>
      <c r="J320" s="23" t="str">
        <f t="shared" si="78"/>
        <v>CFRHS200/100/10</v>
      </c>
      <c r="K320" s="23" t="str">
        <f t="shared" si="79"/>
        <v>RHSCF200X100X10</v>
      </c>
      <c r="L320" s="23" t="str">
        <f t="shared" si="80"/>
        <v>RHSCF200/100/10</v>
      </c>
      <c r="M320" s="14"/>
      <c r="N320" s="14"/>
      <c r="O320" s="14"/>
      <c r="P320" s="14" t="str">
        <f t="shared" si="75"/>
        <v>synonyms":["CFRHS200X100X10","CFRHS200/100/10","RHSCF200X100X10","RHSCF200/100/10","","",""]}]},</v>
      </c>
      <c r="Q320" s="14" t="str">
        <f t="shared" si="76"/>
        <v>{"CFRHS200X100X10": [{"shape_coords":[200,100,10,15,25],"shape_name":"Rectangle Hollow Section","synonyms":["CFRHS200X100X10","CFRHS200/100/10","RHSCF200X100X10","RHSCF200/100/10","","",""]}]},</v>
      </c>
      <c r="R320" s="2" t="str">
        <f t="shared" si="73"/>
        <v>'&lt;option value="200;100;10;15;25"&gt;CFRHS200X100X10&lt;/option&gt;</v>
      </c>
    </row>
    <row r="321" spans="1:18" customFormat="1" ht="14.45" customHeight="1">
      <c r="A321" s="14" t="str">
        <f t="shared" si="77"/>
        <v>CFRHS200X120X5</v>
      </c>
      <c r="B321" s="14">
        <v>200</v>
      </c>
      <c r="C321" s="14">
        <v>120</v>
      </c>
      <c r="D321" s="14">
        <v>5</v>
      </c>
      <c r="E321" s="14">
        <v>5</v>
      </c>
      <c r="F321" s="14">
        <v>10</v>
      </c>
      <c r="G321" s="14" t="s">
        <v>2061</v>
      </c>
      <c r="H321" s="14" t="s">
        <v>2062</v>
      </c>
      <c r="I321" s="23" t="str">
        <f t="shared" si="74"/>
        <v>CFRHS200X120X5</v>
      </c>
      <c r="J321" s="23" t="str">
        <f t="shared" si="78"/>
        <v>CFRHS200/120/5</v>
      </c>
      <c r="K321" s="23" t="str">
        <f t="shared" si="79"/>
        <v>RHSCF200X120X5</v>
      </c>
      <c r="L321" s="23" t="str">
        <f t="shared" si="80"/>
        <v>RHSCF200/120/5</v>
      </c>
      <c r="M321" s="14"/>
      <c r="N321" s="14"/>
      <c r="O321" s="14"/>
      <c r="P321" s="14" t="str">
        <f t="shared" si="75"/>
        <v>synonyms":["CFRHS200X120X5","CFRHS200/120/5","RHSCF200X120X5","RHSCF200/120/5","","",""]}]},</v>
      </c>
      <c r="Q321" s="14" t="str">
        <f t="shared" si="76"/>
        <v>{"CFRHS200X120X5": [{"shape_coords":[200,120,5,5,10],"shape_name":"Rectangle Hollow Section","synonyms":["CFRHS200X120X5","CFRHS200/120/5","RHSCF200X120X5","RHSCF200/120/5","","",""]}]},</v>
      </c>
      <c r="R321" s="2" t="str">
        <f t="shared" si="73"/>
        <v>'&lt;option value="200;120;5;5;10"&gt;CFRHS200X120X5&lt;/option&gt;</v>
      </c>
    </row>
    <row r="322" spans="1:18" customFormat="1" ht="14.45" customHeight="1">
      <c r="A322" s="14" t="str">
        <f t="shared" si="77"/>
        <v>CFRHS200X120X6</v>
      </c>
      <c r="B322" s="14">
        <v>200</v>
      </c>
      <c r="C322" s="14">
        <v>120</v>
      </c>
      <c r="D322" s="14">
        <v>6</v>
      </c>
      <c r="E322" s="14">
        <v>6</v>
      </c>
      <c r="F322" s="14">
        <v>12</v>
      </c>
      <c r="G322" s="14" t="s">
        <v>2061</v>
      </c>
      <c r="H322" s="14" t="s">
        <v>2062</v>
      </c>
      <c r="I322" s="23" t="str">
        <f t="shared" si="74"/>
        <v>CFRHS200X120X6</v>
      </c>
      <c r="J322" s="23" t="str">
        <f t="shared" si="78"/>
        <v>CFRHS200/120/6</v>
      </c>
      <c r="K322" s="23" t="str">
        <f t="shared" si="79"/>
        <v>RHSCF200X120X6</v>
      </c>
      <c r="L322" s="23" t="str">
        <f t="shared" si="80"/>
        <v>RHSCF200/120/6</v>
      </c>
      <c r="M322" s="14"/>
      <c r="N322" s="14"/>
      <c r="O322" s="14"/>
      <c r="P322" s="14" t="str">
        <f t="shared" si="75"/>
        <v>synonyms":["CFRHS200X120X6","CFRHS200/120/6","RHSCF200X120X6","RHSCF200/120/6","","",""]}]},</v>
      </c>
      <c r="Q322" s="14" t="str">
        <f t="shared" si="76"/>
        <v>{"CFRHS200X120X6": [{"shape_coords":[200,120,6,6,12],"shape_name":"Rectangle Hollow Section","synonyms":["CFRHS200X120X6","CFRHS200/120/6","RHSCF200X120X6","RHSCF200/120/6","","",""]}]},</v>
      </c>
      <c r="R322" s="2" t="str">
        <f t="shared" si="73"/>
        <v>'&lt;option value="200;120;6;6;12"&gt;CFRHS200X120X6&lt;/option&gt;</v>
      </c>
    </row>
    <row r="323" spans="1:18" customFormat="1" ht="14.45" customHeight="1">
      <c r="A323" s="14" t="str">
        <f t="shared" si="77"/>
        <v>CFRHS200X120X8</v>
      </c>
      <c r="B323" s="14">
        <v>200</v>
      </c>
      <c r="C323" s="14">
        <v>120</v>
      </c>
      <c r="D323" s="14">
        <v>8</v>
      </c>
      <c r="E323" s="14">
        <v>12</v>
      </c>
      <c r="F323" s="14">
        <v>20</v>
      </c>
      <c r="G323" s="14" t="s">
        <v>2061</v>
      </c>
      <c r="H323" s="14" t="s">
        <v>2062</v>
      </c>
      <c r="I323" s="23" t="str">
        <f t="shared" si="74"/>
        <v>CFRHS200X120X8</v>
      </c>
      <c r="J323" s="23" t="str">
        <f t="shared" si="78"/>
        <v>CFRHS200/120/8</v>
      </c>
      <c r="K323" s="23" t="str">
        <f t="shared" si="79"/>
        <v>RHSCF200X120X8</v>
      </c>
      <c r="L323" s="23" t="str">
        <f t="shared" si="80"/>
        <v>RHSCF200/120/8</v>
      </c>
      <c r="M323" s="14"/>
      <c r="N323" s="14"/>
      <c r="O323" s="14"/>
      <c r="P323" s="14" t="str">
        <f t="shared" si="75"/>
        <v>synonyms":["CFRHS200X120X8","CFRHS200/120/8","RHSCF200X120X8","RHSCF200/120/8","","",""]}]},</v>
      </c>
      <c r="Q323" s="14" t="str">
        <f t="shared" si="76"/>
        <v>{"CFRHS200X120X8": [{"shape_coords":[200,120,8,12,20],"shape_name":"Rectangle Hollow Section","synonyms":["CFRHS200X120X8","CFRHS200/120/8","RHSCF200X120X8","RHSCF200/120/8","","",""]}]},</v>
      </c>
      <c r="R323" s="2" t="str">
        <f t="shared" si="73"/>
        <v>'&lt;option value="200;120;8;12;20"&gt;CFRHS200X120X8&lt;/option&gt;</v>
      </c>
    </row>
    <row r="324" spans="1:18" customFormat="1" ht="14.45" customHeight="1">
      <c r="A324" s="14" t="str">
        <f t="shared" si="77"/>
        <v>CFRHS200X120X10</v>
      </c>
      <c r="B324" s="14">
        <v>200</v>
      </c>
      <c r="C324" s="14">
        <v>120</v>
      </c>
      <c r="D324" s="14">
        <v>10</v>
      </c>
      <c r="E324" s="14">
        <v>15</v>
      </c>
      <c r="F324" s="14">
        <v>25</v>
      </c>
      <c r="G324" s="14" t="s">
        <v>2061</v>
      </c>
      <c r="H324" s="14" t="s">
        <v>2062</v>
      </c>
      <c r="I324" s="23" t="str">
        <f t="shared" si="74"/>
        <v>CFRHS200X120X10</v>
      </c>
      <c r="J324" s="23" t="str">
        <f t="shared" si="78"/>
        <v>CFRHS200/120/10</v>
      </c>
      <c r="K324" s="23" t="str">
        <f t="shared" si="79"/>
        <v>RHSCF200X120X10</v>
      </c>
      <c r="L324" s="23" t="str">
        <f t="shared" si="80"/>
        <v>RHSCF200/120/10</v>
      </c>
      <c r="M324" s="14"/>
      <c r="N324" s="14"/>
      <c r="O324" s="14"/>
      <c r="P324" s="14" t="str">
        <f t="shared" si="75"/>
        <v>synonyms":["CFRHS200X120X10","CFRHS200/120/10","RHSCF200X120X10","RHSCF200/120/10","","",""]}]},</v>
      </c>
      <c r="Q324" s="14" t="str">
        <f t="shared" si="76"/>
        <v>{"CFRHS200X120X10": [{"shape_coords":[200,120,10,15,25],"shape_name":"Rectangle Hollow Section","synonyms":["CFRHS200X120X10","CFRHS200/120/10","RHSCF200X120X10","RHSCF200/120/10","","",""]}]},</v>
      </c>
      <c r="R324" s="2" t="str">
        <f t="shared" si="73"/>
        <v>'&lt;option value="200;120;10;15;25"&gt;CFRHS200X120X10&lt;/option&gt;</v>
      </c>
    </row>
    <row r="325" spans="1:18" customFormat="1" ht="14.45" customHeight="1">
      <c r="A325" s="14" t="str">
        <f t="shared" si="77"/>
        <v>CFRHS200X150X6</v>
      </c>
      <c r="B325" s="14">
        <v>200</v>
      </c>
      <c r="C325" s="14">
        <v>150</v>
      </c>
      <c r="D325" s="14">
        <v>6</v>
      </c>
      <c r="E325" s="14">
        <v>6</v>
      </c>
      <c r="F325" s="14">
        <v>12</v>
      </c>
      <c r="G325" s="14" t="s">
        <v>2061</v>
      </c>
      <c r="H325" s="14" t="s">
        <v>2062</v>
      </c>
      <c r="I325" s="23" t="str">
        <f t="shared" si="74"/>
        <v>CFRHS200X150X6</v>
      </c>
      <c r="J325" s="23" t="str">
        <f t="shared" si="78"/>
        <v>CFRHS200/150/6</v>
      </c>
      <c r="K325" s="23" t="str">
        <f t="shared" si="79"/>
        <v>RHSCF200X150X6</v>
      </c>
      <c r="L325" s="23" t="str">
        <f t="shared" si="80"/>
        <v>RHSCF200/150/6</v>
      </c>
      <c r="M325" s="14"/>
      <c r="N325" s="14"/>
      <c r="O325" s="14"/>
      <c r="P325" s="14" t="str">
        <f t="shared" si="75"/>
        <v>synonyms":["CFRHS200X150X6","CFRHS200/150/6","RHSCF200X150X6","RHSCF200/150/6","","",""]}]},</v>
      </c>
      <c r="Q325" s="14" t="str">
        <f t="shared" si="76"/>
        <v>{"CFRHS200X150X6": [{"shape_coords":[200,150,6,6,12],"shape_name":"Rectangle Hollow Section","synonyms":["CFRHS200X150X6","CFRHS200/150/6","RHSCF200X150X6","RHSCF200/150/6","","",""]}]},</v>
      </c>
      <c r="R325" s="2" t="str">
        <f t="shared" ref="R325:R354" si="81">"'&lt;option value=""" &amp;B325 &amp; ";" &amp;C325 &amp; ";" &amp;D325 &amp; ";" &amp;E325 &amp; ";" &amp;F325 &amp; """&gt;" &amp;A325 &amp; "&lt;/option&gt;"</f>
        <v>'&lt;option value="200;150;6;6;12"&gt;CFRHS200X150X6&lt;/option&gt;</v>
      </c>
    </row>
    <row r="326" spans="1:18" customFormat="1" ht="14.45" customHeight="1">
      <c r="A326" s="14" t="str">
        <f t="shared" si="77"/>
        <v>CFRHS200X150X8</v>
      </c>
      <c r="B326" s="14">
        <v>200</v>
      </c>
      <c r="C326" s="14">
        <v>150</v>
      </c>
      <c r="D326" s="14">
        <v>8</v>
      </c>
      <c r="E326" s="14">
        <v>12</v>
      </c>
      <c r="F326" s="14">
        <v>20</v>
      </c>
      <c r="G326" s="14" t="s">
        <v>2061</v>
      </c>
      <c r="H326" s="14" t="s">
        <v>2062</v>
      </c>
      <c r="I326" s="23" t="str">
        <f t="shared" si="74"/>
        <v>CFRHS200X150X8</v>
      </c>
      <c r="J326" s="23" t="str">
        <f t="shared" si="78"/>
        <v>CFRHS200/150/8</v>
      </c>
      <c r="K326" s="23" t="str">
        <f t="shared" si="79"/>
        <v>RHSCF200X150X8</v>
      </c>
      <c r="L326" s="23" t="str">
        <f t="shared" si="80"/>
        <v>RHSCF200/150/8</v>
      </c>
      <c r="M326" s="14"/>
      <c r="N326" s="14"/>
      <c r="O326" s="14"/>
      <c r="P326" s="14" t="str">
        <f t="shared" si="75"/>
        <v>synonyms":["CFRHS200X150X8","CFRHS200/150/8","RHSCF200X150X8","RHSCF200/150/8","","",""]}]},</v>
      </c>
      <c r="Q326" s="14" t="str">
        <f t="shared" si="76"/>
        <v>{"CFRHS200X150X8": [{"shape_coords":[200,150,8,12,20],"shape_name":"Rectangle Hollow Section","synonyms":["CFRHS200X150X8","CFRHS200/150/8","RHSCF200X150X8","RHSCF200/150/8","","",""]}]},</v>
      </c>
      <c r="R326" s="2" t="str">
        <f t="shared" si="81"/>
        <v>'&lt;option value="200;150;8;12;20"&gt;CFRHS200X150X8&lt;/option&gt;</v>
      </c>
    </row>
    <row r="327" spans="1:18" customFormat="1" ht="14.45" customHeight="1">
      <c r="A327" s="14" t="str">
        <f t="shared" si="77"/>
        <v>CFRHS220X120X6</v>
      </c>
      <c r="B327" s="14">
        <v>220</v>
      </c>
      <c r="C327" s="14">
        <v>120</v>
      </c>
      <c r="D327" s="14">
        <v>6</v>
      </c>
      <c r="E327" s="14">
        <v>6</v>
      </c>
      <c r="F327" s="14">
        <v>12</v>
      </c>
      <c r="G327" s="14" t="s">
        <v>2061</v>
      </c>
      <c r="H327" s="14" t="s">
        <v>2062</v>
      </c>
      <c r="I327" s="23" t="str">
        <f t="shared" ref="I327:I354" si="82">A327</f>
        <v>CFRHS220X120X6</v>
      </c>
      <c r="J327" s="23" t="str">
        <f t="shared" si="78"/>
        <v>CFRHS220/120/6</v>
      </c>
      <c r="K327" s="23" t="str">
        <f t="shared" si="79"/>
        <v>RHSCF220X120X6</v>
      </c>
      <c r="L327" s="23" t="str">
        <f t="shared" si="80"/>
        <v>RHSCF220/120/6</v>
      </c>
      <c r="M327" s="14"/>
      <c r="N327" s="14"/>
      <c r="O327" s="14"/>
      <c r="P327" s="14" t="str">
        <f t="shared" ref="P327:P354" si="83" xml:space="preserve"> "synonyms"&amp;""""&amp;":["&amp;""""&amp;I327&amp;""""&amp;","&amp;""""&amp;J327&amp;""""&amp;","&amp;""""&amp;K327&amp;""""&amp;","&amp;""""&amp;L327&amp;""""&amp;","&amp;""""&amp;M327&amp;""""&amp;","&amp;""""&amp;N327&amp;""""&amp;","&amp;""""&amp;O327&amp;""""&amp;"]}]},"</f>
        <v>synonyms":["CFRHS220X120X6","CFRHS220/120/6","RHSCF220X120X6","RHSCF220/120/6","","",""]}]},</v>
      </c>
      <c r="Q327" s="14" t="str">
        <f t="shared" ref="Q327:Q354" si="84">"{" &amp; """"&amp;A327&amp;""""&amp;": [{""" &amp;"shape_coords"&amp;"""" &amp; ":" &amp; "[" &amp; B327 &amp; "," &amp;C327 &amp; "," &amp;D327&amp; "," &amp;E327&amp; "," &amp;F327 &amp; "]," &amp; """" &amp;"shape_name"&amp;"""" &amp; ":" &amp; """" &amp;H327 &amp; """" &amp; "," &amp; """"&amp;P327</f>
        <v>{"CFRHS220X120X6": [{"shape_coords":[220,120,6,6,12],"shape_name":"Rectangle Hollow Section","synonyms":["CFRHS220X120X6","CFRHS220/120/6","RHSCF220X120X6","RHSCF220/120/6","","",""]}]},</v>
      </c>
      <c r="R327" s="2" t="str">
        <f t="shared" si="81"/>
        <v>'&lt;option value="220;120;6;6;12"&gt;CFRHS220X120X6&lt;/option&gt;</v>
      </c>
    </row>
    <row r="328" spans="1:18" customFormat="1" ht="14.45" customHeight="1">
      <c r="A328" s="14" t="str">
        <f t="shared" si="77"/>
        <v>CFRHS220X120X8</v>
      </c>
      <c r="B328" s="14">
        <v>220</v>
      </c>
      <c r="C328" s="14">
        <v>120</v>
      </c>
      <c r="D328" s="14">
        <v>8</v>
      </c>
      <c r="E328" s="14">
        <v>12</v>
      </c>
      <c r="F328" s="14">
        <v>20</v>
      </c>
      <c r="G328" s="14" t="s">
        <v>2061</v>
      </c>
      <c r="H328" s="14" t="s">
        <v>2062</v>
      </c>
      <c r="I328" s="23" t="str">
        <f t="shared" si="82"/>
        <v>CFRHS220X120X8</v>
      </c>
      <c r="J328" s="23" t="str">
        <f t="shared" si="78"/>
        <v>CFRHS220/120/8</v>
      </c>
      <c r="K328" s="23" t="str">
        <f t="shared" si="79"/>
        <v>RHSCF220X120X8</v>
      </c>
      <c r="L328" s="23" t="str">
        <f t="shared" si="80"/>
        <v>RHSCF220/120/8</v>
      </c>
      <c r="M328" s="14"/>
      <c r="N328" s="14"/>
      <c r="O328" s="14"/>
      <c r="P328" s="14" t="str">
        <f t="shared" si="83"/>
        <v>synonyms":["CFRHS220X120X8","CFRHS220/120/8","RHSCF220X120X8","RHSCF220/120/8","","",""]}]},</v>
      </c>
      <c r="Q328" s="14" t="str">
        <f t="shared" si="84"/>
        <v>{"CFRHS220X120X8": [{"shape_coords":[220,120,8,12,20],"shape_name":"Rectangle Hollow Section","synonyms":["CFRHS220X120X8","CFRHS220/120/8","RHSCF220X120X8","RHSCF220/120/8","","",""]}]},</v>
      </c>
      <c r="R328" s="2" t="str">
        <f t="shared" si="81"/>
        <v>'&lt;option value="220;120;8;12;20"&gt;CFRHS220X120X8&lt;/option&gt;</v>
      </c>
    </row>
    <row r="329" spans="1:18" customFormat="1" ht="14.45" customHeight="1">
      <c r="A329" s="14" t="str">
        <f t="shared" si="77"/>
        <v>CFRHS220X120X10</v>
      </c>
      <c r="B329" s="14">
        <v>220</v>
      </c>
      <c r="C329" s="14">
        <v>120</v>
      </c>
      <c r="D329" s="14">
        <v>10</v>
      </c>
      <c r="E329" s="14">
        <v>15</v>
      </c>
      <c r="F329" s="14">
        <v>25</v>
      </c>
      <c r="G329" s="14" t="s">
        <v>2061</v>
      </c>
      <c r="H329" s="14" t="s">
        <v>2062</v>
      </c>
      <c r="I329" s="23" t="str">
        <f t="shared" si="82"/>
        <v>CFRHS220X120X10</v>
      </c>
      <c r="J329" s="23" t="str">
        <f t="shared" si="78"/>
        <v>CFRHS220/120/10</v>
      </c>
      <c r="K329" s="23" t="str">
        <f t="shared" si="79"/>
        <v>RHSCF220X120X10</v>
      </c>
      <c r="L329" s="23" t="str">
        <f t="shared" si="80"/>
        <v>RHSCF220/120/10</v>
      </c>
      <c r="M329" s="14"/>
      <c r="N329" s="14"/>
      <c r="O329" s="14"/>
      <c r="P329" s="14" t="str">
        <f t="shared" si="83"/>
        <v>synonyms":["CFRHS220X120X10","CFRHS220/120/10","RHSCF220X120X10","RHSCF220/120/10","","",""]}]},</v>
      </c>
      <c r="Q329" s="14" t="str">
        <f t="shared" si="84"/>
        <v>{"CFRHS220X120X10": [{"shape_coords":[220,120,10,15,25],"shape_name":"Rectangle Hollow Section","synonyms":["CFRHS220X120X10","CFRHS220/120/10","RHSCF220X120X10","RHSCF220/120/10","","",""]}]},</v>
      </c>
      <c r="R329" s="2" t="str">
        <f t="shared" si="81"/>
        <v>'&lt;option value="220;120;10;15;25"&gt;CFRHS220X120X10&lt;/option&gt;</v>
      </c>
    </row>
    <row r="330" spans="1:18" customFormat="1" ht="14.45" customHeight="1">
      <c r="A330" s="14" t="str">
        <f t="shared" si="77"/>
        <v>CFRHS250X100X5</v>
      </c>
      <c r="B330" s="14">
        <v>250</v>
      </c>
      <c r="C330" s="14">
        <v>100</v>
      </c>
      <c r="D330" s="14">
        <v>5</v>
      </c>
      <c r="E330" s="14">
        <v>5</v>
      </c>
      <c r="F330" s="14">
        <v>10</v>
      </c>
      <c r="G330" s="14" t="s">
        <v>2061</v>
      </c>
      <c r="H330" s="14" t="s">
        <v>2062</v>
      </c>
      <c r="I330" s="23" t="str">
        <f t="shared" si="82"/>
        <v>CFRHS250X100X5</v>
      </c>
      <c r="J330" s="23" t="str">
        <f t="shared" si="78"/>
        <v>CFRHS250/100/5</v>
      </c>
      <c r="K330" s="23" t="str">
        <f t="shared" si="79"/>
        <v>RHSCF250X100X5</v>
      </c>
      <c r="L330" s="23" t="str">
        <f t="shared" si="80"/>
        <v>RHSCF250/100/5</v>
      </c>
      <c r="M330" s="14"/>
      <c r="N330" s="14"/>
      <c r="O330" s="14"/>
      <c r="P330" s="14" t="str">
        <f t="shared" si="83"/>
        <v>synonyms":["CFRHS250X100X5","CFRHS250/100/5","RHSCF250X100X5","RHSCF250/100/5","","",""]}]},</v>
      </c>
      <c r="Q330" s="14" t="str">
        <f t="shared" si="84"/>
        <v>{"CFRHS250X100X5": [{"shape_coords":[250,100,5,5,10],"shape_name":"Rectangle Hollow Section","synonyms":["CFRHS250X100X5","CFRHS250/100/5","RHSCF250X100X5","RHSCF250/100/5","","",""]}]},</v>
      </c>
      <c r="R330" s="2" t="str">
        <f t="shared" si="81"/>
        <v>'&lt;option value="250;100;5;5;10"&gt;CFRHS250X100X5&lt;/option&gt;</v>
      </c>
    </row>
    <row r="331" spans="1:18" customFormat="1" ht="14.45" customHeight="1">
      <c r="A331" s="14" t="str">
        <f t="shared" si="77"/>
        <v>CFRHS250X100X6</v>
      </c>
      <c r="B331" s="14">
        <v>250</v>
      </c>
      <c r="C331" s="14">
        <v>100</v>
      </c>
      <c r="D331" s="14">
        <v>6</v>
      </c>
      <c r="E331" s="14">
        <v>6</v>
      </c>
      <c r="F331" s="14">
        <v>12</v>
      </c>
      <c r="G331" s="14" t="s">
        <v>2061</v>
      </c>
      <c r="H331" s="14" t="s">
        <v>2062</v>
      </c>
      <c r="I331" s="23" t="str">
        <f t="shared" si="82"/>
        <v>CFRHS250X100X6</v>
      </c>
      <c r="J331" s="23" t="str">
        <f t="shared" si="78"/>
        <v>CFRHS250/100/6</v>
      </c>
      <c r="K331" s="23" t="str">
        <f t="shared" si="79"/>
        <v>RHSCF250X100X6</v>
      </c>
      <c r="L331" s="23" t="str">
        <f t="shared" si="80"/>
        <v>RHSCF250/100/6</v>
      </c>
      <c r="M331" s="14"/>
      <c r="N331" s="14"/>
      <c r="O331" s="14"/>
      <c r="P331" s="14" t="str">
        <f t="shared" si="83"/>
        <v>synonyms":["CFRHS250X100X6","CFRHS250/100/6","RHSCF250X100X6","RHSCF250/100/6","","",""]}]},</v>
      </c>
      <c r="Q331" s="14" t="str">
        <f t="shared" si="84"/>
        <v>{"CFRHS250X100X6": [{"shape_coords":[250,100,6,6,12],"shape_name":"Rectangle Hollow Section","synonyms":["CFRHS250X100X6","CFRHS250/100/6","RHSCF250X100X6","RHSCF250/100/6","","",""]}]},</v>
      </c>
      <c r="R331" s="2" t="str">
        <f t="shared" si="81"/>
        <v>'&lt;option value="250;100;6;6;12"&gt;CFRHS250X100X6&lt;/option&gt;</v>
      </c>
    </row>
    <row r="332" spans="1:18" customFormat="1" ht="14.45" customHeight="1">
      <c r="A332" s="14" t="str">
        <f t="shared" si="77"/>
        <v>CFRHS250X100X8</v>
      </c>
      <c r="B332" s="14">
        <v>250</v>
      </c>
      <c r="C332" s="14">
        <v>100</v>
      </c>
      <c r="D332" s="14">
        <v>8</v>
      </c>
      <c r="E332" s="14">
        <v>12</v>
      </c>
      <c r="F332" s="14">
        <v>20</v>
      </c>
      <c r="G332" s="14" t="s">
        <v>2061</v>
      </c>
      <c r="H332" s="14" t="s">
        <v>2062</v>
      </c>
      <c r="I332" s="23" t="str">
        <f t="shared" si="82"/>
        <v>CFRHS250X100X8</v>
      </c>
      <c r="J332" s="23" t="str">
        <f t="shared" si="78"/>
        <v>CFRHS250/100/8</v>
      </c>
      <c r="K332" s="23" t="str">
        <f t="shared" si="79"/>
        <v>RHSCF250X100X8</v>
      </c>
      <c r="L332" s="23" t="str">
        <f t="shared" si="80"/>
        <v>RHSCF250/100/8</v>
      </c>
      <c r="M332" s="14"/>
      <c r="N332" s="14"/>
      <c r="O332" s="14"/>
      <c r="P332" s="14" t="str">
        <f t="shared" si="83"/>
        <v>synonyms":["CFRHS250X100X8","CFRHS250/100/8","RHSCF250X100X8","RHSCF250/100/8","","",""]}]},</v>
      </c>
      <c r="Q332" s="14" t="str">
        <f t="shared" si="84"/>
        <v>{"CFRHS250X100X8": [{"shape_coords":[250,100,8,12,20],"shape_name":"Rectangle Hollow Section","synonyms":["CFRHS250X100X8","CFRHS250/100/8","RHSCF250X100X8","RHSCF250/100/8","","",""]}]},</v>
      </c>
      <c r="R332" s="2" t="str">
        <f t="shared" si="81"/>
        <v>'&lt;option value="250;100;8;12;20"&gt;CFRHS250X100X8&lt;/option&gt;</v>
      </c>
    </row>
    <row r="333" spans="1:18" customFormat="1" ht="14.45" customHeight="1">
      <c r="A333" s="14" t="str">
        <f t="shared" si="77"/>
        <v>CFRHS250X100X10</v>
      </c>
      <c r="B333" s="14">
        <v>250</v>
      </c>
      <c r="C333" s="14">
        <v>100</v>
      </c>
      <c r="D333" s="14">
        <v>10</v>
      </c>
      <c r="E333" s="14">
        <v>15</v>
      </c>
      <c r="F333" s="14">
        <v>25</v>
      </c>
      <c r="G333" s="14" t="s">
        <v>2061</v>
      </c>
      <c r="H333" s="14" t="s">
        <v>2062</v>
      </c>
      <c r="I333" s="23" t="str">
        <f t="shared" si="82"/>
        <v>CFRHS250X100X10</v>
      </c>
      <c r="J333" s="23" t="str">
        <f t="shared" si="78"/>
        <v>CFRHS250/100/10</v>
      </c>
      <c r="K333" s="23" t="str">
        <f t="shared" si="79"/>
        <v>RHSCF250X100X10</v>
      </c>
      <c r="L333" s="23" t="str">
        <f t="shared" si="80"/>
        <v>RHSCF250/100/10</v>
      </c>
      <c r="M333" s="14"/>
      <c r="N333" s="14"/>
      <c r="O333" s="14"/>
      <c r="P333" s="14" t="str">
        <f t="shared" si="83"/>
        <v>synonyms":["CFRHS250X100X10","CFRHS250/100/10","RHSCF250X100X10","RHSCF250/100/10","","",""]}]},</v>
      </c>
      <c r="Q333" s="14" t="str">
        <f t="shared" si="84"/>
        <v>{"CFRHS250X100X10": [{"shape_coords":[250,100,10,15,25],"shape_name":"Rectangle Hollow Section","synonyms":["CFRHS250X100X10","CFRHS250/100/10","RHSCF250X100X10","RHSCF250/100/10","","",""]}]},</v>
      </c>
      <c r="R333" s="2" t="str">
        <f t="shared" si="81"/>
        <v>'&lt;option value="250;100;10;15;25"&gt;CFRHS250X100X10&lt;/option&gt;</v>
      </c>
    </row>
    <row r="334" spans="1:18" customFormat="1" ht="14.45" customHeight="1">
      <c r="A334" s="14" t="str">
        <f t="shared" si="77"/>
        <v>CFRHS250X150X6</v>
      </c>
      <c r="B334" s="14">
        <v>250</v>
      </c>
      <c r="C334" s="14">
        <v>150</v>
      </c>
      <c r="D334" s="14">
        <v>6</v>
      </c>
      <c r="E334" s="14">
        <v>6</v>
      </c>
      <c r="F334" s="14">
        <v>12</v>
      </c>
      <c r="G334" s="14" t="s">
        <v>2061</v>
      </c>
      <c r="H334" s="14" t="s">
        <v>2062</v>
      </c>
      <c r="I334" s="23" t="str">
        <f t="shared" si="82"/>
        <v>CFRHS250X150X6</v>
      </c>
      <c r="J334" s="23" t="str">
        <f t="shared" si="78"/>
        <v>CFRHS250/150/6</v>
      </c>
      <c r="K334" s="23" t="str">
        <f t="shared" si="79"/>
        <v>RHSCF250X150X6</v>
      </c>
      <c r="L334" s="23" t="str">
        <f t="shared" si="80"/>
        <v>RHSCF250/150/6</v>
      </c>
      <c r="M334" s="14"/>
      <c r="N334" s="14"/>
      <c r="O334" s="14"/>
      <c r="P334" s="14" t="str">
        <f t="shared" si="83"/>
        <v>synonyms":["CFRHS250X150X6","CFRHS250/150/6","RHSCF250X150X6","RHSCF250/150/6","","",""]}]},</v>
      </c>
      <c r="Q334" s="14" t="str">
        <f t="shared" si="84"/>
        <v>{"CFRHS250X150X6": [{"shape_coords":[250,150,6,6,12],"shape_name":"Rectangle Hollow Section","synonyms":["CFRHS250X150X6","CFRHS250/150/6","RHSCF250X150X6","RHSCF250/150/6","","",""]}]},</v>
      </c>
      <c r="R334" s="2" t="str">
        <f t="shared" si="81"/>
        <v>'&lt;option value="250;150;6;6;12"&gt;CFRHS250X150X6&lt;/option&gt;</v>
      </c>
    </row>
    <row r="335" spans="1:18" customFormat="1" ht="14.45" customHeight="1">
      <c r="A335" s="14" t="str">
        <f t="shared" si="77"/>
        <v>CFRHS250X150X8</v>
      </c>
      <c r="B335" s="14">
        <v>250</v>
      </c>
      <c r="C335" s="14">
        <v>150</v>
      </c>
      <c r="D335" s="14">
        <v>8</v>
      </c>
      <c r="E335" s="14">
        <v>12</v>
      </c>
      <c r="F335" s="14">
        <v>20</v>
      </c>
      <c r="G335" s="14" t="s">
        <v>2061</v>
      </c>
      <c r="H335" s="14" t="s">
        <v>2062</v>
      </c>
      <c r="I335" s="23" t="str">
        <f t="shared" si="82"/>
        <v>CFRHS250X150X8</v>
      </c>
      <c r="J335" s="23" t="str">
        <f t="shared" si="78"/>
        <v>CFRHS250/150/8</v>
      </c>
      <c r="K335" s="23" t="str">
        <f t="shared" si="79"/>
        <v>RHSCF250X150X8</v>
      </c>
      <c r="L335" s="23" t="str">
        <f t="shared" si="80"/>
        <v>RHSCF250/150/8</v>
      </c>
      <c r="M335" s="14"/>
      <c r="N335" s="14"/>
      <c r="O335" s="14"/>
      <c r="P335" s="14" t="str">
        <f t="shared" si="83"/>
        <v>synonyms":["CFRHS250X150X8","CFRHS250/150/8","RHSCF250X150X8","RHSCF250/150/8","","",""]}]},</v>
      </c>
      <c r="Q335" s="14" t="str">
        <f t="shared" si="84"/>
        <v>{"CFRHS250X150X8": [{"shape_coords":[250,150,8,12,20],"shape_name":"Rectangle Hollow Section","synonyms":["CFRHS250X150X8","CFRHS250/150/8","RHSCF250X150X8","RHSCF250/150/8","","",""]}]},</v>
      </c>
      <c r="R335" s="2" t="str">
        <f t="shared" si="81"/>
        <v>'&lt;option value="250;150;8;12;20"&gt;CFRHS250X150X8&lt;/option&gt;</v>
      </c>
    </row>
    <row r="336" spans="1:18" customFormat="1" ht="14.45" customHeight="1">
      <c r="A336" s="14" t="str">
        <f t="shared" si="77"/>
        <v>CFRHS250X150X10</v>
      </c>
      <c r="B336" s="14">
        <v>250</v>
      </c>
      <c r="C336" s="14">
        <v>150</v>
      </c>
      <c r="D336" s="14">
        <v>10</v>
      </c>
      <c r="E336" s="14">
        <v>15</v>
      </c>
      <c r="F336" s="14">
        <v>25</v>
      </c>
      <c r="G336" s="14" t="s">
        <v>2061</v>
      </c>
      <c r="H336" s="14" t="s">
        <v>2062</v>
      </c>
      <c r="I336" s="23" t="str">
        <f t="shared" si="82"/>
        <v>CFRHS250X150X10</v>
      </c>
      <c r="J336" s="23" t="str">
        <f t="shared" si="78"/>
        <v>CFRHS250/150/10</v>
      </c>
      <c r="K336" s="23" t="str">
        <f t="shared" si="79"/>
        <v>RHSCF250X150X10</v>
      </c>
      <c r="L336" s="23" t="str">
        <f t="shared" si="80"/>
        <v>RHSCF250/150/10</v>
      </c>
      <c r="M336" s="14"/>
      <c r="N336" s="14"/>
      <c r="O336" s="14"/>
      <c r="P336" s="14" t="str">
        <f t="shared" si="83"/>
        <v>synonyms":["CFRHS250X150X10","CFRHS250/150/10","RHSCF250X150X10","RHSCF250/150/10","","",""]}]},</v>
      </c>
      <c r="Q336" s="14" t="str">
        <f t="shared" si="84"/>
        <v>{"CFRHS250X150X10": [{"shape_coords":[250,150,10,15,25],"shape_name":"Rectangle Hollow Section","synonyms":["CFRHS250X150X10","CFRHS250/150/10","RHSCF250X150X10","RHSCF250/150/10","","",""]}]},</v>
      </c>
      <c r="R336" s="2" t="str">
        <f t="shared" si="81"/>
        <v>'&lt;option value="250;150;10;15;25"&gt;CFRHS250X150X10&lt;/option&gt;</v>
      </c>
    </row>
    <row r="337" spans="1:18" customFormat="1" ht="14.45" customHeight="1">
      <c r="A337" s="14" t="str">
        <f t="shared" si="77"/>
        <v>CFRHS250X150X12.5</v>
      </c>
      <c r="B337" s="14">
        <v>250</v>
      </c>
      <c r="C337" s="14">
        <v>150</v>
      </c>
      <c r="D337" s="14" t="s">
        <v>76</v>
      </c>
      <c r="E337" s="14">
        <v>25</v>
      </c>
      <c r="F337" s="14" t="s">
        <v>1427</v>
      </c>
      <c r="G337" s="14" t="s">
        <v>2061</v>
      </c>
      <c r="H337" s="14" t="s">
        <v>2062</v>
      </c>
      <c r="I337" s="23" t="str">
        <f t="shared" si="82"/>
        <v>CFRHS250X150X12.5</v>
      </c>
      <c r="J337" s="23" t="str">
        <f t="shared" si="78"/>
        <v>CFRHS250/150/12.5</v>
      </c>
      <c r="K337" s="23" t="str">
        <f t="shared" si="79"/>
        <v>RHSCF250X150X12.5</v>
      </c>
      <c r="L337" s="23" t="str">
        <f t="shared" si="80"/>
        <v>RHSCF250/150/12.5</v>
      </c>
      <c r="M337" s="14"/>
      <c r="N337" s="14"/>
      <c r="O337" s="14"/>
      <c r="P337" s="14" t="str">
        <f t="shared" si="83"/>
        <v>synonyms":["CFRHS250X150X12.5","CFRHS250/150/12.5","RHSCF250X150X12.5","RHSCF250/150/12.5","","",""]}]},</v>
      </c>
      <c r="Q337" s="14" t="str">
        <f t="shared" si="84"/>
        <v>{"CFRHS250X150X12.5": [{"shape_coords":[250,150,12.5,25,37.5],"shape_name":"Rectangle Hollow Section","synonyms":["CFRHS250X150X12.5","CFRHS250/150/12.5","RHSCF250X150X12.5","RHSCF250/150/12.5","","",""]}]},</v>
      </c>
      <c r="R337" s="2" t="str">
        <f t="shared" si="81"/>
        <v>'&lt;option value="250;150;12.5;25;37.5"&gt;CFRHS250X150X12.5&lt;/option&gt;</v>
      </c>
    </row>
    <row r="338" spans="1:18" customFormat="1" ht="14.45" customHeight="1">
      <c r="A338" s="14" t="str">
        <f t="shared" si="77"/>
        <v>CFRHS260X140X8</v>
      </c>
      <c r="B338" s="14">
        <v>260</v>
      </c>
      <c r="C338" s="14">
        <v>140</v>
      </c>
      <c r="D338" s="14">
        <v>8</v>
      </c>
      <c r="E338" s="14">
        <v>12</v>
      </c>
      <c r="F338" s="14">
        <v>20</v>
      </c>
      <c r="G338" s="14" t="s">
        <v>2061</v>
      </c>
      <c r="H338" s="14" t="s">
        <v>2062</v>
      </c>
      <c r="I338" s="23" t="str">
        <f t="shared" si="82"/>
        <v>CFRHS260X140X8</v>
      </c>
      <c r="J338" s="23" t="str">
        <f t="shared" si="78"/>
        <v>CFRHS260/140/8</v>
      </c>
      <c r="K338" s="23" t="str">
        <f t="shared" si="79"/>
        <v>RHSCF260X140X8</v>
      </c>
      <c r="L338" s="23" t="str">
        <f t="shared" si="80"/>
        <v>RHSCF260/140/8</v>
      </c>
      <c r="M338" s="14"/>
      <c r="N338" s="14"/>
      <c r="O338" s="14"/>
      <c r="P338" s="14" t="str">
        <f t="shared" si="83"/>
        <v>synonyms":["CFRHS260X140X8","CFRHS260/140/8","RHSCF260X140X8","RHSCF260/140/8","","",""]}]},</v>
      </c>
      <c r="Q338" s="14" t="str">
        <f t="shared" si="84"/>
        <v>{"CFRHS260X140X8": [{"shape_coords":[260,140,8,12,20],"shape_name":"Rectangle Hollow Section","synonyms":["CFRHS260X140X8","CFRHS260/140/8","RHSCF260X140X8","RHSCF260/140/8","","",""]}]},</v>
      </c>
      <c r="R338" s="2" t="str">
        <f t="shared" si="81"/>
        <v>'&lt;option value="260;140;8;12;20"&gt;CFRHS260X140X8&lt;/option&gt;</v>
      </c>
    </row>
    <row r="339" spans="1:18" customFormat="1" ht="14.45" customHeight="1">
      <c r="A339" s="14" t="str">
        <f t="shared" si="77"/>
        <v>CFRHS300X100X6</v>
      </c>
      <c r="B339" s="14">
        <v>300</v>
      </c>
      <c r="C339" s="14">
        <v>100</v>
      </c>
      <c r="D339" s="14">
        <v>6</v>
      </c>
      <c r="E339" s="14">
        <v>6</v>
      </c>
      <c r="F339" s="14">
        <v>12</v>
      </c>
      <c r="G339" s="14" t="s">
        <v>2061</v>
      </c>
      <c r="H339" s="14" t="s">
        <v>2062</v>
      </c>
      <c r="I339" s="23" t="str">
        <f t="shared" si="82"/>
        <v>CFRHS300X100X6</v>
      </c>
      <c r="J339" s="23" t="str">
        <f t="shared" si="78"/>
        <v>CFRHS300/100/6</v>
      </c>
      <c r="K339" s="23" t="str">
        <f t="shared" si="79"/>
        <v>RHSCF300X100X6</v>
      </c>
      <c r="L339" s="23" t="str">
        <f t="shared" si="80"/>
        <v>RHSCF300/100/6</v>
      </c>
      <c r="M339" s="14"/>
      <c r="N339" s="14"/>
      <c r="O339" s="14"/>
      <c r="P339" s="14" t="str">
        <f t="shared" si="83"/>
        <v>synonyms":["CFRHS300X100X6","CFRHS300/100/6","RHSCF300X100X6","RHSCF300/100/6","","",""]}]},</v>
      </c>
      <c r="Q339" s="14" t="str">
        <f t="shared" si="84"/>
        <v>{"CFRHS300X100X6": [{"shape_coords":[300,100,6,6,12],"shape_name":"Rectangle Hollow Section","synonyms":["CFRHS300X100X6","CFRHS300/100/6","RHSCF300X100X6","RHSCF300/100/6","","",""]}]},</v>
      </c>
      <c r="R339" s="2" t="str">
        <f t="shared" si="81"/>
        <v>'&lt;option value="300;100;6;6;12"&gt;CFRHS300X100X6&lt;/option&gt;</v>
      </c>
    </row>
    <row r="340" spans="1:18" customFormat="1" ht="14.45" customHeight="1">
      <c r="A340" s="14" t="str">
        <f t="shared" si="77"/>
        <v>CFRHS300X100X8</v>
      </c>
      <c r="B340" s="14">
        <v>300</v>
      </c>
      <c r="C340" s="14">
        <v>100</v>
      </c>
      <c r="D340" s="14">
        <v>8</v>
      </c>
      <c r="E340" s="14">
        <v>12</v>
      </c>
      <c r="F340" s="14">
        <v>20</v>
      </c>
      <c r="G340" s="14" t="s">
        <v>2061</v>
      </c>
      <c r="H340" s="14" t="s">
        <v>2062</v>
      </c>
      <c r="I340" s="23" t="str">
        <f t="shared" si="82"/>
        <v>CFRHS300X100X8</v>
      </c>
      <c r="J340" s="23" t="str">
        <f t="shared" si="78"/>
        <v>CFRHS300/100/8</v>
      </c>
      <c r="K340" s="23" t="str">
        <f t="shared" si="79"/>
        <v>RHSCF300X100X8</v>
      </c>
      <c r="L340" s="23" t="str">
        <f t="shared" si="80"/>
        <v>RHSCF300/100/8</v>
      </c>
      <c r="M340" s="14"/>
      <c r="N340" s="14"/>
      <c r="O340" s="14"/>
      <c r="P340" s="14" t="str">
        <f t="shared" si="83"/>
        <v>synonyms":["CFRHS300X100X8","CFRHS300/100/8","RHSCF300X100X8","RHSCF300/100/8","","",""]}]},</v>
      </c>
      <c r="Q340" s="14" t="str">
        <f t="shared" si="84"/>
        <v>{"CFRHS300X100X8": [{"shape_coords":[300,100,8,12,20],"shape_name":"Rectangle Hollow Section","synonyms":["CFRHS300X100X8","CFRHS300/100/8","RHSCF300X100X8","RHSCF300/100/8","","",""]}]},</v>
      </c>
      <c r="R340" s="2" t="str">
        <f t="shared" si="81"/>
        <v>'&lt;option value="300;100;8;12;20"&gt;CFRHS300X100X8&lt;/option&gt;</v>
      </c>
    </row>
    <row r="341" spans="1:18" customFormat="1" ht="14.45" customHeight="1">
      <c r="A341" s="14" t="str">
        <f t="shared" si="77"/>
        <v>CFRHS300X100X10</v>
      </c>
      <c r="B341" s="14">
        <v>300</v>
      </c>
      <c r="C341" s="14">
        <v>100</v>
      </c>
      <c r="D341" s="14">
        <v>10</v>
      </c>
      <c r="E341" s="14">
        <v>15</v>
      </c>
      <c r="F341" s="14">
        <v>25</v>
      </c>
      <c r="G341" s="14" t="s">
        <v>2061</v>
      </c>
      <c r="H341" s="14" t="s">
        <v>2062</v>
      </c>
      <c r="I341" s="23" t="str">
        <f t="shared" si="82"/>
        <v>CFRHS300X100X10</v>
      </c>
      <c r="J341" s="23" t="str">
        <f t="shared" si="78"/>
        <v>CFRHS300/100/10</v>
      </c>
      <c r="K341" s="23" t="str">
        <f t="shared" si="79"/>
        <v>RHSCF300X100X10</v>
      </c>
      <c r="L341" s="23" t="str">
        <f t="shared" si="80"/>
        <v>RHSCF300/100/10</v>
      </c>
      <c r="M341" s="14"/>
      <c r="N341" s="14"/>
      <c r="O341" s="14"/>
      <c r="P341" s="14" t="str">
        <f t="shared" si="83"/>
        <v>synonyms":["CFRHS300X100X10","CFRHS300/100/10","RHSCF300X100X10","RHSCF300/100/10","","",""]}]},</v>
      </c>
      <c r="Q341" s="14" t="str">
        <f t="shared" si="84"/>
        <v>{"CFRHS300X100X10": [{"shape_coords":[300,100,10,15,25],"shape_name":"Rectangle Hollow Section","synonyms":["CFRHS300X100X10","CFRHS300/100/10","RHSCF300X100X10","RHSCF300/100/10","","",""]}]},</v>
      </c>
      <c r="R341" s="2" t="str">
        <f t="shared" si="81"/>
        <v>'&lt;option value="300;100;10;15;25"&gt;CFRHS300X100X10&lt;/option&gt;</v>
      </c>
    </row>
    <row r="342" spans="1:18" customFormat="1" ht="14.45" customHeight="1">
      <c r="A342" s="14" t="str">
        <f t="shared" si="77"/>
        <v>CFRHS300X200X6</v>
      </c>
      <c r="B342" s="14">
        <v>300</v>
      </c>
      <c r="C342" s="14">
        <v>200</v>
      </c>
      <c r="D342" s="14">
        <v>6</v>
      </c>
      <c r="E342" s="14">
        <v>6</v>
      </c>
      <c r="F342" s="14">
        <v>12</v>
      </c>
      <c r="G342" s="14" t="s">
        <v>2061</v>
      </c>
      <c r="H342" s="14" t="s">
        <v>2062</v>
      </c>
      <c r="I342" s="23" t="str">
        <f t="shared" si="82"/>
        <v>CFRHS300X200X6</v>
      </c>
      <c r="J342" s="23" t="str">
        <f t="shared" si="78"/>
        <v>CFRHS300/200/6</v>
      </c>
      <c r="K342" s="23" t="str">
        <f t="shared" si="79"/>
        <v>RHSCF300X200X6</v>
      </c>
      <c r="L342" s="23" t="str">
        <f t="shared" si="80"/>
        <v>RHSCF300/200/6</v>
      </c>
      <c r="M342" s="14"/>
      <c r="N342" s="14"/>
      <c r="O342" s="14"/>
      <c r="P342" s="14" t="str">
        <f t="shared" si="83"/>
        <v>synonyms":["CFRHS300X200X6","CFRHS300/200/6","RHSCF300X200X6","RHSCF300/200/6","","",""]}]},</v>
      </c>
      <c r="Q342" s="14" t="str">
        <f t="shared" si="84"/>
        <v>{"CFRHS300X200X6": [{"shape_coords":[300,200,6,6,12],"shape_name":"Rectangle Hollow Section","synonyms":["CFRHS300X200X6","CFRHS300/200/6","RHSCF300X200X6","RHSCF300/200/6","","",""]}]},</v>
      </c>
      <c r="R342" s="2" t="str">
        <f t="shared" si="81"/>
        <v>'&lt;option value="300;200;6;6;12"&gt;CFRHS300X200X6&lt;/option&gt;</v>
      </c>
    </row>
    <row r="343" spans="1:18" customFormat="1" ht="14.45" customHeight="1">
      <c r="A343" s="14" t="str">
        <f t="shared" si="77"/>
        <v>CFRHS300X200X8</v>
      </c>
      <c r="B343" s="14">
        <v>300</v>
      </c>
      <c r="C343" s="14">
        <v>200</v>
      </c>
      <c r="D343" s="14">
        <v>8</v>
      </c>
      <c r="E343" s="14">
        <v>12</v>
      </c>
      <c r="F343" s="14">
        <v>20</v>
      </c>
      <c r="G343" s="14" t="s">
        <v>2061</v>
      </c>
      <c r="H343" s="14" t="s">
        <v>2062</v>
      </c>
      <c r="I343" s="23" t="str">
        <f t="shared" si="82"/>
        <v>CFRHS300X200X8</v>
      </c>
      <c r="J343" s="23" t="str">
        <f t="shared" si="78"/>
        <v>CFRHS300/200/8</v>
      </c>
      <c r="K343" s="23" t="str">
        <f t="shared" si="79"/>
        <v>RHSCF300X200X8</v>
      </c>
      <c r="L343" s="23" t="str">
        <f t="shared" si="80"/>
        <v>RHSCF300/200/8</v>
      </c>
      <c r="M343" s="14"/>
      <c r="N343" s="14"/>
      <c r="O343" s="14"/>
      <c r="P343" s="14" t="str">
        <f t="shared" si="83"/>
        <v>synonyms":["CFRHS300X200X8","CFRHS300/200/8","RHSCF300X200X8","RHSCF300/200/8","","",""]}]},</v>
      </c>
      <c r="Q343" s="14" t="str">
        <f t="shared" si="84"/>
        <v>{"CFRHS300X200X8": [{"shape_coords":[300,200,8,12,20],"shape_name":"Rectangle Hollow Section","synonyms":["CFRHS300X200X8","CFRHS300/200/8","RHSCF300X200X8","RHSCF300/200/8","","",""]}]},</v>
      </c>
      <c r="R343" s="2" t="str">
        <f t="shared" si="81"/>
        <v>'&lt;option value="300;200;8;12;20"&gt;CFRHS300X200X8&lt;/option&gt;</v>
      </c>
    </row>
    <row r="344" spans="1:18" customFormat="1" ht="14.45" customHeight="1">
      <c r="A344" s="14" t="str">
        <f t="shared" si="77"/>
        <v>CFRHS300X200X10</v>
      </c>
      <c r="B344" s="14">
        <v>300</v>
      </c>
      <c r="C344" s="14">
        <v>200</v>
      </c>
      <c r="D344" s="14">
        <v>10</v>
      </c>
      <c r="E344" s="14">
        <v>15</v>
      </c>
      <c r="F344" s="14">
        <v>25</v>
      </c>
      <c r="G344" s="14" t="s">
        <v>2061</v>
      </c>
      <c r="H344" s="14" t="s">
        <v>2062</v>
      </c>
      <c r="I344" s="23" t="str">
        <f t="shared" si="82"/>
        <v>CFRHS300X200X10</v>
      </c>
      <c r="J344" s="23" t="str">
        <f t="shared" si="78"/>
        <v>CFRHS300/200/10</v>
      </c>
      <c r="K344" s="23" t="str">
        <f t="shared" si="79"/>
        <v>RHSCF300X200X10</v>
      </c>
      <c r="L344" s="23" t="str">
        <f t="shared" si="80"/>
        <v>RHSCF300/200/10</v>
      </c>
      <c r="M344" s="14"/>
      <c r="N344" s="14"/>
      <c r="O344" s="14"/>
      <c r="P344" s="14" t="str">
        <f t="shared" si="83"/>
        <v>synonyms":["CFRHS300X200X10","CFRHS300/200/10","RHSCF300X200X10","RHSCF300/200/10","","",""]}]},</v>
      </c>
      <c r="Q344" s="14" t="str">
        <f t="shared" si="84"/>
        <v>{"CFRHS300X200X10": [{"shape_coords":[300,200,10,15,25],"shape_name":"Rectangle Hollow Section","synonyms":["CFRHS300X200X10","CFRHS300/200/10","RHSCF300X200X10","RHSCF300/200/10","","",""]}]},</v>
      </c>
      <c r="R344" s="2" t="str">
        <f t="shared" si="81"/>
        <v>'&lt;option value="300;200;10;15;25"&gt;CFRHS300X200X10&lt;/option&gt;</v>
      </c>
    </row>
    <row r="345" spans="1:18" customFormat="1" ht="14.45" customHeight="1">
      <c r="A345" s="14" t="str">
        <f t="shared" si="77"/>
        <v>CFRHS300X200X12.5</v>
      </c>
      <c r="B345" s="14">
        <v>300</v>
      </c>
      <c r="C345" s="14">
        <v>200</v>
      </c>
      <c r="D345" s="14" t="s">
        <v>76</v>
      </c>
      <c r="E345" s="14">
        <v>25</v>
      </c>
      <c r="F345" s="14" t="s">
        <v>1427</v>
      </c>
      <c r="G345" s="14" t="s">
        <v>2061</v>
      </c>
      <c r="H345" s="14" t="s">
        <v>2062</v>
      </c>
      <c r="I345" s="23" t="str">
        <f t="shared" si="82"/>
        <v>CFRHS300X200X12.5</v>
      </c>
      <c r="J345" s="23" t="str">
        <f t="shared" si="78"/>
        <v>CFRHS300/200/12.5</v>
      </c>
      <c r="K345" s="23" t="str">
        <f t="shared" si="79"/>
        <v>RHSCF300X200X12.5</v>
      </c>
      <c r="L345" s="23" t="str">
        <f t="shared" si="80"/>
        <v>RHSCF300/200/12.5</v>
      </c>
      <c r="M345" s="14"/>
      <c r="N345" s="14"/>
      <c r="O345" s="14"/>
      <c r="P345" s="14" t="str">
        <f t="shared" si="83"/>
        <v>synonyms":["CFRHS300X200X12.5","CFRHS300/200/12.5","RHSCF300X200X12.5","RHSCF300/200/12.5","","",""]}]},</v>
      </c>
      <c r="Q345" s="14" t="str">
        <f t="shared" si="84"/>
        <v>{"CFRHS300X200X12.5": [{"shape_coords":[300,200,12.5,25,37.5],"shape_name":"Rectangle Hollow Section","synonyms":["CFRHS300X200X12.5","CFRHS300/200/12.5","RHSCF300X200X12.5","RHSCF300/200/12.5","","",""]}]},</v>
      </c>
      <c r="R345" s="2" t="str">
        <f t="shared" si="81"/>
        <v>'&lt;option value="300;200;12.5;25;37.5"&gt;CFRHS300X200X12.5&lt;/option&gt;</v>
      </c>
    </row>
    <row r="346" spans="1:18" customFormat="1" ht="14.45" customHeight="1">
      <c r="A346" s="14" t="str">
        <f t="shared" si="77"/>
        <v>CFRHS400X200X8</v>
      </c>
      <c r="B346" s="14">
        <v>400</v>
      </c>
      <c r="C346" s="14">
        <v>200</v>
      </c>
      <c r="D346" s="14">
        <v>8</v>
      </c>
      <c r="E346" s="14">
        <v>12</v>
      </c>
      <c r="F346" s="14">
        <v>20</v>
      </c>
      <c r="G346" s="14" t="s">
        <v>2061</v>
      </c>
      <c r="H346" s="14" t="s">
        <v>2062</v>
      </c>
      <c r="I346" s="23" t="str">
        <f t="shared" si="82"/>
        <v>CFRHS400X200X8</v>
      </c>
      <c r="J346" s="23" t="str">
        <f t="shared" si="78"/>
        <v>CFRHS400/200/8</v>
      </c>
      <c r="K346" s="23" t="str">
        <f t="shared" si="79"/>
        <v>RHSCF400X200X8</v>
      </c>
      <c r="L346" s="23" t="str">
        <f t="shared" si="80"/>
        <v>RHSCF400/200/8</v>
      </c>
      <c r="M346" s="14"/>
      <c r="N346" s="14"/>
      <c r="O346" s="14"/>
      <c r="P346" s="14" t="str">
        <f t="shared" si="83"/>
        <v>synonyms":["CFRHS400X200X8","CFRHS400/200/8","RHSCF400X200X8","RHSCF400/200/8","","",""]}]},</v>
      </c>
      <c r="Q346" s="14" t="str">
        <f t="shared" si="84"/>
        <v>{"CFRHS400X200X8": [{"shape_coords":[400,200,8,12,20],"shape_name":"Rectangle Hollow Section","synonyms":["CFRHS400X200X8","CFRHS400/200/8","RHSCF400X200X8","RHSCF400/200/8","","",""]}]},</v>
      </c>
      <c r="R346" s="2" t="str">
        <f t="shared" si="81"/>
        <v>'&lt;option value="400;200;8;12;20"&gt;CFRHS400X200X8&lt;/option&gt;</v>
      </c>
    </row>
    <row r="347" spans="1:18" customFormat="1" ht="14.45" customHeight="1">
      <c r="A347" s="14" t="str">
        <f t="shared" si="77"/>
        <v>CFRHS400X200X10</v>
      </c>
      <c r="B347" s="14">
        <v>400</v>
      </c>
      <c r="C347" s="14">
        <v>200</v>
      </c>
      <c r="D347" s="14">
        <v>10</v>
      </c>
      <c r="E347" s="14">
        <v>15</v>
      </c>
      <c r="F347" s="14">
        <v>25</v>
      </c>
      <c r="G347" s="14" t="s">
        <v>2061</v>
      </c>
      <c r="H347" s="14" t="s">
        <v>2062</v>
      </c>
      <c r="I347" s="23" t="str">
        <f t="shared" si="82"/>
        <v>CFRHS400X200X10</v>
      </c>
      <c r="J347" s="23" t="str">
        <f t="shared" si="78"/>
        <v>CFRHS400/200/10</v>
      </c>
      <c r="K347" s="23" t="str">
        <f t="shared" si="79"/>
        <v>RHSCF400X200X10</v>
      </c>
      <c r="L347" s="23" t="str">
        <f t="shared" si="80"/>
        <v>RHSCF400/200/10</v>
      </c>
      <c r="M347" s="14"/>
      <c r="N347" s="14"/>
      <c r="O347" s="14"/>
      <c r="P347" s="14" t="str">
        <f t="shared" si="83"/>
        <v>synonyms":["CFRHS400X200X10","CFRHS400/200/10","RHSCF400X200X10","RHSCF400/200/10","","",""]}]},</v>
      </c>
      <c r="Q347" s="14" t="str">
        <f t="shared" si="84"/>
        <v>{"CFRHS400X200X10": [{"shape_coords":[400,200,10,15,25],"shape_name":"Rectangle Hollow Section","synonyms":["CFRHS400X200X10","CFRHS400/200/10","RHSCF400X200X10","RHSCF400/200/10","","",""]}]},</v>
      </c>
      <c r="R347" s="2" t="str">
        <f t="shared" si="81"/>
        <v>'&lt;option value="400;200;10;15;25"&gt;CFRHS400X200X10&lt;/option&gt;</v>
      </c>
    </row>
    <row r="348" spans="1:18" customFormat="1" ht="14.45" customHeight="1">
      <c r="A348" s="14" t="str">
        <f t="shared" si="77"/>
        <v>CFRHS400X200X12.5</v>
      </c>
      <c r="B348" s="14">
        <v>400</v>
      </c>
      <c r="C348" s="14">
        <v>200</v>
      </c>
      <c r="D348" s="14" t="s">
        <v>76</v>
      </c>
      <c r="E348" s="14">
        <v>25</v>
      </c>
      <c r="F348" s="14" t="s">
        <v>1427</v>
      </c>
      <c r="G348" s="14" t="s">
        <v>2061</v>
      </c>
      <c r="H348" s="14" t="s">
        <v>2062</v>
      </c>
      <c r="I348" s="23" t="str">
        <f t="shared" si="82"/>
        <v>CFRHS400X200X12.5</v>
      </c>
      <c r="J348" s="23" t="str">
        <f t="shared" si="78"/>
        <v>CFRHS400/200/12.5</v>
      </c>
      <c r="K348" s="23" t="str">
        <f t="shared" si="79"/>
        <v>RHSCF400X200X12.5</v>
      </c>
      <c r="L348" s="23" t="str">
        <f t="shared" si="80"/>
        <v>RHSCF400/200/12.5</v>
      </c>
      <c r="M348" s="14"/>
      <c r="N348" s="14"/>
      <c r="O348" s="14"/>
      <c r="P348" s="14" t="str">
        <f t="shared" si="83"/>
        <v>synonyms":["CFRHS400X200X12.5","CFRHS400/200/12.5","RHSCF400X200X12.5","RHSCF400/200/12.5","","",""]}]},</v>
      </c>
      <c r="Q348" s="14" t="str">
        <f t="shared" si="84"/>
        <v>{"CFRHS400X200X12.5": [{"shape_coords":[400,200,12.5,25,37.5],"shape_name":"Rectangle Hollow Section","synonyms":["CFRHS400X200X12.5","CFRHS400/200/12.5","RHSCF400X200X12.5","RHSCF400/200/12.5","","",""]}]},</v>
      </c>
      <c r="R348" s="2" t="str">
        <f t="shared" si="81"/>
        <v>'&lt;option value="400;200;12.5;25;37.5"&gt;CFRHS400X200X12.5&lt;/option&gt;</v>
      </c>
    </row>
    <row r="349" spans="1:18" customFormat="1" ht="14.45" customHeight="1">
      <c r="A349" s="14" t="str">
        <f t="shared" ref="A349:A354" si="85">"CFRHS"&amp;B349&amp;"X"&amp;C349&amp;"X"&amp;D349</f>
        <v>CFRHS400X200X16</v>
      </c>
      <c r="B349" s="14">
        <v>400</v>
      </c>
      <c r="C349" s="14">
        <v>200</v>
      </c>
      <c r="D349" s="14">
        <v>16</v>
      </c>
      <c r="E349" s="14">
        <v>32</v>
      </c>
      <c r="F349" s="14">
        <v>48</v>
      </c>
      <c r="G349" s="14" t="s">
        <v>2061</v>
      </c>
      <c r="H349" s="14" t="s">
        <v>2062</v>
      </c>
      <c r="I349" s="23" t="str">
        <f t="shared" si="82"/>
        <v>CFRHS400X200X16</v>
      </c>
      <c r="J349" s="23" t="str">
        <f t="shared" ref="J349:J354" si="86">"CFRHS"&amp;B349&amp;"/"&amp;C349&amp;"/"&amp;D349</f>
        <v>CFRHS400/200/16</v>
      </c>
      <c r="K349" s="23" t="str">
        <f t="shared" ref="K349:K354" si="87">"RHSCF"&amp;B349&amp;"X"&amp;C349&amp;"X"&amp;D349</f>
        <v>RHSCF400X200X16</v>
      </c>
      <c r="L349" s="23" t="str">
        <f t="shared" ref="L349:L354" si="88">"RHSCF"&amp;B349&amp;"/"&amp;C349&amp;"/"&amp;D349</f>
        <v>RHSCF400/200/16</v>
      </c>
      <c r="M349" s="14"/>
      <c r="N349" s="14"/>
      <c r="O349" s="14"/>
      <c r="P349" s="14" t="str">
        <f t="shared" si="83"/>
        <v>synonyms":["CFRHS400X200X16","CFRHS400/200/16","RHSCF400X200X16","RHSCF400/200/16","","",""]}]},</v>
      </c>
      <c r="Q349" s="14" t="str">
        <f t="shared" si="84"/>
        <v>{"CFRHS400X200X16": [{"shape_coords":[400,200,16,32,48],"shape_name":"Rectangle Hollow Section","synonyms":["CFRHS400X200X16","CFRHS400/200/16","RHSCF400X200X16","RHSCF400/200/16","","",""]}]},</v>
      </c>
      <c r="R349" s="2" t="str">
        <f t="shared" si="81"/>
        <v>'&lt;option value="400;200;16;32;48"&gt;CFRHS400X200X16&lt;/option&gt;</v>
      </c>
    </row>
    <row r="350" spans="1:18" customFormat="1" ht="14.45" customHeight="1">
      <c r="A350" s="14" t="str">
        <f t="shared" si="85"/>
        <v>CFRHS450X250X10</v>
      </c>
      <c r="B350" s="14">
        <v>450</v>
      </c>
      <c r="C350" s="14">
        <v>250</v>
      </c>
      <c r="D350" s="14">
        <v>10</v>
      </c>
      <c r="E350" s="14">
        <v>15</v>
      </c>
      <c r="F350" s="14">
        <v>25</v>
      </c>
      <c r="G350" s="14" t="s">
        <v>2061</v>
      </c>
      <c r="H350" s="14" t="s">
        <v>2062</v>
      </c>
      <c r="I350" s="23" t="str">
        <f t="shared" si="82"/>
        <v>CFRHS450X250X10</v>
      </c>
      <c r="J350" s="23" t="str">
        <f t="shared" si="86"/>
        <v>CFRHS450/250/10</v>
      </c>
      <c r="K350" s="23" t="str">
        <f t="shared" si="87"/>
        <v>RHSCF450X250X10</v>
      </c>
      <c r="L350" s="23" t="str">
        <f t="shared" si="88"/>
        <v>RHSCF450/250/10</v>
      </c>
      <c r="M350" s="14"/>
      <c r="N350" s="14"/>
      <c r="O350" s="14"/>
      <c r="P350" s="14" t="str">
        <f t="shared" si="83"/>
        <v>synonyms":["CFRHS450X250X10","CFRHS450/250/10","RHSCF450X250X10","RHSCF450/250/10","","",""]}]},</v>
      </c>
      <c r="Q350" s="14" t="str">
        <f t="shared" si="84"/>
        <v>{"CFRHS450X250X10": [{"shape_coords":[450,250,10,15,25],"shape_name":"Rectangle Hollow Section","synonyms":["CFRHS450X250X10","CFRHS450/250/10","RHSCF450X250X10","RHSCF450/250/10","","",""]}]},</v>
      </c>
      <c r="R350" s="2" t="str">
        <f t="shared" si="81"/>
        <v>'&lt;option value="450;250;10;15;25"&gt;CFRHS450X250X10&lt;/option&gt;</v>
      </c>
    </row>
    <row r="351" spans="1:18" customFormat="1" ht="14.45" customHeight="1">
      <c r="A351" s="14" t="str">
        <f t="shared" si="85"/>
        <v>CFRHS450X250X12.5</v>
      </c>
      <c r="B351" s="14">
        <v>450</v>
      </c>
      <c r="C351" s="14">
        <v>250</v>
      </c>
      <c r="D351" s="14" t="s">
        <v>76</v>
      </c>
      <c r="E351" s="14">
        <v>25</v>
      </c>
      <c r="F351" s="14" t="s">
        <v>1427</v>
      </c>
      <c r="G351" s="14" t="s">
        <v>2061</v>
      </c>
      <c r="H351" s="14" t="s">
        <v>2062</v>
      </c>
      <c r="I351" s="23" t="str">
        <f t="shared" si="82"/>
        <v>CFRHS450X250X12.5</v>
      </c>
      <c r="J351" s="23" t="str">
        <f t="shared" si="86"/>
        <v>CFRHS450/250/12.5</v>
      </c>
      <c r="K351" s="23" t="str">
        <f t="shared" si="87"/>
        <v>RHSCF450X250X12.5</v>
      </c>
      <c r="L351" s="23" t="str">
        <f t="shared" si="88"/>
        <v>RHSCF450/250/12.5</v>
      </c>
      <c r="M351" s="14"/>
      <c r="N351" s="14"/>
      <c r="O351" s="14"/>
      <c r="P351" s="14" t="str">
        <f t="shared" si="83"/>
        <v>synonyms":["CFRHS450X250X12.5","CFRHS450/250/12.5","RHSCF450X250X12.5","RHSCF450/250/12.5","","",""]}]},</v>
      </c>
      <c r="Q351" s="14" t="str">
        <f t="shared" si="84"/>
        <v>{"CFRHS450X250X12.5": [{"shape_coords":[450,250,12.5,25,37.5],"shape_name":"Rectangle Hollow Section","synonyms":["CFRHS450X250X12.5","CFRHS450/250/12.5","RHSCF450X250X12.5","RHSCF450/250/12.5","","",""]}]},</v>
      </c>
      <c r="R351" s="2" t="str">
        <f t="shared" si="81"/>
        <v>'&lt;option value="450;250;12.5;25;37.5"&gt;CFRHS450X250X12.5&lt;/option&gt;</v>
      </c>
    </row>
    <row r="352" spans="1:18" customFormat="1" ht="14.45" customHeight="1">
      <c r="A352" s="14" t="str">
        <f t="shared" si="85"/>
        <v>CFRHS500X300X10</v>
      </c>
      <c r="B352" s="14">
        <v>500</v>
      </c>
      <c r="C352" s="14">
        <v>300</v>
      </c>
      <c r="D352" s="14">
        <v>10</v>
      </c>
      <c r="E352" s="14">
        <v>15</v>
      </c>
      <c r="F352" s="14">
        <v>25</v>
      </c>
      <c r="G352" s="14" t="s">
        <v>2061</v>
      </c>
      <c r="H352" s="14" t="s">
        <v>2062</v>
      </c>
      <c r="I352" s="23" t="str">
        <f t="shared" si="82"/>
        <v>CFRHS500X300X10</v>
      </c>
      <c r="J352" s="23" t="str">
        <f t="shared" si="86"/>
        <v>CFRHS500/300/10</v>
      </c>
      <c r="K352" s="23" t="str">
        <f t="shared" si="87"/>
        <v>RHSCF500X300X10</v>
      </c>
      <c r="L352" s="23" t="str">
        <f t="shared" si="88"/>
        <v>RHSCF500/300/10</v>
      </c>
      <c r="M352" s="14"/>
      <c r="N352" s="14"/>
      <c r="O352" s="14"/>
      <c r="P352" s="14" t="str">
        <f t="shared" si="83"/>
        <v>synonyms":["CFRHS500X300X10","CFRHS500/300/10","RHSCF500X300X10","RHSCF500/300/10","","",""]}]},</v>
      </c>
      <c r="Q352" s="14" t="str">
        <f t="shared" si="84"/>
        <v>{"CFRHS500X300X10": [{"shape_coords":[500,300,10,15,25],"shape_name":"Rectangle Hollow Section","synonyms":["CFRHS500X300X10","CFRHS500/300/10","RHSCF500X300X10","RHSCF500/300/10","","",""]}]},</v>
      </c>
      <c r="R352" s="2" t="str">
        <f t="shared" si="81"/>
        <v>'&lt;option value="500;300;10;15;25"&gt;CFRHS500X300X10&lt;/option&gt;</v>
      </c>
    </row>
    <row r="353" spans="1:18" customFormat="1" ht="14.45" customHeight="1">
      <c r="A353" s="14" t="str">
        <f t="shared" si="85"/>
        <v>CFRHS500X300X12.5</v>
      </c>
      <c r="B353" s="14">
        <v>500</v>
      </c>
      <c r="C353" s="14">
        <v>300</v>
      </c>
      <c r="D353" s="14" t="s">
        <v>76</v>
      </c>
      <c r="E353" s="14">
        <v>25</v>
      </c>
      <c r="F353" s="14" t="s">
        <v>1427</v>
      </c>
      <c r="G353" s="14" t="s">
        <v>2061</v>
      </c>
      <c r="H353" s="14" t="s">
        <v>2062</v>
      </c>
      <c r="I353" s="23" t="str">
        <f t="shared" si="82"/>
        <v>CFRHS500X300X12.5</v>
      </c>
      <c r="J353" s="23" t="str">
        <f t="shared" si="86"/>
        <v>CFRHS500/300/12.5</v>
      </c>
      <c r="K353" s="23" t="str">
        <f t="shared" si="87"/>
        <v>RHSCF500X300X12.5</v>
      </c>
      <c r="L353" s="23" t="str">
        <f t="shared" si="88"/>
        <v>RHSCF500/300/12.5</v>
      </c>
      <c r="M353" s="14"/>
      <c r="N353" s="14"/>
      <c r="O353" s="14"/>
      <c r="P353" s="14" t="str">
        <f t="shared" si="83"/>
        <v>synonyms":["CFRHS500X300X12.5","CFRHS500/300/12.5","RHSCF500X300X12.5","RHSCF500/300/12.5","","",""]}]},</v>
      </c>
      <c r="Q353" s="14" t="str">
        <f t="shared" si="84"/>
        <v>{"CFRHS500X300X12.5": [{"shape_coords":[500,300,12.5,25,37.5],"shape_name":"Rectangle Hollow Section","synonyms":["CFRHS500X300X12.5","CFRHS500/300/12.5","RHSCF500X300X12.5","RHSCF500/300/12.5","","",""]}]},</v>
      </c>
      <c r="R353" s="2" t="str">
        <f t="shared" si="81"/>
        <v>'&lt;option value="500;300;12.5;25;37.5"&gt;CFRHS500X300X12.5&lt;/option&gt;</v>
      </c>
    </row>
    <row r="354" spans="1:18" customFormat="1" ht="14.45" customHeight="1">
      <c r="A354" s="14" t="str">
        <f t="shared" si="85"/>
        <v>CFRHS500X300X16</v>
      </c>
      <c r="B354" s="14">
        <v>500</v>
      </c>
      <c r="C354" s="14">
        <v>300</v>
      </c>
      <c r="D354" s="14">
        <v>16</v>
      </c>
      <c r="E354" s="14">
        <v>32</v>
      </c>
      <c r="F354" s="14">
        <v>48</v>
      </c>
      <c r="G354" s="14" t="s">
        <v>2061</v>
      </c>
      <c r="H354" s="14" t="s">
        <v>2062</v>
      </c>
      <c r="I354" s="23" t="str">
        <f t="shared" si="82"/>
        <v>CFRHS500X300X16</v>
      </c>
      <c r="J354" s="23" t="str">
        <f t="shared" si="86"/>
        <v>CFRHS500/300/16</v>
      </c>
      <c r="K354" s="23" t="str">
        <f t="shared" si="87"/>
        <v>RHSCF500X300X16</v>
      </c>
      <c r="L354" s="23" t="str">
        <f t="shared" si="88"/>
        <v>RHSCF500/300/16</v>
      </c>
      <c r="M354" s="14"/>
      <c r="N354" s="14"/>
      <c r="O354" s="14"/>
      <c r="P354" s="14" t="str">
        <f t="shared" si="83"/>
        <v>synonyms":["CFRHS500X300X16","CFRHS500/300/16","RHSCF500X300X16","RHSCF500/300/16","","",""]}]},</v>
      </c>
      <c r="Q354" s="14" t="str">
        <f t="shared" si="84"/>
        <v>{"CFRHS500X300X16": [{"shape_coords":[500,300,16,32,48],"shape_name":"Rectangle Hollow Section","synonyms":["CFRHS500X300X16","CFRHS500/300/16","RHSCF500X300X16","RHSCF500/300/16","","",""]}]},</v>
      </c>
      <c r="R354" s="2" t="str">
        <f t="shared" si="81"/>
        <v>'&lt;option value="500;300;16;32;48"&gt;CFRHS500X300X16&lt;/option&gt;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5"/>
  <sheetViews>
    <sheetView topLeftCell="R1" zoomScale="115" zoomScaleNormal="115" workbookViewId="0">
      <selection activeCell="S4" sqref="S4"/>
    </sheetView>
  </sheetViews>
  <sheetFormatPr defaultColWidth="9.42578125" defaultRowHeight="12.75"/>
  <cols>
    <col min="1" max="1" width="14.28515625" style="8" customWidth="1"/>
    <col min="2" max="6" width="9.42578125" style="7" customWidth="1"/>
    <col min="7" max="7" width="33.28515625" style="7" customWidth="1"/>
    <col min="8" max="9" width="9.42578125" style="7" customWidth="1"/>
    <col min="10" max="10" width="22.7109375" style="7" customWidth="1"/>
    <col min="11" max="11" width="15.7109375" style="8" customWidth="1"/>
    <col min="12" max="16" width="9.42578125" style="8" customWidth="1"/>
    <col min="17" max="17" width="71.140625" style="8" customWidth="1"/>
    <col min="18" max="18" width="150.140625" style="8" bestFit="1" customWidth="1"/>
    <col min="19" max="19" width="50.42578125" style="8" bestFit="1" customWidth="1"/>
    <col min="20" max="16384" width="9.42578125" style="8"/>
  </cols>
  <sheetData>
    <row r="1" spans="1:19">
      <c r="A1" s="32" t="s">
        <v>0</v>
      </c>
      <c r="B1" s="39" t="s">
        <v>1</v>
      </c>
      <c r="C1" s="39" t="s">
        <v>899</v>
      </c>
      <c r="D1" s="39" t="s">
        <v>1967</v>
      </c>
      <c r="E1" s="39" t="s">
        <v>5</v>
      </c>
      <c r="F1" s="39" t="s">
        <v>622</v>
      </c>
      <c r="G1" s="39" t="s">
        <v>2070</v>
      </c>
      <c r="H1" s="39" t="s">
        <v>904</v>
      </c>
      <c r="I1" s="39" t="s">
        <v>7</v>
      </c>
      <c r="J1" s="27" t="s">
        <v>6</v>
      </c>
      <c r="K1" s="39" t="s">
        <v>8</v>
      </c>
      <c r="L1" s="34"/>
      <c r="M1" s="34"/>
      <c r="N1" s="34"/>
      <c r="O1" s="34"/>
      <c r="P1" s="34"/>
      <c r="Q1" s="34"/>
      <c r="R1" s="34" t="s">
        <v>9</v>
      </c>
      <c r="S1" s="30" t="s">
        <v>2079</v>
      </c>
    </row>
    <row r="2" spans="1:19">
      <c r="A2" s="32"/>
      <c r="B2" s="39"/>
      <c r="C2" s="39"/>
      <c r="D2" s="39"/>
      <c r="E2" s="39"/>
      <c r="F2" s="39"/>
      <c r="G2" s="39"/>
      <c r="H2" s="39" t="s">
        <v>905</v>
      </c>
      <c r="I2" s="39"/>
      <c r="J2" s="39"/>
      <c r="K2" s="39"/>
      <c r="L2" s="33"/>
      <c r="M2" s="33"/>
      <c r="N2" s="33"/>
      <c r="O2" s="33"/>
      <c r="P2" s="33"/>
      <c r="Q2" s="33"/>
      <c r="R2" s="33"/>
      <c r="S2" s="33"/>
    </row>
    <row r="3" spans="1:19">
      <c r="A3" s="32"/>
      <c r="B3" s="35" t="s">
        <v>10</v>
      </c>
      <c r="C3" s="35" t="s">
        <v>10</v>
      </c>
      <c r="D3" s="35" t="s">
        <v>10</v>
      </c>
      <c r="E3" s="35" t="s">
        <v>10</v>
      </c>
      <c r="F3" s="35" t="s">
        <v>10</v>
      </c>
      <c r="G3" s="35"/>
      <c r="H3" s="35" t="s">
        <v>10</v>
      </c>
      <c r="I3" s="39"/>
      <c r="J3" s="39"/>
      <c r="K3" s="39"/>
      <c r="L3" s="33"/>
      <c r="M3" s="33"/>
      <c r="N3" s="33"/>
      <c r="O3" s="33"/>
      <c r="P3" s="33"/>
      <c r="Q3" s="33"/>
      <c r="R3" s="33"/>
      <c r="S3" s="37"/>
    </row>
    <row r="4" spans="1:19" ht="15">
      <c r="A4" s="8" t="str">
        <f t="shared" ref="A4:A15" si="0">"C" &amp; B4 &amp; "/" &amp; C4 &amp; "/" &amp; F4 &amp; "/" &amp; D4</f>
        <v>C100/50/10/1</v>
      </c>
      <c r="B4" s="7">
        <v>100</v>
      </c>
      <c r="C4" s="7">
        <v>50</v>
      </c>
      <c r="D4" s="7">
        <v>1</v>
      </c>
      <c r="E4" s="7">
        <f>D4+1</f>
        <v>2</v>
      </c>
      <c r="F4" s="7">
        <v>10</v>
      </c>
      <c r="G4" s="7" t="str">
        <f t="shared" ref="G4:G15" si="1">M4 &amp; "," &amp;B4 &amp; ","  &amp;C4 &amp; "," &amp; D4 &amp; "," &amp; "0" &amp; "," &amp; D4 &amp; "," &amp; E4 &amp; "," &amp; F4</f>
        <v>CFC100x50x10x1,100,50,1,0,1,2,10</v>
      </c>
      <c r="H4" s="7" t="s">
        <v>2071</v>
      </c>
      <c r="I4" s="7" t="s">
        <v>2072</v>
      </c>
      <c r="J4" s="7" t="s">
        <v>2073</v>
      </c>
      <c r="K4" s="8" t="str">
        <f t="shared" ref="K4:K15" si="2">"C" &amp; B4 &amp; "/" &amp; C4 &amp; "/" &amp; F4 &amp; "/" &amp; D4</f>
        <v>C100/50/10/1</v>
      </c>
      <c r="L4" s="8" t="str">
        <f t="shared" ref="L4:L15" si="3">"C" &amp; B4 &amp; "x" &amp; C4 &amp; "x" &amp; F4 &amp; "x" &amp; D4</f>
        <v>C100x50x10x1</v>
      </c>
      <c r="M4" s="8" t="str">
        <f t="shared" ref="M4:M15" si="4">"CFC" &amp; B4 &amp; "x" &amp; C4 &amp; "x" &amp; F4 &amp; "x" &amp; D4</f>
        <v>CFC100x50x10x1</v>
      </c>
      <c r="Q4" s="16" t="str">
        <f t="shared" ref="Q4:Q15" si="5" xml:space="preserve"> "synonyms"&amp;""""&amp;":["&amp;""""&amp;K4&amp;""""&amp;","&amp;""""&amp;L4&amp;""""&amp;","&amp;""""&amp;M4&amp;""""&amp;","&amp;""""&amp;N4&amp;""""&amp;","&amp;""""&amp;O4&amp;""""&amp;","&amp;""""&amp;P4&amp;""""&amp;"]}]},"</f>
        <v>synonyms":["C100/50/10/1","C100x50x10x1","CFC100x50x10x1","","",""]}]},</v>
      </c>
      <c r="R4" s="14" t="str">
        <f>"{" &amp; """"&amp;A4&amp;""""&amp;": [{""" &amp;"shape_coords"&amp;"""" &amp; ":" &amp; "[" &amp; B4 &amp; "," &amp;C4 &amp; "," &amp;D4&amp; "," &amp;E4&amp; "," &amp;F4 &amp; "]," &amp; """" &amp;"shape_name"&amp;"""" &amp; ":" &amp; """" &amp;I4 &amp; """" &amp; "," &amp; """"&amp;Q4</f>
        <v>{"C100/50/10/1": [{"shape_coords":[100,50,1,2,10],"shape_name":"Cprofile","synonyms":["C100/50/10/1","C100x50x10x1","CFC100x50x10x1","","",""]}]},</v>
      </c>
      <c r="S4" s="2" t="str">
        <f>"'&lt;option value=""" &amp;B4 &amp; ";" &amp;C4 &amp; ";" &amp;D4 &amp; ";" &amp;E4 &amp; ";" &amp;F4 &amp; """&gt;" &amp;A4 &amp; "&lt;/option&gt;"</f>
        <v>'&lt;option value="100;50;1;2;10"&gt;C100/50/10/1&lt;/option&gt;</v>
      </c>
    </row>
    <row r="5" spans="1:19" ht="15">
      <c r="A5" s="8" t="str">
        <f t="shared" si="0"/>
        <v>C100/50/10/1.5</v>
      </c>
      <c r="B5" s="7">
        <v>100</v>
      </c>
      <c r="C5" s="7">
        <v>50</v>
      </c>
      <c r="D5" s="7" t="s">
        <v>1000</v>
      </c>
      <c r="E5" s="7" t="s">
        <v>1014</v>
      </c>
      <c r="F5" s="7">
        <v>10</v>
      </c>
      <c r="G5" s="7" t="str">
        <f t="shared" si="1"/>
        <v>CFC100x50x10x1.5,100,50,1.5,0,1.5,2.5,10</v>
      </c>
      <c r="H5" s="7" t="s">
        <v>2074</v>
      </c>
      <c r="I5" s="7" t="s">
        <v>2072</v>
      </c>
      <c r="J5" s="7" t="s">
        <v>2073</v>
      </c>
      <c r="K5" s="8" t="str">
        <f t="shared" si="2"/>
        <v>C100/50/10/1.5</v>
      </c>
      <c r="L5" s="8" t="str">
        <f t="shared" si="3"/>
        <v>C100x50x10x1.5</v>
      </c>
      <c r="M5" s="8" t="str">
        <f t="shared" si="4"/>
        <v>CFC100x50x10x1.5</v>
      </c>
      <c r="Q5" s="16" t="str">
        <f t="shared" si="5"/>
        <v>synonyms":["C100/50/10/1.5","C100x50x10x1.5","CFC100x50x10x1.5","","",""]}]},</v>
      </c>
      <c r="R5" s="14" t="str">
        <f>"{" &amp; """"&amp;A5&amp;""""&amp;": [{""" &amp;"shape_coords"&amp;"""" &amp; ":" &amp; "[" &amp; B5 &amp; "," &amp;C5 &amp; "," &amp;D5&amp; "," &amp;E5&amp; "," &amp;F5 &amp; "]," &amp; """" &amp;"shape_name"&amp;"""" &amp; ":" &amp; """" &amp;I5 &amp; """" &amp; "," &amp; """"&amp;Q5</f>
        <v>{"C100/50/10/1.5": [{"shape_coords":[100,50,1.5,2.5,10],"shape_name":"Cprofile","synonyms":["C100/50/10/1.5","C100x50x10x1.5","CFC100x50x10x1.5","","",""]}]},</v>
      </c>
      <c r="S5" s="2" t="str">
        <f t="shared" ref="S5:S15" si="6">"'&lt;option value=""" &amp;B5 &amp; ";" &amp;C5 &amp; ";" &amp;D5 &amp; ";" &amp;E5 &amp; ";" &amp;F5 &amp; """&gt;" &amp;A5 &amp; "&lt;/option&gt;"</f>
        <v>'&lt;option value="100;50;1.5;2.5;10"&gt;C100/50/10/1.5&lt;/option&gt;</v>
      </c>
    </row>
    <row r="6" spans="1:19" ht="15">
      <c r="A6" s="8" t="str">
        <f t="shared" si="0"/>
        <v>C100/50/10/2</v>
      </c>
      <c r="B6" s="7">
        <v>100</v>
      </c>
      <c r="C6" s="7">
        <v>50</v>
      </c>
      <c r="D6" s="7">
        <v>2</v>
      </c>
      <c r="E6" s="7">
        <f>D6+1</f>
        <v>3</v>
      </c>
      <c r="F6" s="7">
        <v>10</v>
      </c>
      <c r="G6" s="7" t="str">
        <f t="shared" si="1"/>
        <v>CFC100x50x10x2,100,50,2,0,2,3,10</v>
      </c>
      <c r="H6" s="7" t="s">
        <v>2075</v>
      </c>
      <c r="I6" s="7" t="s">
        <v>2072</v>
      </c>
      <c r="J6" s="7" t="s">
        <v>2073</v>
      </c>
      <c r="K6" s="8" t="str">
        <f t="shared" si="2"/>
        <v>C100/50/10/2</v>
      </c>
      <c r="L6" s="8" t="str">
        <f t="shared" si="3"/>
        <v>C100x50x10x2</v>
      </c>
      <c r="M6" s="8" t="str">
        <f t="shared" si="4"/>
        <v>CFC100x50x10x2</v>
      </c>
      <c r="Q6" s="16" t="str">
        <f t="shared" si="5"/>
        <v>synonyms":["C100/50/10/2","C100x50x10x2","CFC100x50x10x2","","",""]}]},</v>
      </c>
      <c r="R6" s="14" t="str">
        <f t="shared" ref="R6:R15" si="7">"{" &amp; """"&amp;A6&amp;""""&amp;": [{""" &amp;"shape_coords"&amp;"""" &amp; ":" &amp; "[" &amp; B6 &amp; "," &amp;C6 &amp; "," &amp;D6&amp; "," &amp;E6&amp; "," &amp;F6 &amp; "]," &amp; """" &amp;"shape_name"&amp;"""" &amp; ":" &amp; """" &amp;I6 &amp; """" &amp; "," &amp; """"&amp;Q6</f>
        <v>{"C100/50/10/2": [{"shape_coords":[100,50,2,3,10],"shape_name":"Cprofile","synonyms":["C100/50/10/2","C100x50x10x2","CFC100x50x10x2","","",""]}]},</v>
      </c>
      <c r="S6" s="2" t="str">
        <f t="shared" si="6"/>
        <v>'&lt;option value="100;50;2;3;10"&gt;C100/50/10/2&lt;/option&gt;</v>
      </c>
    </row>
    <row r="7" spans="1:19" ht="15">
      <c r="A7" s="8" t="str">
        <f t="shared" si="0"/>
        <v>C150/50/10/1</v>
      </c>
      <c r="B7" s="7">
        <v>150</v>
      </c>
      <c r="C7" s="7">
        <v>50</v>
      </c>
      <c r="D7" s="7">
        <v>1</v>
      </c>
      <c r="E7" s="7">
        <f>D7+1</f>
        <v>2</v>
      </c>
      <c r="F7" s="7">
        <v>10</v>
      </c>
      <c r="G7" s="7" t="str">
        <f t="shared" si="1"/>
        <v>CFC150x50x10x1,150,50,1,0,1,2,10</v>
      </c>
      <c r="H7" s="7" t="s">
        <v>2076</v>
      </c>
      <c r="I7" s="7" t="s">
        <v>2072</v>
      </c>
      <c r="J7" s="7" t="s">
        <v>2073</v>
      </c>
      <c r="K7" s="8" t="str">
        <f t="shared" si="2"/>
        <v>C150/50/10/1</v>
      </c>
      <c r="L7" s="8" t="str">
        <f t="shared" si="3"/>
        <v>C150x50x10x1</v>
      </c>
      <c r="M7" s="8" t="str">
        <f t="shared" si="4"/>
        <v>CFC150x50x10x1</v>
      </c>
      <c r="Q7" s="16" t="str">
        <f t="shared" si="5"/>
        <v>synonyms":["C150/50/10/1","C150x50x10x1","CFC150x50x10x1","","",""]}]},</v>
      </c>
      <c r="R7" s="14" t="str">
        <f t="shared" si="7"/>
        <v>{"C150/50/10/1": [{"shape_coords":[150,50,1,2,10],"shape_name":"Cprofile","synonyms":["C150/50/10/1","C150x50x10x1","CFC150x50x10x1","","",""]}]},</v>
      </c>
      <c r="S7" s="2" t="str">
        <f t="shared" si="6"/>
        <v>'&lt;option value="150;50;1;2;10"&gt;C150/50/10/1&lt;/option&gt;</v>
      </c>
    </row>
    <row r="8" spans="1:19" ht="15">
      <c r="A8" s="8" t="str">
        <f t="shared" si="0"/>
        <v>C150/50/10/1.5</v>
      </c>
      <c r="B8" s="7">
        <v>150</v>
      </c>
      <c r="C8" s="7">
        <v>50</v>
      </c>
      <c r="D8" s="7" t="s">
        <v>1000</v>
      </c>
      <c r="E8" s="7" t="s">
        <v>1014</v>
      </c>
      <c r="F8" s="7">
        <v>10</v>
      </c>
      <c r="G8" s="7" t="str">
        <f t="shared" si="1"/>
        <v>CFC150x50x10x1.5,150,50,1.5,0,1.5,2.5,10</v>
      </c>
      <c r="H8" s="7" t="s">
        <v>2077</v>
      </c>
      <c r="I8" s="7" t="s">
        <v>2072</v>
      </c>
      <c r="J8" s="7" t="s">
        <v>2073</v>
      </c>
      <c r="K8" s="8" t="str">
        <f t="shared" si="2"/>
        <v>C150/50/10/1.5</v>
      </c>
      <c r="L8" s="8" t="str">
        <f t="shared" si="3"/>
        <v>C150x50x10x1.5</v>
      </c>
      <c r="M8" s="8" t="str">
        <f t="shared" si="4"/>
        <v>CFC150x50x10x1.5</v>
      </c>
      <c r="Q8" s="16" t="str">
        <f t="shared" si="5"/>
        <v>synonyms":["C150/50/10/1.5","C150x50x10x1.5","CFC150x50x10x1.5","","",""]}]},</v>
      </c>
      <c r="R8" s="14" t="str">
        <f t="shared" si="7"/>
        <v>{"C150/50/10/1.5": [{"shape_coords":[150,50,1.5,2.5,10],"shape_name":"Cprofile","synonyms":["C150/50/10/1.5","C150x50x10x1.5","CFC150x50x10x1.5","","",""]}]},</v>
      </c>
      <c r="S8" s="2" t="str">
        <f t="shared" si="6"/>
        <v>'&lt;option value="150;50;1.5;2.5;10"&gt;C150/50/10/1.5&lt;/option&gt;</v>
      </c>
    </row>
    <row r="9" spans="1:19" ht="15">
      <c r="A9" s="8" t="str">
        <f t="shared" si="0"/>
        <v>C150/50/10/2</v>
      </c>
      <c r="B9" s="7">
        <v>150</v>
      </c>
      <c r="C9" s="7">
        <v>50</v>
      </c>
      <c r="D9" s="7">
        <v>2</v>
      </c>
      <c r="E9" s="7">
        <f>D9+1</f>
        <v>3</v>
      </c>
      <c r="F9" s="7">
        <v>10</v>
      </c>
      <c r="G9" s="7" t="str">
        <f t="shared" si="1"/>
        <v>CFC150x50x10x2,150,50,2,0,2,3,10</v>
      </c>
      <c r="H9" s="7" t="s">
        <v>2078</v>
      </c>
      <c r="I9" s="7" t="s">
        <v>2072</v>
      </c>
      <c r="J9" s="7" t="s">
        <v>2073</v>
      </c>
      <c r="K9" s="8" t="str">
        <f t="shared" si="2"/>
        <v>C150/50/10/2</v>
      </c>
      <c r="L9" s="8" t="str">
        <f t="shared" si="3"/>
        <v>C150x50x10x2</v>
      </c>
      <c r="M9" s="8" t="str">
        <f t="shared" si="4"/>
        <v>CFC150x50x10x2</v>
      </c>
      <c r="Q9" s="16" t="str">
        <f t="shared" si="5"/>
        <v>synonyms":["C150/50/10/2","C150x50x10x2","CFC150x50x10x2","","",""]}]},</v>
      </c>
      <c r="R9" s="14" t="str">
        <f t="shared" si="7"/>
        <v>{"C150/50/10/2": [{"shape_coords":[150,50,2,3,10],"shape_name":"Cprofile","synonyms":["C150/50/10/2","C150x50x10x2","CFC150x50x10x2","","",""]}]},</v>
      </c>
      <c r="S9" s="2" t="str">
        <f t="shared" si="6"/>
        <v>'&lt;option value="150;50;2;3;10"&gt;C150/50/10/2&lt;/option&gt;</v>
      </c>
    </row>
    <row r="10" spans="1:19" ht="15">
      <c r="A10" s="8" t="str">
        <f t="shared" si="0"/>
        <v>C200/50/10/1</v>
      </c>
      <c r="B10" s="7">
        <v>200</v>
      </c>
      <c r="C10" s="7">
        <v>50</v>
      </c>
      <c r="D10" s="7">
        <v>1</v>
      </c>
      <c r="E10" s="7">
        <f>D10+1</f>
        <v>2</v>
      </c>
      <c r="F10" s="7">
        <v>10</v>
      </c>
      <c r="G10" s="7" t="str">
        <f t="shared" si="1"/>
        <v>CFC200x50x10x1,200,50,1,0,1,2,10</v>
      </c>
      <c r="I10" s="7" t="s">
        <v>2072</v>
      </c>
      <c r="J10" s="7" t="s">
        <v>2073</v>
      </c>
      <c r="K10" s="8" t="str">
        <f t="shared" si="2"/>
        <v>C200/50/10/1</v>
      </c>
      <c r="L10" s="8" t="str">
        <f t="shared" si="3"/>
        <v>C200x50x10x1</v>
      </c>
      <c r="M10" s="8" t="str">
        <f t="shared" si="4"/>
        <v>CFC200x50x10x1</v>
      </c>
      <c r="Q10" s="16" t="str">
        <f t="shared" si="5"/>
        <v>synonyms":["C200/50/10/1","C200x50x10x1","CFC200x50x10x1","","",""]}]},</v>
      </c>
      <c r="R10" s="14" t="str">
        <f t="shared" si="7"/>
        <v>{"C200/50/10/1": [{"shape_coords":[200,50,1,2,10],"shape_name":"Cprofile","synonyms":["C200/50/10/1","C200x50x10x1","CFC200x50x10x1","","",""]}]},</v>
      </c>
      <c r="S10" s="2" t="str">
        <f t="shared" si="6"/>
        <v>'&lt;option value="200;50;1;2;10"&gt;C200/50/10/1&lt;/option&gt;</v>
      </c>
    </row>
    <row r="11" spans="1:19" ht="15">
      <c r="A11" s="8" t="str">
        <f t="shared" si="0"/>
        <v>C200/50/10/1.5</v>
      </c>
      <c r="B11" s="7">
        <v>200</v>
      </c>
      <c r="C11" s="7">
        <v>50</v>
      </c>
      <c r="D11" s="7" t="s">
        <v>1000</v>
      </c>
      <c r="E11" s="7" t="s">
        <v>1014</v>
      </c>
      <c r="F11" s="7">
        <v>10</v>
      </c>
      <c r="G11" s="7" t="str">
        <f t="shared" si="1"/>
        <v>CFC200x50x10x1.5,200,50,1.5,0,1.5,2.5,10</v>
      </c>
      <c r="I11" s="7" t="s">
        <v>2072</v>
      </c>
      <c r="J11" s="7" t="s">
        <v>2073</v>
      </c>
      <c r="K11" s="8" t="str">
        <f t="shared" si="2"/>
        <v>C200/50/10/1.5</v>
      </c>
      <c r="L11" s="8" t="str">
        <f t="shared" si="3"/>
        <v>C200x50x10x1.5</v>
      </c>
      <c r="M11" s="8" t="str">
        <f t="shared" si="4"/>
        <v>CFC200x50x10x1.5</v>
      </c>
      <c r="Q11" s="16" t="str">
        <f t="shared" si="5"/>
        <v>synonyms":["C200/50/10/1.5","C200x50x10x1.5","CFC200x50x10x1.5","","",""]}]},</v>
      </c>
      <c r="R11" s="14" t="str">
        <f t="shared" si="7"/>
        <v>{"C200/50/10/1.5": [{"shape_coords":[200,50,1.5,2.5,10],"shape_name":"Cprofile","synonyms":["C200/50/10/1.5","C200x50x10x1.5","CFC200x50x10x1.5","","",""]}]},</v>
      </c>
      <c r="S11" s="2" t="str">
        <f t="shared" si="6"/>
        <v>'&lt;option value="200;50;1.5;2.5;10"&gt;C200/50/10/1.5&lt;/option&gt;</v>
      </c>
    </row>
    <row r="12" spans="1:19" ht="15">
      <c r="A12" s="8" t="str">
        <f t="shared" si="0"/>
        <v>C200/50/10/2</v>
      </c>
      <c r="B12" s="7">
        <v>200</v>
      </c>
      <c r="C12" s="7">
        <v>50</v>
      </c>
      <c r="D12" s="7">
        <v>2</v>
      </c>
      <c r="E12" s="7">
        <f>D12+1</f>
        <v>3</v>
      </c>
      <c r="F12" s="7">
        <v>10</v>
      </c>
      <c r="G12" s="7" t="str">
        <f t="shared" si="1"/>
        <v>CFC200x50x10x2,200,50,2,0,2,3,10</v>
      </c>
      <c r="I12" s="7" t="s">
        <v>2072</v>
      </c>
      <c r="J12" s="7" t="s">
        <v>2073</v>
      </c>
      <c r="K12" s="8" t="str">
        <f t="shared" si="2"/>
        <v>C200/50/10/2</v>
      </c>
      <c r="L12" s="8" t="str">
        <f t="shared" si="3"/>
        <v>C200x50x10x2</v>
      </c>
      <c r="M12" s="8" t="str">
        <f t="shared" si="4"/>
        <v>CFC200x50x10x2</v>
      </c>
      <c r="Q12" s="16" t="str">
        <f t="shared" si="5"/>
        <v>synonyms":["C200/50/10/2","C200x50x10x2","CFC200x50x10x2","","",""]}]},</v>
      </c>
      <c r="R12" s="14" t="str">
        <f t="shared" si="7"/>
        <v>{"C200/50/10/2": [{"shape_coords":[200,50,2,3,10],"shape_name":"Cprofile","synonyms":["C200/50/10/2","C200x50x10x2","CFC200x50x10x2","","",""]}]},</v>
      </c>
      <c r="S12" s="2" t="str">
        <f t="shared" si="6"/>
        <v>'&lt;option value="200;50;2;3;10"&gt;C200/50/10/2&lt;/option&gt;</v>
      </c>
    </row>
    <row r="13" spans="1:19" ht="15">
      <c r="A13" s="8" t="str">
        <f t="shared" si="0"/>
        <v>C250/50/10/1</v>
      </c>
      <c r="B13" s="7">
        <v>250</v>
      </c>
      <c r="C13" s="7">
        <v>50</v>
      </c>
      <c r="D13" s="7">
        <v>1</v>
      </c>
      <c r="E13" s="7">
        <f>D13+1</f>
        <v>2</v>
      </c>
      <c r="F13" s="7">
        <v>10</v>
      </c>
      <c r="G13" s="7" t="str">
        <f t="shared" si="1"/>
        <v>CFC250x50x10x1,250,50,1,0,1,2,10</v>
      </c>
      <c r="I13" s="7" t="s">
        <v>2072</v>
      </c>
      <c r="J13" s="7" t="s">
        <v>2073</v>
      </c>
      <c r="K13" s="8" t="str">
        <f t="shared" si="2"/>
        <v>C250/50/10/1</v>
      </c>
      <c r="L13" s="8" t="str">
        <f t="shared" si="3"/>
        <v>C250x50x10x1</v>
      </c>
      <c r="M13" s="8" t="str">
        <f t="shared" si="4"/>
        <v>CFC250x50x10x1</v>
      </c>
      <c r="Q13" s="16" t="str">
        <f t="shared" si="5"/>
        <v>synonyms":["C250/50/10/1","C250x50x10x1","CFC250x50x10x1","","",""]}]},</v>
      </c>
      <c r="R13" s="14" t="str">
        <f t="shared" si="7"/>
        <v>{"C250/50/10/1": [{"shape_coords":[250,50,1,2,10],"shape_name":"Cprofile","synonyms":["C250/50/10/1","C250x50x10x1","CFC250x50x10x1","","",""]}]},</v>
      </c>
      <c r="S13" s="2" t="str">
        <f t="shared" si="6"/>
        <v>'&lt;option value="250;50;1;2;10"&gt;C250/50/10/1&lt;/option&gt;</v>
      </c>
    </row>
    <row r="14" spans="1:19" ht="15">
      <c r="A14" s="8" t="str">
        <f t="shared" si="0"/>
        <v>C250/50/10/1.5</v>
      </c>
      <c r="B14" s="7">
        <v>250</v>
      </c>
      <c r="C14" s="7">
        <v>50</v>
      </c>
      <c r="D14" s="7" t="s">
        <v>1000</v>
      </c>
      <c r="E14" s="7" t="s">
        <v>1014</v>
      </c>
      <c r="F14" s="7">
        <v>10</v>
      </c>
      <c r="G14" s="7" t="str">
        <f t="shared" si="1"/>
        <v>CFC250x50x10x1.5,250,50,1.5,0,1.5,2.5,10</v>
      </c>
      <c r="I14" s="7" t="s">
        <v>2072</v>
      </c>
      <c r="J14" s="7" t="s">
        <v>2073</v>
      </c>
      <c r="K14" s="8" t="str">
        <f t="shared" si="2"/>
        <v>C250/50/10/1.5</v>
      </c>
      <c r="L14" s="8" t="str">
        <f t="shared" si="3"/>
        <v>C250x50x10x1.5</v>
      </c>
      <c r="M14" s="8" t="str">
        <f t="shared" si="4"/>
        <v>CFC250x50x10x1.5</v>
      </c>
      <c r="Q14" s="16" t="str">
        <f t="shared" si="5"/>
        <v>synonyms":["C250/50/10/1.5","C250x50x10x1.5","CFC250x50x10x1.5","","",""]}]},</v>
      </c>
      <c r="R14" s="14" t="str">
        <f t="shared" si="7"/>
        <v>{"C250/50/10/1.5": [{"shape_coords":[250,50,1.5,2.5,10],"shape_name":"Cprofile","synonyms":["C250/50/10/1.5","C250x50x10x1.5","CFC250x50x10x1.5","","",""]}]},</v>
      </c>
      <c r="S14" s="2" t="str">
        <f t="shared" si="6"/>
        <v>'&lt;option value="250;50;1.5;2.5;10"&gt;C250/50/10/1.5&lt;/option&gt;</v>
      </c>
    </row>
    <row r="15" spans="1:19" ht="15">
      <c r="A15" s="8" t="str">
        <f t="shared" si="0"/>
        <v>C250/50/10/2</v>
      </c>
      <c r="B15" s="7">
        <v>250</v>
      </c>
      <c r="C15" s="7">
        <v>50</v>
      </c>
      <c r="D15" s="7">
        <v>2</v>
      </c>
      <c r="E15" s="7">
        <f>D15+1</f>
        <v>3</v>
      </c>
      <c r="F15" s="7">
        <v>10</v>
      </c>
      <c r="G15" s="7" t="str">
        <f t="shared" si="1"/>
        <v>CFC250x50x10x2,250,50,2,0,2,3,10</v>
      </c>
      <c r="I15" s="7" t="s">
        <v>2072</v>
      </c>
      <c r="J15" s="7" t="s">
        <v>2073</v>
      </c>
      <c r="K15" s="8" t="str">
        <f t="shared" si="2"/>
        <v>C250/50/10/2</v>
      </c>
      <c r="L15" s="8" t="str">
        <f t="shared" si="3"/>
        <v>C250x50x10x2</v>
      </c>
      <c r="M15" s="8" t="str">
        <f t="shared" si="4"/>
        <v>CFC250x50x10x2</v>
      </c>
      <c r="Q15" s="16" t="str">
        <f t="shared" si="5"/>
        <v>synonyms":["C250/50/10/2","C250x50x10x2","CFC250x50x10x2","","",""]}]},</v>
      </c>
      <c r="R15" s="14" t="str">
        <f t="shared" si="7"/>
        <v>{"C250/50/10/2": [{"shape_coords":[250,50,2,3,10],"shape_name":"Cprofile","synonyms":["C250/50/10/2","C250x50x10x2","CFC250x50x10x2","","",""]}]},</v>
      </c>
      <c r="S15" s="2" t="str">
        <f t="shared" si="6"/>
        <v>'&lt;option value="250;50;2;3;10"&gt;C250/50/10/2&lt;/option&gt;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.42578125" defaultRowHeight="15"/>
  <cols>
    <col min="1" max="1" width="9.42578125" customWidth="1"/>
  </cols>
  <sheetData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S30" sqref="S30"/>
    </sheetView>
  </sheetViews>
  <sheetFormatPr defaultColWidth="9.42578125" defaultRowHeight="15"/>
  <cols>
    <col min="1" max="1" width="9.42578125" customWidth="1"/>
  </cols>
  <sheetData/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O26" sqref="O26"/>
    </sheetView>
  </sheetViews>
  <sheetFormatPr defaultColWidth="9.42578125" defaultRowHeight="15"/>
  <cols>
    <col min="1" max="1" width="9.42578125" customWidth="1"/>
  </cols>
  <sheetData/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72"/>
  <sheetViews>
    <sheetView topLeftCell="A327" workbookViewId="0">
      <selection activeCell="A348" sqref="A348"/>
    </sheetView>
  </sheetViews>
  <sheetFormatPr defaultColWidth="9.28515625" defaultRowHeight="15"/>
  <cols>
    <col min="1" max="1" width="9.28515625" customWidth="1"/>
  </cols>
  <sheetData>
    <row r="1" spans="1:1">
      <c r="A1" t="str">
        <f>'I-shape_parallel_flange'!Q4</f>
        <v>{"HEA100": [{"shape_coords":[96,100,5,8,12],"shape_name":"I-shape parallel flange","synonyms":["HEA100","HE100A","HEA 100","hea100","he100a","hea 100"]}]},</v>
      </c>
    </row>
    <row r="2" spans="1:1">
      <c r="A2" t="str">
        <f>'I-shape_parallel_flange'!Q5</f>
        <v>{"HEA120": [{"shape_coords":[114,120,5,8,12],"shape_name":"I-shape parallel flange","synonyms":["HEA120","HE120A","HEA 120","hea120","he120a","hea 120"]}]},</v>
      </c>
    </row>
    <row r="3" spans="1:1">
      <c r="A3" t="str">
        <f>'I-shape_parallel_flange'!Q6</f>
        <v>{"HEA140": [{"shape_coords":[133,140,5.5,8.5,12],"shape_name":"I-shape parallel flange","synonyms":["HEA140","HE140A","HEA 140","hea140","he140a","hea 140"]}]},</v>
      </c>
    </row>
    <row r="4" spans="1:1">
      <c r="A4" t="str">
        <f>'I-shape_parallel_flange'!Q7</f>
        <v>{"HEA160": [{"shape_coords":[152,160,6,9,15],"shape_name":"I-shape parallel flange","synonyms":["HEA160","HE160A","HEA 160","hea160","he160a","hea 160"]}]},</v>
      </c>
    </row>
    <row r="5" spans="1:1">
      <c r="A5" t="str">
        <f>'I-shape_parallel_flange'!Q8</f>
        <v>{"HEA180": [{"shape_coords":[171,180,6,9.5,15],"shape_name":"I-shape parallel flange","synonyms":["HEA180","HE180A","HEA 180","hea180","he180a","hea 180"]}]},</v>
      </c>
    </row>
    <row r="6" spans="1:1">
      <c r="A6" t="str">
        <f>'I-shape_parallel_flange'!Q9</f>
        <v>{"HEA200": [{"shape_coords":[190,200,6.5,10,18],"shape_name":"I-shape parallel flange","synonyms":["HEA200","HE200A","HEA 200","hea200","he200a","hea 200"]}]},</v>
      </c>
    </row>
    <row r="7" spans="1:1">
      <c r="A7" t="str">
        <f>'I-shape_parallel_flange'!Q10</f>
        <v>{"HEA220": [{"shape_coords":[210,220,7,11,18],"shape_name":"I-shape parallel flange","synonyms":["HEA220","HE220A","HEA 220","hea220","he220a","hea 220"]}]},</v>
      </c>
    </row>
    <row r="8" spans="1:1">
      <c r="A8" t="str">
        <f>'I-shape_parallel_flange'!Q11</f>
        <v>{"HEA240": [{"shape_coords":[230,240,7.5,12,21],"shape_name":"I-shape parallel flange","synonyms":["HEA240","HE240A","HEA 240","hea240","he240a","hea 240"]}]},</v>
      </c>
    </row>
    <row r="9" spans="1:1">
      <c r="A9" t="str">
        <f>'I-shape_parallel_flange'!Q12</f>
        <v>{"HEA260": [{"shape_coords":[250,260,7.5,12.5,24],"shape_name":"I-shape parallel flange","synonyms":["HEA260","HE260A","HEA 260","hea260","he260a","hea 260"]}]},</v>
      </c>
    </row>
    <row r="10" spans="1:1">
      <c r="A10" t="str">
        <f>'I-shape_parallel_flange'!Q13</f>
        <v>{"HEA280": [{"shape_coords":[270,280,8,13,24],"shape_name":"I-shape parallel flange","synonyms":["HEA280","HE280A","HEA 280","hea280","he280a","hea 280"]}]},</v>
      </c>
    </row>
    <row r="11" spans="1:1">
      <c r="A11" t="str">
        <f>'I-shape_parallel_flange'!Q14</f>
        <v>{"HEA300": [{"shape_coords":[290,300,8.5,14,27],"shape_name":"I-shape parallel flange","synonyms":["HEA300","HE300A","HEA 300","hea300","he300a","hea 300"]}]},</v>
      </c>
    </row>
    <row r="12" spans="1:1">
      <c r="A12" t="str">
        <f>'I-shape_parallel_flange'!Q15</f>
        <v>{"HEA320": [{"shape_coords":[310,300,9,15.5,27],"shape_name":"I-shape parallel flange","synonyms":["HEA320","HE320A","HEA 320","hea320","he320a","hea 320"]}]},</v>
      </c>
    </row>
    <row r="13" spans="1:1">
      <c r="A13" t="str">
        <f>'I-shape_parallel_flange'!Q16</f>
        <v>{"HEA340": [{"shape_coords":[330,300,9.5,16.5,27],"shape_name":"I-shape parallel flange","synonyms":["HEA340","HE340A","HEA 340","hea340","he340a","hea 340"]}]},</v>
      </c>
    </row>
    <row r="14" spans="1:1">
      <c r="A14" t="str">
        <f>'I-shape_parallel_flange'!Q17</f>
        <v>{"HEA360": [{"shape_coords":[350,300,10,17.5,27],"shape_name":"I-shape parallel flange","synonyms":["HEA360","HE360A","HEA 360","hea360","he360a","hea 360"]}]},</v>
      </c>
    </row>
    <row r="15" spans="1:1">
      <c r="A15" t="str">
        <f>'I-shape_parallel_flange'!Q18</f>
        <v>{"HEA400": [{"shape_coords":[390,300,11,19,27],"shape_name":"I-shape parallel flange","synonyms":["HEA400","HE400A","HEA 400","hea400","he400a","hea 400"]}]},</v>
      </c>
    </row>
    <row r="16" spans="1:1">
      <c r="A16" t="str">
        <f>'I-shape_parallel_flange'!Q19</f>
        <v>{"HEA450": [{"shape_coords":[440,300,11.5,21,27],"shape_name":"I-shape parallel flange","synonyms":["HEA450","HE450A","HEA 450","hea450","he450a","hea 450"]}]},</v>
      </c>
    </row>
    <row r="17" spans="1:1">
      <c r="A17" t="str">
        <f>'I-shape_parallel_flange'!Q20</f>
        <v>{"HEA500": [{"shape_coords":[490,300,12,23,27],"shape_name":"I-shape parallel flange","synonyms":["HEA500","HE500A","HEA 500","hea500","he500a","hea 500"]}]},</v>
      </c>
    </row>
    <row r="18" spans="1:1">
      <c r="A18" t="str">
        <f>'I-shape_parallel_flange'!Q21</f>
        <v>{"HEA550": [{"shape_coords":[540,300,12.5,24,27],"shape_name":"I-shape parallel flange","synonyms":["HEA550","HE550A","HEA 550","hea550","he550a","hea 550"]}]},</v>
      </c>
    </row>
    <row r="19" spans="1:1">
      <c r="A19" t="str">
        <f>'I-shape_parallel_flange'!Q22</f>
        <v>{"HEA600": [{"shape_coords":[590,300,13,25,27],"shape_name":"I-shape parallel flange","synonyms":["HEA600","HE600A","HEA 600","hea600","he600a","hea 600"]}]},</v>
      </c>
    </row>
    <row r="20" spans="1:1">
      <c r="A20" t="str">
        <f>'I-shape_parallel_flange'!Q23</f>
        <v>{"HEA650": [{"shape_coords":[640,300,13.5,26,27],"shape_name":"I-shape parallel flange","synonyms":["HEA650","HE650A","HEA 650","hea650","he650a","hea 650"]}]},</v>
      </c>
    </row>
    <row r="21" spans="1:1">
      <c r="A21" t="str">
        <f>'I-shape_parallel_flange'!Q24</f>
        <v>{"HEA700": [{"shape_coords":[690,300,14.5,27,27],"shape_name":"I-shape parallel flange","synonyms":["HEA700","HE700A","HEA 700","hea700","he700a","hea 700"]}]},</v>
      </c>
    </row>
    <row r="22" spans="1:1">
      <c r="A22" t="str">
        <f>'I-shape_parallel_flange'!Q25</f>
        <v>{"HEA800": [{"shape_coords":[790,300,15,28,30],"shape_name":"I-shape parallel flange","synonyms":["HEA800","HE800A","HEA 800","hea800","he800a","hea 800"]}]},</v>
      </c>
    </row>
    <row r="23" spans="1:1">
      <c r="A23" t="str">
        <f>'I-shape_parallel_flange'!Q26</f>
        <v>{"HEA900": [{"shape_coords":[890,300,16,30,30],"shape_name":"I-shape parallel flange","synonyms":["HEA900","HE900A","HEA 900","hea900","he900a","hea 900"]}]},</v>
      </c>
    </row>
    <row r="24" spans="1:1">
      <c r="A24" t="str">
        <f>'I-shape_parallel_flange'!Q27</f>
        <v>{"HEA1000": [{"shape_coords":[990,300,16.5,31,30],"shape_name":"I-shape parallel flange","synonyms":["HEA1000","HE1000A","HEA 1000","hea1000","he1000a","hea 1000"]}]},</v>
      </c>
    </row>
    <row r="25" spans="1:1">
      <c r="A25" t="str">
        <f>'I-shape_parallel_flange'!Q28</f>
        <v>{"HEB100": [{"shape_coords":[100,100,6,10,12],"shape_name":"I-shape parallel flange","synonyms":["HEB100","HE100B","HEB 100","heb100","he100b","heb 100"]}]},</v>
      </c>
    </row>
    <row r="26" spans="1:1">
      <c r="A26" t="str">
        <f>'I-shape_parallel_flange'!Q29</f>
        <v>{"HEB120": [{"shape_coords":[120,120,6.5,11,12],"shape_name":"I-shape parallel flange","synonyms":["HEB120","HE120B","HEB 120","heb120","he120b","heb 120"]}]},</v>
      </c>
    </row>
    <row r="27" spans="1:1">
      <c r="A27" t="str">
        <f>'I-shape_parallel_flange'!Q30</f>
        <v>{"HEB140": [{"shape_coords":[140,140,7,12,12],"shape_name":"I-shape parallel flange","synonyms":["HEB140","HE140B","HEB 140","heb140","he140b","heb 140"]}]},</v>
      </c>
    </row>
    <row r="28" spans="1:1">
      <c r="A28" t="str">
        <f>'I-shape_parallel_flange'!Q31</f>
        <v>{"HEB160": [{"shape_coords":[160,160,8,13,15],"shape_name":"I-shape parallel flange","synonyms":["HEB160","HE160B","HEB 160","heb160","he160b","heb 160"]}]},</v>
      </c>
    </row>
    <row r="29" spans="1:1">
      <c r="A29" t="str">
        <f>'I-shape_parallel_flange'!Q32</f>
        <v>{"HEB180": [{"shape_coords":[180,180,8.5,14,15],"shape_name":"I-shape parallel flange","synonyms":["HEB180","HE180B","HEB 180","heb180","he180b","heb 180"]}]},</v>
      </c>
    </row>
    <row r="30" spans="1:1">
      <c r="A30" t="str">
        <f>'I-shape_parallel_flange'!Q33</f>
        <v>{"HEB200": [{"shape_coords":[200,200,9,15,18],"shape_name":"I-shape parallel flange","synonyms":["HEB200","HE200B","HEB 200","heb200","he200b","heb 200"]}]},</v>
      </c>
    </row>
    <row r="31" spans="1:1">
      <c r="A31" t="str">
        <f>'I-shape_parallel_flange'!Q34</f>
        <v>{"HEB220": [{"shape_coords":[220,220,9.5,16,18],"shape_name":"I-shape parallel flange","synonyms":["HEB220","HE220B","HEB 220","heb220","he220b","heb 220"]}]},</v>
      </c>
    </row>
    <row r="32" spans="1:1">
      <c r="A32" t="str">
        <f>'I-shape_parallel_flange'!Q35</f>
        <v>{"HEB240": [{"shape_coords":[240,240,10,17,21],"shape_name":"I-shape parallel flange","synonyms":["HEB240","HE240B","HEB 240","heb240","he240b","heb 240"]}]},</v>
      </c>
    </row>
    <row r="33" spans="1:1">
      <c r="A33" t="str">
        <f>'I-shape_parallel_flange'!Q36</f>
        <v>{"HEB260": [{"shape_coords":[260,260,10,17.5,24],"shape_name":"I-shape parallel flange","synonyms":["HEB260","HE260B","HEB 260","heb260","he260b","heb 260"]}]},</v>
      </c>
    </row>
    <row r="34" spans="1:1">
      <c r="A34" t="str">
        <f>'I-shape_parallel_flange'!Q37</f>
        <v>{"HEB280": [{"shape_coords":[280,280,10.5,18,24],"shape_name":"I-shape parallel flange","synonyms":["HEB280","HE280B","HEB 280","heb280","he280b","heb 280"]}]},</v>
      </c>
    </row>
    <row r="35" spans="1:1">
      <c r="A35" t="str">
        <f>'I-shape_parallel_flange'!Q38</f>
        <v>{"HEB300": [{"shape_coords":[300,300,11,19,27],"shape_name":"I-shape parallel flange","synonyms":["HEB300","HE300B","HEB 300","heb300","he300b","heb 300"]}]},</v>
      </c>
    </row>
    <row r="36" spans="1:1">
      <c r="A36" t="str">
        <f>'I-shape_parallel_flange'!Q39</f>
        <v>{"HEB320": [{"shape_coords":[320,300,11.5,20.5,27],"shape_name":"I-shape parallel flange","synonyms":["HEB320","HE320B","HEB 320","heb320","he320b","heb 320"]}]},</v>
      </c>
    </row>
    <row r="37" spans="1:1">
      <c r="A37" t="str">
        <f>'I-shape_parallel_flange'!Q40</f>
        <v>{"HEB340": [{"shape_coords":[340,300,12,21.5,27],"shape_name":"I-shape parallel flange","synonyms":["HEB340","HE340B","HEB 340","heb340","he340b","heb 340"]}]},</v>
      </c>
    </row>
    <row r="38" spans="1:1">
      <c r="A38" t="str">
        <f>'I-shape_parallel_flange'!Q41</f>
        <v>{"HEB360": [{"shape_coords":[360,300,12.5,22.5,27],"shape_name":"I-shape parallel flange","synonyms":["HEB360","HE360B","HEB 360","heb360","he360b","heb 360"]}]},</v>
      </c>
    </row>
    <row r="39" spans="1:1">
      <c r="A39" t="str">
        <f>'I-shape_parallel_flange'!Q42</f>
        <v>{"HEB400": [{"shape_coords":[400,300,13.5,24,27],"shape_name":"I-shape parallel flange","synonyms":["HEB400","HE400B","HEB 400","heb400","he400b","heb 400"]}]},</v>
      </c>
    </row>
    <row r="40" spans="1:1">
      <c r="A40" t="str">
        <f>'I-shape_parallel_flange'!Q43</f>
        <v>{"HEB450": [{"shape_coords":[450,300,14,26,27],"shape_name":"I-shape parallel flange","synonyms":["HEB450","HE450B","HEB 450","heb450","he450b","heb 450"]}]},</v>
      </c>
    </row>
    <row r="41" spans="1:1">
      <c r="A41" t="str">
        <f>'I-shape_parallel_flange'!Q44</f>
        <v>{"HEB500": [{"shape_coords":[500,300,14.5,28,27],"shape_name":"I-shape parallel flange","synonyms":["HEB500","HE500B","HEB 500","heb500","he500b","heb 500"]}]},</v>
      </c>
    </row>
    <row r="42" spans="1:1">
      <c r="A42" t="str">
        <f>'I-shape_parallel_flange'!Q45</f>
        <v>{"HEB550": [{"shape_coords":[550,300,15,29,27],"shape_name":"I-shape parallel flange","synonyms":["HEB550","HE550B","HEB 550","heb550","he550b","heb 550"]}]},</v>
      </c>
    </row>
    <row r="43" spans="1:1">
      <c r="A43" t="str">
        <f>'I-shape_parallel_flange'!Q46</f>
        <v>{"HEB600": [{"shape_coords":[600,300,15.5,30,27],"shape_name":"I-shape parallel flange","synonyms":["HEB600","HE600B","HEB 600","heb600","he600b","heb 600"]}]},</v>
      </c>
    </row>
    <row r="44" spans="1:1">
      <c r="A44" t="str">
        <f>'I-shape_parallel_flange'!Q47</f>
        <v>{"HEB650": [{"shape_coords":[650,300,16,31,27],"shape_name":"I-shape parallel flange","synonyms":["HEB650","HE650B","HEB 650","heb650","he650b","heb 650"]}]},</v>
      </c>
    </row>
    <row r="45" spans="1:1">
      <c r="A45" t="str">
        <f>'I-shape_parallel_flange'!Q48</f>
        <v>{"HEB700": [{"shape_coords":[700,300,17,32,27],"shape_name":"I-shape parallel flange","synonyms":["HEB700","HE700B","HEB 700","heb700","he700b","heb 700"]}]},</v>
      </c>
    </row>
    <row r="46" spans="1:1">
      <c r="A46" t="str">
        <f>'I-shape_parallel_flange'!Q49</f>
        <v>{"HEB800": [{"shape_coords":[800,300,17.5,33,30],"shape_name":"I-shape parallel flange","synonyms":["HEB800","HE800B","HEB 800","heb800","he800b","heb 800"]}]},</v>
      </c>
    </row>
    <row r="47" spans="1:1">
      <c r="A47" t="str">
        <f>'I-shape_parallel_flange'!Q50</f>
        <v>{"HEB900": [{"shape_coords":[900,300,18.5,35,30],"shape_name":"I-shape parallel flange","synonyms":["HEB900","HE900B","HEB 900","heb900","he900b","heb 900"]}]},</v>
      </c>
    </row>
    <row r="48" spans="1:1">
      <c r="A48" t="str">
        <f>'I-shape_parallel_flange'!Q51</f>
        <v>{"HEB1000": [{"shape_coords":[1000,300,19,36,30],"shape_name":"I-shape parallel flange","synonyms":["HEB1000","HE1000B","HEB 1000","heb1000","he1000b","heb 1000"]}]},</v>
      </c>
    </row>
    <row r="49" spans="1:1">
      <c r="A49" t="str">
        <f>'I-shape_parallel_flange'!Q52</f>
        <v>{"HEM100": [{"shape_coords":[120,106,12,20,12],"shape_name":"I-shape parallel flange","synonyms":["HEM100","HE100M","HEM 100","hem100","he100m","hem 100"]}]},</v>
      </c>
    </row>
    <row r="50" spans="1:1">
      <c r="A50" t="str">
        <f>'I-shape_parallel_flange'!Q53</f>
        <v>{"HEM120": [{"shape_coords":[140,126,12.5,21,12],"shape_name":"I-shape parallel flange","synonyms":["HEM120","HE120M","HEM 120","hem120","he120m","hem 120"]}]},</v>
      </c>
    </row>
    <row r="51" spans="1:1">
      <c r="A51" t="str">
        <f>'I-shape_parallel_flange'!Q54</f>
        <v>{"HEM140": [{"shape_coords":[160,146,13,22,12],"shape_name":"I-shape parallel flange","synonyms":["HEM140","HE140M","HEM 140","hem140","he140m","hem 140"]}]},</v>
      </c>
    </row>
    <row r="52" spans="1:1">
      <c r="A52" t="str">
        <f>'I-shape_parallel_flange'!Q55</f>
        <v>{"HEM160": [{"shape_coords":[180,166,14,23,15],"shape_name":"I-shape parallel flange","synonyms":["HEM160","HE160M","HEM 160","hem160","he160m","hem 160"]}]},</v>
      </c>
    </row>
    <row r="53" spans="1:1">
      <c r="A53" t="str">
        <f>'I-shape_parallel_flange'!Q56</f>
        <v>{"HEM180": [{"shape_coords":[200,186,14.5,24,15],"shape_name":"I-shape parallel flange","synonyms":["HEM180","HE180M","HEM 180","hem180","he180m","hem 180"]}]},</v>
      </c>
    </row>
    <row r="54" spans="1:1">
      <c r="A54" t="str">
        <f>'I-shape_parallel_flange'!Q57</f>
        <v>{"HEM200": [{"shape_coords":[220,206,15,25,18],"shape_name":"I-shape parallel flange","synonyms":["HEM200","HE200M","HEM 200","hem200","he200m","hem 200"]}]},</v>
      </c>
    </row>
    <row r="55" spans="1:1">
      <c r="A55" t="str">
        <f>'I-shape_parallel_flange'!Q58</f>
        <v>{"HEM220": [{"shape_coords":[240,226,15.5,26,18],"shape_name":"I-shape parallel flange","synonyms":["HEM220","HE220M","HEM 220","hem220","he220m","hem 220"]}]},</v>
      </c>
    </row>
    <row r="56" spans="1:1">
      <c r="A56" t="str">
        <f>'I-shape_parallel_flange'!Q59</f>
        <v>{"HEM240": [{"shape_coords":[270,248,18,32,21],"shape_name":"I-shape parallel flange","synonyms":["HEM240","HE240M","HEM 240","hem240","he240m","hem 240"]}]},</v>
      </c>
    </row>
    <row r="57" spans="1:1">
      <c r="A57" t="str">
        <f>'I-shape_parallel_flange'!Q60</f>
        <v>{"HEM260": [{"shape_coords":[290,268,18,32.5,24],"shape_name":"I-shape parallel flange","synonyms":["HEM260","HE260M","HEM 260","hem260","he260m","hem 260"]}]},</v>
      </c>
    </row>
    <row r="58" spans="1:1">
      <c r="A58" t="str">
        <f>'I-shape_parallel_flange'!Q61</f>
        <v>{"HEM280": [{"shape_coords":[310,288,18.5,33,24],"shape_name":"I-shape parallel flange","synonyms":["HEM280","HE280M","HEM 280","hem280","he280m","hem 280"]}]},</v>
      </c>
    </row>
    <row r="59" spans="1:1">
      <c r="A59" t="str">
        <f>'I-shape_parallel_flange'!Q62</f>
        <v>{"HEM300": [{"shape_coords":[340,310,21,39,27],"shape_name":"I-shape parallel flange","synonyms":["HEM300","HE300M","HEM 300","hem300","he300m","hem 300"]}]},</v>
      </c>
    </row>
    <row r="60" spans="1:1">
      <c r="A60" t="str">
        <f>'I-shape_parallel_flange'!Q63</f>
        <v>{"HEM320": [{"shape_coords":[359,309,21,40,27],"shape_name":"I-shape parallel flange","synonyms":["HEM320","HE320M","HEM 320","hem320","he320m","hem 320"]}]},</v>
      </c>
    </row>
    <row r="61" spans="1:1">
      <c r="A61" t="str">
        <f>'I-shape_parallel_flange'!Q64</f>
        <v>{"HEM340": [{"shape_coords":[377,309,21,40,27],"shape_name":"I-shape parallel flange","synonyms":["HEM340","HE340M","HEM 340","hem340","he340m","hem 340"]}]},</v>
      </c>
    </row>
    <row r="62" spans="1:1">
      <c r="A62" t="str">
        <f>'I-shape_parallel_flange'!Q65</f>
        <v>{"HEM360": [{"shape_coords":[395,308,21,40,27],"shape_name":"I-shape parallel flange","synonyms":["HEM360","HE360M","HEM 360","hem360","he360m","hem 360"]}]},</v>
      </c>
    </row>
    <row r="63" spans="1:1">
      <c r="A63" t="str">
        <f>'I-shape_parallel_flange'!Q66</f>
        <v>{"HEM400": [{"shape_coords":[432,307,21,40,27],"shape_name":"I-shape parallel flange","synonyms":["HEM400","HE400M","HEM 400","hem400","he400m","hem 400"]}]},</v>
      </c>
    </row>
    <row r="64" spans="1:1">
      <c r="A64" t="str">
        <f>'I-shape_parallel_flange'!Q67</f>
        <v>{"HEM450": [{"shape_coords":[478,307,21,40,27],"shape_name":"I-shape parallel flange","synonyms":["HEM450","HE450M","HEM 450","hem450","he450m","hem 450"]}]},</v>
      </c>
    </row>
    <row r="65" spans="1:1">
      <c r="A65" t="str">
        <f>'I-shape_parallel_flange'!Q68</f>
        <v>{"HEM500": [{"shape_coords":[524,306,21,40,27],"shape_name":"I-shape parallel flange","synonyms":["HEM500","HE500M","HEM 500","hem500","he500m","hem 500"]}]},</v>
      </c>
    </row>
    <row r="66" spans="1:1">
      <c r="A66" t="str">
        <f>'I-shape_parallel_flange'!Q69</f>
        <v>{"HEM550": [{"shape_coords":[572,306,21,40,27],"shape_name":"I-shape parallel flange","synonyms":["HEM550","HE550M","HEM 550","hem550","he550m","hem 550"]}]},</v>
      </c>
    </row>
    <row r="67" spans="1:1">
      <c r="A67" t="str">
        <f>'I-shape_parallel_flange'!Q70</f>
        <v>{"HEM600": [{"shape_coords":[620,305,21,40,27],"shape_name":"I-shape parallel flange","synonyms":["HEM600","HE600M","HEM 600","hem600","he600m","hem 600"]}]},</v>
      </c>
    </row>
    <row r="68" spans="1:1">
      <c r="A68" t="str">
        <f>'I-shape_parallel_flange'!Q71</f>
        <v>{"HEM650": [{"shape_coords":[668,305,21,40,27],"shape_name":"I-shape parallel flange","synonyms":["HEM650","HE650M","HEM 650","hem650","he650m","hem 650"]}]},</v>
      </c>
    </row>
    <row r="69" spans="1:1">
      <c r="A69" t="str">
        <f>'I-shape_parallel_flange'!Q72</f>
        <v>{"HEM700": [{"shape_coords":[716,304,21,40,27],"shape_name":"I-shape parallel flange","synonyms":["HEM700","HE700M","HEM 700","hem700","he700m","hem 700"]}]},</v>
      </c>
    </row>
    <row r="70" spans="1:1">
      <c r="A70" t="str">
        <f>'I-shape_parallel_flange'!Q73</f>
        <v>{"HEM800": [{"shape_coords":[814,303,21,40,30],"shape_name":"I-shape parallel flange","synonyms":["HEM800","HE800M","HEM 800","hem800","he800m","hem 800"]}]},</v>
      </c>
    </row>
    <row r="71" spans="1:1">
      <c r="A71" t="str">
        <f>'I-shape_parallel_flange'!Q74</f>
        <v>{"HEM900": [{"shape_coords":[910,302,21,40,30],"shape_name":"I-shape parallel flange","synonyms":["HEM900","HE900M","HEM 900","hem900","he900m","hem 900"]}]},</v>
      </c>
    </row>
    <row r="72" spans="1:1">
      <c r="A72" t="str">
        <f>'I-shape_parallel_flange'!Q75</f>
        <v>{"HEM1000": [{"shape_coords":[1008,302,21,40,30],"shape_name":"I-shape parallel flange","synonyms":["HEM1000","HE1000M","HEM 1000","hem1000","he1000m","hem 1000"]}]},</v>
      </c>
    </row>
    <row r="73" spans="1:1">
      <c r="A73" t="str">
        <f>'I-shape_parallel_flange'!Q76</f>
        <v>{"IPE80": [{"shape_coords":[80,46,3.8,5.2,5],"shape_name":"I-shape parallel flange","synonyms":["IPE80","IPE 80","IP80E","ipe80","ipe 80","ip80e"]}]},</v>
      </c>
    </row>
    <row r="74" spans="1:1">
      <c r="A74" t="str">
        <f>'I-shape_parallel_flange'!Q77</f>
        <v>{"IPE100": [{"shape_coords":[100,55,4.1,5.7,7],"shape_name":"I-shape parallel flange","synonyms":["IPE100","IPE 100","IP100E","ipe100","ipe 100","ip100e"]}]},</v>
      </c>
    </row>
    <row r="75" spans="1:1">
      <c r="A75" t="str">
        <f>'I-shape_parallel_flange'!Q78</f>
        <v>{"IPE120": [{"shape_coords":[120,64,4.4,6.3,7],"shape_name":"I-shape parallel flange","synonyms":["IPE120","IPE 120","IP120E","ipe120","ipe 120","ip120e"]}]},</v>
      </c>
    </row>
    <row r="76" spans="1:1">
      <c r="A76" t="str">
        <f>'I-shape_parallel_flange'!Q79</f>
        <v>{"IPE140": [{"shape_coords":[140,73,4.7,6.9,7],"shape_name":"I-shape parallel flange","synonyms":["IPE140","IPE 140","IP140E","ipe140","ipe 140","ip140e"]}]},</v>
      </c>
    </row>
    <row r="77" spans="1:1">
      <c r="A77" t="str">
        <f>'I-shape_parallel_flange'!Q80</f>
        <v>{"IPE160": [{"shape_coords":[160,82,5,7.4,9],"shape_name":"I-shape parallel flange","synonyms":["IPE160","IPE 160","IP160E","ipe160","ipe 160","ip160e"]}]},</v>
      </c>
    </row>
    <row r="78" spans="1:1">
      <c r="A78" t="str">
        <f>'I-shape_parallel_flange'!Q81</f>
        <v>{"IPE180": [{"shape_coords":[180,91,5.3,8,9],"shape_name":"I-shape parallel flange","synonyms":["IPE180","IPE 180","IP180E","ipe180","ipe 180","ip180e"]}]},</v>
      </c>
    </row>
    <row r="79" spans="1:1">
      <c r="A79" t="str">
        <f>'I-shape_parallel_flange'!Q82</f>
        <v>{"IPE200": [{"shape_coords":[200,100,5.6,8.5,12],"shape_name":"I-shape parallel flange","synonyms":["IPE200","IPE 200","IP200E","ipe200","ipe 200","ip200e"]}]},</v>
      </c>
    </row>
    <row r="80" spans="1:1">
      <c r="A80" t="str">
        <f>'I-shape_parallel_flange'!Q83</f>
        <v>{"IPE220": [{"shape_coords":[220,110,5.9,9.2,12],"shape_name":"I-shape parallel flange","synonyms":["IPE220","IPE 220","IP220E","ipe220","ipe 220","ip220e"]}]},</v>
      </c>
    </row>
    <row r="81" spans="1:1">
      <c r="A81" t="str">
        <f>'I-shape_parallel_flange'!Q84</f>
        <v>{"IPE240": [{"shape_coords":[240,120,6.2,9.8,15],"shape_name":"I-shape parallel flange","synonyms":["IPE240","IPE 240","IP240E","ipe240","ipe 240","ip240e"]}]},</v>
      </c>
    </row>
    <row r="82" spans="1:1">
      <c r="A82" t="str">
        <f>'I-shape_parallel_flange'!Q85</f>
        <v>{"IPE270": [{"shape_coords":[270,135,6.6,10.2,15],"shape_name":"I-shape parallel flange","synonyms":["IPE270","IPE 270","IP270E","ipe270","ipe 270","ip270e"]}]},</v>
      </c>
    </row>
    <row r="83" spans="1:1">
      <c r="A83" t="str">
        <f>'I-shape_parallel_flange'!Q86</f>
        <v>{"IPE300": [{"shape_coords":[300,150,7.1,10.7,15],"shape_name":"I-shape parallel flange","synonyms":["IPE300","IPE 300","IP300E","ipe300","ipe 300","ip300e"]}]},</v>
      </c>
    </row>
    <row r="84" spans="1:1">
      <c r="A84" t="str">
        <f>'I-shape_parallel_flange'!Q87</f>
        <v>{"IPE330": [{"shape_coords":[330,160,7.5,11.5,18],"shape_name":"I-shape parallel flange","synonyms":["IPE330","IPE 330","IP330E","ipe330","ipe 330","ip330e"]}]},</v>
      </c>
    </row>
    <row r="85" spans="1:1">
      <c r="A85" t="str">
        <f>'I-shape_parallel_flange'!Q88</f>
        <v>{"IPE360": [{"shape_coords":[360,170,8,12.7,18],"shape_name":"I-shape parallel flange","synonyms":["IPE360","IPE 360","IP360E","ipe360","ipe 360","ip360e"]}]},</v>
      </c>
    </row>
    <row r="86" spans="1:1">
      <c r="A86" t="str">
        <f>'I-shape_parallel_flange'!Q89</f>
        <v>{"IPE400": [{"shape_coords":[400,180,8.6,13.5,21],"shape_name":"I-shape parallel flange","synonyms":["IPE400","IPE 400","IP400E","ipe400","ipe 400","ip400e"]}]},</v>
      </c>
    </row>
    <row r="87" spans="1:1">
      <c r="A87" t="str">
        <f>'I-shape_parallel_flange'!Q90</f>
        <v>{"IPE450": [{"shape_coords":[450,190,9.4,14.6,21],"shape_name":"I-shape parallel flange","synonyms":["IPE450","IPE 450","IP450E","ipe450","ipe 450","ip450e"]}]},</v>
      </c>
    </row>
    <row r="88" spans="1:1">
      <c r="A88" t="str">
        <f>'I-shape_parallel_flange'!Q91</f>
        <v>{"IPE500": [{"shape_coords":[500,200,10.2,16,21],"shape_name":"I-shape parallel flange","synonyms":["IPE500","IPE 500","IP500E","ipe500","ipe 500","ip500e"]}]},</v>
      </c>
    </row>
    <row r="89" spans="1:1">
      <c r="A89" t="str">
        <f>'I-shape_parallel_flange'!Q92</f>
        <v>{"IPE550": [{"shape_coords":[550,210,11.1,17.2,24],"shape_name":"I-shape parallel flange","synonyms":["IPE550","IPE 550","IP550E","ipe550","ipe 550","ip550e"]}]},</v>
      </c>
    </row>
    <row r="90" spans="1:1">
      <c r="A90" t="str">
        <f>'I-shape_parallel_flange'!Q93</f>
        <v>{"IPE600": [{"shape_coords":[600,220,12,19,24],"shape_name":"I-shape parallel flange","synonyms":["IPE600","IPE 600","IP600E","ipe600","ipe 600","ip600e"]}]},</v>
      </c>
    </row>
    <row r="91" spans="1:1">
      <c r="A91" t="str">
        <f>'I-shape_parallel_flange'!Q94</f>
        <v>{"100AA": [{"shape_coords":[91,100,4.2,5.5,12],"shape_name":"I-shape parallel flange","synonyms":["100AA","100 AA","100 aa","100aa"]}]},</v>
      </c>
    </row>
    <row r="92" spans="1:1">
      <c r="A92" t="str">
        <f>'I-shape_parallel_flange'!Q95</f>
        <v>{"120AA": [{"shape_coords":[109,120,4.2,5.5,12],"shape_name":"I-shape parallel flange","synonyms":["120AA","120 AA","120 aa","120aa"]}]},</v>
      </c>
    </row>
    <row r="93" spans="1:1">
      <c r="A93" t="str">
        <f>'I-shape_parallel_flange'!Q96</f>
        <v>{"140AA": [{"shape_coords":[128,140,4.3,6,12],"shape_name":"I-shape parallel flange","synonyms":["140AA","140 AA","140 aa","140aa"]}]},</v>
      </c>
    </row>
    <row r="94" spans="1:1">
      <c r="A94" t="str">
        <f>'I-shape_parallel_flange'!Q97</f>
        <v>{"160AA": [{"shape_coords":[148,160,4.5,7,15],"shape_name":"I-shape parallel flange","synonyms":["160AA","160 AA","160 aa","160aa"]}]},</v>
      </c>
    </row>
    <row r="95" spans="1:1">
      <c r="A95" t="str">
        <f>'I-shape_parallel_flange'!Q98</f>
        <v>{"180AA": [{"shape_coords":[167,180,5,7.5,15],"shape_name":"I-shape parallel flange","synonyms":["180AA","180 AA","180 aa","180aa"]}]},</v>
      </c>
    </row>
    <row r="96" spans="1:1">
      <c r="A96" t="str">
        <f>'I-shape_parallel_flange'!Q99</f>
        <v>{"200AA": [{"shape_coords":[186,200,5.5,8,18],"shape_name":"I-shape parallel flange","synonyms":["200AA","200 AA","200 aa","200aa"]}]},</v>
      </c>
    </row>
    <row r="97" spans="1:1">
      <c r="A97" t="str">
        <f>'I-shape_parallel_flange'!Q100</f>
        <v>{"220AA": [{"shape_coords":[205,220,6,8.5,18],"shape_name":"I-shape parallel flange","synonyms":["220AA","220 AA","220 aa","220aa"]}]},</v>
      </c>
    </row>
    <row r="98" spans="1:1">
      <c r="A98" t="str">
        <f>'I-shape_parallel_flange'!Q101</f>
        <v>{"240AA": [{"shape_coords":[224,240,6.5,9,21],"shape_name":"I-shape parallel flange","synonyms":["240AA","240 AA","240 aa","240aa"]}]},</v>
      </c>
    </row>
    <row r="99" spans="1:1">
      <c r="A99" t="str">
        <f>'I-shape_parallel_flange'!Q102</f>
        <v>{"260AA": [{"shape_coords":[244,260,6.5,9.5,24],"shape_name":"I-shape parallel flange","synonyms":["260AA","260 AA","260 aa","260aa"]}]},</v>
      </c>
    </row>
    <row r="100" spans="1:1">
      <c r="A100" t="str">
        <f>'I-shape_parallel_flange'!Q103</f>
        <v>{"280AA": [{"shape_coords":[264,280,7,10,24],"shape_name":"I-shape parallel flange","synonyms":["280AA","280 AA","280 aa","280aa"]}]},</v>
      </c>
    </row>
    <row r="101" spans="1:1">
      <c r="A101" t="str">
        <f>'I-shape_parallel_flange'!Q104</f>
        <v>{"300AA": [{"shape_coords":[283,300,7.5,10.5,27],"shape_name":"I-shape parallel flange","synonyms":["300AA","300 AA","300 aa","300aa"]}]},</v>
      </c>
    </row>
    <row r="102" spans="1:1">
      <c r="A102" t="str">
        <f>'I-shape_parallel_flange'!Q105</f>
        <v>{"320AA": [{"shape_coords":[301,300,8,11,27],"shape_name":"I-shape parallel flange","synonyms":["320AA","320 AA","320 aa","320aa"]}]},</v>
      </c>
    </row>
    <row r="103" spans="1:1">
      <c r="A103" t="str">
        <f>'I-shape_parallel_flange'!Q106</f>
        <v>{"340AA": [{"shape_coords":[320,300,8.5,11.5,27],"shape_name":"I-shape parallel flange","synonyms":["340AA","340 AA","340 aa","340aa"]}]},</v>
      </c>
    </row>
    <row r="104" spans="1:1">
      <c r="A104" t="str">
        <f>'I-shape_parallel_flange'!Q107</f>
        <v>{"360AA": [{"shape_coords":[339,300,9,12,27],"shape_name":"I-shape parallel flange","synonyms":["360AA","360 AA","360 aa","360aa"]}]},</v>
      </c>
    </row>
    <row r="105" spans="1:1">
      <c r="A105" t="str">
        <f>'I-shape_parallel_flange'!Q108</f>
        <v>{"400AA": [{"shape_coords":[378,300,9.5,13,27],"shape_name":"I-shape parallel flange","synonyms":["400AA","400 AA","400 aa","400aa"]}]},</v>
      </c>
    </row>
    <row r="106" spans="1:1">
      <c r="A106" t="str">
        <f>'I-shape_parallel_flange'!Q109</f>
        <v>{"450AA": [{"shape_coords":[425,300,10,13.5,27],"shape_name":"I-shape parallel flange","synonyms":["450AA","450 AA","450 aa","450aa"]}]},</v>
      </c>
    </row>
    <row r="107" spans="1:1">
      <c r="A107" t="str">
        <f>'I-shape_parallel_flange'!Q110</f>
        <v>{"500AA": [{"shape_coords":[472,300,10.5,14,27],"shape_name":"I-shape parallel flange","synonyms":["500AA","500 AA","500 aa","500aa"]}]},</v>
      </c>
    </row>
    <row r="108" spans="1:1">
      <c r="A108" t="str">
        <f>'I-shape_parallel_flange'!Q111</f>
        <v>{"550AA": [{"shape_coords":[522,300,11.5,15,27],"shape_name":"I-shape parallel flange","synonyms":["550AA","550 AA","550 aa","550aa"]}]},</v>
      </c>
    </row>
    <row r="109" spans="1:1">
      <c r="A109" t="str">
        <f>'I-shape_parallel_flange'!Q112</f>
        <v>{"600AA": [{"shape_coords":[571,300,12,15.5,27],"shape_name":"I-shape parallel flange","synonyms":["600AA","600 AA","600 aa","600aa"]}]},</v>
      </c>
    </row>
    <row r="110" spans="1:1">
      <c r="A110" t="str">
        <f>'I-shape_parallel_flange'!Q113</f>
        <v>{"650AA": [{"shape_coords":[620,300,12.5,16,27],"shape_name":"I-shape parallel flange","synonyms":["650AA","650 AA","650 aa","650aa"]}]},</v>
      </c>
    </row>
    <row r="111" spans="1:1">
      <c r="A111" t="str">
        <f>'I-shape_parallel_flange'!Q114</f>
        <v>{"700AA": [{"shape_coords":[670,300,13,17,27],"shape_name":"I-shape parallel flange","synonyms":["700AA","700 AA","700 aa","700aa"]}]},</v>
      </c>
    </row>
    <row r="112" spans="1:1">
      <c r="A112" t="str">
        <f>'I-shape_parallel_flange'!Q115</f>
        <v>{"800AA": [{"shape_coords":[770,300,14,18,30],"shape_name":"I-shape parallel flange","synonyms":["800AA","800 AA","800 aa","800aa"]}]},</v>
      </c>
    </row>
    <row r="113" spans="1:1">
      <c r="A113" t="str">
        <f>'I-shape_parallel_flange'!Q116</f>
        <v>{"900AA": [{"shape_coords":[870,300,15,20,30],"shape_name":"I-shape parallel flange","synonyms":["900AA","900 AA","900 aa","900aa"]}]},</v>
      </c>
    </row>
    <row r="114" spans="1:1">
      <c r="A114" t="str">
        <f>'I-shape_parallel_flange'!Q117</f>
        <v>{"1000AA": [{"shape_coords":[970,300,16,21,30],"shape_name":"I-shape parallel flange","synonyms":["1000AA","1000 AA","1000 aa","1000aa"]}]},</v>
      </c>
    </row>
    <row r="115" spans="1:1">
      <c r="A115" t="str">
        <f>'I-shape_parallel_flange'!Q118</f>
        <v>{"HD260/54,1": [{"shape_coords":[244,260,6.5,9.5,24],"shape_name":"I-shape parallel flange","synonyms":["HD260/54,1","HD260x54,1","hd260/54,1","hd260x54,1"]}]},</v>
      </c>
    </row>
    <row r="116" spans="1:1">
      <c r="A116" t="str">
        <f>'I-shape_parallel_flange'!Q119</f>
        <v>{"HD260/68,2": [{"shape_coords":[250,260,7.5,12.5,24],"shape_name":"I-shape parallel flange","synonyms":["HD260/68,2","HD260x68,2","hd260/68,2","hd260x68,2"]}]},</v>
      </c>
    </row>
    <row r="117" spans="1:1">
      <c r="A117" t="str">
        <f>'I-shape_parallel_flange'!Q120</f>
        <v>{"HD260/93": [{"shape_coords":[260,260,10,17.5,24],"shape_name":"I-shape parallel flange","synonyms":["HD260/93","HD260x93","hd260/93","hd260x93"]}]},</v>
      </c>
    </row>
    <row r="118" spans="1:1">
      <c r="A118" t="str">
        <f>'I-shape_parallel_flange'!Q121</f>
        <v>{"HD260/114": [{"shape_coords":[268,262,12.5,21.5,24],"shape_name":"I-shape parallel flange","synonyms":["HD260/114","HD260x114","hd260/114","hd260x114"]}]},</v>
      </c>
    </row>
    <row r="119" spans="1:1">
      <c r="A119" t="str">
        <f>'I-shape_parallel_flange'!Q122</f>
        <v>{"HD260/142": [{"shape_coords":[278,265,15.5,26.5,24],"shape_name":"I-shape parallel flange","synonyms":["HD260/142","HD260x142","hd260/142","hd260x142"]}]},</v>
      </c>
    </row>
    <row r="120" spans="1:1">
      <c r="A120" t="str">
        <f>'I-shape_parallel_flange'!Q123</f>
        <v>{"HD260/172": [{"shape_coords":[290,268,18,32.5,24],"shape_name":"I-shape parallel flange","synonyms":["HD260/172","HD260x172","hd260/172","hd260x172"]}]},</v>
      </c>
    </row>
    <row r="121" spans="1:1">
      <c r="A121" t="str">
        <f>'I-shape_parallel_flange'!Q124</f>
        <v>{"HD260/225": [{"shape_coords":[309,271,24,42,24],"shape_name":"I-shape parallel flange","synonyms":["HD260/225","HD260x225","hd260/225","hd260x225"]}]},</v>
      </c>
    </row>
    <row r="122" spans="1:1">
      <c r="A122" t="str">
        <f>'I-shape_parallel_flange'!Q125</f>
        <v>{"HD260/299": [{"shape_coords":[335,278,31,55,24],"shape_name":"I-shape parallel flange","synonyms":["HD260/299","HD260x299","hd260/299","hd260x299"]}]},</v>
      </c>
    </row>
    <row r="123" spans="1:1">
      <c r="A123" t="str">
        <f>'I-shape_parallel_flange'!Q126</f>
        <v>{"HD320/74,2": [{"shape_coords":[301,300,8,11,27],"shape_name":"I-shape parallel flange","synonyms":["HD320/74,2","HD320x74,2","hd320/74,2","hd320x74,2"]}]},</v>
      </c>
    </row>
    <row r="124" spans="1:1">
      <c r="A124" t="str">
        <f>'I-shape_parallel_flange'!Q127</f>
        <v>{"HD320/97,6": [{"shape_coords":[310,300,9,15.5,27],"shape_name":"I-shape parallel flange","synonyms":["HD320/97,6","HD320x97,6","hd320/97,6","hd320x97,6"]}]},</v>
      </c>
    </row>
    <row r="125" spans="1:1">
      <c r="A125" t="str">
        <f>'I-shape_parallel_flange'!Q128</f>
        <v>{"HD320/127": [{"shape_coords":[320,300,11.5,20.5,27],"shape_name":"I-shape parallel flange","synonyms":["HD320/127","HD320x127","hd320/127","hd320x127"]}]},</v>
      </c>
    </row>
    <row r="126" spans="1:1">
      <c r="A126" t="str">
        <f>'I-shape_parallel_flange'!Q129</f>
        <v>{"HD320/158": [{"shape_coords":[330,303,14.5,25.5,27],"shape_name":"I-shape parallel flange","synonyms":["HD320/158","HD320x158","hd320/158","hd320x158"]}]},</v>
      </c>
    </row>
    <row r="127" spans="1:1">
      <c r="A127" t="str">
        <f>'I-shape_parallel_flange'!Q130</f>
        <v>{"HD320/198": [{"shape_coords":[343,306,18,32,27],"shape_name":"I-shape parallel flange","synonyms":["HD320/198","HD320x198","hd320/198","hd320x198"]}]},</v>
      </c>
    </row>
    <row r="128" spans="1:1">
      <c r="A128" t="str">
        <f>'I-shape_parallel_flange'!Q131</f>
        <v>{"HD320/245": [{"shape_coords":[359,309,21,40,27],"shape_name":"I-shape parallel flange","synonyms":["HD320/245","HD320x245","hd320/245","hd320x245"]}]},</v>
      </c>
    </row>
    <row r="129" spans="1:1">
      <c r="A129" t="str">
        <f>'I-shape_parallel_flange'!Q132</f>
        <v>{"HD320/300": [{"shape_coords":[375,313,27,48,27],"shape_name":"I-shape parallel flange","synonyms":["HD320/300","HD320x300","hd320/300","hd320x300"]}]},</v>
      </c>
    </row>
    <row r="130" spans="1:1">
      <c r="A130" t="str">
        <f>'I-shape_parallel_flange'!Q133</f>
        <v>{"HD320/368": [{"shape_coords":[395,319,33,58,27],"shape_name":"I-shape parallel flange","synonyms":["HD320/368","HD320x368","hd320/368","hd320x368"]}]},</v>
      </c>
    </row>
    <row r="131" spans="1:1">
      <c r="A131" t="str">
        <f>'I-shape_parallel_flange'!Q134</f>
        <v>{"HD320/451": [{"shape_coords":[419,326,40,70,27],"shape_name":"I-shape parallel flange","synonyms":["HD320/451","HD320x451","hd320/451","hd320x451"]}]},</v>
      </c>
    </row>
    <row r="132" spans="1:1">
      <c r="A132" t="str">
        <f>'I-shape_parallel_flange'!Q135</f>
        <v>{"HD360/134": [{"shape_coords":[356,369,11.2,18,15],"shape_name":"I-shape parallel flange","synonyms":["HD360/134","HD360x134","hd360/134","hd360x134"]}]},</v>
      </c>
    </row>
    <row r="133" spans="1:1">
      <c r="A133" t="str">
        <f>'I-shape_parallel_flange'!Q136</f>
        <v>{"HD360/147": [{"shape_coords":[360,370,12.3,19.8,15],"shape_name":"I-shape parallel flange","synonyms":["HD360/147","HD360x147","hd360/147","hd360x147"]}]},</v>
      </c>
    </row>
    <row r="134" spans="1:1">
      <c r="A134" t="str">
        <f>'I-shape_parallel_flange'!Q137</f>
        <v>{"HD360/162": [{"shape_coords":[364,371,13.3,21.8,15],"shape_name":"I-shape parallel flange","synonyms":["HD360/162","HD360x162","hd360/162","hd360x162"]}]},</v>
      </c>
    </row>
    <row r="135" spans="1:1">
      <c r="A135" t="str">
        <f>'I-shape_parallel_flange'!Q138</f>
        <v>{"HD360/179": [{"shape_coords":[368,373,15,23.9,15],"shape_name":"I-shape parallel flange","synonyms":["HD360/179","HD360x179","hd360/179","hd360x179"]}]},</v>
      </c>
    </row>
    <row r="136" spans="1:1">
      <c r="A136" t="str">
        <f>'I-shape_parallel_flange'!Q139</f>
        <v>{"HD360/196": [{"shape_coords":[372,374,16.4,26.2,15],"shape_name":"I-shape parallel flange","synonyms":["HD360/196","HD360x196","hd360/196","hd360x196"]}]},</v>
      </c>
    </row>
    <row r="137" spans="1:1">
      <c r="A137" t="str">
        <f>'I-shape_parallel_flange'!Q140</f>
        <v>{"HD400/187": [{"shape_coords":[368,391,15,24,15],"shape_name":"I-shape parallel flange","synonyms":["HD400/187","HD400x187","hd400/187","hd400x187"]}]},</v>
      </c>
    </row>
    <row r="138" spans="1:1">
      <c r="A138" t="str">
        <f>'I-shape_parallel_flange'!Q141</f>
        <v>{"HD400/216": [{"shape_coords":[375,394,17.3,27.7,15],"shape_name":"I-shape parallel flange","synonyms":["HD400/216","HD400x216","hd400/216","hd400x216"]}]},</v>
      </c>
    </row>
    <row r="139" spans="1:1">
      <c r="A139" t="str">
        <f>'I-shape_parallel_flange'!Q142</f>
        <v>{"HD400/237": [{"shape_coords":[380,395,18.9,30.2,15],"shape_name":"I-shape parallel flange","synonyms":["HD400/237","HD400x237","hd400/237","hd400x237"]}]},</v>
      </c>
    </row>
    <row r="140" spans="1:1">
      <c r="A140" t="str">
        <f>'I-shape_parallel_flange'!Q143</f>
        <v>{"HD400/262": [{"shape_coords":[387,398,21.1,33.3,15],"shape_name":"I-shape parallel flange","synonyms":["HD400/262","HD400x262","hd400/262","hd400x262"]}]},</v>
      </c>
    </row>
    <row r="141" spans="1:1">
      <c r="A141" t="str">
        <f>'I-shape_parallel_flange'!Q144</f>
        <v>{"HD400/287": [{"shape_coords":[393,399,22.6,36.6,15],"shape_name":"I-shape parallel flange","synonyms":["HD400/287","HD400x287","hd400/287","hd400x287"]}]},</v>
      </c>
    </row>
    <row r="142" spans="1:1">
      <c r="A142" t="str">
        <f>'I-shape_parallel_flange'!Q145</f>
        <v>{"HD400/314": [{"shape_coords":[399,401,24.9,39.6,15],"shape_name":"I-shape parallel flange","synonyms":["HD400/314","HD400x314","hd400/314","hd400x314"]}]},</v>
      </c>
    </row>
    <row r="143" spans="1:1">
      <c r="A143" t="str">
        <f>'I-shape_parallel_flange'!Q146</f>
        <v>{"HD400/347": [{"shape_coords":[407,404,27.2,43.7,15],"shape_name":"I-shape parallel flange","synonyms":["HD400/347","HD400x347","hd400/347","hd400x347"]}]},</v>
      </c>
    </row>
    <row r="144" spans="1:1">
      <c r="A144" t="str">
        <f>'I-shape_parallel_flange'!Q147</f>
        <v>{"HD400/382": [{"shape_coords":[416,406,29.8,48,15],"shape_name":"I-shape parallel flange","synonyms":["HD400/382","HD400x382","hd400/382","hd400x382"]}]},</v>
      </c>
    </row>
    <row r="145" spans="1:1">
      <c r="A145" t="str">
        <f>'I-shape_parallel_flange'!Q148</f>
        <v>{"HD400/421": [{"shape_coords":[425,409,32.8,52.6,15],"shape_name":"I-shape parallel flange","synonyms":["HD400/421","HD400x421","hd400/421","hd400x421"]}]},</v>
      </c>
    </row>
    <row r="146" spans="1:1">
      <c r="A146" t="str">
        <f>'I-shape_parallel_flange'!Q149</f>
        <v>{"HD400/463": [{"shape_coords":[435,412,35.8,57.4,15],"shape_name":"I-shape parallel flange","synonyms":["HD400/463","HD400x463","hd400/463","hd400x463"]}]},</v>
      </c>
    </row>
    <row r="147" spans="1:1">
      <c r="A147" t="str">
        <f>'I-shape_parallel_flange'!Q150</f>
        <v>{"HD400/509": [{"shape_coords":[446,416,39.1,62.7,15],"shape_name":"I-shape parallel flange","synonyms":["HD400/509","HD400x509","hd400/509","hd400x509"]}]},</v>
      </c>
    </row>
    <row r="148" spans="1:1">
      <c r="A148" t="str">
        <f>'I-shape_parallel_flange'!Q151</f>
        <v>{"HD400/551": [{"shape_coords":[455,418,42.0,67.6,15],"shape_name":"I-shape parallel flange","synonyms":["HD400/551","HD400x551","hd400/551","hd400x551"]}]},</v>
      </c>
    </row>
    <row r="149" spans="1:1">
      <c r="A149" t="str">
        <f>'I-shape_parallel_flange'!Q152</f>
        <v>{"HD400/592": [{"shape_coords":[465,421,45.0,72.3,15],"shape_name":"I-shape parallel flange","synonyms":["HD400/592","HD400x592","hd400/592","hd400x592"]}]},</v>
      </c>
    </row>
    <row r="150" spans="1:1">
      <c r="A150" t="str">
        <f>'I-shape_parallel_flange'!Q153</f>
        <v>{"HD400/634": [{"shape_coords":[474,424,47.6,77.1,15],"shape_name":"I-shape parallel flange","synonyms":["HD400/634","HD400x634","hd400/634","hd400x634"]}]},</v>
      </c>
    </row>
    <row r="151" spans="1:1">
      <c r="A151" t="str">
        <f>'I-shape_parallel_flange'!Q154</f>
        <v>{"HD400/677": [{"shape_coords":[483,428,51.2,81.5,15],"shape_name":"I-shape parallel flange","synonyms":["HD400/677","HD400x677","hd400/677","hd400x677"]}]},</v>
      </c>
    </row>
    <row r="152" spans="1:1">
      <c r="A152" t="str">
        <f>'I-shape_parallel_flange'!Q155</f>
        <v>{"HD400/744": [{"shape_coords":[498,432,55.6,88.9,15],"shape_name":"I-shape parallel flange","synonyms":["HD400/744","HD400x744","hd400/744","hd400x744"]}]},</v>
      </c>
    </row>
    <row r="153" spans="1:1">
      <c r="A153" t="str">
        <f>'I-shape_parallel_flange'!Q156</f>
        <v>{"HD400/818": [{"shape_coords":[514,437,60.5,97,15],"shape_name":"I-shape parallel flange","synonyms":["HD400/818","HD400x818","hd400/818","hd400x818"]}]},</v>
      </c>
    </row>
    <row r="154" spans="1:1">
      <c r="A154" t="str">
        <f>'I-shape_parallel_flange'!Q157</f>
        <v>{"HD400/900": [{"shape_coords":[531,442,65.9,106,15],"shape_name":"I-shape parallel flange","synonyms":["HD400/900","HD400x900","hd400/900","hd400x900"]}]},</v>
      </c>
    </row>
    <row r="155" spans="1:1">
      <c r="A155" t="str">
        <f>'I-shape_parallel_flange'!Q158</f>
        <v>{"HD400/990": [{"shape_coords":[550,448,71.9,115,15],"shape_name":"I-shape parallel flange","synonyms":["HD400/990","HD400x990","hd400/990","hd400x990"]}]},</v>
      </c>
    </row>
    <row r="156" spans="1:1">
      <c r="A156" t="str">
        <f>'I-shape_parallel_flange'!Q159</f>
        <v>{"HD400/1086": [{"shape_coords":[569,454,78,125,15],"shape_name":"I-shape parallel flange","synonyms":["HD400/1086","HD400x1086","hd400/1086","hd400x1086"]}]},</v>
      </c>
    </row>
    <row r="157" spans="1:1">
      <c r="A157" t="str">
        <f>'I-shape_parallel_flange'!Q160</f>
        <v>{"DIN10": [{"shape_coords":[100,100,6.5,11,11],"shape_name":"I-shape parallel flange","synonyms":["DIN10"]}]},</v>
      </c>
    </row>
    <row r="158" spans="1:1">
      <c r="A158" t="str">
        <f>'I-shape_parallel_flange'!Q161</f>
        <v>{"DIN12": [{"shape_coords":[120,120,6.5,11,11],"shape_name":"I-shape parallel flange","synonyms":["DIN12"]}]},</v>
      </c>
    </row>
    <row r="159" spans="1:1">
      <c r="A159" t="str">
        <f>'I-shape_parallel_flange'!Q162</f>
        <v>{"DIN14": [{"shape_coords":[140,140,8,12,12],"shape_name":"I-shape parallel flange","synonyms":["DIN14"]}]},</v>
      </c>
    </row>
    <row r="160" spans="1:1">
      <c r="A160" t="str">
        <f>'I-shape_parallel_flange'!Q163</f>
        <v>{"DIN16": [{"shape_coords":[160,160,9,14,14],"shape_name":"I-shape parallel flange","synonyms":["DIN16"]}]},</v>
      </c>
    </row>
    <row r="161" spans="1:1">
      <c r="A161" t="str">
        <f>'I-shape_parallel_flange'!Q164</f>
        <v>{"DIN18": [{"shape_coords":[180,180,9,14,14],"shape_name":"I-shape parallel flange","synonyms":["DIN18"]}]},</v>
      </c>
    </row>
    <row r="162" spans="1:1">
      <c r="A162" t="str">
        <f>'I-shape_parallel_flange'!Q165</f>
        <v>{"DIN20": [{"shape_coords":[200,200,10,16,15],"shape_name":"I-shape parallel flange","synonyms":["DIN20"]}]},</v>
      </c>
    </row>
    <row r="163" spans="1:1">
      <c r="A163" t="str">
        <f>'I-shape_parallel_flange'!Q166</f>
        <v>{"DIN22": [{"shape_coords":[220,220,10,16,15],"shape_name":"I-shape parallel flange","synonyms":["DIN22"]}]},</v>
      </c>
    </row>
    <row r="164" spans="1:1">
      <c r="A164" t="str">
        <f>'I-shape_parallel_flange'!Q167</f>
        <v>{"DIN24": [{"shape_coords":[240,240,11,18,17],"shape_name":"I-shape parallel flange","synonyms":["DIN24"]}]},</v>
      </c>
    </row>
    <row r="165" spans="1:1">
      <c r="A165" t="str">
        <f>'I-shape_parallel_flange'!Q168</f>
        <v>{"DIN26": [{"shape_coords":[260,260,11,18,17],"shape_name":"I-shape parallel flange","synonyms":["DIN26"]}]},</v>
      </c>
    </row>
    <row r="166" spans="1:1">
      <c r="A166" t="str">
        <f>'I-shape_parallel_flange'!Q169</f>
        <v>{"DIN28": [{"shape_coords":[280,280,12,20,18],"shape_name":"I-shape parallel flange","synonyms":["DIN28"]}]},</v>
      </c>
    </row>
    <row r="167" spans="1:1">
      <c r="A167" t="str">
        <f>'I-shape_parallel_flange'!Q170</f>
        <v>{"DIN30": [{"shape_coords":[300,300,12,20,18],"shape_name":"I-shape parallel flange","synonyms":["DIN30"]}]},</v>
      </c>
    </row>
    <row r="168" spans="1:1">
      <c r="A168" t="str">
        <f>'I-shape_parallel_flange'!Q171</f>
        <v>{"DIN32": [{"shape_coords":[320,300,13,22,20],"shape_name":"I-shape parallel flange","synonyms":["DIN32"]}]},</v>
      </c>
    </row>
    <row r="169" spans="1:1">
      <c r="A169" t="str">
        <f>'I-shape_parallel_flange'!Q172</f>
        <v>{"DIN34": [{"shape_coords":[340,300,13,22,20],"shape_name":"I-shape parallel flange","synonyms":["DIN34"]}]},</v>
      </c>
    </row>
    <row r="170" spans="1:1">
      <c r="A170" t="str">
        <f>'I-shape_parallel_flange'!Q173</f>
        <v>{"DIN36": [{"shape_coords":[360,300,14,24,21],"shape_name":"I-shape parallel flange","synonyms":["DIN36"]}]},</v>
      </c>
    </row>
    <row r="171" spans="1:1">
      <c r="A171" t="str">
        <f>'I-shape_parallel_flange'!Q174</f>
        <v>{"DIN38": [{"shape_coords":[380,300,14,24,21],"shape_name":"I-shape parallel flange","synonyms":["DIN38"]}]},</v>
      </c>
    </row>
    <row r="172" spans="1:1">
      <c r="A172" t="str">
        <f>'I-shape_parallel_flange'!Q175</f>
        <v>{"DIN40": [{"shape_coords":[400,300,14,26,21],"shape_name":"I-shape parallel flange","synonyms":["DIN40"]}]},</v>
      </c>
    </row>
    <row r="173" spans="1:1">
      <c r="A173" t="str">
        <f>'I-shape_parallel_flange'!Q176</f>
        <v>{"DIN42.5": [{"shape_coords":[425,300,14,26,21],"shape_name":"I-shape parallel flange","synonyms":["DIN42.5"]}]},</v>
      </c>
    </row>
    <row r="174" spans="1:1">
      <c r="A174" t="str">
        <f>'I-shape_parallel_flange'!Q177</f>
        <v>{"DIN45": [{"shape_coords":[450,300,15,28,23],"shape_name":"I-shape parallel flange","synonyms":["DIN45"]}]},</v>
      </c>
    </row>
    <row r="175" spans="1:1">
      <c r="A175" t="str">
        <f>'I-shape_parallel_flange'!Q178</f>
        <v>{"DIN47.5": [{"shape_coords":[475,300,15,28,23],"shape_name":"I-shape parallel flange","synonyms":["DIN47.5"]}]},</v>
      </c>
    </row>
    <row r="176" spans="1:1">
      <c r="A176" t="str">
        <f>'I-shape_parallel_flange'!Q179</f>
        <v>{"DIN50": [{"shape_coords":[500,300,16,30,24],"shape_name":"I-shape parallel flange","synonyms":["DIN50"]}]},</v>
      </c>
    </row>
    <row r="177" spans="1:1">
      <c r="A177" t="str">
        <f>'I-shape_parallel_flange'!Q180</f>
        <v>{"DIN55": [{"shape_coords":[550,300,16,30,24],"shape_name":"I-shape parallel flange","synonyms":["DIN55"]}]},</v>
      </c>
    </row>
    <row r="178" spans="1:1">
      <c r="A178" t="str">
        <f>'I-shape_parallel_flange'!Q181</f>
        <v>{"DIN60": [{"shape_coords":[600,300,17,32,26],"shape_name":"I-shape parallel flange","synonyms":["DIN60"]}]},</v>
      </c>
    </row>
    <row r="179" spans="1:1">
      <c r="A179" t="str">
        <f>'I-shape_parallel_flange'!Q182</f>
        <v>{"DIN65": [{"shape_coords":[650,300,17,32,26],"shape_name":"I-shape parallel flange","synonyms":["DIN65"]}]},</v>
      </c>
    </row>
    <row r="180" spans="1:1">
      <c r="A180" t="str">
        <f>'I-shape_parallel_flange'!Q183</f>
        <v>{"DIN70": [{"shape_coords":[700,300,18,34,27],"shape_name":"I-shape parallel flange","synonyms":["DIN70"]}]},</v>
      </c>
    </row>
    <row r="181" spans="1:1">
      <c r="A181" t="str">
        <f>'I-shape_parallel_flange'!Q184</f>
        <v>{"DIN75": [{"shape_coords":[750,300,18,34,27],"shape_name":"I-shape parallel flange","synonyms":["DIN75"]}]},</v>
      </c>
    </row>
    <row r="182" spans="1:1">
      <c r="A182" t="str">
        <f>'I-shape_parallel_flange'!Q185</f>
        <v>{"DIN80": [{"shape_coords":[800,300,18,34,27],"shape_name":"I-shape parallel flange","synonyms":["DIN80"]}]},</v>
      </c>
    </row>
    <row r="183" spans="1:1">
      <c r="A183" t="str">
        <f>'I-shape_parallel_flange'!Q186</f>
        <v>{"DIN85": [{"shape_coords":[850,300,19,36,30],"shape_name":"I-shape parallel flange","synonyms":["DIN85"]}]},</v>
      </c>
    </row>
    <row r="184" spans="1:1">
      <c r="A184" t="str">
        <f>'I-shape_parallel_flange'!Q187</f>
        <v>{"DIN90": [{"shape_coords":[900,300,19,36,30],"shape_name":"I-shape parallel flange","synonyms":["DIN90"]}]},</v>
      </c>
    </row>
    <row r="185" spans="1:1">
      <c r="A185" t="str">
        <f>'I-shape_parallel_flange'!Q188</f>
        <v>{"DIN95": [{"shape_coords":[950,300,19,36,30],"shape_name":"I-shape parallel flange","synonyms":["DIN95"]}]},</v>
      </c>
    </row>
    <row r="186" spans="1:1">
      <c r="A186" t="str">
        <f>'I-shape_parallel_flange'!Q189</f>
        <v>{"DIN100": [{"shape_coords":[1000,300,19,36,30],"shape_name":"I-shape parallel flange","synonyms":["DIN100"]}]},</v>
      </c>
    </row>
    <row r="187" spans="1:1">
      <c r="A187" t="str">
        <f>'I-shape_parallel_flange'!Q190</f>
        <v>{"DIE10": [{"shape_coords":[94,99,5,8,11],"shape_name":"I-shape parallel flange","synonyms":["DIE10"]}]},</v>
      </c>
    </row>
    <row r="188" spans="1:1">
      <c r="A188" t="str">
        <f>'I-shape_parallel_flange'!Q191</f>
        <v>{"DIE12": [{"shape_coords":[114,119,5,8,11],"shape_name":"I-shape parallel flange","synonyms":["DIE12"]}]},</v>
      </c>
    </row>
    <row r="189" spans="1:1">
      <c r="A189" t="str">
        <f>'I-shape_parallel_flange'!Q192</f>
        <v>{"DIE14": [{"shape_coords":[133,138,5.5,9,12],"shape_name":"I-shape parallel flange","synonyms":["DIE14"]}]},</v>
      </c>
    </row>
    <row r="190" spans="1:1">
      <c r="A190" t="str">
        <f>'I-shape_parallel_flange'!Q193</f>
        <v>{"DIE16": [{"shape_coords":[150,157,6,9,14],"shape_name":"I-shape parallel flange","synonyms":["DIE16"]}]},</v>
      </c>
    </row>
    <row r="191" spans="1:1">
      <c r="A191" t="str">
        <f>'I-shape_parallel_flange'!Q194</f>
        <v>{"DIE18": [{"shape_coords":[172,177,6.5,10,14],"shape_name":"I-shape parallel flange","synonyms":["DIE18"]}]},</v>
      </c>
    </row>
    <row r="192" spans="1:1">
      <c r="A192" t="str">
        <f>'I-shape_parallel_flange'!Q195</f>
        <v>{"DIE20": [{"shape_coords":[190,197,7,11,15],"shape_name":"I-shape parallel flange","synonyms":["DIE20"]}]},</v>
      </c>
    </row>
    <row r="193" spans="1:1">
      <c r="A193" t="str">
        <f>'I-shape_parallel_flange'!Q196</f>
        <v>{"DIE22": [{"shape_coords":[211,217,7.3,12,15],"shape_name":"I-shape parallel flange","synonyms":["DIE22"]}]},</v>
      </c>
    </row>
    <row r="194" spans="1:1">
      <c r="A194" t="str">
        <f>'I-shape_parallel_flange'!Q197</f>
        <v>{"DIE24": [{"shape_coords":[229,237,7.8,13,17],"shape_name":"I-shape parallel flange","synonyms":["DIE24"]}]},</v>
      </c>
    </row>
    <row r="195" spans="1:1">
      <c r="A195" t="str">
        <f>'I-shape_parallel_flange'!Q198</f>
        <v>{"DIE26": [{"shape_coords":[250,257,8,13,17],"shape_name":"I-shape parallel flange","synonyms":["DIE26"]}]},</v>
      </c>
    </row>
    <row r="196" spans="1:1">
      <c r="A196" t="str">
        <f>'I-shape_parallel_flange'!Q199</f>
        <v>{"DIE28": [{"shape_coords":[267,277,8.3,14,18],"shape_name":"I-shape parallel flange","synonyms":["DIE28"]}]},</v>
      </c>
    </row>
    <row r="197" spans="1:1">
      <c r="A197" t="str">
        <f>'I-shape_parallel_flange'!Q200</f>
        <v>{"DIE30": [{"shape_coords":[289,297,8.8,15,18],"shape_name":"I-shape parallel flange","synonyms":["DIE30"]}]},</v>
      </c>
    </row>
    <row r="198" spans="1:1">
      <c r="A198" t="str">
        <f>'I-shape_parallel_flange'!Q201</f>
        <v>{"DIE32": [{"shape_coords":[308,297,9.5,16,20],"shape_name":"I-shape parallel flange","synonyms":["DIE32"]}]},</v>
      </c>
    </row>
    <row r="199" spans="1:1">
      <c r="A199" t="str">
        <f>'I-shape_parallel_flange'!Q202</f>
        <v>{"DIE34": [{"shape_coords":[330,297,10,17,20],"shape_name":"I-shape parallel flange","synonyms":["DIE34"]}]},</v>
      </c>
    </row>
    <row r="200" spans="1:1">
      <c r="A200" t="str">
        <f>'I-shape_parallel_flange'!Q203</f>
        <v>{"DIE36": [{"shape_coords":[348,297,10.5,18,21],"shape_name":"I-shape parallel flange","synonyms":["DIE36"]}]},</v>
      </c>
    </row>
    <row r="201" spans="1:1">
      <c r="A201" t="str">
        <f>'I-shape_parallel_flange'!Q204</f>
        <v>{"DIE38": [{"shape_coords":[370,297,11,19,21],"shape_name":"I-shape parallel flange","synonyms":["DIE38"]}]},</v>
      </c>
    </row>
    <row r="202" spans="1:1">
      <c r="A202" t="str">
        <f>'I-shape_parallel_flange'!Q205</f>
        <v>{"DIE40": [{"shape_coords":[388,297,11,20,21],"shape_name":"I-shape parallel flange","synonyms":["DIE40"]}]},</v>
      </c>
    </row>
    <row r="203" spans="1:1">
      <c r="A203" t="str">
        <f>'I-shape_parallel_flange'!Q206</f>
        <v>{"DIE42.5": [{"shape_coords":[415,297,11.5,21,21],"shape_name":"I-shape parallel flange","synonyms":["DIE42.5"]}]},</v>
      </c>
    </row>
    <row r="204" spans="1:1">
      <c r="A204" t="str">
        <f>'I-shape_parallel_flange'!Q207</f>
        <v>{"DIE45": [{"shape_coords":[438,297,12,22,23],"shape_name":"I-shape parallel flange","synonyms":["DIE45"]}]},</v>
      </c>
    </row>
    <row r="205" spans="1:1">
      <c r="A205" t="str">
        <f>'I-shape_parallel_flange'!Q208</f>
        <v>{"DIE47.5": [{"shape_coords":[465,297,12.5,23,23],"shape_name":"I-shape parallel flange","synonyms":["DIE47.5"]}]},</v>
      </c>
    </row>
    <row r="206" spans="1:1">
      <c r="A206" t="str">
        <f>'I-shape_parallel_flange'!Q209</f>
        <v>{"DIE50": [{"shape_coords":[488,297,13,24,24],"shape_name":"I-shape parallel flange","synonyms":["DIE50"]}]},</v>
      </c>
    </row>
    <row r="207" spans="1:1">
      <c r="A207" t="str">
        <f>'I-shape_parallel_flange'!Q210</f>
        <v>{"DIE55": [{"shape_coords":[539,297,13,25,24],"shape_name":"I-shape parallel flange","synonyms":["DIE55"]}]},</v>
      </c>
    </row>
    <row r="208" spans="1:1">
      <c r="A208" t="str">
        <f>'I-shape_parallel_flange'!Q211</f>
        <v>{"DIE60": [{"shape_coords":[588,297,14,26,26],"shape_name":"I-shape parallel flange","synonyms":["DIE60"]}]},</v>
      </c>
    </row>
    <row r="209" spans="1:1">
      <c r="A209" t="str">
        <f>'I-shape_parallel_flange'!Q212</f>
        <v>{"DIE65": [{"shape_coords":[638,297,14,26,26],"shape_name":"I-shape parallel flange","synonyms":["DIE65"]}]},</v>
      </c>
    </row>
    <row r="210" spans="1:1">
      <c r="A210" t="str">
        <f>'I-shape_parallel_flange'!Q213</f>
        <v>{"DIE70": [{"shape_coords":[688,297,15,28,27],"shape_name":"I-shape parallel flange","synonyms":["DIE70"]}]},</v>
      </c>
    </row>
    <row r="211" spans="1:1">
      <c r="A211" t="str">
        <f>'I-shape_parallel_flange'!Q214</f>
        <v>{"DIE75": [{"shape_coords":[738,297,15,28,27],"shape_name":"I-shape parallel flange","synonyms":["DIE75"]}]},</v>
      </c>
    </row>
    <row r="212" spans="1:1">
      <c r="A212" t="str">
        <f>'I-shape_parallel_flange'!Q215</f>
        <v>{"DIE80": [{"shape_coords":[792,298,16,30,27],"shape_name":"I-shape parallel flange","synonyms":["DIE80"]}]},</v>
      </c>
    </row>
    <row r="213" spans="1:1">
      <c r="A213" t="str">
        <f>'I-shape_parallel_flange'!Q216</f>
        <v>{"DIE85": [{"shape_coords":[842,298,17,32,30],"shape_name":"I-shape parallel flange","synonyms":["DIE85"]}]},</v>
      </c>
    </row>
    <row r="214" spans="1:1">
      <c r="A214" t="str">
        <f>'I-shape_parallel_flange'!Q217</f>
        <v>{"DIE90": [{"shape_coords":[892,298,17,32,30],"shape_name":"I-shape parallel flange","synonyms":["DIE90"]}]},</v>
      </c>
    </row>
    <row r="215" spans="1:1">
      <c r="A215" t="str">
        <f>'I-shape_parallel_flange'!Q218</f>
        <v>{"DIE95": [{"shape_coords":[942,298,17,32,30],"shape_name":"I-shape parallel flange","synonyms":["DIE95"]}]},</v>
      </c>
    </row>
    <row r="216" spans="1:1">
      <c r="A216" t="str">
        <f>'I-shape_parallel_flange'!Q219</f>
        <v>{"DIE100": [{"shape_coords":[992,298,17,32,30],"shape_name":"I-shape parallel flange","synonyms":["DIE100"]}]},</v>
      </c>
    </row>
    <row r="217" spans="1:1">
      <c r="A217" t="str">
        <f>'I-shape_parallel_flange'!Q220</f>
        <v>{"DIL10": [{"shape_coords":[100,100,5,11,11],"shape_name":"I-shape parallel flange","synonyms":["DIL10"]}]},</v>
      </c>
    </row>
    <row r="218" spans="1:1">
      <c r="A218" t="str">
        <f>'I-shape_parallel_flange'!Q221</f>
        <v>{"DIL12": [{"shape_coords":[120,120,5,11,11],"shape_name":"I-shape parallel flange","synonyms":["DIL12"]}]},</v>
      </c>
    </row>
    <row r="219" spans="1:1">
      <c r="A219" t="str">
        <f>'I-shape_parallel_flange'!Q222</f>
        <v>{"DIL14": [{"shape_coords":[140,140,4.5,12,12],"shape_name":"I-shape parallel flange","synonyms":["DIL14"]}]},</v>
      </c>
    </row>
    <row r="220" spans="1:1">
      <c r="A220" t="str">
        <f>'I-shape_parallel_flange'!Q223</f>
        <v>{"DIL16": [{"shape_coords":[160,160,5,13,14],"shape_name":"I-shape parallel flange","synonyms":["DIL16"]}]},</v>
      </c>
    </row>
    <row r="221" spans="1:1">
      <c r="A221" t="str">
        <f>'I-shape_parallel_flange'!Q224</f>
        <v>{"DIL18": [{"shape_coords":[180,180,5.5,14,14],"shape_name":"I-shape parallel flange","synonyms":["DIL18"]}]},</v>
      </c>
    </row>
    <row r="222" spans="1:1">
      <c r="A222" t="str">
        <f>'I-shape_parallel_flange'!Q225</f>
        <v>{"DIL20": [{"shape_coords":[200,200,6,15,15],"shape_name":"I-shape parallel flange","synonyms":["DIL20"]}]},</v>
      </c>
    </row>
    <row r="223" spans="1:1">
      <c r="A223" t="str">
        <f>'I-shape_parallel_flange'!Q226</f>
        <v>{"DIL22": [{"shape_coords":[220,220,6.5,16,15],"shape_name":"I-shape parallel flange","synonyms":["DIL22"]}]},</v>
      </c>
    </row>
    <row r="224" spans="1:1">
      <c r="A224" t="str">
        <f>'I-shape_parallel_flange'!Q227</f>
        <v>{"DIL24": [{"shape_coords":[240,240,7,17,17],"shape_name":"I-shape parallel flange","synonyms":["DIL24"]}]},</v>
      </c>
    </row>
    <row r="225" spans="1:1">
      <c r="A225" t="str">
        <f>'I-shape_parallel_flange'!Q228</f>
        <v>{"DIL26": [{"shape_coords":[260,260,7.5,18,17],"shape_name":"I-shape parallel flange","synonyms":["DIL26"]}]},</v>
      </c>
    </row>
    <row r="226" spans="1:1">
      <c r="A226" t="str">
        <f>'I-shape_parallel_flange'!Q229</f>
        <v>{"DIL28": [{"shape_coords":[280,280,8,19,18],"shape_name":"I-shape parallel flange","synonyms":["DIL28"]}]},</v>
      </c>
    </row>
    <row r="227" spans="1:1">
      <c r="A227" t="str">
        <f>'I-shape_parallel_flange'!Q230</f>
        <v>{"DIL30": [{"shape_coords":[300,300,8.5,20,18],"shape_name":"I-shape parallel flange","synonyms":["DIL30"]}]},</v>
      </c>
    </row>
    <row r="228" spans="1:1">
      <c r="A228" t="str">
        <f>'I-shape_parallel_flange'!Q231</f>
        <v>{"DIL32": [{"shape_coords":[320,300,9,21,20],"shape_name":"I-shape parallel flange","synonyms":["DIL32"]}]},</v>
      </c>
    </row>
    <row r="229" spans="1:1">
      <c r="A229" t="str">
        <f>'I-shape_parallel_flange'!Q232</f>
        <v>{"DIL34": [{"shape_coords":[340,300,9.5,22,20],"shape_name":"I-shape parallel flange","synonyms":["DIL34"]}]},</v>
      </c>
    </row>
    <row r="230" spans="1:1">
      <c r="A230" t="str">
        <f>'I-shape_parallel_flange'!Q233</f>
        <v>{"DIL36": [{"shape_coords":[360,300,10,23,21],"shape_name":"I-shape parallel flange","synonyms":["DIL36"]}]},</v>
      </c>
    </row>
    <row r="231" spans="1:1">
      <c r="A231" t="str">
        <f>'I-shape_parallel_flange'!Q234</f>
        <v>{"DIL38": [{"shape_coords":[380,300,10.5,24,21],"shape_name":"I-shape parallel flange","synonyms":["DIL38"]}]},</v>
      </c>
    </row>
    <row r="232" spans="1:1">
      <c r="A232" t="str">
        <f>'I-shape_parallel_flange'!Q235</f>
        <v>{"DIL40": [{"shape_coords":[400,300,11,25,21],"shape_name":"I-shape parallel flange","synonyms":["DIL40"]}]},</v>
      </c>
    </row>
    <row r="233" spans="1:1">
      <c r="A233" t="str">
        <f>'I-shape_parallel_flange'!Q236</f>
        <v>{"DIL42.5": [{"shape_coords":[425,300,11.5,26,21],"shape_name":"I-shape parallel flange","synonyms":["DIL42.5"]}]},</v>
      </c>
    </row>
    <row r="234" spans="1:1">
      <c r="A234" t="str">
        <f>'I-shape_parallel_flange'!Q237</f>
        <v>{"DIL45": [{"shape_coords":[450,300,12,27,23],"shape_name":"I-shape parallel flange","synonyms":["DIL45"]}]},</v>
      </c>
    </row>
    <row r="235" spans="1:1">
      <c r="A235" t="str">
        <f>'I-shape_parallel_flange'!Q238</f>
        <v>{"DIL47.5": [{"shape_coords":[475,300,12.5,28,23],"shape_name":"I-shape parallel flange","synonyms":["DIL47.5"]}]},</v>
      </c>
    </row>
    <row r="236" spans="1:1">
      <c r="A236" t="str">
        <f>'I-shape_parallel_flange'!Q239</f>
        <v>{"DIL50": [{"shape_coords":[500,300,13,29,24],"shape_name":"I-shape parallel flange","synonyms":["DIL50"]}]},</v>
      </c>
    </row>
    <row r="237" spans="1:1">
      <c r="A237" t="str">
        <f>'I-shape_parallel_flange'!Q240</f>
        <v>{"DIL55": [{"shape_coords":[550,300,13.5,30,24],"shape_name":"I-shape parallel flange","synonyms":["DIL55"]}]},</v>
      </c>
    </row>
    <row r="238" spans="1:1">
      <c r="A238" t="str">
        <f>'I-shape_parallel_flange'!Q241</f>
        <v>{"DIL60": [{"shape_coords":[600,300,14,31,26],"shape_name":"I-shape parallel flange","synonyms":["DIL60"]}]},</v>
      </c>
    </row>
    <row r="239" spans="1:1">
      <c r="A239" t="str">
        <f>'I-shape_parallel_flange'!Q242</f>
        <v>{"DIR14": [{"shape_coords":[164,148,16,24,12],"shape_name":"I-shape parallel flange","synonyms":["DIR14"]}]},</v>
      </c>
    </row>
    <row r="240" spans="1:1">
      <c r="A240" t="str">
        <f>'I-shape_parallel_flange'!Q243</f>
        <v>{"DIR16": [{"shape_coords":[182,167,16,25,14],"shape_name":"I-shape parallel flange","synonyms":["DIR16"]}]},</v>
      </c>
    </row>
    <row r="241" spans="1:1">
      <c r="A241" t="str">
        <f>'I-shape_parallel_flange'!Q244</f>
        <v>{"DIR18": [{"shape_coords":[202,187,16,25,14],"shape_name":"I-shape parallel flange","synonyms":["DIR18"]}]},</v>
      </c>
    </row>
    <row r="242" spans="1:1">
      <c r="A242" t="str">
        <f>'I-shape_parallel_flange'!Q245</f>
        <v>{"DIR20": [{"shape_coords":[220,206,16,26,15],"shape_name":"I-shape parallel flange","synonyms":["DIR20"]}]},</v>
      </c>
    </row>
    <row r="243" spans="1:1">
      <c r="A243" t="str">
        <f>'I-shape_parallel_flange'!Q246</f>
        <v>{"DIR22": [{"shape_coords":[240,226,16,26,15],"shape_name":"I-shape parallel flange","synonyms":["DIR22"]}]},</v>
      </c>
    </row>
    <row r="244" spans="1:1">
      <c r="A244" t="str">
        <f>'I-shape_parallel_flange'!Q247</f>
        <v>{"DIR24": [{"shape_coords":[260,246,17,28,17],"shape_name":"I-shape parallel flange","synonyms":["DIR24"]}]},</v>
      </c>
    </row>
    <row r="245" spans="1:1">
      <c r="A245" t="str">
        <f>'I-shape_parallel_flange'!Q248</f>
        <v>{"DIR25": [{"shape_coords":[274,257,18,30,17],"shape_name":"I-shape parallel flange","synonyms":["DIR25"]}]},</v>
      </c>
    </row>
    <row r="246" spans="1:1">
      <c r="A246" t="str">
        <f>'I-shape_parallel_flange'!Q249</f>
        <v>{"DIR26": [{"shape_coords":[288,269,20,32,17],"shape_name":"I-shape parallel flange","synonyms":["DIR26"]}]},</v>
      </c>
    </row>
    <row r="247" spans="1:1">
      <c r="A247" t="str">
        <f>'I-shape_parallel_flange'!Q250</f>
        <v>{"DIR28": [{"shape_coords":[310,289,21,35,18],"shape_name":"I-shape parallel flange","synonyms":["DIR28"]}]},</v>
      </c>
    </row>
    <row r="248" spans="1:1">
      <c r="A248" t="str">
        <f>'I-shape_parallel_flange'!Q251</f>
        <v>{"DIR30": [{"shape_coords":[336,311,23,38,18],"shape_name":"I-shape parallel flange","synonyms":["DIR30"]}]},</v>
      </c>
    </row>
    <row r="249" spans="1:1">
      <c r="A249" t="str">
        <f>'I-shape_parallel_flange'!Q252</f>
        <v>{"DIR32": [{"shape_coords":[356,310,23,40,20],"shape_name":"I-shape parallel flange","synonyms":["DIR32"]}]},</v>
      </c>
    </row>
    <row r="250" spans="1:1">
      <c r="A250" t="str">
        <f>'I-shape_parallel_flange'!Q253</f>
        <v>{"DIR34": [{"shape_coords":[376,310,23,40,20],"shape_name":"I-shape parallel flange","synonyms":["DIR34"]}]},</v>
      </c>
    </row>
    <row r="251" spans="1:1">
      <c r="A251" t="str">
        <f>'I-shape_parallel_flange'!Q254</f>
        <v>{"DIR36": [{"shape_coords":[392,309,23,40,21],"shape_name":"I-shape parallel flange","synonyms":["DIR36"]}]},</v>
      </c>
    </row>
    <row r="252" spans="1:1">
      <c r="A252" t="str">
        <f>'I-shape_parallel_flange'!Q255</f>
        <v>{"DIR38": [{"shape_coords":[412,309,23,40,21],"shape_name":"I-shape parallel flange","synonyms":["DIR38"]}]},</v>
      </c>
    </row>
    <row r="253" spans="1:1">
      <c r="A253" t="str">
        <f>'I-shape_parallel_flange'!Q256</f>
        <v>{"DIR40": [{"shape_coords":[428,308,22,40,21],"shape_name":"I-shape parallel flange","synonyms":["DIR40"]}]},</v>
      </c>
    </row>
    <row r="254" spans="1:1">
      <c r="A254" t="str">
        <f>'I-shape_parallel_flange'!Q257</f>
        <v>{"DIR42.5": [{"shape_coords":[453,308,22,40,21],"shape_name":"I-shape parallel flange","synonyms":["DIR42.5"]}]},</v>
      </c>
    </row>
    <row r="255" spans="1:1">
      <c r="A255" t="str">
        <f>'I-shape_parallel_flange'!Q258</f>
        <v>{"DIR45": [{"shape_coords":[474,306,21,40,23],"shape_name":"I-shape parallel flange","synonyms":["DIR45"]}]},</v>
      </c>
    </row>
    <row r="256" spans="1:1">
      <c r="A256" t="str">
        <f>'I-shape_parallel_flange'!Q259</f>
        <v>{"DIR47.5": [{"shape_coords":[499,306,21,40,23],"shape_name":"I-shape parallel flange","synonyms":["DIR47.5"]}]},</v>
      </c>
    </row>
    <row r="257" spans="1:1">
      <c r="A257" t="str">
        <f>'I-shape_parallel_flange'!Q260</f>
        <v>{"DIR50": [{"shape_coords":[520,305,21,40,24],"shape_name":"I-shape parallel flange","synonyms":["DIR50"]}]},</v>
      </c>
    </row>
    <row r="258" spans="1:1">
      <c r="A258" t="str">
        <f>'I-shape_parallel_flange'!Q261</f>
        <v>{"DIR55": [{"shape_coords":[570,305,21,40,24],"shape_name":"I-shape parallel flange","synonyms":["DIR55"]}]},</v>
      </c>
    </row>
    <row r="259" spans="1:1">
      <c r="A259" t="str">
        <f>'I-shape_parallel_flange'!Q262</f>
        <v>{"DIR60": [{"shape_coords":[616,304,21,40,26],"shape_name":"I-shape parallel flange","synonyms":["DIR60"]}]},</v>
      </c>
    </row>
    <row r="260" spans="1:1">
      <c r="A260" t="str">
        <f>'I-shape_parallel_flange'!Q263</f>
        <v>{"DIR65": [{"shape_coords":[666,304,21,40,26],"shape_name":"I-shape parallel flange","synonyms":["DIR65"]}]},</v>
      </c>
    </row>
    <row r="261" spans="1:1">
      <c r="A261" t="str">
        <f>'I-shape_parallel_flange'!Q264</f>
        <v>{"DIR70": [{"shape_coords":[712,303,21,40,27],"shape_name":"I-shape parallel flange","synonyms":["DIR70"]}]},</v>
      </c>
    </row>
    <row r="262" spans="1:1">
      <c r="A262" t="str">
        <f>'I-shape_parallel_flange'!Q265</f>
        <v>{"DIR75": [{"shape_coords":[762,303,21,40,27],"shape_name":"I-shape parallel flange","synonyms":["DIR75"]}]},</v>
      </c>
    </row>
    <row r="263" spans="1:1">
      <c r="A263" t="str">
        <f>'I-shape_parallel_flange'!Q266</f>
        <v>{"DIR80": [{"shape_coords":[812,303,21,40,27],"shape_name":"I-shape parallel flange","synonyms":["DIR80"]}]},</v>
      </c>
    </row>
    <row r="264" spans="1:1">
      <c r="A264" t="str">
        <f>'I-shape_parallel_flange'!Q267</f>
        <v>{"DIR85": [{"shape_coords":[858,302,21,40,30],"shape_name":"I-shape parallel flange","synonyms":["DIR85"]}]},</v>
      </c>
    </row>
    <row r="265" spans="1:1">
      <c r="A265" t="str">
        <f>'I-shape_parallel_flange'!Q268</f>
        <v>{"DIR90": [{"shape_coords":[908,302,21,40,30],"shape_name":"I-shape parallel flange","synonyms":["DIR90"]}]},</v>
      </c>
    </row>
    <row r="266" spans="1:1">
      <c r="A266" t="str">
        <f>'I-shape_parallel_flange'!Q269</f>
        <v>{"DIR95": [{"shape_coords":[958,302,21,40,30],"shape_name":"I-shape parallel flange","synonyms":["DIR95"]}]},</v>
      </c>
    </row>
    <row r="267" spans="1:1">
      <c r="A267" t="str">
        <f>'I-shape_parallel_flange'!Q270</f>
        <v>{"DIR100": [{"shape_coords":[1008,302,21,40,30],"shape_name":"I-shape parallel flange","synonyms":["DIR100"]}]},</v>
      </c>
    </row>
    <row r="268" spans="1:1">
      <c r="A268" t="str">
        <f>'C-channel_sloped_flange'!S4</f>
        <v>{"UNP80": [{"shape_coords":[80,45,6,8,8,4,22.5,8,14.5],"shape_name":"C-channel sloped flange","synonyms":["UNP80","UNP 80","UN80P","unp80","unp 80","un80p"]}]},</v>
      </c>
    </row>
    <row r="269" spans="1:1">
      <c r="A269" t="str">
        <f>'C-channel_sloped_flange'!S5</f>
        <v>{"UNP100": [{"shape_coords":[100,50,6,8.5,8.5,4.5,25,8,15.5],"shape_name":"C-channel sloped flange","synonyms":["UNP100","UNP 100","UN100P","unp100","unp 100","un100p"]}]},</v>
      </c>
    </row>
    <row r="270" spans="1:1">
      <c r="A270" t="str">
        <f>'C-channel_sloped_flange'!S6</f>
        <v>{"UNP120": [{"shape_coords":[120,55,7,9,9,4.5,27.5,8,16],"shape_name":"C-channel sloped flange","synonyms":["UNP120","UNP 120","UN120P","unp120","unp 120","un120p"]}]},</v>
      </c>
    </row>
    <row r="271" spans="1:1">
      <c r="A271" t="str">
        <f>'C-channel_sloped_flange'!S7</f>
        <v>{"UNP140": [{"shape_coords":[140,60,7,10,10,5,30,8,17.5],"shape_name":"C-channel sloped flange","synonyms":["UNP140","UNP 140","UN140P","unp140","unp 140","un140p"]}]},</v>
      </c>
    </row>
    <row r="272" spans="1:1">
      <c r="A272" t="str">
        <f>'C-channel_sloped_flange'!S8</f>
        <v>{"UNP160": [{"shape_coords":[160,65,7.5,10.5,10.5,5.5,32.5,8,18.4],"shape_name":"C-channel sloped flange","synonyms":["UNP160","UNP 160","UN160P","unp160","unp 160","un160p"]}]},</v>
      </c>
    </row>
    <row r="273" spans="1:1">
      <c r="A273" t="str">
        <f>'C-channel_sloped_flange'!S9</f>
        <v>{"UNP180": [{"shape_coords":[180,70,8,11,11,5.5,35,8,19.2],"shape_name":"C-channel sloped flange","synonyms":["UNP180","UNP 180","UN180P","unp180","unp 180","un180p"]}]},</v>
      </c>
    </row>
    <row r="274" spans="1:1">
      <c r="A274" t="str">
        <f>'C-channel_sloped_flange'!S10</f>
        <v>{"UNP200": [{"shape_coords":[200,75,8.5,11.5,11.5,6,37.5,8,20.1],"shape_name":"C-channel sloped flange","synonyms":["UNP200","UNP 200","UN200P","unp200","unp 200","un200p"]}]},</v>
      </c>
    </row>
    <row r="275" spans="1:1">
      <c r="A275" t="str">
        <f>'C-channel_sloped_flange'!S11</f>
        <v>{"UNP220": [{"shape_coords":[220,80,9,12.5,12.5,6.5,40,8,21.4],"shape_name":"C-channel sloped flange","synonyms":["UNP220","UNP 220","UN220P","unp220","unp 220","un220p"]}]},</v>
      </c>
    </row>
    <row r="276" spans="1:1">
      <c r="A276" t="str">
        <f>'C-channel_sloped_flange'!S12</f>
        <v>{"UNP240": [{"shape_coords":[240,85,9.5,13,13,6.5,42.5,8,22.3],"shape_name":"C-channel sloped flange","synonyms":["UNP240","UNP 240","UN240P","unp240","unp 240","un240p"]}]},</v>
      </c>
    </row>
    <row r="277" spans="1:1">
      <c r="A277" t="str">
        <f>'C-channel_sloped_flange'!S13</f>
        <v>{"UNP260": [{"shape_coords":[260,90,10,14,14,7,45,8,23.6],"shape_name":"C-channel sloped flange","synonyms":["UNP260","UNP 260","UN260P","unp260","unp 260","un260p"]}]},</v>
      </c>
    </row>
    <row r="278" spans="1:1">
      <c r="A278" t="str">
        <f>'C-channel_sloped_flange'!S14</f>
        <v>{"UNP280": [{"shape_coords":[280,95,10,15,15,7.5,47.5,8,25.3],"shape_name":"C-channel sloped flange","synonyms":["UNP280","UNP 280","UN280P","unp280","unp 280","un280p"]}]},</v>
      </c>
    </row>
    <row r="279" spans="1:1">
      <c r="A279" t="str">
        <f>'C-channel_sloped_flange'!S15</f>
        <v>{"UNP300": [{"shape_coords":[300,100,10,16,16,8,50,8,27],"shape_name":"C-channel sloped flange","synonyms":["UNP300","UNP 300","UN300P","unp300","unp 300","un300p"]}]},</v>
      </c>
    </row>
    <row r="280" spans="1:1">
      <c r="A280" t="str">
        <f>'C-channel_sloped_flange'!S16</f>
        <v>{"UNP320": [{"shape_coords":[320,100,14,17.5,17.5,8.75,50,5,26],"shape_name":"C-channel sloped flange","synonyms":["UNP320","UNP 320","UN320P","unp320","unp 320","un320p"]}]},</v>
      </c>
    </row>
    <row r="281" spans="1:1">
      <c r="A281" t="str">
        <f>'C-channel_sloped_flange'!S17</f>
        <v>{"UNP350": [{"shape_coords":[350,100,14,16,16,8,50,5,24],"shape_name":"C-channel sloped flange","synonyms":["UNP350","UNP 350","UN350P","unp350","unp 350","un350p"]}]},</v>
      </c>
    </row>
    <row r="282" spans="1:1">
      <c r="A282" t="str">
        <f>'C-channel_sloped_flange'!S18</f>
        <v>{"UNP380": [{"shape_coords":[380,102,13.5,16,16,8,51,5,23.8],"shape_name":"C-channel sloped flange","synonyms":["UNP380","UNP 380","UN380P","unp380","unp 380","un380p"]}]},</v>
      </c>
    </row>
    <row r="283" spans="1:1">
      <c r="A283" t="str">
        <f>'C-channel_sloped_flange'!S19</f>
        <v>{"UNP400": [{"shape_coords":[400,110,14,18,18,9,55,5,26.5],"shape_name":"C-channel sloped flange","synonyms":["UNP400","UNP 400","UN400P","unp400","unp 400","un400p"]}]},</v>
      </c>
    </row>
    <row r="284" spans="1:1">
      <c r="A284" t="str">
        <f>Tube_Profile!K4</f>
        <v>{"B42.4/2.6": [{"shape_coords":[42.4,2.6],"shape_name":"Round tube profile","synonyms":["B42.4/2.6","B42.4x2.6","Buis42.4/2.6","Buis42.4x2.6"]}]},</v>
      </c>
    </row>
    <row r="285" spans="1:1">
      <c r="A285" t="str">
        <f>Tube_Profile!K5</f>
        <v>{"B42.4/3.2": [{"shape_coords":[42.4,3.2],"shape_name":"Round tube profile","synonyms":["B42.4/3.2","B42.4x3.2","Buis42.4/3.2","Buis42.4x3.2"]}]},</v>
      </c>
    </row>
    <row r="286" spans="1:1">
      <c r="A286" t="str">
        <f>Tube_Profile!K6</f>
        <v>{"B42.4/4": [{"shape_coords":[42.4,4],"shape_name":"Round tube profile","synonyms":["B42.4/4","B42.4x4","Buis42.4/4","Buis42.4x4"]}]},</v>
      </c>
    </row>
    <row r="287" spans="1:1">
      <c r="A287" t="str">
        <f>Tube_Profile!K7</f>
        <v>{"B48.3/2.6": [{"shape_coords":[48.3,2.6],"shape_name":"Round tube profile","synonyms":["B48.3/2.6","B48.3x2.6","Buis48.3/2.6","Buis48.3x2.6"]}]},</v>
      </c>
    </row>
    <row r="288" spans="1:1">
      <c r="A288" t="str">
        <f>Tube_Profile!K8</f>
        <v>{"B48.3/3.2": [{"shape_coords":[48.3,3.2],"shape_name":"Round tube profile","synonyms":["B48.3/3.2","B48.3x3.2","Buis48.3/3.2","Buis48.3x3.2"]}]},</v>
      </c>
    </row>
    <row r="289" spans="1:1">
      <c r="A289" t="str">
        <f>Tube_Profile!K9</f>
        <v>{"B48.3/4": [{"shape_coords":[48.3,4],"shape_name":"Round tube profile","synonyms":["B48.3/4","B48.3x4","Buis48.3/4","Buis48.3x4"]}]},</v>
      </c>
    </row>
    <row r="290" spans="1:1">
      <c r="A290" t="str">
        <f>Tube_Profile!K10</f>
        <v>{"B60.3/3.2": [{"shape_coords":[60.3,3.2],"shape_name":"Round tube profile","synonyms":["B60.3/3.2","B60.3x3.2","Buis60.3/3.2","Buis60.3x3.2"]}]},</v>
      </c>
    </row>
    <row r="291" spans="1:1">
      <c r="A291" t="str">
        <f>Tube_Profile!K11</f>
        <v>{"B60.3/4": [{"shape_coords":[60.3,4],"shape_name":"Round tube profile","synonyms":["B60.3/4","B60.3x4","Buis60.3/4","Buis60.3x4"]}]},</v>
      </c>
    </row>
    <row r="292" spans="1:1">
      <c r="A292" t="str">
        <f>Tube_Profile!K12</f>
        <v>{"B60.3/5": [{"shape_coords":[60.3,5],"shape_name":"Round tube profile","synonyms":["B60.3/5","B60.3x5","Buis60.3/5","Buis60.3x5"]}]},</v>
      </c>
    </row>
    <row r="293" spans="1:1">
      <c r="A293" t="str">
        <f>Tube_Profile!K13</f>
        <v>{"B76.1/3.2": [{"shape_coords":[76.1,3.2],"shape_name":"Round tube profile","synonyms":["B76.1/3.2","B76.1x3.2","Buis76.1/3.2","Buis76.1x3.2"]}]},</v>
      </c>
    </row>
    <row r="294" spans="1:1">
      <c r="A294" t="str">
        <f>Tube_Profile!K14</f>
        <v>{"B76.1/4": [{"shape_coords":[76.1,4],"shape_name":"Round tube profile","synonyms":["B76.1/4","B76.1x4","Buis76.1/4","Buis76.1x4"]}]},</v>
      </c>
    </row>
    <row r="295" spans="1:1">
      <c r="A295" t="str">
        <f>Tube_Profile!K15</f>
        <v>{"B76.1/5": [{"shape_coords":[76.1,5],"shape_name":"Round tube profile","synonyms":["B76.1/5","B76.1x5","Buis76.1/5","Buis76.1x5"]}]},</v>
      </c>
    </row>
    <row r="296" spans="1:1">
      <c r="A296" t="str">
        <f>Tube_Profile!K16</f>
        <v>{"B88.9/3.2": [{"shape_coords":[88.9,3.2],"shape_name":"Round tube profile","synonyms":["B88.9/3.2","B88.9x3.2","Buis88.9/3.2","Buis88.9x3.2"]}]},</v>
      </c>
    </row>
    <row r="297" spans="1:1">
      <c r="A297" t="str">
        <f>Tube_Profile!K17</f>
        <v>{"B88.9/4": [{"shape_coords":[88.9,4],"shape_name":"Round tube profile","synonyms":["B88.9/4","B88.9x4","Buis88.9/4","Buis88.9x4"]}]},</v>
      </c>
    </row>
    <row r="298" spans="1:1">
      <c r="A298" t="str">
        <f>Tube_Profile!K18</f>
        <v>{"B88.9/5": [{"shape_coords":[88.9,5],"shape_name":"Round tube profile","synonyms":["B88.9/5","B88.9x5","Buis88.9/5","Buis88.9x5"]}]},</v>
      </c>
    </row>
    <row r="299" spans="1:1">
      <c r="A299" t="str">
        <f>Tube_Profile!K19</f>
        <v>{"B114.3/4": [{"shape_coords":[114.3,4],"shape_name":"Round tube profile","synonyms":["B114.3/4","B114.3x4","Buis114.3/4","Buis114.3x4"]}]},</v>
      </c>
    </row>
    <row r="300" spans="1:1">
      <c r="A300" t="str">
        <f>Tube_Profile!K20</f>
        <v>{"B114.3/5": [{"shape_coords":[114.3,5],"shape_name":"Round tube profile","synonyms":["B114.3/5","B114.3x5","Buis114.3/5","Buis114.3x5"]}]},</v>
      </c>
    </row>
    <row r="301" spans="1:1">
      <c r="A301" t="str">
        <f>Tube_Profile!K21</f>
        <v>{"B114.3/6.3": [{"shape_coords":[114.3,6.3],"shape_name":"Round tube profile","synonyms":["B114.3/6.3","B114.3x6.3","Buis114.3/6.3","Buis114.3x6.3"]}]},</v>
      </c>
    </row>
    <row r="302" spans="1:1">
      <c r="A302" t="str">
        <f>Tube_Profile!K22</f>
        <v>{"B139.7/4": [{"shape_coords":[139.7,4],"shape_name":"Round tube profile","synonyms":["B139.7/4","B139.7x4","Buis139.7/4","Buis139.7x4"]}]},</v>
      </c>
    </row>
    <row r="303" spans="1:1">
      <c r="A303" t="str">
        <f>Tube_Profile!K23</f>
        <v>{"B139.7/5": [{"shape_coords":[139.7,5],"shape_name":"Round tube profile","synonyms":["B139.7/5","B139.7x5","Buis139.7/5","Buis139.7x5"]}]},</v>
      </c>
    </row>
    <row r="304" spans="1:1">
      <c r="A304" t="str">
        <f>Tube_Profile!K24</f>
        <v>{"B139.7/6.3": [{"shape_coords":[139.7,6.3],"shape_name":"Round tube profile","synonyms":["B139.7/6.3","B139.7x6.3","Buis139.7/6.3","Buis139.7x6.3"]}]},</v>
      </c>
    </row>
    <row r="305" spans="1:1">
      <c r="A305" t="str">
        <f>Tube_Profile!K25</f>
        <v>{"B139.7/8": [{"shape_coords":[139.7,8],"shape_name":"Round tube profile","synonyms":["B139.7/8","B139.7x8","Buis139.7/8","Buis139.7x8"]}]},</v>
      </c>
    </row>
    <row r="306" spans="1:1">
      <c r="A306" t="str">
        <f>Tube_Profile!K26</f>
        <v>{"B168.3/5": [{"shape_coords":[168.3,5],"shape_name":"Round tube profile","synonyms":["B168.3/5","B168.3x5","Buis168.3/5","Buis168.3x5"]}]},</v>
      </c>
    </row>
    <row r="307" spans="1:1">
      <c r="A307" t="str">
        <f>Tube_Profile!K27</f>
        <v>{"B168.3/6.3": [{"shape_coords":[168.3,6.3],"shape_name":"Round tube profile","synonyms":["B168.3/6.3","B168.3x6.3","Buis168.3/6.3","Buis168.3x6.3"]}]},</v>
      </c>
    </row>
    <row r="308" spans="1:1">
      <c r="A308" t="str">
        <f>Tube_Profile!K28</f>
        <v>{"B168.3/8": [{"shape_coords":[168.3,8],"shape_name":"Round tube profile","synonyms":["B168.3/8","B168.3x8","Buis168.3/8","Buis168.3x8"]}]},</v>
      </c>
    </row>
    <row r="309" spans="1:1">
      <c r="A309" t="str">
        <f>Tube_Profile!K29</f>
        <v>{"B168.3/10": [{"shape_coords":[168.3,10],"shape_name":"Round tube profile","synonyms":["B168.3/10","B168.3x10","Buis168.3/10","Buis168.3x10"]}]},</v>
      </c>
    </row>
    <row r="310" spans="1:1">
      <c r="A310" t="str">
        <f>Tube_Profile!K30</f>
        <v>{"B193.7/6.3": [{"shape_coords":[193.7,6.3],"shape_name":"Round tube profile","synonyms":["B193.7/6.3","B193.7x6.3","Buis193.7/6.3","Buis193.7x6.3"]}]},</v>
      </c>
    </row>
    <row r="311" spans="1:1">
      <c r="A311" t="str">
        <f>Tube_Profile!K31</f>
        <v>{"B193.7/8": [{"shape_coords":[193.7,8],"shape_name":"Round tube profile","synonyms":["B193.7/8","B193.7x8","Buis193.7/8","Buis193.7x8"]}]},</v>
      </c>
    </row>
    <row r="312" spans="1:1">
      <c r="A312" t="str">
        <f>Tube_Profile!K32</f>
        <v>{"B193.7/10": [{"shape_coords":[193.7,10],"shape_name":"Round tube profile","synonyms":["B193.7/10","B193.7x10","Buis193.7/10","Buis193.7x10"]}]},</v>
      </c>
    </row>
    <row r="313" spans="1:1">
      <c r="A313" t="str">
        <f>Tube_Profile!K33</f>
        <v>{"B219.1/5.9": [{"shape_coords":[219.1,5.9],"shape_name":"Round tube profile","synonyms":["B219.1/5.9","B219.1x5.9","Buis219.1/5.9","Buis219.1x5.9"]}]},</v>
      </c>
    </row>
    <row r="314" spans="1:1">
      <c r="A314" t="str">
        <f>Tube_Profile!K34</f>
        <v>{"B219.1/6.3": [{"shape_coords":[219.1,6.3],"shape_name":"Round tube profile","synonyms":["B219.1/6.3","B219.1x6.3","Buis219.1/6.3","Buis219.1x6.3"]}]},</v>
      </c>
    </row>
    <row r="315" spans="1:1">
      <c r="A315" t="str">
        <f>Tube_Profile!K35</f>
        <v>{"B219.1/8": [{"shape_coords":[219.1,8],"shape_name":"Round tube profile","synonyms":["B219.1/8","B219.1x8","Buis219.1/8","Buis219.1x8"]}]},</v>
      </c>
    </row>
    <row r="316" spans="1:1">
      <c r="A316" t="str">
        <f>Tube_Profile!K36</f>
        <v>{"B219.1/10": [{"shape_coords":[219.1,10],"shape_name":"Round tube profile","synonyms":["B219.1/10","B219.1x10","Buis219.1/10","Buis219.1x10"]}]},</v>
      </c>
    </row>
    <row r="317" spans="1:1">
      <c r="A317" t="str">
        <f>Tube_Profile!K37</f>
        <v>{"B244.5/6.3": [{"shape_coords":[244.5,6.3],"shape_name":"Round tube profile","synonyms":["B244.5/6.3","B244.5x6.3","Buis244.5/6.3","Buis244.5x6.3"]}]},</v>
      </c>
    </row>
    <row r="318" spans="1:1">
      <c r="A318" t="str">
        <f>Tube_Profile!K38</f>
        <v>{"B244.5/8": [{"shape_coords":[244.5,8],"shape_name":"Round tube profile","synonyms":["B244.5/8","B244.5x8","Buis244.5/8","Buis244.5x8"]}]},</v>
      </c>
    </row>
    <row r="319" spans="1:1">
      <c r="A319" t="str">
        <f>Tube_Profile!K39</f>
        <v>{"B244.5/10": [{"shape_coords":[244.5,10],"shape_name":"Round tube profile","synonyms":["B244.5/10","B244.5x10","Buis244.5/10","Buis244.5x10"]}]},</v>
      </c>
    </row>
    <row r="320" spans="1:1">
      <c r="A320" t="str">
        <f>Tube_Profile!K40</f>
        <v>{"B244.5/12.5": [{"shape_coords":[244.5,12.5],"shape_name":"Round tube profile","synonyms":["B244.5/12.5","B244.5x12.5","Buis244.5/12.5","Buis244.5x12.5"]}]},</v>
      </c>
    </row>
    <row r="321" spans="1:1">
      <c r="A321" t="str">
        <f>Tube_Profile!K41</f>
        <v>{"B273/6.3": [{"shape_coords":[273,6.3],"shape_name":"Round tube profile","synonyms":["B273/6.3","B273x6.3","Buis273/6.3","Buis273x6.3"]}]},</v>
      </c>
    </row>
    <row r="322" spans="1:1">
      <c r="A322" t="str">
        <f>Tube_Profile!K42</f>
        <v>{"B273/8": [{"shape_coords":[273,8],"shape_name":"Round tube profile","synonyms":["B273/8","B273x8","Buis273/8","Buis273x8"]}]},</v>
      </c>
    </row>
    <row r="323" spans="1:1">
      <c r="A323" t="str">
        <f>Tube_Profile!K43</f>
        <v>{"B273/10": [{"shape_coords":[273,10],"shape_name":"Round tube profile","synonyms":["B273/10","B273x10","Buis273/10","Buis273x10"]}]},</v>
      </c>
    </row>
    <row r="324" spans="1:1">
      <c r="A324" t="str">
        <f>Tube_Profile!K44</f>
        <v>{"B273/12.5": [{"shape_coords":[273,12.5],"shape_name":"Round tube profile","synonyms":["B273/12.5","B273x12.5","Buis273/12.5","Buis273x12.5"]}]},</v>
      </c>
    </row>
    <row r="325" spans="1:1">
      <c r="A325" t="str">
        <f>Tube_Profile!K45</f>
        <v>{"B323.9/8": [{"shape_coords":[323.9,8],"shape_name":"Round tube profile","synonyms":["B323.9/8","B323.9x8","Buis323.9/8","Buis323.9x8"]}]},</v>
      </c>
    </row>
    <row r="326" spans="1:1">
      <c r="A326" t="str">
        <f>Tube_Profile!K46</f>
        <v>{"B323.9/10": [{"shape_coords":[323.9,10],"shape_name":"Round tube profile","synonyms":["B323.9/10","B323.9x10","Buis323.9/10","Buis323.9x10"]}]},</v>
      </c>
    </row>
    <row r="327" spans="1:1">
      <c r="A327" t="str">
        <f>Tube_Profile!K47</f>
        <v>{"B323.9/12.5": [{"shape_coords":[323.9,12.5],"shape_name":"Round tube profile","synonyms":["B323.9/12.5","B323.9x12.5","Buis323.9/12.5","Buis323.9x12.5"]}]},</v>
      </c>
    </row>
    <row r="328" spans="1:1">
      <c r="A328" t="str">
        <f>Tube_Profile!K48</f>
        <v>{"B355.6/8": [{"shape_coords":[355.6,8],"shape_name":"Round tube profile","synonyms":["B355.6/8","B355.6x8","Buis355.6/8","Buis355.6x8"]}]},</v>
      </c>
    </row>
    <row r="329" spans="1:1">
      <c r="A329" t="str">
        <f>Tube_Profile!K49</f>
        <v>{"B355.6/10": [{"shape_coords":[355.6,10],"shape_name":"Round tube profile","synonyms":["B355.6/10","B355.6x10","Buis355.6/10","Buis355.6x10"]}]},</v>
      </c>
    </row>
    <row r="330" spans="1:1">
      <c r="A330" t="str">
        <f>Tube_Profile!K50</f>
        <v>{"B355.6/12.5": [{"shape_coords":[355.6,12.5],"shape_name":"Round tube profile","synonyms":["B355.6/12.5","B355.6x12.5","Buis355.6/12.5","Buis355.6x12.5"]}]},</v>
      </c>
    </row>
    <row r="331" spans="1:1">
      <c r="A331" t="str">
        <f>Tube_Profile!K51</f>
        <v>{"B355.6/16": [{"shape_coords":[355.6,16],"shape_name":"Round tube profile","synonyms":["B355.6/16","B355.6x16","Buis355.6/16","Buis355.6x16"]}]},</v>
      </c>
    </row>
    <row r="332" spans="1:1">
      <c r="A332" t="str">
        <f>Tube_Profile!K52</f>
        <v>{"B406.4/8": [{"shape_coords":[406.4,8],"shape_name":"Round tube profile","synonyms":["B406.4/8","B406.4x8","Buis406.4/8","Buis406.4x8"]}]},</v>
      </c>
    </row>
    <row r="333" spans="1:1">
      <c r="A333" t="str">
        <f>Tube_Profile!K53</f>
        <v>{"B406.4/10": [{"shape_coords":[406.4,10],"shape_name":"Round tube profile","synonyms":["B406.4/10","B406.4x10","Buis406.4/10","Buis406.4x10"]}]},</v>
      </c>
    </row>
    <row r="334" spans="1:1">
      <c r="A334" t="str">
        <f>Tube_Profile!K54</f>
        <v>{"B496.4/12.5": [{"shape_coords":[496.4,12.5],"shape_name":"Round tube profile","synonyms":["B496.4/12.5","B496.4x12.5","Buis496.4/12.5","Buis496.4x12.5"]}]},</v>
      </c>
    </row>
    <row r="335" spans="1:1">
      <c r="A335" t="str">
        <f>Tube_Profile!K55</f>
        <v>{"B406.4/16": [{"shape_coords":[406.4,16],"shape_name":"Round tube profile","synonyms":["B406.4/16","B406.4x16","Buis406.4/16","Buis406.4x16"]}]},</v>
      </c>
    </row>
    <row r="336" spans="1:1">
      <c r="A336" t="str">
        <f>Tube_Profile!K56</f>
        <v>{"B406.4/20": [{"shape_coords":[406.4,20],"shape_name":"Round tube profile","synonyms":["B406.4/20","B406.4x20","Buis406.4/20","Buis406.4x20"]}]},</v>
      </c>
    </row>
    <row r="337" spans="1:1">
      <c r="A337" t="str">
        <f>Tube_Profile!K57</f>
        <v>{"B457/10": [{"shape_coords":[457,10],"shape_name":"Round tube profile","synonyms":["B457/10","B457x10","Buis457/10","Buis457x10"]}]},</v>
      </c>
    </row>
    <row r="338" spans="1:1">
      <c r="A338" t="str">
        <f>Tube_Profile!K58</f>
        <v>{"B457/12.5": [{"shape_coords":[457,12.5],"shape_name":"Round tube profile","synonyms":["B457/12.5","B457x12.5","Buis457/12.5","Buis457x12.5"]}]},</v>
      </c>
    </row>
    <row r="339" spans="1:1">
      <c r="A339" t="str">
        <f>Tube_Profile!K59</f>
        <v>{"B457/16": [{"shape_coords":[457,16],"shape_name":"Round tube profile","synonyms":["B457/16","B457x16","Buis457/16","Buis457x16"]}]},</v>
      </c>
    </row>
    <row r="340" spans="1:1">
      <c r="A340" t="str">
        <f>Tube_Profile!K60</f>
        <v>{"B508/10": [{"shape_coords":[508,10],"shape_name":"Round tube profile","synonyms":["B508/10","B508x10","Buis508/10","Buis508x10"]}]},</v>
      </c>
    </row>
    <row r="341" spans="1:1">
      <c r="A341" t="str">
        <f>Tube_Profile!K61</f>
        <v>{"B508/12.5": [{"shape_coords":[508,12.5],"shape_name":"Round tube profile","synonyms":["B508/12.5","B508x12.5","Buis508/12.5","Buis508x12.5"]}]},</v>
      </c>
    </row>
    <row r="342" spans="1:1">
      <c r="A342" t="str">
        <f>Tube_Profile!K62</f>
        <v>{"B508/16": [{"shape_coords":[508,16],"shape_name":"Round tube profile","synonyms":["B508/16","B508x16","Buis508/16","Buis508x16"]}]},</v>
      </c>
    </row>
    <row r="343" spans="1:1">
      <c r="A343" t="str">
        <f>Tube_Profile!K63</f>
        <v>{"B508/20": [{"shape_coords":[508,20],"shape_name":"Round tube profile","synonyms":["B508/20","B508x20","Buis508/20","Buis508x20"]}]},</v>
      </c>
    </row>
    <row r="344" spans="1:1">
      <c r="A344" t="str">
        <f>Tube_Profile!K64</f>
        <v>{"B610/12.5": [{"shape_coords":[610,12.5],"shape_name":"Round tube profile","synonyms":["B610/12.5","B610x12.5","Buis610/12.5","Buis610x12.5"]}]},</v>
      </c>
    </row>
    <row r="345" spans="1:1">
      <c r="A345" t="str">
        <f>Tube_Profile!K65</f>
        <v>{"B610/16": [{"shape_coords":[610,16],"shape_name":"Round tube profile","synonyms":["B610/16","B610x16","Buis610/16","Buis610x16"]}]},</v>
      </c>
    </row>
    <row r="346" spans="1:1">
      <c r="A346" t="str">
        <f>Tube_Profile!K66</f>
        <v>{"B610/20": [{"shape_coords":[610,20],"shape_name":"Round tube profile","synonyms":["B610/20","B610x20","Buis610/20","Buis610x20"]}]},</v>
      </c>
    </row>
    <row r="347" spans="1:1">
      <c r="A347" t="str">
        <f>Tube_Profile!K67</f>
        <v>{"B610/30": [{"shape_coords":[610,30],"shape_name":"Round tube profile","synonyms":["B610/30","B610x30","Buis610/30","Buis610x30"]}]},</v>
      </c>
    </row>
    <row r="348" spans="1:1">
      <c r="A348" t="str">
        <f>'I-shape_sloped_flange'!S4</f>
        <v>{"INP80": [{"shape_coords":[80,42,3.9,5.9,3.9],"shape_name":"14","synonyms":["INP80","IN80P","INP 80","inp80","in80p","inp 80"]}]},</v>
      </c>
    </row>
    <row r="349" spans="1:1">
      <c r="A349" t="str">
        <f>'I-shape_sloped_flange'!S5</f>
        <v>{"INP100": [{"shape_coords":[100,50,4.5,6.8,4.5],"shape_name":"14","synonyms":["INP100","IN100P","INP 100","inp100","in100p","inp 100"]}]},</v>
      </c>
    </row>
    <row r="350" spans="1:1">
      <c r="A350" t="str">
        <f>'I-shape_sloped_flange'!S6</f>
        <v>{"INP120": [{"shape_coords":[120,58,5.1,7.7,5.1],"shape_name":"14","synonyms":["INP120","IN120P","INP 120","inp120","in120p","inp 120"]}]},</v>
      </c>
    </row>
    <row r="351" spans="1:1">
      <c r="A351" t="str">
        <f>'I-shape_sloped_flange'!S7</f>
        <v>{"INP140": [{"shape_coords":[140,66,5.7,8.6,5.7],"shape_name":"14","synonyms":["INP140","IN140P","INP 140","inp140","in140p","inp 140"]}]},</v>
      </c>
    </row>
    <row r="352" spans="1:1">
      <c r="A352" t="str">
        <f>'I-shape_sloped_flange'!S8</f>
        <v>{"INP160": [{"shape_coords":[160,74,6.3,9.5,6.3],"shape_name":"14","synonyms":["INP160","IN160P","INP 160","inp160","in160p","inp 160"]}]},</v>
      </c>
    </row>
    <row r="353" spans="1:1">
      <c r="A353" t="str">
        <f>'I-shape_sloped_flange'!S9</f>
        <v>{"INP180": [{"shape_coords":[180,82,6.9,10.4,6.9],"shape_name":"14","synonyms":["INP180","IN180P","INP 180","inp180","in180p","inp 180"]}]},</v>
      </c>
    </row>
    <row r="354" spans="1:1">
      <c r="A354" t="str">
        <f>'I-shape_sloped_flange'!S10</f>
        <v>{"INP200": [{"shape_coords":[200,90,7.5,11.3,7.5],"shape_name":"14","synonyms":["INP200","IN200P","INP 200","inp200","in200p","inp 200"]}]},</v>
      </c>
    </row>
    <row r="355" spans="1:1">
      <c r="A355" t="str">
        <f>'I-shape_sloped_flange'!S11</f>
        <v>{"INP220": [{"shape_coords":[220,98,8.1,12.2,8.1],"shape_name":"14","synonyms":["INP220","IN220P","INP 220","inp220","in220p","inp 220"]}]},</v>
      </c>
    </row>
    <row r="356" spans="1:1">
      <c r="A356" t="str">
        <f>'I-shape_sloped_flange'!S12</f>
        <v>{"INP240": [{"shape_coords":[240,106,8.7,13.1,8.7],"shape_name":"14","synonyms":["INP240","IN240P","INP 240","inp240","in240p","inp 240"]}]},</v>
      </c>
    </row>
    <row r="357" spans="1:1">
      <c r="A357" t="str">
        <f>'I-shape_sloped_flange'!S13</f>
        <v>{"INP260": [{"shape_coords":[260,113,9.4,14.1,9.4],"shape_name":"14","synonyms":["INP260","IN260P","INP 260","inp260","in260p","inp 260"]}]},</v>
      </c>
    </row>
    <row r="358" spans="1:1">
      <c r="A358" t="str">
        <f>'I-shape_sloped_flange'!S14</f>
        <v>{"INP280": [{"shape_coords":[280,119,10.1,15.2,10.1],"shape_name":"14","synonyms":["INP280","IN280P","INP 280","inp280","in280p","inp 280"]}]},</v>
      </c>
    </row>
    <row r="359" spans="1:1">
      <c r="A359" t="str">
        <f>'I-shape_sloped_flange'!S15</f>
        <v>{"INP300": [{"shape_coords":[300,125,10.8,16.2,10.8],"shape_name":"14","synonyms":["INP300","IN300P","INP 300","inp300","in300p","inp 300"]}]},</v>
      </c>
    </row>
    <row r="360" spans="1:1">
      <c r="A360" t="str">
        <f>'I-shape_sloped_flange'!S16</f>
        <v>{"INP320": [{"shape_coords":[320,131,11.5,17.3,11.5],"shape_name":"14","synonyms":["INP320","IN320P","INP 320","inp320","in320p","inp 320"]}]},</v>
      </c>
    </row>
    <row r="361" spans="1:1">
      <c r="A361" t="str">
        <f>'I-shape_sloped_flange'!S17</f>
        <v>{"INP340": [{"shape_coords":[340,137,12.2,18.3,12.2],"shape_name":"14","synonyms":["INP340","IN340P","INP 340","inp340","in340p","inp 340"]}]},</v>
      </c>
    </row>
    <row r="362" spans="1:1">
      <c r="A362" t="str">
        <f>'I-shape_sloped_flange'!S18</f>
        <v>{"INP360": [{"shape_coords":[360,143,13,19.5,13],"shape_name":"14","synonyms":["INP360","IN360P","INP 360","inp360","in360p","inp 360"]}]},</v>
      </c>
    </row>
    <row r="363" spans="1:1">
      <c r="A363" t="str">
        <f>'I-shape_sloped_flange'!S19</f>
        <v>{"INP380": [{"shape_coords":[380,149,13.7,20.5,13.7],"shape_name":"14","synonyms":["INP380","IN380P","INP 380","inp380","in380p","inp 380"]}]},</v>
      </c>
    </row>
    <row r="364" spans="1:1">
      <c r="A364" t="str">
        <f>'I-shape_sloped_flange'!S20</f>
        <v>{"INP400": [{"shape_coords":[400,155,14.4,21.6,14.4],"shape_name":"14","synonyms":["INP400","IN400P","INP 400","inp400","in400p","inp 400"]}]},</v>
      </c>
    </row>
    <row r="365" spans="1:1">
      <c r="A365" t="str">
        <f>'I-shape_sloped_flange'!S21</f>
        <v>{"INP450": [{"shape_coords":[450,170,16.2,24.3,16.2],"shape_name":"14","synonyms":["INP450","IN450P","INP 450","inp450","in450p","inp 450"]}]},</v>
      </c>
    </row>
    <row r="366" spans="1:1">
      <c r="A366" t="str">
        <f>'I-shape_sloped_flange'!S22</f>
        <v>{"INP500": [{"shape_coords":[500,185,18,27,18],"shape_name":"14","synonyms":["INP500","IN500P","INP 500","inp500","in500p","inp 500"]}]},</v>
      </c>
    </row>
    <row r="367" spans="1:1">
      <c r="A367" t="str">
        <f>'I-shape_sloped_flange'!S23</f>
        <v>{"INP550": [{"shape_coords":[550,200,19,30,19],"shape_name":"14","synonyms":["INP550","IN550P","INP 550","inp550","in550p","inp 550"]}]},</v>
      </c>
    </row>
    <row r="368" spans="1:1">
      <c r="A368" t="str">
        <f>'I-shape_sloped_flange'!S25</f>
        <v>{"18 B": [{"shape_coords":[180,180,8.5,12.9,8.5],"shape_name":"9","synonyms":["18 B","18B","18B","18 b","18b","18B"]}]},</v>
      </c>
    </row>
    <row r="369" spans="1:1">
      <c r="A369" t="str">
        <f>'I-shape_sloped_flange'!S26</f>
        <v>{"20 B": [{"shape_coords":[200,200,8.5,13.8,8.5],"shape_name":"9","synonyms":["20 B","20B","20B","20 b","20b","20B"]}]},</v>
      </c>
    </row>
    <row r="370" spans="1:1">
      <c r="A370" t="str">
        <f>'I-shape_sloped_flange'!S27</f>
        <v>{"22 B": [{"shape_coords":[220,220,9,14.8,9],"shape_name":"9","synonyms":["22 B","22B","22B","22 b","22b","22B"]}]},</v>
      </c>
    </row>
    <row r="371" spans="1:1">
      <c r="A371" t="str">
        <f>'I-shape_sloped_flange'!S28</f>
        <v>{"24 B": [{"shape_coords":[240,240,10,15.7,10],"shape_name":"9","synonyms":["24 B","24B","24B","24 b","24b","24B"]}]},</v>
      </c>
    </row>
    <row r="372" spans="1:1">
      <c r="A372" t="str">
        <f>'I-shape_sloped_flange'!S29</f>
        <v>{"25 B": [{"shape_coords":[250,250,10.5,16.3,10.5],"shape_name":"9","synonyms":["25 B","25B","25B","25 b","25b","25B"]}]},</v>
      </c>
    </row>
    <row r="373" spans="1:1">
      <c r="A373" t="str">
        <f>'I-shape_sloped_flange'!S30</f>
        <v>{"26 B": [{"shape_coords":[260,260,11,17.3,11],"shape_name":"9","synonyms":["26 B","26B","26B","26 b","26b","26B"]}]},</v>
      </c>
    </row>
    <row r="374" spans="1:1">
      <c r="A374" t="str">
        <f>'I-shape_sloped_flange'!S31</f>
        <v>{"27 B": [{"shape_coords":[270,270,11.25,17.8,11.25],"shape_name":"9","synonyms":["27 B","27B","27B","27 b","27b","27B"]}]},</v>
      </c>
    </row>
    <row r="375" spans="1:1">
      <c r="A375" t="str">
        <f>'I-shape_sloped_flange'!S32</f>
        <v>{"28 B": [{"shape_coords":[280,280,11.5,18.4,11.5],"shape_name":"9","synonyms":["28 B","28B","28B","28 b","28b","28B"]}]},</v>
      </c>
    </row>
    <row r="376" spans="1:1">
      <c r="A376" t="str">
        <f>'I-shape_sloped_flange'!S33</f>
        <v>{"29 B": [{"shape_coords":[290,290,12,19,12],"shape_name":"9","synonyms":["29 B","29B","29B","29 b","29b","29B"]}]},</v>
      </c>
    </row>
    <row r="377" spans="1:1">
      <c r="A377" t="str">
        <f>'I-shape_sloped_flange'!S34</f>
        <v>{"30 B": [{"shape_coords":[300,300,12.5,19.8,12.5],"shape_name":"9","synonyms":["30 B","30B","30B","30 b","30b","30B"]}]},</v>
      </c>
    </row>
    <row r="378" spans="1:1">
      <c r="A378" t="str">
        <f>'I-shape_sloped_flange'!S35</f>
        <v>{"32 B": [{"shape_coords":[320,300,13,20.6,13],"shape_name":"9","synonyms":["32 B","32B","32B","32 b","32b","32B"]}]},</v>
      </c>
    </row>
    <row r="379" spans="1:1">
      <c r="A379" t="str">
        <f>'I-shape_sloped_flange'!S36</f>
        <v>{"34 B": [{"shape_coords":[340,300,13.4,21.2,13.4],"shape_name":"9","synonyms":["34 B","34B","34B","34 b","34b","34B"]}]},</v>
      </c>
    </row>
    <row r="380" spans="1:1">
      <c r="A380" t="str">
        <f>'I-shape_sloped_flange'!S37</f>
        <v>{"36 B": [{"shape_coords":[360,300,14.2,22.6,14.2],"shape_name":"9","synonyms":["36 B","36B","36B","36 b","36b","36B"]}]},</v>
      </c>
    </row>
    <row r="381" spans="1:1">
      <c r="A381" t="str">
        <f>'I-shape_sloped_flange'!S38</f>
        <v>{"38 B": [{"shape_coords":[380,300,14.8,23.4,14.8],"shape_name":"9","synonyms":["38 B","38B","38B","38 b","38b","38B"]}]},</v>
      </c>
    </row>
    <row r="382" spans="1:1">
      <c r="A382" t="str">
        <f>'I-shape_sloped_flange'!S39</f>
        <v>{"40 B": [{"shape_coords":[400,300,15.5,24.6,15.5],"shape_name":"9","synonyms":["40 B","40B","40B","40 b","40b","40B"]}]},</v>
      </c>
    </row>
    <row r="383" spans="1:1">
      <c r="A383" t="str">
        <f>'I-shape_sloped_flange'!S40</f>
        <v>{"42.5 B": [{"shape_coords":[425,300,16,25.4,16],"shape_name":"9","synonyms":["42.5 B","42.5B","42.5B","42.5 b","42.5b","42.5B"]}]},</v>
      </c>
    </row>
    <row r="384" spans="1:1">
      <c r="A384" t="str">
        <f>'I-shape_sloped_flange'!S41</f>
        <v>{"45 B": [{"shape_coords":[450,300,17,26.7,17],"shape_name":"9","synonyms":["45 B","45B","45B","45 b","45b","45B"]}]},</v>
      </c>
    </row>
    <row r="385" spans="1:1">
      <c r="A385" t="str">
        <f>'I-shape_sloped_flange'!S42</f>
        <v>{"47.5 B": [{"shape_coords":[475,300,17.6,27.7,17.6],"shape_name":"9","synonyms":["47.5 B","47.5B","47.5B","47.5 b","47.5b","47.5B"]}]},</v>
      </c>
    </row>
    <row r="386" spans="1:1">
      <c r="A386" t="str">
        <f>'I-shape_sloped_flange'!S43</f>
        <v>{"50 B": [{"shape_coords":[500,300,19.4,28.9,19.4],"shape_name":"9","synonyms":["50 B","50B","50B","50 b","50b","50B"]}]},</v>
      </c>
    </row>
    <row r="387" spans="1:1">
      <c r="A387" t="str">
        <f>'I-shape_sloped_flange'!S44</f>
        <v>{"55 B": [{"shape_coords":[550,300,20.6,30.8,20.6],"shape_name":"9","synonyms":["55 B","55B","55B","55 b","55b","55B"]}]},</v>
      </c>
    </row>
    <row r="388" spans="1:1">
      <c r="A388" t="str">
        <f>'I-shape_sloped_flange'!S45</f>
        <v>{"60 B": [{"shape_coords":[600,300,20.8,31,20.8],"shape_name":"9","synonyms":["60 B","60B","60B","60 b","60b","60B"]}]},</v>
      </c>
    </row>
    <row r="389" spans="1:1">
      <c r="A389" t="str">
        <f>'I-shape_sloped_flange'!S46</f>
        <v>{"65 B": [{"shape_coords":[650,300,21.1,31.3,21.1],"shape_name":"9","synonyms":["65 B","65B","65B","65 b","65b","65B"]}]},</v>
      </c>
    </row>
    <row r="390" spans="1:1">
      <c r="A390" t="str">
        <f>'I-shape_sloped_flange'!S47</f>
        <v>{"70 B": [{"shape_coords":[700,300,21.1,31.3,21.1],"shape_name":"9","synonyms":["70 B","70B","70B","70 b","70b","70B"]}]},</v>
      </c>
    </row>
    <row r="391" spans="1:1">
      <c r="A391" t="str">
        <f>'I-shape_sloped_flange'!S48</f>
        <v>{"75 B": [{"shape_coords":[750,300,21.1,31.3,21.1],"shape_name":"9","synonyms":["75 B","75B","75B","75 b","75b","75B"]}]},</v>
      </c>
    </row>
    <row r="392" spans="1:1">
      <c r="A392" t="str">
        <f>'I-shape_sloped_flange'!S49</f>
        <v>{"80 B": [{"shape_coords":[800,300,21.5,32.3,21.5],"shape_name":"9","synonyms":["80 B","80B","80B","80 b","80b","80B"]}]},</v>
      </c>
    </row>
    <row r="393" spans="1:1">
      <c r="A393" t="str">
        <f>'I-shape_sloped_flange'!S50</f>
        <v>{"85 B": [{"shape_coords":[850,300,21.5,32.3,21.5],"shape_name":"9","synonyms":["85 B","85B","85B","85 b","85b","85B"]}]},</v>
      </c>
    </row>
    <row r="394" spans="1:1">
      <c r="A394" t="str">
        <f>'I-shape_sloped_flange'!S51</f>
        <v>{"90 B": [{"shape_coords":[900,300,21.5,32.3,21.5],"shape_name":"9","synonyms":["90 B","90B","90B","90 b","90b","90B"]}]},</v>
      </c>
    </row>
    <row r="395" spans="1:1">
      <c r="A395" t="str">
        <f>'I-shape_sloped_flange'!S52</f>
        <v>{"95 B": [{"shape_coords":[950,300,21.9,33.3,21.9],"shape_name":"9","synonyms":["95 B","95B","95B","95 b","95b","95B"]}]},</v>
      </c>
    </row>
    <row r="396" spans="1:1">
      <c r="A396" t="str">
        <f>'I-shape_sloped_flange'!S53</f>
        <v>{"100 B": [{"shape_coords":[1000,300,21.9,33.3,21.9],"shape_name":"9","synonyms":["100 B","100B","100B","100 b","100b","100B"]}]},</v>
      </c>
    </row>
    <row r="397" spans="1:1">
      <c r="A397" t="str">
        <f>'I-shape_sloped_flange'!S54</f>
        <v>{"8 N.P.": [{"shape_coords":[80,42,3.9,5.9,3.9],"shape_name":"14","synonyms":["8 NP","NP8","NP 8","N.P. 8","np8","np 8"]}]},</v>
      </c>
    </row>
    <row r="398" spans="1:1">
      <c r="A398" t="str">
        <f>'I-shape_sloped_flange'!S55</f>
        <v>{"9 N.P.": [{"shape_coords":[90,46,4.2,6.3,4.2],"shape_name":"14","synonyms":["9 NP","NP9","NP 9","N.P. 9","np9","np 9"]}]},</v>
      </c>
    </row>
    <row r="399" spans="1:1">
      <c r="A399" t="str">
        <f>'I-shape_sloped_flange'!S56</f>
        <v>{"10 N.P.": [{"shape_coords":[100,50,4.5,6.8,4.5],"shape_name":"14","synonyms":["10 NP","NP10","NP 10","N.P. 10","np10","np 10"]}]},</v>
      </c>
    </row>
    <row r="400" spans="1:1">
      <c r="A400" t="str">
        <f>'I-shape_sloped_flange'!S57</f>
        <v>{"11 N.P.": [{"shape_coords":[110,54,4.8,7.2,4.8],"shape_name":"14","synonyms":["11 NP","NP11","NP 11","N.P. 11","np11","np 11"]}]},</v>
      </c>
    </row>
    <row r="401" spans="1:1">
      <c r="A401" t="str">
        <f>'I-shape_sloped_flange'!S58</f>
        <v>{"12 N.P.": [{"shape_coords":[120,58,5.1,7.7,5.1],"shape_name":"14","synonyms":["12 NP","NP12","NP 12","N.P. 12","np12","np 12"]}]},</v>
      </c>
    </row>
    <row r="402" spans="1:1">
      <c r="A402" t="str">
        <f>'I-shape_sloped_flange'!S59</f>
        <v>{"13 N.P.": [{"shape_coords":[130,62,5.4,8.1,5.4],"shape_name":"14","synonyms":["13 NP","NP13","NP 13","N.P. 13","np13","np 13"]}]},</v>
      </c>
    </row>
    <row r="403" spans="1:1">
      <c r="A403" t="str">
        <f>'I-shape_sloped_flange'!S60</f>
        <v>{"14 N.P.": [{"shape_coords":[140,66,5.7,8.6,5.7],"shape_name":"14","synonyms":["14 NP","NP14","NP 14","N.P. 14","np14","np 14"]}]},</v>
      </c>
    </row>
    <row r="404" spans="1:1">
      <c r="A404" t="str">
        <f>'I-shape_sloped_flange'!S61</f>
        <v>{"15 N.P.": [{"shape_coords":[150,70,6,9,6],"shape_name":"14","synonyms":["15 NP","NP15","NP 15","N.P. 15","np15","np 15"]}]},</v>
      </c>
    </row>
    <row r="405" spans="1:1">
      <c r="A405" t="str">
        <f>'I-shape_sloped_flange'!S62</f>
        <v>{"16 N.P.": [{"shape_coords":[160,74,6.3,9.5,6.3],"shape_name":"14","synonyms":["16 NP","NP16","NP 16","N.P. 16","np16","np 16"]}]},</v>
      </c>
    </row>
    <row r="406" spans="1:1">
      <c r="A406" t="str">
        <f>'I-shape_sloped_flange'!S63</f>
        <v>{"17 N.P.": [{"shape_coords":[170,78,6.6,9.9,6.6],"shape_name":"14","synonyms":["17 NP","NP17","NP 17","N.P. 17","np17","np 17"]}]},</v>
      </c>
    </row>
    <row r="407" spans="1:1">
      <c r="A407" t="str">
        <f>'I-shape_sloped_flange'!S64</f>
        <v>{"18 N.P.": [{"shape_coords":[180,82,6.9,10.4,6.9],"shape_name":"14","synonyms":["18 NP","NP18","NP 18","N.P. 18","np18","np 18"]}]},</v>
      </c>
    </row>
    <row r="408" spans="1:1">
      <c r="A408" t="str">
        <f>'I-shape_sloped_flange'!S65</f>
        <v>{"19 N.P.": [{"shape_coords":[190,86,7.2,10.8,7.2],"shape_name":"14","synonyms":["19 NP","NP19","NP 19","N.P. 19","np19","np 19"]}]},</v>
      </c>
    </row>
    <row r="409" spans="1:1">
      <c r="A409" t="str">
        <f>'I-shape_sloped_flange'!S66</f>
        <v>{"20 N.P.": [{"shape_coords":[200,90,7.5,11.3,7.5],"shape_name":"14","synonyms":["20 NP","NP20","NP 20","N.P. 20","np20","np 20"]}]},</v>
      </c>
    </row>
    <row r="410" spans="1:1">
      <c r="A410" t="str">
        <f>'I-shape_sloped_flange'!S67</f>
        <v>{"21 N.P.": [{"shape_coords":[210,94,7.8,11.7,7.8],"shape_name":"14","synonyms":["21 NP","NP21","NP 21","N.P. 21","np21","np 21"]}]},</v>
      </c>
    </row>
    <row r="411" spans="1:1">
      <c r="A411" t="str">
        <f>'I-shape_sloped_flange'!S68</f>
        <v>{"22 N.P.": [{"shape_coords":[220,98,8.1,12.2,8.1],"shape_name":"14","synonyms":["22 NP","NP22","NP 22","N.P. 22","np22","np 22"]}]},</v>
      </c>
    </row>
    <row r="412" spans="1:1">
      <c r="A412" t="str">
        <f>'I-shape_sloped_flange'!S69</f>
        <v>{"23 N.P.": [{"shape_coords":[230,102,8.4,12.6,8.4],"shape_name":"14","synonyms":["23 NP","NP23","NP 23","N.P. 23","np23","np 23"]}]},</v>
      </c>
    </row>
    <row r="413" spans="1:1">
      <c r="A413" t="str">
        <f>'I-shape_sloped_flange'!S70</f>
        <v>{"24 N.P.": [{"shape_coords":[240,106,8.7,13.1,8.7],"shape_name":"14","synonyms":["24 NP","NP24","NP 24","N.P. 24","np24","np 24"]}]},</v>
      </c>
    </row>
    <row r="414" spans="1:1">
      <c r="A414" t="str">
        <f>'I-shape_sloped_flange'!S71</f>
        <v>{"25 N.P.": [{"shape_coords":[250,110,9,13.6,9],"shape_name":"14","synonyms":["25 NP","NP25","NP 25","N.P. 25","np25","np 25"]}]},</v>
      </c>
    </row>
    <row r="415" spans="1:1">
      <c r="A415" t="str">
        <f>'I-shape_sloped_flange'!S72</f>
        <v>{"26 N.P.": [{"shape_coords":[260,113,9.4,14.1,9.4],"shape_name":"14","synonyms":["26 NP","NP26","NP 26","N.P. 26","np26","np 26"]}]},</v>
      </c>
    </row>
    <row r="416" spans="1:1">
      <c r="A416" t="str">
        <f>'I-shape_sloped_flange'!S73</f>
        <v>{"27 N.P.": [{"shape_coords":[270,116,9.7,14.7,9.7],"shape_name":"14","synonyms":["27 NP","NP27","NP 27","N.P. 27","np27","np 27"]}]},</v>
      </c>
    </row>
    <row r="417" spans="1:1">
      <c r="A417" t="str">
        <f>'I-shape_sloped_flange'!S74</f>
        <v>{"28 N.P.": [{"shape_coords":[280,119,10.1,15.2,10.1],"shape_name":"14","synonyms":["28 NP","NP28","NP 28","N.P. 28","np28","np 28"]}]},</v>
      </c>
    </row>
    <row r="418" spans="1:1">
      <c r="A418" t="str">
        <f>'I-shape_sloped_flange'!S75</f>
        <v>{"29 N.P.": [{"shape_coords":[290,122,10.4,15.7,10.4],"shape_name":"14","synonyms":["29 NP","NP29","NP 29","N.P. 29","np29","np 29"]}]},</v>
      </c>
    </row>
    <row r="419" spans="1:1">
      <c r="A419" t="str">
        <f>'I-shape_sloped_flange'!S76</f>
        <v>{"30 N.P.": [{"shape_coords":[300,125,10.8,16.2,10.8],"shape_name":"14","synonyms":["30 NP","NP30","NP 30","N.P. 30","np30","np 30"]}]},</v>
      </c>
    </row>
    <row r="420" spans="1:1">
      <c r="A420" t="str">
        <f>'I-shape_sloped_flange'!S77</f>
        <v>{"32 N.P.": [{"shape_coords":[320,131,11.5,17.3,11.5],"shape_name":"14","synonyms":["32 NP","NP32","NP 32","N.P. 32","np32","np 32"]}]},</v>
      </c>
    </row>
    <row r="421" spans="1:1">
      <c r="A421" t="str">
        <f>'I-shape_sloped_flange'!S78</f>
        <v>{"34 N.P.": [{"shape_coords":[340,137,12.2,18.3,12.2],"shape_name":"14","synonyms":["34 NP","NP34","NP 34","N.P. 34","np34","np 34"]}]},</v>
      </c>
    </row>
    <row r="422" spans="1:1">
      <c r="A422" t="str">
        <f>'I-shape_sloped_flange'!S79</f>
        <v>{"36 N.P.": [{"shape_coords":[360,143,13,19.5,13],"shape_name":"14","synonyms":["36 NP","NP36","NP 36","N.P. 36","np36","np 36"]}]},</v>
      </c>
    </row>
    <row r="423" spans="1:1">
      <c r="A423" t="str">
        <f>'I-shape_sloped_flange'!S80</f>
        <v>{"38 N.P.": [{"shape_coords":[380,149,13.7,20.5,13.7],"shape_name":"14","synonyms":["38 NP","NP38","NP 38","N.P. 38","np38","np 38"]}]},</v>
      </c>
    </row>
    <row r="424" spans="1:1">
      <c r="A424" t="str">
        <f>'I-shape_sloped_flange'!S81</f>
        <v>{"40 N.P.": [{"shape_coords":[400,155,14.4,21.6,14.4],"shape_name":"14","synonyms":["40 NP","NP40","NP 40","N.P. 40","np40","np 40"]}]},</v>
      </c>
    </row>
    <row r="425" spans="1:1">
      <c r="A425" t="str">
        <f>'I-shape_sloped_flange'!S82</f>
        <v>{"42.5 N.P.": [{"shape_coords":[425,163,15.3,23,15.3],"shape_name":"14","synonyms":["42.5 NP","NP42.5","NP 42.5","N.P. 42.5","np42.5","np 42.5"]}]},</v>
      </c>
    </row>
    <row r="426" spans="1:1">
      <c r="A426" t="str">
        <f>'I-shape_sloped_flange'!S83</f>
        <v>{"45 N.P.": [{"shape_coords":[450,170,16.2,24.3,16.2],"shape_name":"14","synonyms":["45 NP","NP45","NP 45","N.P. 45","np45","np 45"]}]},</v>
      </c>
    </row>
    <row r="427" spans="1:1">
      <c r="A427" t="str">
        <f>'I-shape_sloped_flange'!S84</f>
        <v>{"47.5 N.P.": [{"shape_coords":[475,178,17.1,25.6,17.1],"shape_name":"14","synonyms":["47.5 NP","NP47.5","NP 47.5","N.P. 47.5","np47.5","np 47.5"]}]},</v>
      </c>
    </row>
    <row r="428" spans="1:1">
      <c r="A428" t="str">
        <f>'I-shape_sloped_flange'!S85</f>
        <v>{"50 N.P.": [{"shape_coords":[500,185,18,27,18],"shape_name":"14","synonyms":["50 NP","NP50","NP 50","N.P. 50","np50","np 50"]}]},</v>
      </c>
    </row>
    <row r="429" spans="1:1">
      <c r="A429" t="str">
        <f>'I-shape_sloped_flange'!S86</f>
        <v>{"55 N.P.": [{"shape_coords":[550,200,19,30,19],"shape_name":"14","synonyms":["55 NP","NP55","NP 55","N.P. 55","np55","np 55"]}]},</v>
      </c>
    </row>
    <row r="430" spans="1:1">
      <c r="A430" t="str">
        <f>T_profile!V4</f>
        <v>{"T15/15/3": [{"shape_coords":[15,15,3,3,3,1.5,1,7.5,4.6],"shape_name":"TProfile","synonyms":["T15/15/3","T 15","t 15","t15/15/3"]}]},</v>
      </c>
    </row>
    <row r="431" spans="1:1">
      <c r="A431" t="str">
        <f>T_profile!V5</f>
        <v>{"T20/20/3": [{"shape_coords":[20,20,3,3,3,1.5,1,10,5.8],"shape_name":"TProfile","synonyms":["T20/20/3","T 20","t 20","t20/20/3"]}]},</v>
      </c>
    </row>
    <row r="432" spans="1:1">
      <c r="A432" t="str">
        <f>T_profile!V6</f>
        <v>{"T25/25/3.5": [{"shape_coords":[25,25,3.5,3.5,3.5,2,1,12.5,7.3],"shape_name":"TProfile","synonyms":["T25/25/3.5","T 25","t 25","t25/25/3.5"]}]},</v>
      </c>
    </row>
    <row r="433" spans="1:1">
      <c r="A433" t="str">
        <f>T_profile!V7</f>
        <v>{"T30/30/4": [{"shape_coords":[30,30,4,4,4,2,1,15,8.5],"shape_name":"TProfile","synonyms":["T30/30/4","T 30","t 30","t30/30/4"]}]},</v>
      </c>
    </row>
    <row r="434" spans="1:1">
      <c r="A434" t="str">
        <f>T_profile!V8</f>
        <v>{"T35/35/4.5": [{"shape_coords":[35,35,4.5,4.5,4.5,2.5,1,17.5,9.9],"shape_name":"TProfile","synonyms":["T35/35/4.5","T 35","t 35","t35/35/4.5"]}]},</v>
      </c>
    </row>
    <row r="435" spans="1:1">
      <c r="A435" t="str">
        <f>T_profile!V9</f>
        <v>{"T40/40/5": [{"shape_coords":[40,40,5,5,5,2.5,1,20,11.2],"shape_name":"TProfile","synonyms":["T40/40/5","T 40","t 40","t40/40/5"]}]},</v>
      </c>
    </row>
    <row r="436" spans="1:1">
      <c r="A436" t="str">
        <f>T_profile!V10</f>
        <v>{"T45/45/5.5": [{"shape_coords":[45,45,5.5,5.5,5.5,3,1.5,22.5,12.6],"shape_name":"TProfile","synonyms":["T45/45/5.5","T 45","t 45","t45/45/5.5"]}]},</v>
      </c>
    </row>
    <row r="437" spans="1:1">
      <c r="A437" t="str">
        <f>T_profile!V11</f>
        <v>{"T50/50/6": [{"shape_coords":[50,50,6,6,6,3,1.5,25,13.9],"shape_name":"TProfile","synonyms":["T50/50/6","T 50","t 50","t50/50/6"]}]},</v>
      </c>
    </row>
    <row r="438" spans="1:1">
      <c r="A438" t="str">
        <f>T_profile!V12</f>
        <v>{"T60/60/7": [{"shape_coords":[60,60,7,7,7,3.5,2,30,16.6],"shape_name":"TProfile","synonyms":["T60/60/7","T 60","t 60","t60/60/7"]}]},</v>
      </c>
    </row>
    <row r="439" spans="1:1">
      <c r="A439" t="str">
        <f>T_profile!V13</f>
        <v>{"T70/70/7": [{"shape_coords":[70,70,8,8,8,4,2,35,19.4],"shape_name":"TProfile","synonyms":["T70/70/7","T 70","t 70","t70/70/7"]}]},</v>
      </c>
    </row>
    <row r="440" spans="1:1">
      <c r="A440" t="str">
        <f>T_profile!V14</f>
        <v>{"T80/80/9": [{"shape_coords":[80,80,9,9,9,4.5,2,40,22.2],"shape_name":"TProfile","synonyms":["T80/80/9","T 80","t 80","t80/80/9"]}]},</v>
      </c>
    </row>
    <row r="441" spans="1:1">
      <c r="A441" t="str">
        <f>T_profile!V15</f>
        <v>{"T90/90/10": [{"shape_coords":[90,90,10,10,10,5,2.5,45,24.8],"shape_name":"TProfile","synonyms":["T90/90/10","T 90","t 90","t90/90/10"]}]},</v>
      </c>
    </row>
    <row r="442" spans="1:1">
      <c r="A442" t="str">
        <f>T_profile!V16</f>
        <v>{"T100/100/11": [{"shape_coords":[100,100,11,11,11,5.5,3,50,27.4],"shape_name":"TProfile","synonyms":["T100/100/11","T 100","t 100","t100/100/11"]}]},</v>
      </c>
    </row>
    <row r="443" spans="1:1">
      <c r="A443" t="str">
        <f>T_profile!V17</f>
        <v>{"T120/120/13": [{"shape_coords":[120,120,13,13,13,6.5,3,60,32.8],"shape_name":"TProfile","synonyms":["T120/120/13","T 120","t 120","t120/120/13"]}]},</v>
      </c>
    </row>
    <row r="444" spans="1:1">
      <c r="A444" t="str">
        <f>T_profile!V18</f>
        <v>{"T140/140/15": [{"shape_coords":[140,140,15,15,15,7.5,4,70,38],"shape_name":"TProfile","synonyms":["T140/140/15","T 140","t 140","t140/140/15"]}]},</v>
      </c>
    </row>
    <row r="445" spans="1:1">
      <c r="A445" t="str">
        <f>T_profile!V19</f>
        <v>{"T160/160/15": [{"shape_coords":[160,160,15,15,15,7.5,4,80,42],"shape_name":"TProfile","synonyms":["T160/160/15","T 160","t 160","t160/160/15"]}]},</v>
      </c>
    </row>
    <row r="446" spans="1:1">
      <c r="A446" t="str">
        <f>T_profile!V20</f>
        <v>{"T180/180/18": [{"shape_coords":[180,180,18,18,18,9,4.5,90,48],"shape_name":"TProfile","synonyms":["T180/180/18","T 180","t 180","t180/180/18"]}]},</v>
      </c>
    </row>
    <row r="447" spans="1:1">
      <c r="A447" t="str">
        <f>CChannelParallelFlange!P4</f>
        <v>{"UPE80": [{"shape_coords":[80,50,4.5,8,10,18.5],"shape_name":"C-channel parallel flange","synonyms":["UPE80","UPE 80","UP80E","upe80","upe 80","up80e"]}]},</v>
      </c>
    </row>
    <row r="448" spans="1:1">
      <c r="A448" t="str">
        <f>CChannelParallelFlange!P5</f>
        <v>{"UPE100": [{"shape_coords":[100,55,5,8.5,10,19.4],"shape_name":"C-channel parallel flange","synonyms":["UPE100","UPE 100","UP100E","upe100","upe 100","up100e"]}]},</v>
      </c>
    </row>
    <row r="449" spans="1:1">
      <c r="A449" t="str">
        <f>CChannelParallelFlange!P6</f>
        <v>{"UPE120": [{"shape_coords":[120,60,5.5,9,10,20.4],"shape_name":"C-channel parallel flange","synonyms":["UPE120","UPE 120","UP120E","upe120","upe 120","up120e"]}]},</v>
      </c>
    </row>
    <row r="450" spans="1:1">
      <c r="A450" t="str">
        <f>CChannelParallelFlange!P7</f>
        <v>{"UPE140": [{"shape_coords":[140,65,6,9.5,10,21.3],"shape_name":"C-channel parallel flange","synonyms":["UPE140","UPE 140","UP140E","upe140","upe 140","up140e"]}]},</v>
      </c>
    </row>
    <row r="451" spans="1:1">
      <c r="A451" t="str">
        <f>CChannelParallelFlange!P8</f>
        <v>{"UPE160": [{"shape_coords":[160,70,6.5,10,12,22.1],"shape_name":"C-channel parallel flange","synonyms":["UPE160","UPE 160","UP160E","upe160","upe 160","up160e"]}]},</v>
      </c>
    </row>
    <row r="452" spans="1:1">
      <c r="A452" t="str">
        <f>CChannelParallelFlange!P9</f>
        <v>{"UPE180": [{"shape_coords":[180,75,7,10.5,12,23.1],"shape_name":"C-channel parallel flange","synonyms":["UPE180","UPE 180","UP180E","upe180","upe 180","up180e"]}]},</v>
      </c>
    </row>
    <row r="453" spans="1:1">
      <c r="A453" t="str">
        <f>CChannelParallelFlange!P10</f>
        <v>{"UPE200": [{"shape_coords":[200,80,7.5,11,12,24.1],"shape_name":"C-channel parallel flange","synonyms":["UPE200","UPE 200","UP200E","upe200","upe 200","up200e"]}]},</v>
      </c>
    </row>
    <row r="454" spans="1:1">
      <c r="A454" t="str">
        <f>CChannelParallelFlange!P11</f>
        <v>{"UPE220": [{"shape_coords":[220,85,8,12,12,25.5],"shape_name":"C-channel parallel flange","synonyms":["UPE220","UPE 220","UP220E","upe220","upe 220","up220e"]}]},</v>
      </c>
    </row>
    <row r="455" spans="1:1">
      <c r="A455" t="str">
        <f>CChannelParallelFlange!P12</f>
        <v>{"UPE240": [{"shape_coords":[240,90,8.5,13,15,26.8],"shape_name":"C-channel parallel flange","synonyms":["UPE240","UPE 240","UP240E","upe240","upe 240","up240e"]}]},</v>
      </c>
    </row>
    <row r="456" spans="1:1">
      <c r="A456" t="str">
        <f>CChannelParallelFlange!P13</f>
        <v>{"UPE270": [{"shape_coords":[270,95,9,14,15,27.8],"shape_name":"C-channel parallel flange","synonyms":["UPE270","UPE 270","UP270E","upe270","upe 270","up270e"]}]},</v>
      </c>
    </row>
    <row r="457" spans="1:1">
      <c r="A457" t="str">
        <f>CChannelParallelFlange!P14</f>
        <v>{"UPE300": [{"shape_coords":[300,100,9.5,15,15,28.9],"shape_name":"C-channel parallel flange","synonyms":["UPE300","UPE 300","UP300E","upe300","upe 300","up300e"]}]},</v>
      </c>
    </row>
    <row r="458" spans="1:1">
      <c r="A458" t="str">
        <f>CChannelParallelFlange!P15</f>
        <v>{"UPE330": [{"shape_coords":[330,105,11,16,18,29],"shape_name":"C-channel parallel flange","synonyms":["UPE330","UPE 330","UP330E","upe330","upe 330","up330e"]}]},</v>
      </c>
    </row>
    <row r="459" spans="1:1">
      <c r="A459" t="str">
        <f>CChannelParallelFlange!P16</f>
        <v>{"UPE360": [{"shape_coords":[360,110,12,17,18,29.7],"shape_name":"C-channel parallel flange","synonyms":["UPE360","UPE 360","UP360E","upe360","upe 360","up360e"]}]},</v>
      </c>
    </row>
    <row r="460" spans="1:1">
      <c r="A460" t="str">
        <f>CChannelParallelFlange!P17</f>
        <v>{"UPE400": [{"shape_coords":[400,115,13.5,18,18,29.8],"shape_name":"C-channel parallel flange","synonyms":["UPE400","UPE 400","UP400E","upe400","upe 400","up400e"]}]},</v>
      </c>
    </row>
    <row r="461" spans="1:1">
      <c r="A461" t="str">
        <f>CChannelParallelFlange!P18</f>
        <v>{"UAP80": [{"shape_coords":[80,45,5,8,8,16.1],"shape_name":"C-channel parallel flange","synonyms":["UAP80","UAP 80","UA80P","uap80","uap 80","ua80p"]}]},</v>
      </c>
    </row>
    <row r="462" spans="1:1">
      <c r="A462" t="str">
        <f>CChannelParallelFlange!P19</f>
        <v>{"UAP100": [{"shape_coords":[100,50,5.5,8.5,8.5,17],"shape_name":"C-channel parallel flange","synonyms":["UAP100","UAP 100","UA100P","uap100","uap 100","ua100p"]}]},</v>
      </c>
    </row>
    <row r="463" spans="1:1">
      <c r="A463" t="str">
        <f>CChannelParallelFlange!P20</f>
        <v>{"UAP130": [{"shape_coords":[130,55,6,9.5,9.5,17.7],"shape_name":"C-channel parallel flange","synonyms":["UAP130","UAP 130","UA130P","uap130","uap 130","ua130p"]}]},</v>
      </c>
    </row>
    <row r="464" spans="1:1">
      <c r="A464" t="str">
        <f>CChannelParallelFlange!P21</f>
        <v>{"UAP150": [{"shape_coords":[150,65,7,10.25,10.25,20.5],"shape_name":"C-channel parallel flange","synonyms":["UAP150","UAP 150","UA150P","uap150","uap 150","ua150p"]}]},</v>
      </c>
    </row>
    <row r="465" spans="1:1">
      <c r="A465" t="str">
        <f>CChannelParallelFlange!P22</f>
        <v>{"UAP175": [{"shape_coords":[175,70,7.5,10.75,10.75,21.2],"shape_name":"C-channel parallel flange","synonyms":["UAP175","UAP 175","UA175P","uap175","uap 175","ua175p"]}]},</v>
      </c>
    </row>
    <row r="466" spans="1:1">
      <c r="A466" t="str">
        <f>CChannelParallelFlange!P23</f>
        <v>{"UAP200": [{"shape_coords":[200,75,8,11.5,11.5,22.2],"shape_name":"C-channel parallel flange","synonyms":["UAP200","UAP 200","UA200P","uap200","uap 200","ua200p"]}]},</v>
      </c>
    </row>
    <row r="467" spans="1:1">
      <c r="A467" t="str">
        <f>CChannelParallelFlange!P24</f>
        <v>{"UAP220": [{"shape_coords":[220,80,8,12.5,12.5,24],"shape_name":"C-channel parallel flange","synonyms":["UAP220","UAP 220","UA220P","uap220","uap 220","ua220p"]}]},</v>
      </c>
    </row>
    <row r="468" spans="1:1">
      <c r="A468" t="str">
        <f>CChannelParallelFlange!P25</f>
        <v>{"UAP250": [{"shape_coords":[250,85,9,13.5,13.5,24.5],"shape_name":"C-channel parallel flange","synonyms":["UAP250","UAP 250","UA250P","uap250","uap 250","ua250p"]}]},</v>
      </c>
    </row>
    <row r="469" spans="1:1">
      <c r="A469" t="str">
        <f>CChannelParallelFlange!P26</f>
        <v>{"UAP300": [{"shape_coords":[300,100,9.5,16,16,29.6],"shape_name":"C-channel parallel flange","synonyms":["UAP300","UAP 300","UA300P","uap300","uap 300","ua300p"]}]},</v>
      </c>
    </row>
    <row r="470" spans="1:1">
      <c r="A470" t="str">
        <f>Rectangle!J3</f>
        <v>{"S40/4": [{"shape_coords":[40,4],"shape_name":"Rectangle","synonyms":["S40/4","S40x4","40x4"]}]},</v>
      </c>
    </row>
    <row r="471" spans="1:1">
      <c r="A471" t="str">
        <f>Rectangle!J4</f>
        <v>{"S40/5": [{"shape_coords":[40,5],"shape_name":"Rectangle","synonyms":["S40/5","S40x5","40x5"]}]},</v>
      </c>
    </row>
    <row r="472" spans="1:1">
      <c r="A472" t="str">
        <f>Rectangle!J5</f>
        <v>{"S40/6": [{"shape_coords":[40,6],"shape_name":"Rectangle","synonyms":["S40/6","S40x6","40x6"]}]},</v>
      </c>
    </row>
    <row r="473" spans="1:1">
      <c r="A473" t="str">
        <f>Rectangle!J6</f>
        <v>{"S40/7": [{"shape_coords":[40,7],"shape_name":"Rectangle","synonyms":["S40/7","S40x7","40x7"]}]},</v>
      </c>
    </row>
    <row r="474" spans="1:1">
      <c r="A474" t="str">
        <f>Rectangle!J7</f>
        <v>{"S40/8": [{"shape_coords":[40,8],"shape_name":"Rectangle","synonyms":["S40/8","S40x8","40x8"]}]},</v>
      </c>
    </row>
    <row r="475" spans="1:1">
      <c r="A475" t="str">
        <f>Rectangle!J8</f>
        <v>{"S40/9": [{"shape_coords":[40,9],"shape_name":"Rectangle","synonyms":["S40/9","S40x9","40x9"]}]},</v>
      </c>
    </row>
    <row r="476" spans="1:1">
      <c r="A476" t="str">
        <f>Rectangle!J9</f>
        <v>{"S40/10": [{"shape_coords":[40,10],"shape_name":"Rectangle","synonyms":["S40/10","S40x10","40x10"]}]},</v>
      </c>
    </row>
    <row r="477" spans="1:1">
      <c r="A477" t="str">
        <f>Rectangle!J10</f>
        <v>{"S50/4": [{"shape_coords":[50,4],"shape_name":"Rectangle","synonyms":["S50/4","S50x4","50x4"]}]},</v>
      </c>
    </row>
    <row r="478" spans="1:1">
      <c r="A478" t="str">
        <f>Rectangle!J11</f>
        <v>{"S50/5": [{"shape_coords":[50,5],"shape_name":"Rectangle","synonyms":["S50/5","S50x5","50x5"]}]},</v>
      </c>
    </row>
    <row r="479" spans="1:1">
      <c r="A479" t="str">
        <f>Rectangle!J12</f>
        <v>{"S50/6": [{"shape_coords":[50,6],"shape_name":"Rectangle","synonyms":["S50/6","S50x6","50x6"]}]},</v>
      </c>
    </row>
    <row r="480" spans="1:1">
      <c r="A480" t="str">
        <f>Rectangle!J13</f>
        <v>{"S50/7": [{"shape_coords":[50,7],"shape_name":"Rectangle","synonyms":["S50/7","S50x7","50x7"]}]},</v>
      </c>
    </row>
    <row r="481" spans="1:1">
      <c r="A481" t="str">
        <f>Rectangle!J14</f>
        <v>{"S50/8": [{"shape_coords":[50,8],"shape_name":"Rectangle","synonyms":["S50/8","S50x8","50x8"]}]},</v>
      </c>
    </row>
    <row r="482" spans="1:1">
      <c r="A482" t="str">
        <f>Rectangle!J15</f>
        <v>{"S50/9": [{"shape_coords":[50,9],"shape_name":"Rectangle","synonyms":["S50/9","S50x9","50x9"]}]},</v>
      </c>
    </row>
    <row r="483" spans="1:1">
      <c r="A483" t="str">
        <f>Rectangle!J16</f>
        <v>{"S50/10": [{"shape_coords":[50,10],"shape_name":"Rectangle","synonyms":["S50/10","S50x10","50x10"]}]},</v>
      </c>
    </row>
    <row r="484" spans="1:1">
      <c r="A484" t="str">
        <f>Rectangle!J17</f>
        <v>{"S60/4": [{"shape_coords":[60,4],"shape_name":"Rectangle","synonyms":["S60/4","S60x4","60x4"]}]},</v>
      </c>
    </row>
    <row r="485" spans="1:1">
      <c r="A485" t="str">
        <f>Rectangle!J18</f>
        <v>{"S60/5": [{"shape_coords":[60,5],"shape_name":"Rectangle","synonyms":["S60/5","S60x5","60x5"]}]},</v>
      </c>
    </row>
    <row r="486" spans="1:1">
      <c r="A486" t="str">
        <f>Rectangle!J19</f>
        <v>{"S60/6": [{"shape_coords":[60,6],"shape_name":"Rectangle","synonyms":["S60/6","S60x6","60x6"]}]},</v>
      </c>
    </row>
    <row r="487" spans="1:1">
      <c r="A487" t="str">
        <f>Rectangle!J20</f>
        <v>{"S60/7": [{"shape_coords":[60,7],"shape_name":"Rectangle","synonyms":["S60/7","S60x7","60x7"]}]},</v>
      </c>
    </row>
    <row r="488" spans="1:1">
      <c r="A488" t="str">
        <f>Rectangle!J21</f>
        <v>{"S60/8": [{"shape_coords":[60,8],"shape_name":"Rectangle","synonyms":["S60/8","S60x8","60x8"]}]},</v>
      </c>
    </row>
    <row r="489" spans="1:1">
      <c r="A489" t="str">
        <f>Rectangle!J22</f>
        <v>{"S60/9": [{"shape_coords":[60,9],"shape_name":"Rectangle","synonyms":["S60/9","S60x9","60x9"]}]},</v>
      </c>
    </row>
    <row r="490" spans="1:1">
      <c r="A490" t="str">
        <f>Rectangle!J23</f>
        <v>{"S60/10": [{"shape_coords":[60,10],"shape_name":"Rectangle","synonyms":["S60/10","S60x10","60x10"]}]},</v>
      </c>
    </row>
    <row r="491" spans="1:1">
      <c r="A491" t="str">
        <f>Rectangle!J24</f>
        <v>{"S70/4": [{"shape_coords":[70,4],"shape_name":"Rectangle","synonyms":["S70/4","S70x4","70x4"]}]},</v>
      </c>
    </row>
    <row r="492" spans="1:1">
      <c r="A492" t="str">
        <f>Rectangle!J25</f>
        <v>{"S70/5": [{"shape_coords":[70,5],"shape_name":"Rectangle","synonyms":["S70/5","S70x5","70x5"]}]},</v>
      </c>
    </row>
    <row r="493" spans="1:1">
      <c r="A493" t="str">
        <f>Rectangle!J26</f>
        <v>{"S70/6": [{"shape_coords":[70,6],"shape_name":"Rectangle","synonyms":["S70/6","S70x6","70x6"]}]},</v>
      </c>
    </row>
    <row r="494" spans="1:1">
      <c r="A494" t="str">
        <f>Rectangle!J27</f>
        <v>{"S70/7": [{"shape_coords":[70,7],"shape_name":"Rectangle","synonyms":["S70/7","S70x7","70x7"]}]},</v>
      </c>
    </row>
    <row r="495" spans="1:1">
      <c r="A495" t="str">
        <f>Rectangle!J28</f>
        <v>{"S70/8": [{"shape_coords":[70,8],"shape_name":"Rectangle","synonyms":["S70/8","S70x8","70x8"]}]},</v>
      </c>
    </row>
    <row r="496" spans="1:1">
      <c r="A496" t="str">
        <f>Rectangle!J29</f>
        <v>{"S70/9": [{"shape_coords":[70,9],"shape_name":"Rectangle","synonyms":["S70/9","S70x9","70x9"]}]},</v>
      </c>
    </row>
    <row r="497" spans="1:1">
      <c r="A497" t="str">
        <f>Rectangle!J30</f>
        <v>{"S70/10": [{"shape_coords":[70,10],"shape_name":"Rectangle","synonyms":["S70/10","S70x10","70x10"]}]},</v>
      </c>
    </row>
    <row r="498" spans="1:1">
      <c r="A498" t="str">
        <f>Rectangle!J31</f>
        <v>{"S80/4": [{"shape_coords":[80,4],"shape_name":"Rectangle","synonyms":["S80/4","S80x4","80x4"]}]},</v>
      </c>
    </row>
    <row r="499" spans="1:1">
      <c r="A499" t="str">
        <f>Rectangle!J32</f>
        <v>{"S80/5": [{"shape_coords":[80,5],"shape_name":"Rectangle","synonyms":["S80/5","S80x5","80x5"]}]},</v>
      </c>
    </row>
    <row r="500" spans="1:1">
      <c r="A500" t="str">
        <f>Rectangle!J33</f>
        <v>{"S80/6": [{"shape_coords":[80,6],"shape_name":"Rectangle","synonyms":["S80/6","S80x6","80x6"]}]},</v>
      </c>
    </row>
    <row r="501" spans="1:1">
      <c r="A501" t="str">
        <f>Rectangle!J34</f>
        <v>{"S80/7": [{"shape_coords":[80,7],"shape_name":"Rectangle","synonyms":["S80/7","S80x7","80x7"]}]},</v>
      </c>
    </row>
    <row r="502" spans="1:1">
      <c r="A502" t="str">
        <f>Rectangle!J35</f>
        <v>{"S80/8": [{"shape_coords":[80,8],"shape_name":"Rectangle","synonyms":["S80/8","S80x8","80x8"]}]},</v>
      </c>
    </row>
    <row r="503" spans="1:1">
      <c r="A503" t="str">
        <f>Rectangle!J36</f>
        <v>{"S80/9": [{"shape_coords":[80,9],"shape_name":"Rectangle","synonyms":["S80/9","S80x9","80x9"]}]},</v>
      </c>
    </row>
    <row r="504" spans="1:1">
      <c r="A504" t="str">
        <f>Rectangle!J37</f>
        <v>{"S80/10": [{"shape_coords":[80,10],"shape_name":"Rectangle","synonyms":["S80/10","S80x10","80x10"]}]},</v>
      </c>
    </row>
    <row r="505" spans="1:1">
      <c r="A505" t="str">
        <f>Rectangle!J38</f>
        <v>{"S80/12": [{"shape_coords":[80,12],"shape_name":"Rectangle","synonyms":["S80/12","S80x12","80x12"]}]},</v>
      </c>
    </row>
    <row r="506" spans="1:1">
      <c r="A506" t="str">
        <f>Rectangle!J39</f>
        <v>{"S80/15": [{"shape_coords":[80,15],"shape_name":"Rectangle","synonyms":["S80/15","S80x15","80x15"]}]},</v>
      </c>
    </row>
    <row r="507" spans="1:1">
      <c r="A507" t="str">
        <f>Rectangle!J40</f>
        <v>{"S100/5": [{"shape_coords":[100,5],"shape_name":"Rectangle","synonyms":["S100/5","S100x5","100x5"]}]},</v>
      </c>
    </row>
    <row r="508" spans="1:1">
      <c r="A508" t="str">
        <f>Rectangle!J41</f>
        <v>{"S100/6": [{"shape_coords":[100,6],"shape_name":"Rectangle","synonyms":["S100/6","S100x6","100x6"]}]},</v>
      </c>
    </row>
    <row r="509" spans="1:1">
      <c r="A509" t="str">
        <f>Rectangle!J42</f>
        <v>{"S100/7": [{"shape_coords":[100,7],"shape_name":"Rectangle","synonyms":["S100/7","S100x7","100x7"]}]},</v>
      </c>
    </row>
    <row r="510" spans="1:1">
      <c r="A510" t="str">
        <f>Rectangle!J43</f>
        <v>{"S100/8": [{"shape_coords":[100,8],"shape_name":"Rectangle","synonyms":["S100/8","S100x8","100x8"]}]},</v>
      </c>
    </row>
    <row r="511" spans="1:1">
      <c r="A511" t="str">
        <f>Rectangle!J44</f>
        <v>{"S100/9": [{"shape_coords":[100,9],"shape_name":"Rectangle","synonyms":["S100/9","S100x9","100x9"]}]},</v>
      </c>
    </row>
    <row r="512" spans="1:1">
      <c r="A512" t="str">
        <f>Rectangle!J45</f>
        <v>{"S100/10": [{"shape_coords":[100,10],"shape_name":"Rectangle","synonyms":["S100/10","S100x10","100x10"]}]},</v>
      </c>
    </row>
    <row r="513" spans="1:1">
      <c r="A513" t="str">
        <f>Rectangle!J46</f>
        <v>{"S100/12": [{"shape_coords":[100,12],"shape_name":"Rectangle","synonyms":["S100/12","S100x12","100x12"]}]},</v>
      </c>
    </row>
    <row r="514" spans="1:1">
      <c r="A514" t="str">
        <f>Rectangle!J47</f>
        <v>{"S100/15": [{"shape_coords":[100,15],"shape_name":"Rectangle","synonyms":["S100/15","S100x15","100x15"]}]},</v>
      </c>
    </row>
    <row r="515" spans="1:1">
      <c r="A515" t="str">
        <f>Rectangle!J48</f>
        <v>{"S120/5": [{"shape_coords":[120,5],"shape_name":"Rectangle","synonyms":["S120/5","S120x5","120x5"]}]},</v>
      </c>
    </row>
    <row r="516" spans="1:1">
      <c r="A516" t="str">
        <f>Rectangle!J49</f>
        <v>{"S120/6": [{"shape_coords":[120,6],"shape_name":"Rectangle","synonyms":["S120/6","S120x6","120x6"]}]},</v>
      </c>
    </row>
    <row r="517" spans="1:1">
      <c r="A517" t="str">
        <f>Rectangle!J50</f>
        <v>{"S120/7": [{"shape_coords":[120,7],"shape_name":"Rectangle","synonyms":["S120/7","S120x7","120x7"]}]},</v>
      </c>
    </row>
    <row r="518" spans="1:1">
      <c r="A518" t="str">
        <f>Rectangle!J51</f>
        <v>{"S120/8": [{"shape_coords":[120,8],"shape_name":"Rectangle","synonyms":["S120/8","S120x8","120x8"]}]},</v>
      </c>
    </row>
    <row r="519" spans="1:1">
      <c r="A519" t="str">
        <f>Rectangle!J52</f>
        <v>{"S120/9": [{"shape_coords":[120,9],"shape_name":"Rectangle","synonyms":["S120/9","S120x9","120x9"]}]},</v>
      </c>
    </row>
    <row r="520" spans="1:1">
      <c r="A520" t="str">
        <f>Rectangle!J53</f>
        <v>{"S120/10": [{"shape_coords":[120,10],"shape_name":"Rectangle","synonyms":["S120/10","S120x10","120x10"]}]},</v>
      </c>
    </row>
    <row r="521" spans="1:1">
      <c r="A521" t="str">
        <f>Rectangle!J54</f>
        <v>{"S120/12": [{"shape_coords":[120,12],"shape_name":"Rectangle","synonyms":["S120/12","S120x12","120x12"]}]},</v>
      </c>
    </row>
    <row r="522" spans="1:1">
      <c r="A522" t="str">
        <f>Rectangle!J55</f>
        <v>{"S120/15": [{"shape_coords":[120,15],"shape_name":"Rectangle","synonyms":["S120/15","S120x15","120x15"]}]},</v>
      </c>
    </row>
    <row r="523" spans="1:1">
      <c r="A523" t="str">
        <f>Round!I4</f>
        <v>{"R8": [{"shape_coords":[8,4],"shape_name":"Round","synonyms":["R8","Rond 8","Rond8"]}]},</v>
      </c>
    </row>
    <row r="524" spans="1:1">
      <c r="A524" t="str">
        <f>Round!I5</f>
        <v>{"R10": [{"shape_coords":[10,5],"shape_name":"Round","synonyms":["R10","Rond 10","Rond10"]}]},</v>
      </c>
    </row>
    <row r="525" spans="1:1">
      <c r="A525" t="str">
        <f>Round!I6</f>
        <v>{"R12": [{"shape_coords":[12,6],"shape_name":"Round","synonyms":["R12","Rond 12","Rond12"]}]},</v>
      </c>
    </row>
    <row r="526" spans="1:1">
      <c r="A526" t="str">
        <f>Round!I7</f>
        <v>{"R14": [{"shape_coords":[14,7],"shape_name":"Round","synonyms":["R14","Rond 14","Rond14"]}]},</v>
      </c>
    </row>
    <row r="527" spans="1:1">
      <c r="A527" t="str">
        <f>Round!I8</f>
        <v>{"R15": [{"shape_coords":[15,7.5],"shape_name":"Round","synonyms":["R15","Rond 15","Rond15"]}]},</v>
      </c>
    </row>
    <row r="528" spans="1:1">
      <c r="A528" t="str">
        <f>Round!I9</f>
        <v>{"R16": [{"shape_coords":[16,8],"shape_name":"Round","synonyms":["R16","Rond 16","Rond16"]}]},</v>
      </c>
    </row>
    <row r="529" spans="1:1">
      <c r="A529" t="str">
        <f>Round!I10</f>
        <v>{"R18": [{"shape_coords":[18,9],"shape_name":"Round","synonyms":["R18","Rond 18","Rond18"]}]},</v>
      </c>
    </row>
    <row r="530" spans="1:1">
      <c r="A530" t="str">
        <f>Round!I11</f>
        <v>{"R19": [{"shape_coords":[19,9.5],"shape_name":"Round","synonyms":["R19","Rond 19","Rond19"]}]},</v>
      </c>
    </row>
    <row r="531" spans="1:1">
      <c r="A531" t="str">
        <f>Round!I12</f>
        <v>{"R20": [{"shape_coords":[20,10],"shape_name":"Round","synonyms":["R20","Rond 20","Rond20"]}]},</v>
      </c>
    </row>
    <row r="532" spans="1:1">
      <c r="A532" t="str">
        <f>Round!I13</f>
        <v>{"R22": [{"shape_coords":[22,11],"shape_name":"Round","synonyms":["R22","Rond 22","Rond22"]}]},</v>
      </c>
    </row>
    <row r="533" spans="1:1">
      <c r="A533" t="str">
        <f>Round!I14</f>
        <v>{"R24": [{"shape_coords":[24,12],"shape_name":"Round","synonyms":["R24","Rond 24","Rond24"]}]},</v>
      </c>
    </row>
    <row r="534" spans="1:1">
      <c r="A534" t="str">
        <f>Round!I15</f>
        <v>{"R25": [{"shape_coords":[25,12.5],"shape_name":"Round","synonyms":["R25","Rond 25","Rond25"]}]},</v>
      </c>
    </row>
    <row r="535" spans="1:1">
      <c r="A535" t="str">
        <f>Round!I16</f>
        <v>{"R27": [{"shape_coords":[27,13.5],"shape_name":"Round","synonyms":["R27","Rond 27","Rond27"]}]},</v>
      </c>
    </row>
    <row r="536" spans="1:1">
      <c r="A536" t="str">
        <f>Round!I17</f>
        <v>{"R28": [{"shape_coords":[28,14],"shape_name":"Round","synonyms":["R28","Rond 28","Rond28"]}]},</v>
      </c>
    </row>
    <row r="537" spans="1:1">
      <c r="A537" t="str">
        <f>Round!I18</f>
        <v>{"R30": [{"shape_coords":[30,15],"shape_name":"Round","synonyms":["R30","Rond 30","Rond30"]}]},</v>
      </c>
    </row>
    <row r="538" spans="1:1">
      <c r="A538" t="str">
        <f>Round!I19</f>
        <v>{"R31": [{"shape_coords":[31,15.5],"shape_name":"Round","synonyms":["R31","Rond 31","Rond31"]}]},</v>
      </c>
    </row>
    <row r="539" spans="1:1">
      <c r="A539" t="str">
        <f>Round!I20</f>
        <v>{"R32": [{"shape_coords":[32,16],"shape_name":"Round","synonyms":["R32","Rond 32","Rond32"]}]},</v>
      </c>
    </row>
    <row r="540" spans="1:1">
      <c r="A540" t="str">
        <f>Round!I21</f>
        <v>{"R35": [{"shape_coords":[35,17.5],"shape_name":"Round","synonyms":["R35","Rond 35","Rond35"]}]},</v>
      </c>
    </row>
    <row r="541" spans="1:1">
      <c r="A541" t="str">
        <f>Round!I22</f>
        <v>{"R38": [{"shape_coords":[38,19],"shape_name":"Round","synonyms":["R38","Rond 38","Rond38"]}]},</v>
      </c>
    </row>
    <row r="542" spans="1:1">
      <c r="A542" t="str">
        <f>Round!I23</f>
        <v>{"R40": [{"shape_coords":[40,20],"shape_name":"Round","synonyms":["R40","Rond 40","Rond40"]}]},</v>
      </c>
    </row>
    <row r="543" spans="1:1">
      <c r="A543" t="str">
        <f>Round!I24</f>
        <v>{"R45": [{"shape_coords":[45,22.5],"shape_name":"Round","synonyms":["R45","Rond 45","Rond45"]}]},</v>
      </c>
    </row>
    <row r="544" spans="1:1">
      <c r="A544" t="str">
        <f>Round!I25</f>
        <v>{"R50": [{"shape_coords":[50,25],"shape_name":"Round","synonyms":["R50","Rond 50","Rond50"]}]},</v>
      </c>
    </row>
    <row r="545" spans="1:1">
      <c r="A545" t="str">
        <f>Round!I26</f>
        <v>{"R55": [{"shape_coords":[55,27.5],"shape_name":"Round","synonyms":["R55","Rond 55","Rond55"]}]},</v>
      </c>
    </row>
    <row r="546" spans="1:1">
      <c r="A546" t="str">
        <f>Round!I27</f>
        <v>{"R60": [{"shape_coords":[60,30],"shape_name":"Round","synonyms":["R60","Rond 60","Rond60"]}]},</v>
      </c>
    </row>
    <row r="547" spans="1:1">
      <c r="A547" t="str">
        <f>Round!I28</f>
        <v>{"R65": [{"shape_coords":[65,32.5],"shape_name":"Round","synonyms":["R65","Rond 65","Rond65"]}]},</v>
      </c>
    </row>
    <row r="548" spans="1:1">
      <c r="A548" t="str">
        <f>Round!I29</f>
        <v>{"R70": [{"shape_coords":[70,35],"shape_name":"Round","synonyms":["R70","Rond 70","Rond70"]}]},</v>
      </c>
    </row>
    <row r="549" spans="1:1">
      <c r="A549" t="str">
        <f>Round!I30</f>
        <v>{"R75": [{"shape_coords":[75,37.5],"shape_name":"Round","synonyms":["R75","Rond 75","Rond75"]}]},</v>
      </c>
    </row>
    <row r="550" spans="1:1">
      <c r="A550" t="str">
        <f>Round!I31</f>
        <v>{"R80": [{"shape_coords":[80,40],"shape_name":"Round","synonyms":["R80","Rond 80","Rond80"]}]},</v>
      </c>
    </row>
    <row r="551" spans="1:1">
      <c r="A551" t="str">
        <f>Round!I32</f>
        <v>{"R90": [{"shape_coords":[90,45],"shape_name":"Round","synonyms":["R90","Rond 90","Rond90"]}]},</v>
      </c>
    </row>
    <row r="552" spans="1:1">
      <c r="A552" t="str">
        <f>Round!I33</f>
        <v>{"R100": [{"shape_coords":[100,50],"shape_name":"Round","synonyms":["R100","Rond 100","Rond100"]}]},</v>
      </c>
    </row>
    <row r="553" spans="1:1">
      <c r="A553" t="str">
        <f>RectangleHollowSection!Q4</f>
        <v>{"K50/30/3.2": [{"shape_coords":[50,30,3.2,4.8,3.2],"shape_name":"Rectangle Hollow Section","synonyms":["K50/30/3.2","K50x30x3.2","K50/3.2","K50x3.2","HFRHS50X30X3.2","",""]}]},</v>
      </c>
    </row>
    <row r="554" spans="1:1">
      <c r="A554" t="str">
        <f>RectangleHollowSection!Q5</f>
        <v>{"K50/30/4": [{"shape_coords":[50,30,4,4,6],"shape_name":"Rectangle Hollow Section","synonyms":["K50/30/4","K50x30x4","K50/4","K50x4","HFRHS50X30X4","",""]}]},</v>
      </c>
    </row>
    <row r="555" spans="1:1">
      <c r="A555" t="str">
        <f>RectangleHollowSection!Q6</f>
        <v>{"K60/40/4": [{"shape_coords":[60,40,4,4,6],"shape_name":"Rectangle Hollow Section","synonyms":["K60/40/4","K60x40x4","K60/4","K60x4","HFRHS60X40X4","",""]}]},</v>
      </c>
    </row>
    <row r="556" spans="1:1">
      <c r="A556" t="str">
        <f>RectangleHollowSection!Q7</f>
        <v>{"K60/40/5": [{"shape_coords":[60,40,5,5,7.5],"shape_name":"Rectangle Hollow Section","synonyms":["K60/40/5","K60x40x5","K60/5","K60x5","HFRHS60X40X5","",""]}]},</v>
      </c>
    </row>
    <row r="557" spans="1:1">
      <c r="A557" t="str">
        <f>RectangleHollowSection!Q8</f>
        <v>{"K80/40/4": [{"shape_coords":[80,40,4,4,6],"shape_name":"Rectangle Hollow Section","synonyms":["K80/40/4","K80x40x4","K80/4","K80x4","HFRHS80X40X4","",""]}]},</v>
      </c>
    </row>
    <row r="558" spans="1:1">
      <c r="A558" t="str">
        <f>RectangleHollowSection!Q9</f>
        <v>{"K80/40/5": [{"shape_coords":[80,40,5,5,7.5],"shape_name":"Rectangle Hollow Section","synonyms":["K80/40/5","K80x40x5","K80/5","K80x5","HFRHS80X40X5","",""]}]},</v>
      </c>
    </row>
    <row r="559" spans="1:1">
      <c r="A559" t="str">
        <f>RectangleHollowSection!Q10</f>
        <v>{"K80/40/6.3": [{"shape_coords":[80,40,6.3,6.3,9.45],"shape_name":"Rectangle Hollow Section","synonyms":["K80/40/6.3","K80x40x6.3","K80/6.3","K80x6.3","HFRHS80X40X6.3","",""]}]},</v>
      </c>
    </row>
    <row r="560" spans="1:1">
      <c r="A560" t="str">
        <f>RectangleHollowSection!Q11</f>
        <v>{"K90/50/5": [{"shape_coords":[90,50,5,5,7.5],"shape_name":"Rectangle Hollow Section","synonyms":["K90/50/5","K90x50x5","K90/5","K90x5","HFRHS90X50X5","",""]}]},</v>
      </c>
    </row>
    <row r="561" spans="1:1">
      <c r="A561" t="str">
        <f>RectangleHollowSection!Q12</f>
        <v>{"K90/50/6.3": [{"shape_coords":[90,50,6.3,6.3,9.45],"shape_name":"Rectangle Hollow Section","synonyms":["K90/50/6.3","K90x50x6.3","K90/6.3","K90x6.3","HFRHS90X50X6.3","",""]}]},</v>
      </c>
    </row>
    <row r="562" spans="1:1">
      <c r="A562" t="str">
        <f>RectangleHollowSection!Q13</f>
        <v>{"K100/50/4": [{"shape_coords":[100,50,4,4,6],"shape_name":"Rectangle Hollow Section","synonyms":["K100/50/4","K100x50x4","K100/4","K100x4","HFRHS100X50X4","",""]}]},</v>
      </c>
    </row>
    <row r="563" spans="1:1">
      <c r="A563" t="str">
        <f>RectangleHollowSection!Q14</f>
        <v>{"K100/50/5": [{"shape_coords":[100,50,5,5,7.5],"shape_name":"Rectangle Hollow Section","synonyms":["K100/50/5","K100x50x5","K100/5","K100x5","HFRHS100X50X5","",""]}]},</v>
      </c>
    </row>
    <row r="564" spans="1:1">
      <c r="A564" t="str">
        <f>RectangleHollowSection!Q15</f>
        <v>{"K100/50/6.3": [{"shape_coords":[100,50,6.3,6.3,9.45],"shape_name":"Rectangle Hollow Section","synonyms":["K100/50/6.3","K100x50x6.3","K100/6.3","K100x6.3","HFRHS100X50X6.3","",""]}]},</v>
      </c>
    </row>
    <row r="565" spans="1:1">
      <c r="A565" t="str">
        <f>RectangleHollowSection!Q16</f>
        <v>{"K100/60/5": [{"shape_coords":[100,60,5,5,7.5],"shape_name":"Rectangle Hollow Section","synonyms":["K100/60/5","K100x60x5","K100/5","K100x5","HFRHS100X60X5","",""]}]},</v>
      </c>
    </row>
    <row r="566" spans="1:1">
      <c r="A566" t="str">
        <f>RectangleHollowSection!Q17</f>
        <v>{"K100/60/6.3": [{"shape_coords":[100,60,6.3,6.3,9.45],"shape_name":"Rectangle Hollow Section","synonyms":["K100/60/6.3","K100x60x6.3","K100/6.3","K100x6.3","HFRHS100X60X6.3","",""]}]},</v>
      </c>
    </row>
    <row r="567" spans="1:1">
      <c r="A567" t="str">
        <f>RectangleHollowSection!Q18</f>
        <v>{"K120/60/5": [{"shape_coords":[120,60,5,5,7.5],"shape_name":"Rectangle Hollow Section","synonyms":["K120/60/5","K120x60x5","K120/5","K120x5","HFRHS120X60X5","",""]}]},</v>
      </c>
    </row>
    <row r="568" spans="1:1">
      <c r="A568" t="str">
        <f>RectangleHollowSection!Q19</f>
        <v>{"K120/60/6.3": [{"shape_coords":[120,60,6.3,6.3,9.45],"shape_name":"Rectangle Hollow Section","synonyms":["K120/60/6.3","K120x60x6.3","K120/6.3","K120x6.3","HFRHS120X60X6.3","",""]}]},</v>
      </c>
    </row>
    <row r="569" spans="1:1">
      <c r="A569" t="str">
        <f>RectangleHollowSection!Q20</f>
        <v>{"K120/80/6.3": [{"shape_coords":[120,80,6.3,6.3,9.45],"shape_name":"Rectangle Hollow Section","synonyms":["K120/80/6.3","K120x80x6.3","K120/6.3","K120x6.3","HFRHS120X80X6.3","",""]}]},</v>
      </c>
    </row>
    <row r="570" spans="1:1">
      <c r="A570" t="str">
        <f>RectangleHollowSection!Q21</f>
        <v>{"K120/80/8": [{"shape_coords":[120,80,8,8,12],"shape_name":"Rectangle Hollow Section","synonyms":["K120/80/8","K120x80x8","K120/8","K120x8","HFRHS120X80X8","",""]}]},</v>
      </c>
    </row>
    <row r="571" spans="1:1">
      <c r="A571" t="str">
        <f>RectangleHollowSection!Q22</f>
        <v>{"K150/100/6.3": [{"shape_coords":[150,100,6.3,6.3,9.45],"shape_name":"Rectangle Hollow Section","synonyms":["K150/100/6.3","K150x100x6.3","K150/6.3","K150x6.3","HFRHS150X100X6.3","",""]}]},</v>
      </c>
    </row>
    <row r="572" spans="1:1">
      <c r="A572" t="str">
        <f>RectangleHollowSection!Q23</f>
        <v>{"K150/100/8": [{"shape_coords":[150,100,8,8,12],"shape_name":"Rectangle Hollow Section","synonyms":["K150/100/8","K150x100x8","K150/8","K150x8","HFRHS150X100X8","",""]}]},</v>
      </c>
    </row>
    <row r="573" spans="1:1">
      <c r="A573" t="str">
        <f>RectangleHollowSection!Q24</f>
        <v>{"K150/100/10": [{"shape_coords":[150,100,10,10,15],"shape_name":"Rectangle Hollow Section","synonyms":["K150/100/10","K150x100x10","K150/10","K150x10","HFRHS150X100X10","",""]}]},</v>
      </c>
    </row>
    <row r="574" spans="1:1">
      <c r="A574" t="str">
        <f>RectangleHollowSection!Q25</f>
        <v>{"K160/80/8": [{"shape_coords":[160,80,8,8,12],"shape_name":"Rectangle Hollow Section","synonyms":["K160/80/8","K160x80x8","K160/8","K160x8","HFRHS160X80X8","",""]}]},</v>
      </c>
    </row>
    <row r="575" spans="1:1">
      <c r="A575" t="str">
        <f>RectangleHollowSection!Q26</f>
        <v>{"K160/80/10": [{"shape_coords":[160,80,10,10,15],"shape_name":"Rectangle Hollow Section","synonyms":["K160/80/10","K160x80x10","K160/10","K160x10","HFRHS160X80X10","",""]}]},</v>
      </c>
    </row>
    <row r="576" spans="1:1">
      <c r="A576" t="str">
        <f>RectangleHollowSection!Q27</f>
        <v>{"K200/100/8": [{"shape_coords":[200,100,8,8,12],"shape_name":"Rectangle Hollow Section","synonyms":["K200/100/8","K200x100x8","K200/8","K200x8","HFRHS200X100X8","",""]}]},</v>
      </c>
    </row>
    <row r="577" spans="1:1">
      <c r="A577" t="str">
        <f>RectangleHollowSection!Q28</f>
        <v>{"K200/100/10": [{"shape_coords":[200,100,10,10,15],"shape_name":"Rectangle Hollow Section","synonyms":["K200/100/10","K200x100x10","K200/10","K200x10","HFRHS200X100X10","",""]}]},</v>
      </c>
    </row>
    <row r="578" spans="1:1">
      <c r="A578" t="str">
        <f>RectangleHollowSection!Q29</f>
        <v>{"K200/100/12.5": [{"shape_coords":[200,100,12.5,12.5,18.75],"shape_name":"Rectangle Hollow Section","synonyms":["K200/100/12.5","K200x100x12.5","K200/12.5","K200x12.5","HFRHS200X100X12.5","",""]}]},</v>
      </c>
    </row>
    <row r="579" spans="1:1">
      <c r="A579" t="str">
        <f>RectangleHollowSection!Q30</f>
        <v>{"K200/120/8": [{"shape_coords":[200,120,8,8,12],"shape_name":"Rectangle Hollow Section","synonyms":["K200/120/8","K200x120x8","K200/8","K200x8","HFRHS200X120X8","",""]}]},</v>
      </c>
    </row>
    <row r="580" spans="1:1">
      <c r="A580" t="str">
        <f>RectangleHollowSection!Q31</f>
        <v>{"K200/120/10": [{"shape_coords":[200,120,10,10,15],"shape_name":"Rectangle Hollow Section","synonyms":["K200/120/10","K200x120x10","K200/10","K200x10","HFRHS200X120X10","",""]}]},</v>
      </c>
    </row>
    <row r="581" spans="1:1">
      <c r="A581" t="str">
        <f>RectangleHollowSection!Q32</f>
        <v>{"K250/150/10": [{"shape_coords":[250,150,10,10,15],"shape_name":"Rectangle Hollow Section","synonyms":["K250/150/10","K250x150x10","K250/10","K250x10","HFRHS250X150X10","",""]}]},</v>
      </c>
    </row>
    <row r="582" spans="1:1">
      <c r="A582" t="str">
        <f>RectangleHollowSection!Q33</f>
        <v>{"K250/150/12.5": [{"shape_coords":[250,150,12.5,12.5,18.75],"shape_name":"Rectangle Hollow Section","synonyms":["K250/150/12.5","K250x150x12.5","K250/12.5","K250x12.5","HFRHS250X150X12.5","",""]}]},</v>
      </c>
    </row>
    <row r="583" spans="1:1">
      <c r="A583" t="str">
        <f>RectangleHollowSection!Q34</f>
        <v>{"K300/200/10": [{"shape_coords":[300,200,10,10,15],"shape_name":"Rectangle Hollow Section","synonyms":["K300/200/10","K300x200x10","K300/10","K300x10","HFRHS300X200X10","",""]}]},</v>
      </c>
    </row>
    <row r="584" spans="1:1">
      <c r="A584" t="str">
        <f>RectangleHollowSection!Q35</f>
        <v>{"K300/200/12.5": [{"shape_coords":[300,200,12.5,12.5,18.75],"shape_name":"Rectangle Hollow Section","synonyms":["K300/200/12.5","K300x200x12.5","K300/12.5","K300x12.5","HFRHS300X200X12.5","",""]}]},</v>
      </c>
    </row>
    <row r="585" spans="1:1">
      <c r="A585" t="str">
        <f>RectangleHollowSection!Q36</f>
        <v>{"K400/200/10": [{"shape_coords":[400,200,10,10,15],"shape_name":"Rectangle Hollow Section","synonyms":["K400/200/10","K400x200x10","K400/10","K400x10","HFRHS400X200X10","",""]}]},</v>
      </c>
    </row>
    <row r="586" spans="1:1">
      <c r="A586" t="str">
        <f>RectangleHollowSection!Q37</f>
        <v>{"K400/200/12.5": [{"shape_coords":[400,200,12.5,12.5,18.75],"shape_name":"Rectangle Hollow Section","synonyms":["K400/200/12.5","K400x200x12.5","K400/12.5","K400x12.5","HFRHS400X200X12.5","",""]}]},</v>
      </c>
    </row>
    <row r="587" spans="1:1">
      <c r="A587" t="str">
        <f>RectangleHollowSection!Q38</f>
        <v>{"K450/250/10": [{"shape_coords":[450,250,10,10,15],"shape_name":"Rectangle Hollow Section","synonyms":["K450/250/10","K450x250x10","K450/10","K450x10","HFRHS450X250X10","",""]}]},</v>
      </c>
    </row>
    <row r="588" spans="1:1">
      <c r="A588" t="str">
        <f>RectangleHollowSection!Q39</f>
        <v>{"K450/250/12.5": [{"shape_coords":[450,250,12.5,12.5,18.75],"shape_name":"Rectangle Hollow Section","synonyms":["K450/250/12.5","K450x250x12.5","K450/12.5","K450x12.5","HFRHS450X250X12.5","",""]}]},</v>
      </c>
    </row>
    <row r="589" spans="1:1">
      <c r="A589" t="str">
        <f>RectangleHollowSection!Q40</f>
        <v>{"K500/300/12.5": [{"shape_coords":[500,300,12.5,12.5,18.75],"shape_name":"Rectangle Hollow Section","synonyms":["K500/300/12.5","K500x300x12.5","K500/12.5","K500x12.5","HFRHS500X300X12.5","",""]}]},</v>
      </c>
    </row>
    <row r="590" spans="1:1">
      <c r="A590" t="str">
        <f>RectangleHollowSection!Q41</f>
        <v>{"K500/300/16": [{"shape_coords":[500,300,16,24,16],"shape_name":"Rectangle Hollow Section","synonyms":["K500/300/16","K500x300x16","K500/16","K500x16","HFRHS500X300X16","",""]}]},</v>
      </c>
    </row>
    <row r="591" spans="1:1">
      <c r="A591" t="str">
        <f>RectangleHollowSection!Q42</f>
        <v>{"K40/40/3": [{"shape_coords":[40,40,3,3,6],"shape_name":"Rectangle Hollow Section","synonyms":["K40/40/3","K40x40x3","K40/3","K40x3","HFRHS40X40X3","SHS40/40/3","SHS40/40/3.0"]}]},</v>
      </c>
    </row>
    <row r="592" spans="1:1">
      <c r="A592" t="str">
        <f>RectangleHollowSection!Q43</f>
        <v>{"K40/40/4": [{"shape_coords":[40,40,4,6,10],"shape_name":"Rectangle Hollow Section","synonyms":["K40/40/4","K40x40x4","K40/4","K40x4","HFRHS40X40X4","SHS40/40/4","SHS40/40/4.0"]}]},</v>
      </c>
    </row>
    <row r="593" spans="1:1">
      <c r="A593" t="str">
        <f>RectangleHollowSection!Q44</f>
        <v>{"K50/50/2.9": [{"shape_coords":[50,50,2.9,2.9,5.8],"shape_name":"Rectangle Hollow Section","synonyms":["K50/50/2.9","K50x50x2.9","K50/2.9","K50x2.9","HFRHS50X50X2.9","SHS50/50/2.9","SHS50/50/2.9"]}]},</v>
      </c>
    </row>
    <row r="594" spans="1:1">
      <c r="A594" t="str">
        <f>RectangleHollowSection!Q45</f>
        <v>{"K50/50/4": [{"shape_coords":[50,50,4,6,10],"shape_name":"Rectangle Hollow Section","synonyms":["K50/50/4","K50x50x4","K50/4","K50x4","HFRHS50X50X4","SHS50/50/4","SHS50/50/4.0"]}]},</v>
      </c>
    </row>
    <row r="595" spans="1:1">
      <c r="A595" t="str">
        <f>RectangleHollowSection!Q46</f>
        <v>{"K60/60/4": [{"shape_coords":[60,60,4,6,10],"shape_name":"Rectangle Hollow Section","synonyms":["K60/60/4","K60x60x4","K60/4","K60x4","HFRHS60X60X4","SHS60/60/4","SHS60/60/4.0"]}]},</v>
      </c>
    </row>
    <row r="596" spans="1:1">
      <c r="A596" t="str">
        <f>RectangleHollowSection!Q47</f>
        <v>{"K60/60/5": [{"shape_coords":[60,60,5,7.5,12.5],"shape_name":"Rectangle Hollow Section","synonyms":["K60/60/5","K60x60x5","K60/5","K60x5","HFRHS60X60X5","SHS60/60/5","SHS60/60/5.0"]}]},</v>
      </c>
    </row>
    <row r="597" spans="1:1">
      <c r="A597" t="str">
        <f>RectangleHollowSection!Q48</f>
        <v>{"K60/60/6.3": [{"shape_coords":[60,60,6.3,9.45,15.75],"shape_name":"Rectangle Hollow Section","synonyms":["K60/60/6.3","K60x60x6.3","K60/6.3","K60x6.3","HFRHS60X60X6.3","SHS60/60/6.3","SHS60/60/6.3"]}]},</v>
      </c>
    </row>
    <row r="598" spans="1:1">
      <c r="A598" t="str">
        <f>RectangleHollowSection!Q49</f>
        <v>{"K70/70/5": [{"shape_coords":[70,70,5,7.5,12.5],"shape_name":"Rectangle Hollow Section","synonyms":["K70/70/5","K70x70x5","K70/5","K70x5","HFRHS70X70X5","SHS70/70/5","SHS70/70/5.0"]}]},</v>
      </c>
    </row>
    <row r="599" spans="1:1">
      <c r="A599" t="str">
        <f>RectangleHollowSection!Q50</f>
        <v>{"K70/70/6.3": [{"shape_coords":[70,70,6.3,9.45,15.75],"shape_name":"Rectangle Hollow Section","synonyms":["K70/70/6.3","K70x70x6.3","K70/6.3","K70x6.3","HFRHS70X70X6.3","SHS70/70/6.3","SHS70/70/6.3"]}]},</v>
      </c>
    </row>
    <row r="600" spans="1:1">
      <c r="A600" t="str">
        <f>RectangleHollowSection!Q51</f>
        <v>{"K80/80/3.6": [{"shape_coords":[80,80,3.6,5.4,9],"shape_name":"Rectangle Hollow Section","synonyms":["K80/80/3.6","K80x80x3.6","K80/3.6","K80x3.6","HFRHS80X80X3.6","SHS80/80/3.6","SHS80/80/3.6"]}]},</v>
      </c>
    </row>
    <row r="601" spans="1:1">
      <c r="A601" t="str">
        <f>RectangleHollowSection!Q52</f>
        <v>{"K80/80/4": [{"shape_coords":[80,80,4,6,10],"shape_name":"Rectangle Hollow Section","synonyms":["K80/80/4","K80x80x4","K80/4","K80x4","HFRHS80X80X4","SHS80/80/4","SHS80/80/4.0"]}]},</v>
      </c>
    </row>
    <row r="602" spans="1:1">
      <c r="A602" t="str">
        <f>RectangleHollowSection!Q53</f>
        <v>{"K80/80/5": [{"shape_coords":[80,80,5,7.5,12.5],"shape_name":"Rectangle Hollow Section","synonyms":["K80/80/5","K80x80x5","K80/5","K80x5","HFRHS80X80X5","SHS80/80/5","SHS80/80/5.0"]}]},</v>
      </c>
    </row>
    <row r="603" spans="1:1">
      <c r="A603" t="str">
        <f>RectangleHollowSection!Q54</f>
        <v>{"K80/80/6.3": [{"shape_coords":[80,80,6.3,9.45,15.75],"shape_name":"Rectangle Hollow Section","synonyms":["K80/80/6.3","K80x80x6.3","K80/6.3","K80x6.3","HFRHS80X80X6.3","SHS80/80/6.3","SHS80/80/6.3"]}]},</v>
      </c>
    </row>
    <row r="604" spans="1:1">
      <c r="A604" t="str">
        <f>RectangleHollowSection!Q55</f>
        <v>{"K90/90/4": [{"shape_coords":[90,90,4,7.5,12.5],"shape_name":"Rectangle Hollow Section","synonyms":["K90/90/4","K90x90x4","K90/4","K90x4","HFRHS90X90X4","SHS90/90/4","SHS90/90/4.0"]}]},</v>
      </c>
    </row>
    <row r="605" spans="1:1">
      <c r="A605" t="str">
        <f>RectangleHollowSection!Q56</f>
        <v>{"K90/90/5": [{"shape_coords":[90,90,5,7.5,12.5],"shape_name":"Rectangle Hollow Section","synonyms":["K90/90/5","K90x90x5","K90/5","K90x5","HFRHS90X90X5","SHS90/90/5","SHS90/90/5.0"]}]},</v>
      </c>
    </row>
    <row r="606" spans="1:1">
      <c r="A606" t="str">
        <f>RectangleHollowSection!Q57</f>
        <v>{"K90/90/6": [{"shape_coords":[90,90,6,7.5,12.5],"shape_name":"Rectangle Hollow Section","synonyms":["K90/90/6","K90x90x6","K90/6","K90x6","HFRHS90X90X6","SHS90/90/6","SHS90/90/6.0"]}]},</v>
      </c>
    </row>
    <row r="607" spans="1:1">
      <c r="A607" t="str">
        <f>RectangleHollowSection!Q58</f>
        <v>{"K90/90/6.3": [{"shape_coords":[90,90,6.3,9.45,15.75],"shape_name":"Rectangle Hollow Section","synonyms":["K90/90/6.3","K90x90x6.3","K90/6.3","K90x6.3","HFRHS90X90X6.3","SHS90/90/6.3","SHS90/90/6.3"]}]},</v>
      </c>
    </row>
    <row r="608" spans="1:1">
      <c r="A608" t="str">
        <f>RectangleHollowSection!Q59</f>
        <v>{"K100/100/5": [{"shape_coords":[100,100,5,7.5,12.5],"shape_name":"Rectangle Hollow Section","synonyms":["K100/100/5","K100x100x5","K100/5","K100x5","HFRHS100X100X5","SHS100/100/5","SHS100/100/5.0"]}]},</v>
      </c>
    </row>
    <row r="609" spans="1:1">
      <c r="A609" t="str">
        <f>RectangleHollowSection!Q60</f>
        <v>{"K100/100/6.3": [{"shape_coords":[100,100,6.3,9.45,15.75],"shape_name":"Rectangle Hollow Section","synonyms":["K100/100/6.3","K100x100x6.3","K100/6.3","K100x6.3","HFRHS100X100X6.3","SHS100/100/6.3","SHS100/100/6.3"]}]},</v>
      </c>
    </row>
    <row r="610" spans="1:1">
      <c r="A610" t="str">
        <f>RectangleHollowSection!Q61</f>
        <v>{"K100/100/8": [{"shape_coords":[100,100,8,12,20],"shape_name":"Rectangle Hollow Section","synonyms":["K100/100/8","K100x100x8","K100/8","K100x8","HFRHS100X100X8","SHS100/100/8","SHS100/100/8.0"]}]},</v>
      </c>
    </row>
    <row r="611" spans="1:1">
      <c r="A611" t="str">
        <f>RectangleHollowSection!Q62</f>
        <v>{"K120/120/5": [{"shape_coords":[120,120,5,7.5,12.5],"shape_name":"Rectangle Hollow Section","synonyms":["K120/120/5","K120x120x5","K120/5","K120x5","HFRHS120X120X5","SHS120/120/5","SHS120/120/5.0"]}]},</v>
      </c>
    </row>
    <row r="612" spans="1:1">
      <c r="A612" t="str">
        <f>RectangleHollowSection!Q63</f>
        <v>{"K120/120/6.3": [{"shape_coords":[120,120,6.3,9.45,15.75],"shape_name":"Rectangle Hollow Section","synonyms":["K120/120/6.3","K120x120x6.3","K120/6.3","K120x6.3","HFRHS120X120X6.3","SHS120/120/6.3","SHS120/120/6.3"]}]},</v>
      </c>
    </row>
    <row r="613" spans="1:1">
      <c r="A613" t="str">
        <f>RectangleHollowSection!Q64</f>
        <v>{"K120/120/8": [{"shape_coords":[120,120,8,12,20],"shape_name":"Rectangle Hollow Section","synonyms":["K120/120/8","K120x120x8","K120/8","K120x8","HFRHS120X120X8","SHS120/120/8","SHS120/120/8.0"]}]},</v>
      </c>
    </row>
    <row r="614" spans="1:1">
      <c r="A614" t="str">
        <f>RectangleHollowSection!Q65</f>
        <v>{"K140/140/5": [{"shape_coords":[140,140,5,7.5,12.5],"shape_name":"Rectangle Hollow Section","synonyms":["K140/140/5","K140x140x5","K140/5","K140x5","HFRHS140X140X5","SHS140/140/5","SHS140/140/5.0"]}]},</v>
      </c>
    </row>
    <row r="615" spans="1:1">
      <c r="A615" t="str">
        <f>RectangleHollowSection!Q66</f>
        <v>{"K140/140/6": [{"shape_coords":[140,140,6,7.5,12.5],"shape_name":"Rectangle Hollow Section","synonyms":["K140/140/6","K140x140x6","K140/6","K140x6","HFRHS140X140X6","SHS140/140/6","SHS140/140/6.0"]}]},</v>
      </c>
    </row>
    <row r="616" spans="1:1">
      <c r="A616" t="str">
        <f>RectangleHollowSection!Q67</f>
        <v>{"K140/140/8": [{"shape_coords":[140,140,8,12,20],"shape_name":"Rectangle Hollow Section","synonyms":["K140/140/8","K140x140x8","K140/8","K140x8","HFRHS140X140X8","SHS140/140/8","SHS140/140/8.0"]}]},</v>
      </c>
    </row>
    <row r="617" spans="1:1">
      <c r="A617" t="str">
        <f>RectangleHollowSection!Q68</f>
        <v>{"K140/140/10": [{"shape_coords":[140,140,10,15,25],"shape_name":"Rectangle Hollow Section","synonyms":["K140/140/10","K140x140x10","K140/10","K140x10","HFRHS140X140X10","SHS140/140/10","SHS140/140/10.0"]}]},</v>
      </c>
    </row>
    <row r="618" spans="1:1">
      <c r="A618" t="str">
        <f>RectangleHollowSection!Q69</f>
        <v>{"K150/150/8": [{"shape_coords":[150,150,8,12,20],"shape_name":"Rectangle Hollow Section","synonyms":["K150/150/8","K150x150x8","K150/8","K150x8","HFRHS150X150X8","SHS150/150/8","SHS150/150/8.0"]}]},</v>
      </c>
    </row>
    <row r="619" spans="1:1">
      <c r="A619" t="str">
        <f>RectangleHollowSection!Q70</f>
        <v>{"K150/150/10": [{"shape_coords":[150,150,10,15,25],"shape_name":"Rectangle Hollow Section","synonyms":["K150/150/10","K150x150x10","K150/10","K150x10","HFRHS150X150X10","SHS150/150/10","SHS150/150/10.0"]}]},</v>
      </c>
    </row>
    <row r="620" spans="1:1">
      <c r="A620" t="str">
        <f>RectangleHollowSection!Q71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621" spans="1:1">
      <c r="A621" t="str">
        <f>RectangleHollowSection!Q72</f>
        <v>{"K160/160/5": [{"shape_coords":[160,160,5,12,20],"shape_name":"Rectangle Hollow Section","synonyms":["K160/160/5","K160x160x5","K160/5","K160x5","HFRHS160X160X5","SHS160/160/5","SHS160/160/5.0"]}]},</v>
      </c>
    </row>
    <row r="622" spans="1:1">
      <c r="A622" t="str">
        <f>RectangleHollowSection!Q73</f>
        <v>{"K160/160/8": [{"shape_coords":[160,160,8,12,20],"shape_name":"Rectangle Hollow Section","synonyms":["K160/160/8","K160x160x8","K160/8","K160x8","HFRHS160X160X8","SHS160/160/8","SHS160/160/8.0"]}]},</v>
      </c>
    </row>
    <row r="623" spans="1:1">
      <c r="A623" t="str">
        <f>RectangleHollowSection!Q74</f>
        <v>{"K160/160/10": [{"shape_coords":[160,160,10,15,25],"shape_name":"Rectangle Hollow Section","synonyms":["K160/160/10","K160x160x10","K160/10","K160x10","HFRHS160X160X10","SHS160/160/10","SHS160/160/10.0"]}]},</v>
      </c>
    </row>
    <row r="624" spans="1:1">
      <c r="A624" t="str">
        <f>RectangleHollowSection!Q75</f>
        <v>{"K180/180/8": [{"shape_coords":[180,180,8,12,20],"shape_name":"Rectangle Hollow Section","synonyms":["K180/180/8","K180x180x8","K180/8","K180x8","HFRHS180X180X8","SHS180/180/8","SHS180/180/8.0"]}]},</v>
      </c>
    </row>
    <row r="625" spans="1:1">
      <c r="A625" t="str">
        <f>RectangleHollowSection!Q76</f>
        <v>{"K180/180/10": [{"shape_coords":[180,180,10,15,25],"shape_name":"Rectangle Hollow Section","synonyms":["K180/180/10","K180x180x10","K180/10","K180x10","HFRHS180X180X10","SHS180/180/10","SHS180/180/10.0"]}]},</v>
      </c>
    </row>
    <row r="626" spans="1:1">
      <c r="A626" t="str">
        <f>RectangleHollowSection!Q77</f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627" spans="1:1">
      <c r="A627" t="str">
        <f>RectangleHollowSection!Q78</f>
        <v>{"K200/200/8": [{"shape_coords":[200,200,8,12,20],"shape_name":"Rectangle Hollow Section","synonyms":["K200/200/8","K200x200x8","K200/8","K200x8","HFRHS200X200X8","SHS200/200/8","SHS200/200/8.0"]}]},</v>
      </c>
    </row>
    <row r="628" spans="1:1">
      <c r="A628" t="str">
        <f>RectangleHollowSection!Q79</f>
        <v>{"K200/200/10": [{"shape_coords":[200,200,10,15,25],"shape_name":"Rectangle Hollow Section","synonyms":["K200/200/10","K200x200x10","K200/10","K200x10","HFRHS200X200X10","SHS200/200/10","SHS200/200/10.0"]}]},</v>
      </c>
    </row>
    <row r="629" spans="1:1">
      <c r="A629" t="str">
        <f>RectangleHollowSection!Q80</f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630" spans="1:1">
      <c r="A630" t="str">
        <f>RectangleHollowSection!Q81</f>
        <v>{"K220/220/10": [{"shape_coords":[220,220,10,15,25],"shape_name":"Rectangle Hollow Section","synonyms":["K220/220/10","K220x220x10","K220/10","K220x10","HFRHS220X220X10","SHS220/220/10","SHS220/220/10.0"]}]},</v>
      </c>
    </row>
    <row r="631" spans="1:1">
      <c r="A631" t="str">
        <f>RectangleHollowSection!Q82</f>
        <v>{"K250/250/8": [{"shape_coords":[250,250,8,12,20],"shape_name":"Rectangle Hollow Section","synonyms":["K250/250/8","K250x250x8","K250/8","K250x8","HFRHS250X250X8","SHS250/250/8","SHS250/250/8.0"]}]},</v>
      </c>
    </row>
    <row r="632" spans="1:1">
      <c r="A632" t="str">
        <f>RectangleHollowSection!Q83</f>
        <v>{"K250/250/10": [{"shape_coords":[250,250,10,15,25],"shape_name":"Rectangle Hollow Section","synonyms":["K250/250/10","K250x250x10","K250/10","K250x10","HFRHS250X250X10","SHS250/250/10","SHS250/250/10.0"]}]},</v>
      </c>
    </row>
    <row r="633" spans="1:1">
      <c r="A633" t="str">
        <f>RectangleHollowSection!Q84</f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634" spans="1:1">
      <c r="A634" t="str">
        <f>RectangleHollowSection!Q85</f>
        <v>{"K300/300/8": [{"shape_coords":[300,300,8,12,20],"shape_name":"Rectangle Hollow Section","synonyms":["K300/300/8","K300x300x8","K300/8","K300x8","HFRHS300X300X8","SHS300/300/8","SHS300/300/8.0"]}]},</v>
      </c>
    </row>
    <row r="635" spans="1:1">
      <c r="A635" t="str">
        <f>RectangleHollowSection!Q86</f>
        <v>{"K300/300/10": [{"shape_coords":[300,300,10,15,25],"shape_name":"Rectangle Hollow Section","synonyms":["K300/300/10","K300x300x10","K300/10","K300x10","HFRHS300X300X10","SHS300/300/10","SHS300/300/10.0"]}]},</v>
      </c>
    </row>
    <row r="636" spans="1:1">
      <c r="A636" t="str">
        <f>RectangleHollowSection!Q87</f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637" spans="1:1">
      <c r="A637" t="str">
        <f>RectangleHollowSection!Q88</f>
        <v>{"K350/350/10": [{"shape_coords":[350,350,10,15,25],"shape_name":"Rectangle Hollow Section","synonyms":["K350/350/10","K350x350x10","K350/10","K350x10","HFRHS350X350X10","SHS350/350/10","SHS350/350/10.0"]}]},</v>
      </c>
    </row>
    <row r="638" spans="1:1">
      <c r="A638" t="str">
        <f>RectangleHollowSection!Q89</f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639" spans="1:1">
      <c r="A639" t="str">
        <f>RectangleHollowSection!Q90</f>
        <v>{"K400/400/10": [{"shape_coords":[400,400,10,15,25],"shape_name":"Rectangle Hollow Section","synonyms":["K400/400/10","K400x400x10","K400/10","K400x10","HFRHS400X400X10","SHS400/400/10","SHS400/400/10.0"]}]},</v>
      </c>
    </row>
    <row r="640" spans="1:1">
      <c r="A640" t="str">
        <f>RectangleHollowSection!Q91</f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641" spans="1:1">
      <c r="A641" t="str">
        <f>RectangleHollowSection!Q92</f>
        <v>{"K400/400/16": [{"shape_coords":[400,400,16,24,40],"shape_name":"Rectangle Hollow Section","synonyms":["K400/400/16","K400x400x16","K400/16","K400x16","HFRHS400X400X16","SHS400/400/16","SHS400/400/16.0"]}]},</v>
      </c>
    </row>
    <row r="642" spans="1:1">
      <c r="A642" t="str">
        <f>RectangleHollowSection!Q93</f>
        <v>{"CFRHS20X20X2": [{"shape_coords":[20,20,2,2,4],"shape_name":"Rectangle Hollow Section","synonyms":["CFRHS20X20X2","CFRHS20/20/2","RHSCF20X20X2","RHSCF20/20/2","","",""]}]},</v>
      </c>
    </row>
    <row r="643" spans="1:1">
      <c r="A643" t="str">
        <f>RectangleHollowSection!Q93</f>
        <v>{"CFRHS20X20X2": [{"shape_coords":[20,20,2,2,4],"shape_name":"Rectangle Hollow Section","synonyms":["CFRHS20X20X2","CFRHS20/20/2","RHSCF20X20X2","RHSCF20/20/2","","",""]}]},</v>
      </c>
    </row>
    <row r="644" spans="1:1">
      <c r="A644" t="str">
        <f>RectangleHollowSection!Q94</f>
        <v>{"CFRHS25X25X2": [{"shape_coords":[25,25,2,2,4],"shape_name":"Rectangle Hollow Section","synonyms":["CFRHS25X25X2","CFRHS25/25/2","RHSCF25X25X2","RHSCF25/25/2","","",""]}]},</v>
      </c>
    </row>
    <row r="645" spans="1:1">
      <c r="A645" t="str">
        <f>RectangleHollowSection!Q95</f>
        <v>{"CFRHS25X25X3": [{"shape_coords":[25,25,3,3,6],"shape_name":"Rectangle Hollow Section","synonyms":["CFRHS25X25X3","CFRHS25/25/3","RHSCF25X25X3","RHSCF25/25/3","","",""]}]},</v>
      </c>
    </row>
    <row r="646" spans="1:1">
      <c r="A646" t="str">
        <f>RectangleHollowSection!Q96</f>
        <v>{"CFRHS30X30X2": [{"shape_coords":[30,30,2,2,4],"shape_name":"Rectangle Hollow Section","synonyms":["CFRHS30X30X2","CFRHS30/30/2","RHSCF30X30X2","RHSCF30/30/2","","",""]}]},</v>
      </c>
    </row>
    <row r="647" spans="1:1">
      <c r="A647" t="str">
        <f>RectangleHollowSection!Q97</f>
        <v>{"CFRHS30X30X3": [{"shape_coords":[30,30,3,3,6],"shape_name":"Rectangle Hollow Section","synonyms":["CFRHS30X30X3","CFRHS30/30/3","RHSCF30X30X3","RHSCF30/30/3","","",""]}]},</v>
      </c>
    </row>
    <row r="648" spans="1:1">
      <c r="A648" t="str">
        <f>RectangleHollowSection!Q98</f>
        <v>{"CFRHS30X30X4": [{"shape_coords":[30,30,4,6,10],"shape_name":"Rectangle Hollow Section","synonyms":["CFRHS30X30X4","CFRHS30/30/4","RHSCF30X30X4","RHSCF30/30/4","","",""]}]},</v>
      </c>
    </row>
    <row r="649" spans="1:1">
      <c r="A649" t="str">
        <f>RectangleHollowSection!Q99</f>
        <v>{"CFRHS35X35X2": [{"shape_coords":[35,35,2,2,4],"shape_name":"Rectangle Hollow Section","synonyms":["CFRHS35X35X2","CFRHS35/35/2","RHSCF35X35X2","RHSCF35/35/2","","",""]}]},</v>
      </c>
    </row>
    <row r="650" spans="1:1">
      <c r="A650" t="str">
        <f>RectangleHollowSection!Q100</f>
        <v>{"CFRHS35X35X3": [{"shape_coords":[35,35,3,3,6],"shape_name":"Rectangle Hollow Section","synonyms":["CFRHS35X35X3","CFRHS35/35/3","RHSCF35X35X3","RHSCF35/35/3","","",""]}]},</v>
      </c>
    </row>
    <row r="651" spans="1:1">
      <c r="A651" t="str">
        <f>RectangleHollowSection!Q101</f>
        <v>{"CFRHS40X40X2": [{"shape_coords":[40,40,2,2,4],"shape_name":"Rectangle Hollow Section","synonyms":["CFRHS40X40X2","CFRHS40/40/2","RHSCF40X40X2","RHSCF40/40/2","","",""]}]},</v>
      </c>
    </row>
    <row r="652" spans="1:1">
      <c r="A652" t="str">
        <f>RectangleHollowSection!Q102</f>
        <v>{"CFRHS40X40X2.5": [{"shape_coords":[40,40,2.5,2.5,5],"shape_name":"Rectangle Hollow Section","synonyms":["CFRHS40X40X2.5","CFRHS40/40/2.5","RHSCF40X40X2.5","RHSCF40/40/2.5","","",""]}]},</v>
      </c>
    </row>
    <row r="653" spans="1:1">
      <c r="A653" t="str">
        <f>RectangleHollowSection!Q103</f>
        <v>{"CFRHS40X40X3": [{"shape_coords":[40,40,3,3,6],"shape_name":"Rectangle Hollow Section","synonyms":["CFRHS40X40X3","CFRHS40/40/3","RHSCF40X40X3","RHSCF40/40/3","","",""]}]},</v>
      </c>
    </row>
    <row r="654" spans="1:1">
      <c r="A654" t="str">
        <f>RectangleHollowSection!Q104</f>
        <v>{"CFRHS40X40X4": [{"shape_coords":[40,40,4,6,10],"shape_name":"Rectangle Hollow Section","synonyms":["CFRHS40X40X4","CFRHS40/40/4","RHSCF40X40X4","RHSCF40/40/4","","",""]}]},</v>
      </c>
    </row>
    <row r="655" spans="1:1">
      <c r="A655" t="str">
        <f>RectangleHollowSection!Q105</f>
        <v>{"CFRHS45X45X3": [{"shape_coords":[45,45,3,3,6],"shape_name":"Rectangle Hollow Section","synonyms":["CFRHS45X45X3","CFRHS45/45/3","RHSCF45X45X3","RHSCF45/45/3","","",""]}]},</v>
      </c>
    </row>
    <row r="656" spans="1:1">
      <c r="A656" t="str">
        <f>RectangleHollowSection!Q106</f>
        <v>{"CFRHS45X45X4": [{"shape_coords":[45,45,4,6,10],"shape_name":"Rectangle Hollow Section","synonyms":["CFRHS45X45X4","CFRHS45/45/4","RHSCF45X45X4","RHSCF45/45/4","","",""]}]},</v>
      </c>
    </row>
    <row r="657" spans="1:1">
      <c r="A657" t="str">
        <f>RectangleHollowSection!Q107</f>
        <v>{"CFRHS50X50X2": [{"shape_coords":[50,50,2,2,4],"shape_name":"Rectangle Hollow Section","synonyms":["CFRHS50X50X2","CFRHS50/50/2","RHSCF50X50X2","RHSCF50/50/2","","",""]}]},</v>
      </c>
    </row>
    <row r="658" spans="1:1">
      <c r="A658" t="str">
        <f>RectangleHollowSection!Q108</f>
        <v>{"CFRHS50X50X2.5": [{"shape_coords":[50,50,2.5,5.5,5],"shape_name":"Rectangle Hollow Section","synonyms":["CFRHS50X50X2.5","CFRHS50/50/2.5","RHSCF50X50X2.5","RHSCF50/50/2.5","","",""]}]},</v>
      </c>
    </row>
    <row r="659" spans="1:1">
      <c r="A659" t="str">
        <f>RectangleHollowSection!Q109</f>
        <v>{"CFRHS50X50X3": [{"shape_coords":[50,50,3,3,6],"shape_name":"Rectangle Hollow Section","synonyms":["CFRHS50X50X3","CFRHS50/50/3","RHSCF50X50X3","RHSCF50/50/3","","",""]}]},</v>
      </c>
    </row>
    <row r="660" spans="1:1">
      <c r="A660" t="str">
        <f>RectangleHollowSection!Q110</f>
        <v>{"CFRHS50X50X4": [{"shape_coords":[50,50,4,6,10],"shape_name":"Rectangle Hollow Section","synonyms":["CFRHS50X50X4","CFRHS50/50/4","RHSCF50X50X4","RHSCF50/50/4","","",""]}]},</v>
      </c>
    </row>
    <row r="661" spans="1:1">
      <c r="A661" t="str">
        <f>RectangleHollowSection!Q111</f>
        <v>{"CFRHS50X50X5": [{"shape_coords":[50,50,5,7.5,12.5],"shape_name":"Rectangle Hollow Section","synonyms":["CFRHS50X50X5","CFRHS50/50/5","RHSCF50X50X5","RHSCF50/50/5","","",""]}]},</v>
      </c>
    </row>
    <row r="662" spans="1:1">
      <c r="A662" t="str">
        <f>RectangleHollowSection!Q112</f>
        <v>{"CFRHS60X60X2": [{"shape_coords":[60,60,2,2,4],"shape_name":"Rectangle Hollow Section","synonyms":["CFRHS60X60X2","CFRHS60/60/2","RHSCF60X60X2","RHSCF60/60/2","","",""]}]},</v>
      </c>
    </row>
    <row r="663" spans="1:1">
      <c r="A663" t="str">
        <f>RectangleHollowSection!Q113</f>
        <v>{"CFRHS60X60X2.5": [{"shape_coords":[60,60,2.5,2.5,5],"shape_name":"Rectangle Hollow Section","synonyms":["CFRHS60X60X2.5","CFRHS60/60/2.5","RHSCF60X60X2.5","RHSCF60/60/2.5","","",""]}]},</v>
      </c>
    </row>
    <row r="664" spans="1:1">
      <c r="A664" t="str">
        <f>RectangleHollowSection!Q114</f>
        <v>{"CFRHS60X60X3": [{"shape_coords":[60,60,3,3,6],"shape_name":"Rectangle Hollow Section","synonyms":["CFRHS60X60X3","CFRHS60/60/3","RHSCF60X60X3","RHSCF60/60/3","","",""]}]},</v>
      </c>
    </row>
    <row r="665" spans="1:1">
      <c r="A665" t="str">
        <f>RectangleHollowSection!Q115</f>
        <v>{"CFRHS60X60X4": [{"shape_coords":[60,60,4,6,10],"shape_name":"Rectangle Hollow Section","synonyms":["CFRHS60X60X4","CFRHS60/60/4","RHSCF60X60X4","RHSCF60/60/4","","",""]}]},</v>
      </c>
    </row>
    <row r="666" spans="1:1">
      <c r="A666" t="str">
        <f>RectangleHollowSection!Q116</f>
        <v>{"CFRHS60X60X5": [{"shape_coords":[60,60,5,7.5,12.5],"shape_name":"Rectangle Hollow Section","synonyms":["CFRHS60X60X5","CFRHS60/60/5","RHSCF60X60X5","RHSCF60/60/5","","",""]}]},</v>
      </c>
    </row>
    <row r="667" spans="1:1">
      <c r="A667" t="str">
        <f>RectangleHollowSection!Q117</f>
        <v>{"CFRHS60X60X6": [{"shape_coords":[60,60,6,9,15],"shape_name":"Rectangle Hollow Section","synonyms":["CFRHS60X60X6","CFRHS60/60/6","RHSCF60X60X6","RHSCF60/60/6","","",""]}]},</v>
      </c>
    </row>
    <row r="668" spans="1:1">
      <c r="A668" t="str">
        <f>RectangleHollowSection!Q118</f>
        <v>{"CFRHS70X70X2": [{"shape_coords":[70,70,2,2,4],"shape_name":"Rectangle Hollow Section","synonyms":["CFRHS70X70X2","CFRHS70/70/2","RHSCF70X70X2","RHSCF70/70/2","","",""]}]},</v>
      </c>
    </row>
    <row r="669" spans="1:1">
      <c r="A669" t="str">
        <f>RectangleHollowSection!Q119</f>
        <v>{"CFRHS70X70X3": [{"shape_coords":[70,70,3,3,6],"shape_name":"Rectangle Hollow Section","synonyms":["CFRHS70X70X3","CFRHS70/70/3","RHSCF70X70X3","RHSCF70/70/3","","",""]}]},</v>
      </c>
    </row>
    <row r="670" spans="1:1">
      <c r="A670" t="str">
        <f>RectangleHollowSection!Q120</f>
        <v>{"CFRHS70X70X4": [{"shape_coords":[70,70,4,6,10],"shape_name":"Rectangle Hollow Section","synonyms":["CFRHS70X70X4","CFRHS70/70/4","RHSCF70X70X4","RHSCF70/70/4","","",""]}]},</v>
      </c>
    </row>
    <row r="671" spans="1:1">
      <c r="A671" t="str">
        <f>RectangleHollowSection!Q121</f>
        <v>{"CFRHS70X70X5": [{"shape_coords":[70,70,5,7.5,12.5],"shape_name":"Rectangle Hollow Section","synonyms":["CFRHS70X70X5","CFRHS70/70/5","RHSCF70X70X5","RHSCF70/70/5","","",""]}]},</v>
      </c>
    </row>
    <row r="672" spans="1:1">
      <c r="A672" t="str">
        <f>RectangleHollowSection!Q122</f>
        <v>{"CFRHS70X70X6": [{"shape_coords":[70,70,6,9,15],"shape_name":"Rectangle Hollow Section","synonyms":["CFRHS70X70X6","CFRHS70/70/6","RHSCF70X70X6","RHSCF70/70/6","","",""]}]},</v>
      </c>
    </row>
    <row r="673" spans="1:1">
      <c r="A673" t="str">
        <f>RectangleHollowSection!Q123</f>
        <v>{"CFRHS80X80X3": [{"shape_coords":[80,80,3,3,6],"shape_name":"Rectangle Hollow Section","synonyms":["CFRHS80X80X3","CFRHS80/80/3","RHSCF80X80X3","RHSCF80/80/3","","",""]}]},</v>
      </c>
    </row>
    <row r="674" spans="1:1">
      <c r="A674" t="str">
        <f>RectangleHollowSection!Q124</f>
        <v>{"CFRHS80X80X4": [{"shape_coords":[80,80,4,6,10],"shape_name":"Rectangle Hollow Section","synonyms":["CFRHS80X80X4","CFRHS80/80/4","RHSCF80X80X4","RHSCF80/80/4","","",""]}]},</v>
      </c>
    </row>
    <row r="675" spans="1:1">
      <c r="A675" t="str">
        <f>RectangleHollowSection!Q125</f>
        <v>{"CFRHS80X80X5": [{"shape_coords":[80,80,5,7.5,12.5],"shape_name":"Rectangle Hollow Section","synonyms":["CFRHS80X80X5","CFRHS80/80/5","RHSCF80X80X5","RHSCF80/80/5","","",""]}]},</v>
      </c>
    </row>
    <row r="676" spans="1:1">
      <c r="A676" t="str">
        <f>RectangleHollowSection!Q126</f>
        <v>{"CFRHS80X80X6": [{"shape_coords":[80,80,6,9,15],"shape_name":"Rectangle Hollow Section","synonyms":["CFRHS80X80X6","CFRHS80/80/6","RHSCF80X80X6","RHSCF80/80/6","","",""]}]},</v>
      </c>
    </row>
    <row r="677" spans="1:1">
      <c r="A677" t="str">
        <f>RectangleHollowSection!Q127</f>
        <v>{"CFRHS80X80X8": [{"shape_coords":[80,80,8,12,20],"shape_name":"Rectangle Hollow Section","synonyms":["CFRHS80X80X8","CFRHS80/80/8","RHSCF80X80X8","RHSCF80/80/8","","",""]}]},</v>
      </c>
    </row>
    <row r="678" spans="1:1">
      <c r="A678" t="str">
        <f>RectangleHollowSection!Q128</f>
        <v>{"CFRHS90X90X3": [{"shape_coords":[90,90,3,3,6],"shape_name":"Rectangle Hollow Section","synonyms":["CFRHS90X90X3","CFRHS90/90/3","RHSCF90X90X3","RHSCF90/90/3","","",""]}]},</v>
      </c>
    </row>
    <row r="679" spans="1:1">
      <c r="A679" t="str">
        <f>RectangleHollowSection!Q129</f>
        <v>{"CFRHS90X90X4": [{"shape_coords":[90,90,4,6,10],"shape_name":"Rectangle Hollow Section","synonyms":["CFRHS90X90X4","CFRHS90/90/4","RHSCF90X90X4","RHSCF90/90/4","","",""]}]},</v>
      </c>
    </row>
    <row r="680" spans="1:1">
      <c r="A680" t="str">
        <f>RectangleHollowSection!Q130</f>
        <v>{"CFRHS90X90X5": [{"shape_coords":[90,90,5,7.5,12.5],"shape_name":"Rectangle Hollow Section","synonyms":["CFRHS90X90X5","CFRHS90/90/5","RHSCF90X90X5","RHSCF90/90/5","","",""]}]},</v>
      </c>
    </row>
    <row r="681" spans="1:1">
      <c r="A681" t="str">
        <f>RectangleHollowSection!Q131</f>
        <v>{"CFRHS90X90X6": [{"shape_coords":[90,90,6,9,15],"shape_name":"Rectangle Hollow Section","synonyms":["CFRHS90X90X6","CFRHS90/90/6","RHSCF90X90X6","RHSCF90/90/6","","",""]}]},</v>
      </c>
    </row>
    <row r="682" spans="1:1">
      <c r="A682" t="str">
        <f>RectangleHollowSection!Q132</f>
        <v>{"CFRHS100X100X3": [{"shape_coords":[100,100,3,3,6],"shape_name":"Rectangle Hollow Section","synonyms":["CFRHS100X100X3","CFRHS100/100/3","RHSCF100X100X3","RHSCF100/100/3","","",""]}]},</v>
      </c>
    </row>
    <row r="683" spans="1:1">
      <c r="A683" t="str">
        <f>RectangleHollowSection!Q133</f>
        <v>{"CFRHS100X100X4": [{"shape_coords":[100,100,4,6,10],"shape_name":"Rectangle Hollow Section","synonyms":["CFRHS100X100X4","CFRHS100/100/4","RHSCF100X100X4","RHSCF100/100/4","","",""]}]},</v>
      </c>
    </row>
    <row r="684" spans="1:1">
      <c r="A684" t="str">
        <f>RectangleHollowSection!Q134</f>
        <v>{"CFRHS100X100X5": [{"shape_coords":[100,100,5,7.5,12.5],"shape_name":"Rectangle Hollow Section","synonyms":["CFRHS100X100X5","CFRHS100/100/5","RHSCF100X100X5","RHSCF100/100/5","","",""]}]},</v>
      </c>
    </row>
    <row r="685" spans="1:1">
      <c r="A685" t="str">
        <f>RectangleHollowSection!Q135</f>
        <v>{"CFRHS100X100X6": [{"shape_coords":[100,100,6,9,15],"shape_name":"Rectangle Hollow Section","synonyms":["CFRHS100X100X6","CFRHS100/100/6","RHSCF100X100X6","RHSCF100/100/6","","",""]}]},</v>
      </c>
    </row>
    <row r="686" spans="1:1">
      <c r="A686" t="str">
        <f>RectangleHollowSection!Q136</f>
        <v>{"CFRHS100X100X8": [{"shape_coords":[100,100,8,12,20],"shape_name":"Rectangle Hollow Section","synonyms":["CFRHS100X100X8","CFRHS100/100/8","RHSCF100X100X8","RHSCF100/100/8","","",""]}]},</v>
      </c>
    </row>
    <row r="687" spans="1:1">
      <c r="A687" t="str">
        <f>RectangleHollowSection!Q137</f>
        <v>{"CFRHS100X100X10": [{"shape_coords":[100,100,10,15,25],"shape_name":"Rectangle Hollow Section","synonyms":["CFRHS100X100X10","CFRHS100/100/10","RHSCF100X100X10","RHSCF100/100/10","","",""]}]},</v>
      </c>
    </row>
    <row r="688" spans="1:1">
      <c r="A688" t="str">
        <f>RectangleHollowSection!Q138</f>
        <v>{"CFRHS110X110X4": [{"shape_coords":[110,110,4,6,10],"shape_name":"Rectangle Hollow Section","synonyms":["CFRHS110X110X4","CFRHS110/110/4","RHSCF110X110X4","RHSCF110/110/4","","",""]}]},</v>
      </c>
    </row>
    <row r="689" spans="1:1">
      <c r="A689" t="str">
        <f>RectangleHollowSection!Q139</f>
        <v>{"CFRHS110X110X5": [{"shape_coords":[110,110,5,7.5,12.5],"shape_name":"Rectangle Hollow Section","synonyms":["CFRHS110X110X5","CFRHS110/110/5","RHSCF110X110X5","RHSCF110/110/5","","",""]}]},</v>
      </c>
    </row>
    <row r="690" spans="1:1">
      <c r="A690" t="str">
        <f>RectangleHollowSection!Q140</f>
        <v>{"CFRHS120X120X3": [{"shape_coords":[120,120,3,3,6],"shape_name":"Rectangle Hollow Section","synonyms":["CFRHS120X120X3","CFRHS120/120/3","RHSCF120X120X3","RHSCF120/120/3","","",""]}]},</v>
      </c>
    </row>
    <row r="691" spans="1:1">
      <c r="A691" t="str">
        <f>RectangleHollowSection!Q141</f>
        <v>{"CFRHS120X120X4": [{"shape_coords":[120,120,4,6,10],"shape_name":"Rectangle Hollow Section","synonyms":["CFRHS120X120X4","CFRHS120/120/4","RHSCF120X120X4","RHSCF120/120/4","","",""]}]},</v>
      </c>
    </row>
    <row r="692" spans="1:1">
      <c r="A692" t="str">
        <f>RectangleHollowSection!Q142</f>
        <v>{"CFRHS120X120X5": [{"shape_coords":[120,120,5,7.5,12.5],"shape_name":"Rectangle Hollow Section","synonyms":["CFRHS120X120X5","CFRHS120/120/5","RHSCF120X120X5","RHSCF120/120/5","","",""]}]},</v>
      </c>
    </row>
    <row r="693" spans="1:1">
      <c r="A693" t="str">
        <f>RectangleHollowSection!Q143</f>
        <v>{"CFRHS120X120X6": [{"shape_coords":[120,120,6,9,15],"shape_name":"Rectangle Hollow Section","synonyms":["CFRHS120X120X6","CFRHS120/120/6","RHSCF120X120X6","RHSCF120/120/6","","",""]}]},</v>
      </c>
    </row>
    <row r="694" spans="1:1">
      <c r="A694" t="str">
        <f>RectangleHollowSection!Q144</f>
        <v>{"CFRHS120X120X8": [{"shape_coords":[120,120,8,12,20],"shape_name":"Rectangle Hollow Section","synonyms":["CFRHS120X120X8","CFRHS120/120/8","RHSCF120X120X8","RHSCF120/120/8","","",""]}]},</v>
      </c>
    </row>
    <row r="695" spans="1:1">
      <c r="A695" t="str">
        <f>RectangleHollowSection!Q145</f>
        <v>{"CFRHS120X120X0": [{"shape_coords":[120,120,0,15,25],"shape_name":"Rectangle Hollow Section","synonyms":["CFRHS120X120X0","CFRHS120/120/0","RHSCF120X120X0","RHSCF120/120/0","","",""]}]},</v>
      </c>
    </row>
    <row r="696" spans="1:1">
      <c r="A696" t="str">
        <f>RectangleHollowSection!Q146</f>
        <v>{"CFRHS125X125X5": [{"shape_coords":[125,125,5,7.5,12.5],"shape_name":"Rectangle Hollow Section","synonyms":["CFRHS125X125X5","CFRHS125/125/5","RHSCF125X125X5","RHSCF125/125/5","","",""]}]},</v>
      </c>
    </row>
    <row r="697" spans="1:1">
      <c r="A697" t="str">
        <f>RectangleHollowSection!Q147</f>
        <v>{"CFRHS140X140X4": [{"shape_coords":[140,140,4,6,10],"shape_name":"Rectangle Hollow Section","synonyms":["CFRHS140X140X4","CFRHS140/140/4","RHSCF140X140X4","RHSCF140/140/4","","",""]}]},</v>
      </c>
    </row>
    <row r="698" spans="1:1">
      <c r="A698" t="str">
        <f>RectangleHollowSection!Q148</f>
        <v>{"CFRHS140X140X5": [{"shape_coords":[140,140,5,7.5,12.5],"shape_name":"Rectangle Hollow Section","synonyms":["CFRHS140X140X5","CFRHS140/140/5","RHSCF140X140X5","RHSCF140/140/5","","",""]}]},</v>
      </c>
    </row>
    <row r="699" spans="1:1">
      <c r="A699" t="str">
        <f>RectangleHollowSection!Q149</f>
        <v>{"CFRHS140X140X6": [{"shape_coords":[140,140,6,9,15],"shape_name":"Rectangle Hollow Section","synonyms":["CFRHS140X140X6","CFRHS140/140/6","RHSCF140X140X6","RHSCF140/140/6","","",""]}]},</v>
      </c>
    </row>
    <row r="700" spans="1:1">
      <c r="A700" t="str">
        <f>RectangleHollowSection!Q150</f>
        <v>{"CFRHS140X140X8": [{"shape_coords":[140,140,8,12,20],"shape_name":"Rectangle Hollow Section","synonyms":["CFRHS140X140X8","CFRHS140/140/8","RHSCF140X140X8","RHSCF140/140/8","","",""]}]},</v>
      </c>
    </row>
    <row r="701" spans="1:1">
      <c r="A701" t="str">
        <f>RectangleHollowSection!Q151</f>
        <v>{"CFRHS140X140X10": [{"shape_coords":[140,140,10,15,25],"shape_name":"Rectangle Hollow Section","synonyms":["CFRHS140X140X10","CFRHS140/140/10","RHSCF140X140X10","RHSCF140/140/10","","",""]}]},</v>
      </c>
    </row>
    <row r="702" spans="1:1">
      <c r="A702" t="str">
        <f>RectangleHollowSection!Q152</f>
        <v>{"CFRHS150X150X4": [{"shape_coords":[150,150,4,6,10],"shape_name":"Rectangle Hollow Section","synonyms":["CFRHS150X150X4","CFRHS150/150/4","RHSCF150X150X4","RHSCF150/150/4","","",""]}]},</v>
      </c>
    </row>
    <row r="703" spans="1:1">
      <c r="A703" t="str">
        <f>RectangleHollowSection!Q153</f>
        <v>{"CFRHS150X150X5": [{"shape_coords":[150,150,5,7.5,12.5],"shape_name":"Rectangle Hollow Section","synonyms":["CFRHS150X150X5","CFRHS150/150/5","RHSCF150X150X5","RHSCF150/150/5","","",""]}]},</v>
      </c>
    </row>
    <row r="704" spans="1:1">
      <c r="A704" t="str">
        <f>RectangleHollowSection!Q154</f>
        <v>{"CFRHS150X150X6": [{"shape_coords":[150,150,6,9,15],"shape_name":"Rectangle Hollow Section","synonyms":["CFRHS150X150X6","CFRHS150/150/6","RHSCF150X150X6","RHSCF150/150/6","","",""]}]},</v>
      </c>
    </row>
    <row r="705" spans="1:1">
      <c r="A705" t="str">
        <f>RectangleHollowSection!Q155</f>
        <v>{"CFRHS150X150X8": [{"shape_coords":[150,150,8,12,20],"shape_name":"Rectangle Hollow Section","synonyms":["CFRHS150X150X8","CFRHS150/150/8","RHSCF150X150X8","RHSCF150/150/8","","",""]}]},</v>
      </c>
    </row>
    <row r="706" spans="1:1">
      <c r="A706" t="str">
        <f>RectangleHollowSection!Q156</f>
        <v>{"CFRHS150X150X10": [{"shape_coords":[150,150,10,15,25],"shape_name":"Rectangle Hollow Section","synonyms":["CFRHS150X150X10","CFRHS150/150/10","RHSCF150X150X10","RHSCF150/150/10","","",""]}]},</v>
      </c>
    </row>
    <row r="707" spans="1:1">
      <c r="A707" t="str">
        <f>RectangleHollowSection!Q157</f>
        <v>{"CFRHS150X150X12.5": [{"shape_coords":[150,150,12.5,18.75,31.25],"shape_name":"Rectangle Hollow Section","synonyms":["CFRHS150X150X12.5","CFRHS150/150/12.5","RHSCF150X150X12.5","RHSCF150/150/12.5","","",""]}]},</v>
      </c>
    </row>
    <row r="708" spans="1:1">
      <c r="A708" t="str">
        <f>RectangleHollowSection!Q158</f>
        <v>{"CFRHS160X160X5": [{"shape_coords":[160,160,5,7.5,12.5],"shape_name":"Rectangle Hollow Section","synonyms":["CFRHS160X160X5","CFRHS160/160/5","RHSCF160X160X5","RHSCF160/160/5","","",""]}]},</v>
      </c>
    </row>
    <row r="709" spans="1:1">
      <c r="A709" t="str">
        <f>RectangleHollowSection!Q159</f>
        <v>{"CFRHS160X160X6": [{"shape_coords":[160,160,6,9,15],"shape_name":"Rectangle Hollow Section","synonyms":["CFRHS160X160X6","CFRHS160/160/6","RHSCF160X160X6","RHSCF160/160/6","","",""]}]},</v>
      </c>
    </row>
    <row r="710" spans="1:1">
      <c r="A710" t="str">
        <f>RectangleHollowSection!Q160</f>
        <v>{"CFRHS160X160X8": [{"shape_coords":[160,160,8,12,20],"shape_name":"Rectangle Hollow Section","synonyms":["CFRHS160X160X8","CFRHS160/160/8","RHSCF160X160X8","RHSCF160/160/8","","",""]}]},</v>
      </c>
    </row>
    <row r="711" spans="1:1">
      <c r="A711" t="str">
        <f>RectangleHollowSection!Q161</f>
        <v>{"CFRHS160X160X10": [{"shape_coords":[160,160,10,15,25],"shape_name":"Rectangle Hollow Section","synonyms":["CFRHS160X160X10","CFRHS160/160/10","RHSCF160X160X10","RHSCF160/160/10","","",""]}]},</v>
      </c>
    </row>
    <row r="712" spans="1:1">
      <c r="A712" t="str">
        <f>RectangleHollowSection!Q162</f>
        <v>{"CFRHS180X180X6": [{"shape_coords":[180,180,6,9,15],"shape_name":"Rectangle Hollow Section","synonyms":["CFRHS180X180X6","CFRHS180/180/6","RHSCF180X180X6","RHSCF180/180/6","","",""]}]},</v>
      </c>
    </row>
    <row r="713" spans="1:1">
      <c r="A713" t="str">
        <f>RectangleHollowSection!Q163</f>
        <v>{"CFRHS180X180X8": [{"shape_coords":[180,180,8,12,20],"shape_name":"Rectangle Hollow Section","synonyms":["CFRHS180X180X8","CFRHS180/180/8","RHSCF180X180X8","RHSCF180/180/8","","",""]}]},</v>
      </c>
    </row>
    <row r="714" spans="1:1">
      <c r="A714" t="str">
        <f>RectangleHollowSection!Q164</f>
        <v>{"CFRHS180X180X10": [{"shape_coords":[180,180,10,15,25],"shape_name":"Rectangle Hollow Section","synonyms":["CFRHS180X180X10","CFRHS180/180/10","RHSCF180X180X10","RHSCF180/180/10","","",""]}]},</v>
      </c>
    </row>
    <row r="715" spans="1:1">
      <c r="A715" t="str">
        <f>RectangleHollowSection!Q165</f>
        <v>{"CFRHS180X180X12.5": [{"shape_coords":[180,180,12.5,18.75,31.25],"shape_name":"Rectangle Hollow Section","synonyms":["CFRHS180X180X12.5","CFRHS180/180/12.5","RHSCF180X180X12.5","RHSCF180/180/12.5","","",""]}]},</v>
      </c>
    </row>
    <row r="716" spans="1:1">
      <c r="A716" t="str">
        <f>RectangleHollowSection!Q166</f>
        <v>{"CFRHS200X200X5": [{"shape_coords":[200,200,5,7.5,12.5],"shape_name":"Rectangle Hollow Section","synonyms":["CFRHS200X200X5","CFRHS200/200/5","RHSCF200X200X5","RHSCF200/200/5","","",""]}]},</v>
      </c>
    </row>
    <row r="717" spans="1:1">
      <c r="A717" t="str">
        <f>RectangleHollowSection!Q167</f>
        <v>{"CFRHS200X200X6": [{"shape_coords":[200,200,6,9,15],"shape_name":"Rectangle Hollow Section","synonyms":["CFRHS200X200X6","CFRHS200/200/6","RHSCF200X200X6","RHSCF200/200/6","","",""]}]},</v>
      </c>
    </row>
    <row r="718" spans="1:1">
      <c r="A718" t="str">
        <f>RectangleHollowSection!Q168</f>
        <v>{"CFRHS200X200X8": [{"shape_coords":[200,200,8,12,20],"shape_name":"Rectangle Hollow Section","synonyms":["CFRHS200X200X8","CFRHS200/200/8","RHSCF200X200X8","RHSCF200/200/8","","",""]}]},</v>
      </c>
    </row>
    <row r="719" spans="1:1">
      <c r="A719" t="str">
        <f>RectangleHollowSection!Q169</f>
        <v>{"CFRHS200X200X10": [{"shape_coords":[200,200,10,15,25],"shape_name":"Rectangle Hollow Section","synonyms":["CFRHS200X200X10","CFRHS200/200/10","RHSCF200X200X10","RHSCF200/200/10","","",""]}]},</v>
      </c>
    </row>
    <row r="720" spans="1:1">
      <c r="A720" t="str">
        <f>RectangleHollowSection!Q170</f>
        <v>{"CFRHS200X200X12.5": [{"shape_coords":[200,200,12.5,18.75,31.25],"shape_name":"Rectangle Hollow Section","synonyms":["CFRHS200X200X12.5","CFRHS200/200/12.5","RHSCF200X200X12.5","RHSCF200/200/12.5","","",""]}]},</v>
      </c>
    </row>
    <row r="721" spans="1:1">
      <c r="A721" t="str">
        <f>RectangleHollowSection!Q171</f>
        <v>{"CFRHS220X220X6": [{"shape_coords":[220,220,6,9,15],"shape_name":"Rectangle Hollow Section","synonyms":["CFRHS220X220X6","CFRHS220/220/6","RHSCF220X220X6","RHSCF220/220/6","","",""]}]},</v>
      </c>
    </row>
    <row r="722" spans="1:1">
      <c r="A722" t="str">
        <f>RectangleHollowSection!Q172</f>
        <v>{"CFRHS220X220X8": [{"shape_coords":[220,220,8,12,20],"shape_name":"Rectangle Hollow Section","synonyms":["CFRHS220X220X8","CFRHS220/220/8","RHSCF220X220X8","RHSCF220/220/8","","",""]}]},</v>
      </c>
    </row>
    <row r="723" spans="1:1">
      <c r="A723" t="str">
        <f>RectangleHollowSection!Q173</f>
        <v>{"CFRHS220X220X10": [{"shape_coords":[220,220,10,15,25],"shape_name":"Rectangle Hollow Section","synonyms":["CFRHS220X220X10","CFRHS220/220/10","RHSCF220X220X10","RHSCF220/220/10","","",""]}]},</v>
      </c>
    </row>
    <row r="724" spans="1:1">
      <c r="A724" t="str">
        <f>RectangleHollowSection!Q174</f>
        <v>{"CFRHS250X250X6": [{"shape_coords":[250,250,6,9,15],"shape_name":"Rectangle Hollow Section","synonyms":["CFRHS250X250X6","CFRHS250/250/6","RHSCF250X250X6","RHSCF250/250/6","","",""]}]},</v>
      </c>
    </row>
    <row r="725" spans="1:1">
      <c r="A725" t="str">
        <f>RectangleHollowSection!Q175</f>
        <v>{"CFRHS250X250X8": [{"shape_coords":[250,250,8,12,20],"shape_name":"Rectangle Hollow Section","synonyms":["CFRHS250X250X8","CFRHS250/250/8","RHSCF250X250X8","RHSCF250/250/8","","",""]}]},</v>
      </c>
    </row>
    <row r="726" spans="1:1">
      <c r="A726" t="str">
        <f>RectangleHollowSection!Q176</f>
        <v>{"CFRHS250X250X10": [{"shape_coords":[250,250,10,15,25],"shape_name":"Rectangle Hollow Section","synonyms":["CFRHS250X250X10","CFRHS250/250/10","RHSCF250X250X10","RHSCF250/250/10","","",""]}]},</v>
      </c>
    </row>
    <row r="727" spans="1:1">
      <c r="A727" t="str">
        <f>RectangleHollowSection!Q177</f>
        <v>{"CFRHS250X250X12.5": [{"shape_coords":[250,250,12.5,18.75,31.25],"shape_name":"Rectangle Hollow Section","synonyms":["CFRHS250X250X12.5","CFRHS250/250/12.5","RHSCF250X250X12.5","RHSCF250/250/12.5","","",""]}]},</v>
      </c>
    </row>
    <row r="728" spans="1:1">
      <c r="A728" t="str">
        <f>RectangleHollowSection!Q178</f>
        <v>{"CFRHS300X300X6": [{"shape_coords":[300,300,6,9,15],"shape_name":"Rectangle Hollow Section","synonyms":["CFRHS300X300X6","CFRHS300/300/6","RHSCF300X300X6","RHSCF300/300/6","","",""]}]},</v>
      </c>
    </row>
    <row r="729" spans="1:1">
      <c r="A729" t="str">
        <f>RectangleHollowSection!Q179</f>
        <v>{"CFRHS300X300X8": [{"shape_coords":[300,300,8,12,20],"shape_name":"Rectangle Hollow Section","synonyms":["CFRHS300X300X8","CFRHS300/300/8","RHSCF300X300X8","RHSCF300/300/8","","",""]}]},</v>
      </c>
    </row>
    <row r="730" spans="1:1">
      <c r="A730" t="str">
        <f>RectangleHollowSection!Q180</f>
        <v>{"CFRHS300X300X10": [{"shape_coords":[300,300,10,15,25],"shape_name":"Rectangle Hollow Section","synonyms":["CFRHS300X300X10","CFRHS300/300/10","RHSCF300X300X10","RHSCF300/300/10","","",""]}]},</v>
      </c>
    </row>
    <row r="731" spans="1:1">
      <c r="A731" t="str">
        <f>RectangleHollowSection!Q181</f>
        <v>{"CFRHS300X300X12.5": [{"shape_coords":[300,300,12.5,18.75,31.25],"shape_name":"Rectangle Hollow Section","synonyms":["CFRHS300X300X12.5","CFRHS300/300/12.5","RHSCF300X300X12.5","RHSCF300/300/12.5","","",""]}]},</v>
      </c>
    </row>
    <row r="732" spans="1:1">
      <c r="A732" t="str">
        <f>RectangleHollowSection!Q182</f>
        <v>{"CFRHS300X300X16": [{"shape_coords":[300,300,16,24,40],"shape_name":"Rectangle Hollow Section","synonyms":["CFRHS300X300X16","CFRHS300/300/16","RHSCF300X300X16","RHSCF300/300/16","","",""]}]},</v>
      </c>
    </row>
    <row r="733" spans="1:1">
      <c r="A733" t="str">
        <f>RectangleHollowSection!Q183</f>
        <v>{"CFRHS350X350X8": [{"shape_coords":[350,350,8,12,20],"shape_name":"Rectangle Hollow Section","synonyms":["CFRHS350X350X8","CFRHS350/350/8","RHSCF350X350X8","RHSCF350/350/8","","",""]}]},</v>
      </c>
    </row>
    <row r="734" spans="1:1">
      <c r="A734" t="str">
        <f>RectangleHollowSection!Q184</f>
        <v>{"CFRHS350X350X10": [{"shape_coords":[350,350,10,15,25],"shape_name":"Rectangle Hollow Section","synonyms":["CFRHS350X350X10","CFRHS350/350/10","RHSCF350X350X10","RHSCF350/350/10","","",""]}]},</v>
      </c>
    </row>
    <row r="735" spans="1:1">
      <c r="A735" t="str">
        <f>RectangleHollowSection!Q185</f>
        <v>{"CFRHS350X350X12.5": [{"shape_coords":[350,350,12.5,18.75,31.25],"shape_name":"Rectangle Hollow Section","synonyms":["CFRHS350X350X12.5","CFRHS350/350/12.5","RHSCF350X350X12.5","RHSCF350/350/12.5","","",""]}]},</v>
      </c>
    </row>
    <row r="736" spans="1:1">
      <c r="A736" t="str">
        <f>RectangleHollowSection!Q186</f>
        <v>{"CFRHS400X400X10": [{"shape_coords":[400,400,10,15,25],"shape_name":"Rectangle Hollow Section","synonyms":["CFRHS400X400X10","CFRHS400/400/10","RHSCF400X400X10","RHSCF400/400/10","","",""]}]},</v>
      </c>
    </row>
    <row r="737" spans="1:1">
      <c r="A737" t="str">
        <f>RectangleHollowSection!Q187</f>
        <v>{"CFRHS400X400X12.5": [{"shape_coords":[400,400,12.5,18.75,31.25],"shape_name":"Rectangle Hollow Section","synonyms":["CFRHS400X400X12.5","CFRHS400/400/12.5","RHSCF400X400X12.5","RHSCF400/400/12.5","","",""]}]},</v>
      </c>
    </row>
    <row r="738" spans="1:1">
      <c r="A738" t="str">
        <f>RectangleHollowSection!Q188</f>
        <v>{"CFRHS400X400X16": [{"shape_coords":[400,400,16,24,40],"shape_name":"Rectangle Hollow Section","synonyms":["CFRHS400X400X16","CFRHS400/400/16","RHSCF400X400X16","RHSCF400/400/16","","",""]}]},</v>
      </c>
    </row>
    <row r="739" spans="1:1">
      <c r="A739" t="str">
        <f>RectangleHollowSection!Q189</f>
        <v>{"CFRHS30X20X2": [{"shape_coords":[30,20,2,2,4],"shape_name":"Rectangle Hollow Section","synonyms":["CFRHS30X20X2","CFRHS30/20/2","RHSCF30X20X2","RHSCF30/20/2","","",""]}]},</v>
      </c>
    </row>
    <row r="740" spans="1:1">
      <c r="A740" t="str">
        <f>RectangleHollowSection!Q190</f>
        <v>{"CFRHS30X20X3": [{"shape_coords":[30,20,3,3,6],"shape_name":"Rectangle Hollow Section","synonyms":["CFRHS30X20X3","CFRHS30/20/3","RHSCF30X20X3","RHSCF30/20/3","","",""]}]},</v>
      </c>
    </row>
    <row r="741" spans="1:1">
      <c r="A741" t="str">
        <f>RectangleHollowSection!Q191</f>
        <v>{"CFRHS40X20X2": [{"shape_coords":[40,20,2,2,4],"shape_name":"Rectangle Hollow Section","synonyms":["CFRHS40X20X2","CFRHS40/20/2","RHSCF40X20X2","RHSCF40/20/2","","",""]}]},</v>
      </c>
    </row>
    <row r="742" spans="1:1">
      <c r="A742" t="str">
        <f>RectangleHollowSection!Q192</f>
        <v>{"CFRHS40X20X3": [{"shape_coords":[40,20,3,3,6],"shape_name":"Rectangle Hollow Section","synonyms":["CFRHS40X20X3","CFRHS40/20/3","RHSCF40X20X3","RHSCF40/20/3","","",""]}]},</v>
      </c>
    </row>
    <row r="743" spans="1:1">
      <c r="A743" t="str">
        <f>RectangleHollowSection!Q193</f>
        <v>{"CFRHS40X25X2": [{"shape_coords":[40,25,2,2,4],"shape_name":"Rectangle Hollow Section","synonyms":["CFRHS40X25X2","CFRHS40/25/2","RHSCF40X25X2","RHSCF40/25/2","","",""]}]},</v>
      </c>
    </row>
    <row r="744" spans="1:1">
      <c r="A744" t="str">
        <f>RectangleHollowSection!Q194</f>
        <v>{"CFRHS40X30X2": [{"shape_coords":[40,30,2,2,4],"shape_name":"Rectangle Hollow Section","synonyms":["CFRHS40X30X2","CFRHS40/30/2","RHSCF40X30X2","RHSCF40/30/2","","",""]}]},</v>
      </c>
    </row>
    <row r="745" spans="1:1">
      <c r="A745" t="str">
        <f>RectangleHollowSection!Q195</f>
        <v>{"CFRHS40X30X3": [{"shape_coords":[40,30,3,3,6],"shape_name":"Rectangle Hollow Section","synonyms":["CFRHS40X30X3","CFRHS40/30/3","RHSCF40X30X3","RHSCF40/30/3","","",""]}]},</v>
      </c>
    </row>
    <row r="746" spans="1:1">
      <c r="A746" t="str">
        <f>RectangleHollowSection!Q196</f>
        <v>{"CFRHS50X20X2": [{"shape_coords":[50,20,2,2,4],"shape_name":"Rectangle Hollow Section","synonyms":["CFRHS50X20X2","CFRHS50/20/2","RHSCF50X20X2","RHSCF50/20/2","","",""]}]},</v>
      </c>
    </row>
    <row r="747" spans="1:1">
      <c r="A747" t="str">
        <f>RectangleHollowSection!Q197</f>
        <v>{"CFRHS50X25X2": [{"shape_coords":[50,25,2,2,4],"shape_name":"Rectangle Hollow Section","synonyms":["CFRHS50X25X2","CFRHS50/25/2","RHSCF50X25X2","RHSCF50/25/2","","",""]}]},</v>
      </c>
    </row>
    <row r="748" spans="1:1">
      <c r="A748" t="str">
        <f>RectangleHollowSection!Q198</f>
        <v>{"CFRHS50X25X3": [{"shape_coords":[50,25,3,3,6],"shape_name":"Rectangle Hollow Section","synonyms":["CFRHS50X25X3","CFRHS50/25/3","RHSCF50X25X3","RHSCF50/25/3","","",""]}]},</v>
      </c>
    </row>
    <row r="749" spans="1:1">
      <c r="A749" t="str">
        <f>RectangleHollowSection!Q199</f>
        <v>{"CFRHS50X30X2": [{"shape_coords":[50,30,2,2,4],"shape_name":"Rectangle Hollow Section","synonyms":["CFRHS50X30X2","CFRHS50/30/2","RHSCF50X30X2","RHSCF50/30/2","","",""]}]},</v>
      </c>
    </row>
    <row r="750" spans="1:1">
      <c r="A750" t="str">
        <f>RectangleHollowSection!Q200</f>
        <v>{"CFRHS50X30X2.5": [{"shape_coords":[50,30,2.5,2.5,5],"shape_name":"Rectangle Hollow Section","synonyms":["CFRHS50X30X2.5","CFRHS50/30/2.5","RHSCF50X30X2.5","RHSCF50/30/2.5","","",""]}]},</v>
      </c>
    </row>
    <row r="751" spans="1:1">
      <c r="A751" t="str">
        <f>RectangleHollowSection!Q201</f>
        <v>{"CFRHS50X30X3": [{"shape_coords":[50,30,3,3,6],"shape_name":"Rectangle Hollow Section","synonyms":["CFRHS50X30X3","CFRHS50/30/3","RHSCF50X30X3","RHSCF50/30/3","","",""]}]},</v>
      </c>
    </row>
    <row r="752" spans="1:1">
      <c r="A752" t="str">
        <f>RectangleHollowSection!Q202</f>
        <v>{"CFRHS50X30X4": [{"shape_coords":[50,30,4,4,8],"shape_name":"Rectangle Hollow Section","synonyms":["CFRHS50X30X4","CFRHS50/30/4","RHSCF50X30X4","RHSCF50/30/4","","",""]}]},</v>
      </c>
    </row>
    <row r="753" spans="1:1">
      <c r="A753" t="str">
        <f>RectangleHollowSection!Q203</f>
        <v>{"CFRHS50X40X2": [{"shape_coords":[50,40,2,2,4],"shape_name":"Rectangle Hollow Section","synonyms":["CFRHS50X40X2","CFRHS50/40/2","RHSCF50X40X2","RHSCF50/40/2","","",""]}]},</v>
      </c>
    </row>
    <row r="754" spans="1:1">
      <c r="A754" t="str">
        <f>RectangleHollowSection!Q204</f>
        <v>{"CFRHS50X40X3": [{"shape_coords":[50,40,3,3,6],"shape_name":"Rectangle Hollow Section","synonyms":["CFRHS50X40X3","CFRHS50/40/3","RHSCF50X40X3","RHSCF50/40/3","","",""]}]},</v>
      </c>
    </row>
    <row r="755" spans="1:1">
      <c r="A755" t="str">
        <f>RectangleHollowSection!Q205</f>
        <v>{"CFRHS50X40X4": [{"shape_coords":[50,40,4,4,8],"shape_name":"Rectangle Hollow Section","synonyms":["CFRHS50X40X4","CFRHS50/40/4","RHSCF50X40X4","RHSCF50/40/4","","",""]}]},</v>
      </c>
    </row>
    <row r="756" spans="1:1">
      <c r="A756" t="str">
        <f>RectangleHollowSection!Q206</f>
        <v>{"CFRHS60X20X2": [{"shape_coords":[60,20,2,2,4],"shape_name":"Rectangle Hollow Section","synonyms":["CFRHS60X20X2","CFRHS60/20/2","RHSCF60X20X2","RHSCF60/20/2","","",""]}]},</v>
      </c>
    </row>
    <row r="757" spans="1:1">
      <c r="A757" t="str">
        <f>RectangleHollowSection!Q207</f>
        <v>{"CFRHS60X30X2": [{"shape_coords":[60,30,2,2,4],"shape_name":"Rectangle Hollow Section","synonyms":["CFRHS60X30X2","CFRHS60/30/2","RHSCF60X30X2","RHSCF60/30/2","","",""]}]},</v>
      </c>
    </row>
    <row r="758" spans="1:1">
      <c r="A758" t="str">
        <f>RectangleHollowSection!Q208</f>
        <v>{"CFRHS60X30X2.5": [{"shape_coords":[60,30,2.5,2.5,5],"shape_name":"Rectangle Hollow Section","synonyms":["CFRHS60X30X2.5","CFRHS60/30/2.5","RHSCF60X30X2.5","RHSCF60/30/2.5","","",""]}]},</v>
      </c>
    </row>
    <row r="759" spans="1:1">
      <c r="A759" t="str">
        <f>RectangleHollowSection!Q209</f>
        <v>{"CFRHS60X30X3": [{"shape_coords":[60,30,3,3,6],"shape_name":"Rectangle Hollow Section","synonyms":["CFRHS60X30X3","CFRHS60/30/3","RHSCF60X30X3","RHSCF60/30/3","","",""]}]},</v>
      </c>
    </row>
    <row r="760" spans="1:1">
      <c r="A760" t="str">
        <f>RectangleHollowSection!Q210</f>
        <v>{"CFRHS60X30X4": [{"shape_coords":[60,30,4,4,8],"shape_name":"Rectangle Hollow Section","synonyms":["CFRHS60X30X4","CFRHS60/30/4","RHSCF60X30X4","RHSCF60/30/4","","",""]}]},</v>
      </c>
    </row>
    <row r="761" spans="1:1">
      <c r="A761" t="str">
        <f>RectangleHollowSection!Q211</f>
        <v>{"CFRHS60X40X2": [{"shape_coords":[60,40,2,2,4],"shape_name":"Rectangle Hollow Section","synonyms":["CFRHS60X40X2","CFRHS60/40/2","RHSCF60X40X2","RHSCF60/40/2","","",""]}]},</v>
      </c>
    </row>
    <row r="762" spans="1:1">
      <c r="A762" t="str">
        <f>RectangleHollowSection!Q212</f>
        <v>{"CFRHS60X40X3": [{"shape_coords":[60,40,3,3,6],"shape_name":"Rectangle Hollow Section","synonyms":["CFRHS60X40X3","CFRHS60/40/3","RHSCF60X40X3","RHSCF60/40/3","","",""]}]},</v>
      </c>
    </row>
    <row r="763" spans="1:1">
      <c r="A763" t="str">
        <f>RectangleHollowSection!Q213</f>
        <v>{"CFRHS60X40X4": [{"shape_coords":[60,40,4,4,8],"shape_name":"Rectangle Hollow Section","synonyms":["CFRHS60X40X4","CFRHS60/40/4","RHSCF60X40X4","RHSCF60/40/4","","",""]}]},</v>
      </c>
    </row>
    <row r="764" spans="1:1">
      <c r="A764" t="str">
        <f>RectangleHollowSection!Q214</f>
        <v>{"CFRHS60X40X5": [{"shape_coords":[60,40,5,5,10],"shape_name":"Rectangle Hollow Section","synonyms":["CFRHS60X40X5","CFRHS60/40/5","RHSCF60X40X5","RHSCF60/40/5","","",""]}]},</v>
      </c>
    </row>
    <row r="765" spans="1:1">
      <c r="A765" t="str">
        <f>RectangleHollowSection!Q215</f>
        <v>{"CFRHS60X50X3": [{"shape_coords":[60,50,3,3,4],"shape_name":"Rectangle Hollow Section","synonyms":["CFRHS60X50X3","CFRHS60/50/3","RHSCF60X50X3","RHSCF60/50/3","","",""]}]},</v>
      </c>
    </row>
    <row r="766" spans="1:1">
      <c r="A766" t="str">
        <f>RectangleHollowSection!Q216</f>
        <v>{"CFRHS60X50X4": [{"shape_coords":[60,50,4,4,6],"shape_name":"Rectangle Hollow Section","synonyms":["CFRHS60X50X4","CFRHS60/50/4","RHSCF60X50X4","RHSCF60/50/4","","",""]}]},</v>
      </c>
    </row>
    <row r="767" spans="1:1">
      <c r="A767" t="str">
        <f>RectangleHollowSection!Q217</f>
        <v>{"CFRHS70X30X3": [{"shape_coords":[70,30,3,3,6],"shape_name":"Rectangle Hollow Section","synonyms":["CFRHS70X30X3","CFRHS70/30/3","RHSCF70X30X3","RHSCF70/30/3","","",""]}]},</v>
      </c>
    </row>
    <row r="768" spans="1:1">
      <c r="A768" t="str">
        <f>RectangleHollowSection!Q218</f>
        <v>{"CFRHS70X30X4": [{"shape_coords":[70,30,4,4,8],"shape_name":"Rectangle Hollow Section","synonyms":["CFRHS70X30X4","CFRHS70/30/4","RHSCF70X30X4","RHSCF70/30/4","","",""]}]},</v>
      </c>
    </row>
    <row r="769" spans="1:1">
      <c r="A769" t="str">
        <f>RectangleHollowSection!Q219</f>
        <v>{"CFRHS70X40X2": [{"shape_coords":[70,40,2,2,4],"shape_name":"Rectangle Hollow Section","synonyms":["CFRHS70X40X2","CFRHS70/40/2","RHSCF70X40X2","RHSCF70/40/2","","",""]}]},</v>
      </c>
    </row>
    <row r="770" spans="1:1">
      <c r="A770" t="str">
        <f>RectangleHollowSection!Q220</f>
        <v>{"CFRHS70X40X3": [{"shape_coords":[70,40,3,3,6],"shape_name":"Rectangle Hollow Section","synonyms":["CFRHS70X40X3","CFRHS70/40/3","RHSCF70X40X3","RHSCF70/40/3","","",""]}]},</v>
      </c>
    </row>
    <row r="771" spans="1:1">
      <c r="A771" t="str">
        <f>RectangleHollowSection!Q221</f>
        <v>{"CFRHS70X40X4": [{"shape_coords":[70,40,4,4,8],"shape_name":"Rectangle Hollow Section","synonyms":["CFRHS70X40X4","CFRHS70/40/4","RHSCF70X40X4","RHSCF70/40/4","","",""]}]},</v>
      </c>
    </row>
    <row r="772" spans="1:1">
      <c r="A772" t="str">
        <f>RectangleHollowSection!Q222</f>
        <v>{"CFRHS70X40X5": [{"shape_coords":[70,40,5,5,10],"shape_name":"Rectangle Hollow Section","synonyms":["CFRHS70X40X5","CFRHS70/40/5","RHSCF70X40X5","RHSCF70/40/5","","",""]}]},</v>
      </c>
    </row>
    <row r="773" spans="1:1">
      <c r="A773" t="str">
        <f>RectangleHollowSection!Q223</f>
        <v>{"CFRHS70X50X3": [{"shape_coords":[70,50,3,3,6],"shape_name":"Rectangle Hollow Section","synonyms":["CFRHS70X50X3","CFRHS70/50/3","RHSCF70X50X3","RHSCF70/50/3","","",""]}]},</v>
      </c>
    </row>
    <row r="774" spans="1:1">
      <c r="A774" t="str">
        <f>RectangleHollowSection!Q224</f>
        <v>{"CFRHS70X50X4": [{"shape_coords":[70,50,4,4,8],"shape_name":"Rectangle Hollow Section","synonyms":["CFRHS70X50X4","CFRHS70/50/4","RHSCF70X50X4","RHSCF70/50/4","","",""]}]},</v>
      </c>
    </row>
    <row r="775" spans="1:1">
      <c r="A775" t="str">
        <f>RectangleHollowSection!Q225</f>
        <v>{"CFRHS80X30X2": [{"shape_coords":[80,30,2,2,4],"shape_name":"Rectangle Hollow Section","synonyms":["CFRHS80X30X2","CFRHS80/30/2","RHSCF80X30X2","RHSCF80/30/2","","",""]}]},</v>
      </c>
    </row>
    <row r="776" spans="1:1">
      <c r="A776" t="str">
        <f>RectangleHollowSection!Q226</f>
        <v>{"CFRHS80X30X3": [{"shape_coords":[80,30,3,3,6],"shape_name":"Rectangle Hollow Section","synonyms":["CFRHS80X30X3","CFRHS80/30/3","RHSCF80X30X3","RHSCF80/30/3","","",""]}]},</v>
      </c>
    </row>
    <row r="777" spans="1:1">
      <c r="A777" t="str">
        <f>RectangleHollowSection!Q227</f>
        <v>{"CFRHS80X40X2": [{"shape_coords":[80,40,2,2,4],"shape_name":"Rectangle Hollow Section","synonyms":["CFRHS80X40X2","CFRHS80/40/2","RHSCF80X40X2","RHSCF80/40/2","","",""]}]},</v>
      </c>
    </row>
    <row r="778" spans="1:1">
      <c r="A778" t="str">
        <f>RectangleHollowSection!Q228</f>
        <v>{"CFRHS80X40X3": [{"shape_coords":[80,40,3,3,6],"shape_name":"Rectangle Hollow Section","synonyms":["CFRHS80X40X3","CFRHS80/40/3","RHSCF80X40X3","RHSCF80/40/3","","",""]}]},</v>
      </c>
    </row>
    <row r="779" spans="1:1">
      <c r="A779" t="str">
        <f>RectangleHollowSection!Q229</f>
        <v>{"CFRHS80X40X4": [{"shape_coords":[80,40,4,4,8],"shape_name":"Rectangle Hollow Section","synonyms":["CFRHS80X40X4","CFRHS80/40/4","RHSCF80X40X4","RHSCF80/40/4","","",""]}]},</v>
      </c>
    </row>
    <row r="780" spans="1:1">
      <c r="A780" t="str">
        <f>RectangleHollowSection!Q230</f>
        <v>{"CFRHS80X40X5": [{"shape_coords":[80,40,5,5,10],"shape_name":"Rectangle Hollow Section","synonyms":["CFRHS80X40X5","CFRHS80/40/5","RHSCF80X40X5","RHSCF80/40/5","","",""]}]},</v>
      </c>
    </row>
    <row r="781" spans="1:1">
      <c r="A781" t="str">
        <f>RectangleHollowSection!Q231</f>
        <v>{"CFRHS80X50X2": [{"shape_coords":[80,50,2,2,4],"shape_name":"Rectangle Hollow Section","synonyms":["CFRHS80X50X2","CFRHS80/50/2","RHSCF80X50X2","RHSCF80/50/2","","",""]}]},</v>
      </c>
    </row>
    <row r="782" spans="1:1">
      <c r="A782" t="str">
        <f>RectangleHollowSection!Q232</f>
        <v>{"CFRHS80X50X2.5": [{"shape_coords":[80,50,2.5,2.5,5],"shape_name":"Rectangle Hollow Section","synonyms":["CFRHS80X50X2.5","CFRHS80/50/2.5","RHSCF80X50X2.5","RHSCF80/50/2.5","","",""]}]},</v>
      </c>
    </row>
    <row r="783" spans="1:1">
      <c r="A783" t="str">
        <f>RectangleHollowSection!Q233</f>
        <v>{"CFRHS80X50X3": [{"shape_coords":[80,50,3,3,6],"shape_name":"Rectangle Hollow Section","synonyms":["CFRHS80X50X3","CFRHS80/50/3","RHSCF80X50X3","RHSCF80/50/3","","",""]}]},</v>
      </c>
    </row>
    <row r="784" spans="1:1">
      <c r="A784" t="str">
        <f>RectangleHollowSection!Q234</f>
        <v>{"CFRHS80X50X4": [{"shape_coords":[80,50,4,4,8],"shape_name":"Rectangle Hollow Section","synonyms":["CFRHS80X50X4","CFRHS80/50/4","RHSCF80X50X4","RHSCF80/50/4","","",""]}]},</v>
      </c>
    </row>
    <row r="785" spans="1:1">
      <c r="A785" t="str">
        <f>RectangleHollowSection!Q235</f>
        <v>{"CFRHS80X50X5": [{"shape_coords":[80,50,5,5,10],"shape_name":"Rectangle Hollow Section","synonyms":["CFRHS80X50X5","CFRHS80/50/5","RHSCF80X50X5","RHSCF80/50/5","","",""]}]},</v>
      </c>
    </row>
    <row r="786" spans="1:1">
      <c r="A786" t="str">
        <f>RectangleHollowSection!Q236</f>
        <v>{"CFRHS80X60X3": [{"shape_coords":[80,60,3,3,6],"shape_name":"Rectangle Hollow Section","synonyms":["CFRHS80X60X3","CFRHS80/60/3","RHSCF80X60X3","RHSCF80/60/3","","",""]}]},</v>
      </c>
    </row>
    <row r="787" spans="1:1">
      <c r="A787" t="str">
        <f>RectangleHollowSection!Q237</f>
        <v>{"CFRHS80X60X4": [{"shape_coords":[80,60,4,4,8],"shape_name":"Rectangle Hollow Section","synonyms":["CFRHS80X60X4","CFRHS80/60/4","RHSCF80X60X4","RHSCF80/60/4","","",""]}]},</v>
      </c>
    </row>
    <row r="788" spans="1:1">
      <c r="A788" t="str">
        <f>RectangleHollowSection!Q238</f>
        <v>{"CFRHS80X60X5": [{"shape_coords":[80,60,5,5,10],"shape_name":"Rectangle Hollow Section","synonyms":["CFRHS80X60X5","CFRHS80/60/5","RHSCF80X60X5","RHSCF80/60/5","","",""]}]},</v>
      </c>
    </row>
    <row r="789" spans="1:1">
      <c r="A789" t="str">
        <f>RectangleHollowSection!Q239</f>
        <v>{"CFRHS90X50X3": [{"shape_coords":[90,50,3,3,6],"shape_name":"Rectangle Hollow Section","synonyms":["CFRHS90X50X3","CFRHS90/50/3","RHSCF90X50X3","RHSCF90/50/3","","",""]}]},</v>
      </c>
    </row>
    <row r="790" spans="1:1">
      <c r="A790" t="str">
        <f>RectangleHollowSection!Q240</f>
        <v>{"CFRHS90X50X4": [{"shape_coords":[90,50,4,4,8],"shape_name":"Rectangle Hollow Section","synonyms":["CFRHS90X50X4","CFRHS90/50/4","RHSCF90X50X4","RHSCF90/50/4","","",""]}]},</v>
      </c>
    </row>
    <row r="791" spans="1:1">
      <c r="A791" t="str">
        <f>RectangleHollowSection!Q241</f>
        <v>{"CFRHS90X50X5": [{"shape_coords":[90,50,5,5,10],"shape_name":"Rectangle Hollow Section","synonyms":["CFRHS90X50X5","CFRHS90/50/5","RHSCF90X50X5","RHSCF90/50/5","","",""]}]},</v>
      </c>
    </row>
    <row r="792" spans="1:1">
      <c r="A792" t="str">
        <f>RectangleHollowSection!Q242</f>
        <v>{"CFRHS90X70X4": [{"shape_coords":[90,70,4,4,8],"shape_name":"Rectangle Hollow Section","synonyms":["CFRHS90X70X4","CFRHS90/70/4","RHSCF90X70X4","RHSCF90/70/4","","",""]}]},</v>
      </c>
    </row>
    <row r="793" spans="1:1">
      <c r="A793" t="str">
        <f>RectangleHollowSection!Q243</f>
        <v>{"CFRHS100X30X4": [{"shape_coords":[100,30,4,4,8],"shape_name":"Rectangle Hollow Section","synonyms":["CFRHS100X30X4","CFRHS100/30/4","RHSCF100X30X4","RHSCF100/30/4","","",""]}]},</v>
      </c>
    </row>
    <row r="794" spans="1:1">
      <c r="A794" t="str">
        <f>RectangleHollowSection!Q244</f>
        <v>{"CFRHS100X40X3": [{"shape_coords":[100,40,3,3,6],"shape_name":"Rectangle Hollow Section","synonyms":["CFRHS100X40X3","CFRHS100/40/3","RHSCF100X40X3","RHSCF100/40/3","","",""]}]},</v>
      </c>
    </row>
    <row r="795" spans="1:1">
      <c r="A795" t="str">
        <f>RectangleHollowSection!Q245</f>
        <v>{"CFRHS100X40X4": [{"shape_coords":[100,40,4,4,8],"shape_name":"Rectangle Hollow Section","synonyms":["CFRHS100X40X4","CFRHS100/40/4","RHSCF100X40X4","RHSCF100/40/4","","",""]}]},</v>
      </c>
    </row>
    <row r="796" spans="1:1">
      <c r="A796" t="str">
        <f>RectangleHollowSection!Q246</f>
        <v>{"CFRHS100X40X5": [{"shape_coords":[100,40,5,5,10],"shape_name":"Rectangle Hollow Section","synonyms":["CFRHS100X40X5","CFRHS100/40/5","RHSCF100X40X5","RHSCF100/40/5","","",""]}]},</v>
      </c>
    </row>
    <row r="797" spans="1:1">
      <c r="A797" t="str">
        <f>RectangleHollowSection!Q247</f>
        <v>{"CFRHS100X50X2": [{"shape_coords":[100,50,2,2,4],"shape_name":"Rectangle Hollow Section","synonyms":["CFRHS100X50X2","CFRHS100/50/2","RHSCF100X50X2","RHSCF100/50/2","","",""]}]},</v>
      </c>
    </row>
    <row r="798" spans="1:1">
      <c r="A798" t="str">
        <f>RectangleHollowSection!Q248</f>
        <v>{"CFRHS100X50X2.5": [{"shape_coords":[100,50,2.5,2.5,5],"shape_name":"Rectangle Hollow Section","synonyms":["CFRHS100X50X2.5","CFRHS100/50/2.5","RHSCF100X50X2.5","RHSCF100/50/2.5","","",""]}]},</v>
      </c>
    </row>
    <row r="799" spans="1:1">
      <c r="A799" t="str">
        <f>RectangleHollowSection!Q249</f>
        <v>{"CFRHS100X50X3": [{"shape_coords":[100,50,3,3,6],"shape_name":"Rectangle Hollow Section","synonyms":["CFRHS100X50X3","CFRHS100/50/3","RHSCF100X50X3","RHSCF100/50/3","","",""]}]},</v>
      </c>
    </row>
    <row r="800" spans="1:1">
      <c r="A800" t="str">
        <f>RectangleHollowSection!Q250</f>
        <v>{"CFRHS100X50X4": [{"shape_coords":[100,50,4,4,8],"shape_name":"Rectangle Hollow Section","synonyms":["CFRHS100X50X4","CFRHS100/50/4","RHSCF100X50X4","RHSCF100/50/4","","",""]}]},</v>
      </c>
    </row>
    <row r="801" spans="1:1">
      <c r="A801" t="str">
        <f>RectangleHollowSection!Q251</f>
        <v>{"CFRHS100X50X5": [{"shape_coords":[100,50,5,5,10],"shape_name":"Rectangle Hollow Section","synonyms":["CFRHS100X50X5","CFRHS100/50/5","RHSCF100X50X5","RHSCF100/50/5","","",""]}]},</v>
      </c>
    </row>
    <row r="802" spans="1:1">
      <c r="A802" t="str">
        <f>RectangleHollowSection!Q252</f>
        <v>{"CFRHS100X60X3": [{"shape_coords":[100,60,3,3,6],"shape_name":"Rectangle Hollow Section","synonyms":["CFRHS100X60X3","CFRHS100/60/3","RHSCF100X60X3","RHSCF100/60/3","","",""]}]},</v>
      </c>
    </row>
    <row r="803" spans="1:1">
      <c r="A803" t="str">
        <f>RectangleHollowSection!Q253</f>
        <v>{"CFRHS100X60X4": [{"shape_coords":[100,60,4,4,8],"shape_name":"Rectangle Hollow Section","synonyms":["CFRHS100X60X4","CFRHS100/60/4","RHSCF100X60X4","RHSCF100/60/4","","",""]}]},</v>
      </c>
    </row>
    <row r="804" spans="1:1">
      <c r="A804" t="str">
        <f>RectangleHollowSection!Q254</f>
        <v>{"CFRHS100X60X5": [{"shape_coords":[100,60,5,5,10],"shape_name":"Rectangle Hollow Section","synonyms":["CFRHS100X60X5","CFRHS100/60/5","RHSCF100X60X5","RHSCF100/60/5","","",""]}]},</v>
      </c>
    </row>
    <row r="805" spans="1:1">
      <c r="A805" t="str">
        <f>RectangleHollowSection!Q255</f>
        <v>{"CFRHS100X60X6": [{"shape_coords":[100,60,6,6,12],"shape_name":"Rectangle Hollow Section","synonyms":["CFRHS100X60X6","CFRHS100/60/6","RHSCF100X60X6","RHSCF100/60/6","","",""]}]},</v>
      </c>
    </row>
    <row r="806" spans="1:1">
      <c r="A806" t="str">
        <f>RectangleHollowSection!Q256</f>
        <v>{"CFRHS100X80X3": [{"shape_coords":[100,80,3,3,6],"shape_name":"Rectangle Hollow Section","synonyms":["CFRHS100X80X3","CFRHS100/80/3","RHSCF100X80X3","RHSCF100/80/3","","",""]}]},</v>
      </c>
    </row>
    <row r="807" spans="1:1">
      <c r="A807" t="str">
        <f>RectangleHollowSection!Q257</f>
        <v>{"CFRHS100X80X4": [{"shape_coords":[100,80,4,4,8],"shape_name":"Rectangle Hollow Section","synonyms":["CFRHS100X80X4","CFRHS100/80/4","RHSCF100X80X4","RHSCF100/80/4","","",""]}]},</v>
      </c>
    </row>
    <row r="808" spans="1:1">
      <c r="A808" t="str">
        <f>RectangleHollowSection!Q258</f>
        <v>{"CFRHS100X80X5": [{"shape_coords":[100,80,5,5,10],"shape_name":"Rectangle Hollow Section","synonyms":["CFRHS100X80X5","CFRHS100/80/5","RHSCF100X80X5","RHSCF100/80/5","","",""]}]},</v>
      </c>
    </row>
    <row r="809" spans="1:1">
      <c r="A809" t="str">
        <f>RectangleHollowSection!Q259</f>
        <v>{"CFRHS100X80X6": [{"shape_coords":[100,80,6,6,12],"shape_name":"Rectangle Hollow Section","synonyms":["CFRHS100X80X6","CFRHS100/80/6","RHSCF100X80X6","RHSCF100/80/6","","",""]}]},</v>
      </c>
    </row>
    <row r="810" spans="1:1">
      <c r="A810" t="str">
        <f>RectangleHollowSection!Q260</f>
        <v>{"CFRHS110X70X4": [{"shape_coords":[110,70,4,4,8],"shape_name":"Rectangle Hollow Section","synonyms":["CFRHS110X70X4","CFRHS110/70/4","RHSCF110X70X4","RHSCF110/70/4","","",""]}]},</v>
      </c>
    </row>
    <row r="811" spans="1:1">
      <c r="A811" t="str">
        <f>RectangleHollowSection!Q261</f>
        <v>{"CFRHS110X70X5": [{"shape_coords":[110,70,5,5,10],"shape_name":"Rectangle Hollow Section","synonyms":["CFRHS110X70X5","CFRHS110/70/5","RHSCF110X70X5","RHSCF110/70/5","","",""]}]},</v>
      </c>
    </row>
    <row r="812" spans="1:1">
      <c r="A812" t="str">
        <f>RectangleHollowSection!Q262</f>
        <v>{"CFRHS120X40X3": [{"shape_coords":[120,40,3,3,6],"shape_name":"Rectangle Hollow Section","synonyms":["CFRHS120X40X3","CFRHS120/40/3","RHSCF120X40X3","RHSCF120/40/3","","",""]}]},</v>
      </c>
    </row>
    <row r="813" spans="1:1">
      <c r="A813" t="str">
        <f>RectangleHollowSection!Q263</f>
        <v>{"CFRHS120X50X3": [{"shape_coords":[120,50,3,3,6],"shape_name":"Rectangle Hollow Section","synonyms":["CFRHS120X50X3","CFRHS120/50/3","RHSCF120X50X3","RHSCF120/50/3","","",""]}]},</v>
      </c>
    </row>
    <row r="814" spans="1:1">
      <c r="A814" t="str">
        <f>RectangleHollowSection!Q264</f>
        <v>{"CFRHS120X50X4": [{"shape_coords":[120,50,4,4,8],"shape_name":"Rectangle Hollow Section","synonyms":["CFRHS120X50X4","CFRHS120/50/4","RHSCF120X50X4","RHSCF120/50/4","","",""]}]},</v>
      </c>
    </row>
    <row r="815" spans="1:1">
      <c r="A815" t="str">
        <f>RectangleHollowSection!Q265</f>
        <v>{"CFRHS120X50X5": [{"shape_coords":[120,50,5,5,10],"shape_name":"Rectangle Hollow Section","synonyms":["CFRHS120X50X5","CFRHS120/50/5","RHSCF120X50X5","RHSCF120/50/5","","",""]}]},</v>
      </c>
    </row>
    <row r="816" spans="1:1">
      <c r="A816" t="str">
        <f>RectangleHollowSection!Q266</f>
        <v>{"CFRHS120X60X3": [{"shape_coords":[120,60,3,3,6],"shape_name":"Rectangle Hollow Section","synonyms":["CFRHS120X60X3","CFRHS120/60/3","RHSCF120X60X3","RHSCF120/60/3","","",""]}]},</v>
      </c>
    </row>
    <row r="817" spans="1:1">
      <c r="A817" t="str">
        <f>RectangleHollowSection!Q267</f>
        <v>{"CFRHS120X60X4": [{"shape_coords":[120,60,4,4,8],"shape_name":"Rectangle Hollow Section","synonyms":["CFRHS120X60X4","CFRHS120/60/4","RHSCF120X60X4","RHSCF120/60/4","","",""]}]},</v>
      </c>
    </row>
    <row r="818" spans="1:1">
      <c r="A818" t="str">
        <f>RectangleHollowSection!Q268</f>
        <v>{"CFRHS120X60X5": [{"shape_coords":[120,60,5,5,10],"shape_name":"Rectangle Hollow Section","synonyms":["CFRHS120X60X5","CFRHS120/60/5","RHSCF120X60X5","RHSCF120/60/5","","",""]}]},</v>
      </c>
    </row>
    <row r="819" spans="1:1">
      <c r="A819" t="str">
        <f>RectangleHollowSection!Q269</f>
        <v>{"CFRHS120X60X6": [{"shape_coords":[120,60,6,6,12],"shape_name":"Rectangle Hollow Section","synonyms":["CFRHS120X60X6","CFRHS120/60/6","RHSCF120X60X6","RHSCF120/60/6","","",""]}]},</v>
      </c>
    </row>
    <row r="820" spans="1:1">
      <c r="A820" t="str">
        <f>RectangleHollowSection!Q270</f>
        <v>{"CFRHS120X80X3": [{"shape_coords":[120,80,3,3,6],"shape_name":"Rectangle Hollow Section","synonyms":["CFRHS120X80X3","CFRHS120/80/3","RHSCF120X80X3","RHSCF120/80/3","","",""]}]},</v>
      </c>
    </row>
    <row r="821" spans="1:1">
      <c r="A821" t="str">
        <f>RectangleHollowSection!Q271</f>
        <v>{"CFRHS120X80X4": [{"shape_coords":[120,80,4,4,8],"shape_name":"Rectangle Hollow Section","synonyms":["CFRHS120X80X4","CFRHS120/80/4","RHSCF120X80X4","RHSCF120/80/4","","",""]}]},</v>
      </c>
    </row>
    <row r="822" spans="1:1">
      <c r="A822" t="str">
        <f>RectangleHollowSection!Q272</f>
        <v>{"CFRHS120X80X5": [{"shape_coords":[120,80,5,5,10],"shape_name":"Rectangle Hollow Section","synonyms":["CFRHS120X80X5","CFRHS120/80/5","RHSCF120X80X5","RHSCF120/80/5","","",""]}]},</v>
      </c>
    </row>
    <row r="823" spans="1:1">
      <c r="A823" t="str">
        <f>RectangleHollowSection!Q273</f>
        <v>{"CFRHS120X80X6": [{"shape_coords":[120,80,6,6,12],"shape_name":"Rectangle Hollow Section","synonyms":["CFRHS120X80X6","CFRHS120/80/6","RHSCF120X80X6","RHSCF120/80/6","","",""]}]},</v>
      </c>
    </row>
    <row r="824" spans="1:1">
      <c r="A824" t="str">
        <f>RectangleHollowSection!Q274</f>
        <v>{"CFRHS120X80X8": [{"shape_coords":[120,80,8,12,20],"shape_name":"Rectangle Hollow Section","synonyms":["CFRHS120X80X8","CFRHS120/80/8","RHSCF120X80X8","RHSCF120/80/8","","",""]}]},</v>
      </c>
    </row>
    <row r="825" spans="1:1">
      <c r="A825" t="str">
        <f>RectangleHollowSection!Q275</f>
        <v>{"CFRHS120X100X4": [{"shape_coords":[120,100,4,4,8],"shape_name":"Rectangle Hollow Section","synonyms":["CFRHS120X100X4","CFRHS120/100/4","RHSCF120X100X4","RHSCF120/100/4","","",""]}]},</v>
      </c>
    </row>
    <row r="826" spans="1:1">
      <c r="A826" t="str">
        <f>RectangleHollowSection!Q276</f>
        <v>{"CFRHS120X100X5": [{"shape_coords":[120,100,5,5,10],"shape_name":"Rectangle Hollow Section","synonyms":["CFRHS120X100X5","CFRHS120/100/5","RHSCF120X100X5","RHSCF120/100/5","","",""]}]},</v>
      </c>
    </row>
    <row r="827" spans="1:1">
      <c r="A827" t="str">
        <f>RectangleHollowSection!Q277</f>
        <v>{"CFRHS120X100X8": [{"shape_coords":[120,100,8,12,20],"shape_name":"Rectangle Hollow Section","synonyms":["CFRHS120X100X8","CFRHS120/100/8","RHSCF120X100X8","RHSCF120/100/8","","",""]}]},</v>
      </c>
    </row>
    <row r="828" spans="1:1">
      <c r="A828" t="str">
        <f>RectangleHollowSection!Q278</f>
        <v>{"CFRHS140X60X3": [{"shape_coords":[140,60,3,3,6],"shape_name":"Rectangle Hollow Section","synonyms":["CFRHS140X60X3","CFRHS140/60/3","RHSCF140X60X3","RHSCF140/60/3","","",""]}]},</v>
      </c>
    </row>
    <row r="829" spans="1:1">
      <c r="A829" t="str">
        <f>RectangleHollowSection!Q279</f>
        <v>{"CFRHS140X60X4": [{"shape_coords":[140,60,4,4,8],"shape_name":"Rectangle Hollow Section","synonyms":["CFRHS140X60X4","CFRHS140/60/4","RHSCF140X60X4","RHSCF140/60/4","","",""]}]},</v>
      </c>
    </row>
    <row r="830" spans="1:1">
      <c r="A830" t="str">
        <f>RectangleHollowSection!Q280</f>
        <v>{"CFRHS140X60X5": [{"shape_coords":[140,60,5,5,10],"shape_name":"Rectangle Hollow Section","synonyms":["CFRHS140X60X5","CFRHS140/60/5","RHSCF140X60X5","RHSCF140/60/5","","",""]}]},</v>
      </c>
    </row>
    <row r="831" spans="1:1">
      <c r="A831" t="str">
        <f>RectangleHollowSection!Q281</f>
        <v>{"CFRHS140X60X6": [{"shape_coords":[140,60,6,6,12],"shape_name":"Rectangle Hollow Section","synonyms":["CFRHS140X60X6","CFRHS140/60/6","RHSCF140X60X6","RHSCF140/60/6","","",""]}]},</v>
      </c>
    </row>
    <row r="832" spans="1:1">
      <c r="A832" t="str">
        <f>RectangleHollowSection!Q282</f>
        <v>{"CFRHS140X70X3": [{"shape_coords":[140,70,3,3,6],"shape_name":"Rectangle Hollow Section","synonyms":["CFRHS140X70X3","CFRHS140/70/3","RHSCF140X70X3","RHSCF140/70/3","","",""]}]},</v>
      </c>
    </row>
    <row r="833" spans="1:1">
      <c r="A833" t="str">
        <f>RectangleHollowSection!Q283</f>
        <v>{"CFRHS140X70X4": [{"shape_coords":[140,70,4,4,8],"shape_name":"Rectangle Hollow Section","synonyms":["CFRHS140X70X4","CFRHS140/70/4","RHSCF140X70X4","RHSCF140/70/4","","",""]}]},</v>
      </c>
    </row>
    <row r="834" spans="1:1">
      <c r="A834" t="str">
        <f>RectangleHollowSection!Q284</f>
        <v>{"CFRHS140X70X5": [{"shape_coords":[140,70,5,5,10],"shape_name":"Rectangle Hollow Section","synonyms":["CFRHS140X70X5","CFRHS140/70/5","RHSCF140X70X5","RHSCF140/70/5","","",""]}]},</v>
      </c>
    </row>
    <row r="835" spans="1:1">
      <c r="A835" t="str">
        <f>RectangleHollowSection!Q285</f>
        <v>{"CFRHS140X70X6": [{"shape_coords":[140,70,6,6,12],"shape_name":"Rectangle Hollow Section","synonyms":["CFRHS140X70X6","CFRHS140/70/6","RHSCF140X70X6","RHSCF140/70/6","","",""]}]},</v>
      </c>
    </row>
    <row r="836" spans="1:1">
      <c r="A836" t="str">
        <f>RectangleHollowSection!Q286</f>
        <v>{"CFRHS140X80X4": [{"shape_coords":[140,80,4,4,8],"shape_name":"Rectangle Hollow Section","synonyms":["CFRHS140X80X4","CFRHS140/80/4","RHSCF140X80X4","RHSCF140/80/4","","",""]}]},</v>
      </c>
    </row>
    <row r="837" spans="1:1">
      <c r="A837" t="str">
        <f>RectangleHollowSection!Q287</f>
        <v>{"CFRHS140X80X5": [{"shape_coords":[140,80,5,5,10],"shape_name":"Rectangle Hollow Section","synonyms":["CFRHS140X80X5","CFRHS140/80/5","RHSCF140X80X5","RHSCF140/80/5","","",""]}]},</v>
      </c>
    </row>
    <row r="838" spans="1:1">
      <c r="A838" t="str">
        <f>RectangleHollowSection!Q288</f>
        <v>{"CFRHS140X80X6": [{"shape_coords":[140,80,6,6,12],"shape_name":"Rectangle Hollow Section","synonyms":["CFRHS140X80X6","CFRHS140/80/6","RHSCF140X80X6","RHSCF140/80/6","","",""]}]},</v>
      </c>
    </row>
    <row r="839" spans="1:1">
      <c r="A839" t="str">
        <f>RectangleHollowSection!Q289</f>
        <v>{"CFRHS140X80X8": [{"shape_coords":[140,80,8,12,20],"shape_name":"Rectangle Hollow Section","synonyms":["CFRHS140X80X8","CFRHS140/80/8","RHSCF140X80X8","RHSCF140/80/8","","",""]}]},</v>
      </c>
    </row>
    <row r="840" spans="1:1">
      <c r="A840" t="str">
        <f>RectangleHollowSection!Q290</f>
        <v>{"CFRHS140X80X10": [{"shape_coords":[140,80,10,15,25],"shape_name":"Rectangle Hollow Section","synonyms":["CFRHS140X80X10","CFRHS140/80/10","RHSCF140X80X10","RHSCF140/80/10","","",""]}]},</v>
      </c>
    </row>
    <row r="841" spans="1:1">
      <c r="A841" t="str">
        <f>RectangleHollowSection!Q291</f>
        <v>{"CFRHS140X100X5": [{"shape_coords":[140,100,5,5,10],"shape_name":"Rectangle Hollow Section","synonyms":["CFRHS140X100X5","CFRHS140/100/5","RHSCF140X100X5","RHSCF140/100/5","","",""]}]},</v>
      </c>
    </row>
    <row r="842" spans="1:1">
      <c r="A842" t="str">
        <f>RectangleHollowSection!Q292</f>
        <v>{"CFRHS150X50X3": [{"shape_coords":[150,50,3,3,6],"shape_name":"Rectangle Hollow Section","synonyms":["CFRHS150X50X3","CFRHS150/50/3","RHSCF150X50X3","RHSCF150/50/3","","",""]}]},</v>
      </c>
    </row>
    <row r="843" spans="1:1">
      <c r="A843" t="str">
        <f>RectangleHollowSection!Q293</f>
        <v>{"CFRHS150X50X4": [{"shape_coords":[150,50,4,4,8],"shape_name":"Rectangle Hollow Section","synonyms":["CFRHS150X50X4","CFRHS150/50/4","RHSCF150X50X4","RHSCF150/50/4","","",""]}]},</v>
      </c>
    </row>
    <row r="844" spans="1:1">
      <c r="A844" t="str">
        <f>RectangleHollowSection!Q294</f>
        <v>{"CFRHS150X50X5": [{"shape_coords":[150,50,5,5,10],"shape_name":"Rectangle Hollow Section","synonyms":["CFRHS150X50X5","CFRHS150/50/5","RHSCF150X50X5","RHSCF150/50/5","","",""]}]},</v>
      </c>
    </row>
    <row r="845" spans="1:1">
      <c r="A845" t="str">
        <f>RectangleHollowSection!Q295</f>
        <v>{"CFRHS150X75X4": [{"shape_coords":[150,75,4,4,8],"shape_name":"Rectangle Hollow Section","synonyms":["CFRHS150X75X4","CFRHS150/75/4","RHSCF150X75X4","RHSCF150/75/4","","",""]}]},</v>
      </c>
    </row>
    <row r="846" spans="1:1">
      <c r="A846" t="str">
        <f>RectangleHollowSection!Q296</f>
        <v>{"CFRHS150X75X5": [{"shape_coords":[150,75,5,5,10],"shape_name":"Rectangle Hollow Section","synonyms":["CFRHS150X75X5","CFRHS150/75/5","RHSCF150X75X5","RHSCF150/75/5","","",""]}]},</v>
      </c>
    </row>
    <row r="847" spans="1:1">
      <c r="A847" t="str">
        <f>RectangleHollowSection!Q297</f>
        <v>{"CFRHS150X75X6": [{"shape_coords":[150,75,6,6,12],"shape_name":"Rectangle Hollow Section","synonyms":["CFRHS150X75X6","CFRHS150/75/6","RHSCF150X75X6","RHSCF150/75/6","","",""]}]},</v>
      </c>
    </row>
    <row r="848" spans="1:1">
      <c r="A848" t="str">
        <f>RectangleHollowSection!Q298</f>
        <v>{"CFRHS150X100X4": [{"shape_coords":[150,100,4,4,8],"shape_name":"Rectangle Hollow Section","synonyms":["CFRHS150X100X4","CFRHS150/100/4","RHSCF150X100X4","RHSCF150/100/4","","",""]}]},</v>
      </c>
    </row>
    <row r="849" spans="1:1">
      <c r="A849" t="str">
        <f>RectangleHollowSection!Q299</f>
        <v>{"CFRHS150X100X5": [{"shape_coords":[150,100,5,5,10],"shape_name":"Rectangle Hollow Section","synonyms":["CFRHS150X100X5","CFRHS150/100/5","RHSCF150X100X5","RHSCF150/100/5","","",""]}]},</v>
      </c>
    </row>
    <row r="850" spans="1:1">
      <c r="A850" t="str">
        <f>RectangleHollowSection!Q300</f>
        <v>{"CFRHS150X100X6": [{"shape_coords":[150,100,6,6,12],"shape_name":"Rectangle Hollow Section","synonyms":["CFRHS150X100X6","CFRHS150/100/6","RHSCF150X100X6","RHSCF150/100/6","","",""]}]},</v>
      </c>
    </row>
    <row r="851" spans="1:1">
      <c r="A851" t="str">
        <f>RectangleHollowSection!Q301</f>
        <v>{"CFRHS150X100X8": [{"shape_coords":[150,100,8,12,20],"shape_name":"Rectangle Hollow Section","synonyms":["CFRHS150X100X8","CFRHS150/100/8","RHSCF150X100X8","RHSCF150/100/8","","",""]}]},</v>
      </c>
    </row>
    <row r="852" spans="1:1">
      <c r="A852" t="str">
        <f>RectangleHollowSection!Q302</f>
        <v>{"CFRHS150X100X10": [{"shape_coords":[150,100,10,15,25],"shape_name":"Rectangle Hollow Section","synonyms":["CFRHS150X100X10","CFRHS150/100/10","RHSCF150X100X10","RHSCF150/100/10","","",""]}]},</v>
      </c>
    </row>
    <row r="853" spans="1:1">
      <c r="A853" t="str">
        <f>RectangleHollowSection!Q303</f>
        <v>{"CFRHS160X80X4": [{"shape_coords":[160,80,4,4,8],"shape_name":"Rectangle Hollow Section","synonyms":["CFRHS160X80X4","CFRHS160/80/4","RHSCF160X80X4","RHSCF160/80/4","","",""]}]},</v>
      </c>
    </row>
    <row r="854" spans="1:1">
      <c r="A854" t="str">
        <f>RectangleHollowSection!Q304</f>
        <v>{"CFRHS160X80X5": [{"shape_coords":[160,80,5,5,10],"shape_name":"Rectangle Hollow Section","synonyms":["CFRHS160X80X5","CFRHS160/80/5","RHSCF160X80X5","RHSCF160/80/5","","",""]}]},</v>
      </c>
    </row>
    <row r="855" spans="1:1">
      <c r="A855" t="str">
        <f>RectangleHollowSection!Q305</f>
        <v>{"CFRHS160X80X6": [{"shape_coords":[160,80,6,6,12],"shape_name":"Rectangle Hollow Section","synonyms":["CFRHS160X80X6","CFRHS160/80/6","RHSCF160X80X6","RHSCF160/80/6","","",""]}]},</v>
      </c>
    </row>
    <row r="856" spans="1:1">
      <c r="A856" t="str">
        <f>RectangleHollowSection!Q306</f>
        <v>{"CFRHS160X80X8": [{"shape_coords":[160,80,8,12,20],"shape_name":"Rectangle Hollow Section","synonyms":["CFRHS160X80X8","CFRHS160/80/8","RHSCF160X80X8","RHSCF160/80/8","","",""]}]},</v>
      </c>
    </row>
    <row r="857" spans="1:1">
      <c r="A857" t="str">
        <f>RectangleHollowSection!Q307</f>
        <v>{"CFRHS160X90X5": [{"shape_coords":[160,90,5,5,10],"shape_name":"Rectangle Hollow Section","synonyms":["CFRHS160X90X5","CFRHS160/90/5","RHSCF160X90X5","RHSCF160/90/5","","",""]}]},</v>
      </c>
    </row>
    <row r="858" spans="1:1">
      <c r="A858" t="str">
        <f>RectangleHollowSection!Q308</f>
        <v>{"CFRHS160X90X6": [{"shape_coords":[160,90,6,6,12],"shape_name":"Rectangle Hollow Section","synonyms":["CFRHS160X90X6","CFRHS160/90/6","RHSCF160X90X6","RHSCF160/90/6","","",""]}]},</v>
      </c>
    </row>
    <row r="859" spans="1:1">
      <c r="A859" t="str">
        <f>RectangleHollowSection!Q309</f>
        <v>{"CFRHS180X80X4.5": [{"shape_coords":[180,80,4.5,4.5,9],"shape_name":"Rectangle Hollow Section","synonyms":["CFRHS180X80X4.5","CFRHS180/80/4.5","RHSCF180X80X4.5","RHSCF180/80/4.5","","",""]}]},</v>
      </c>
    </row>
    <row r="860" spans="1:1">
      <c r="A860" t="str">
        <f>RectangleHollowSection!Q310</f>
        <v>{"CFRHS180X80X5": [{"shape_coords":[180,80,5,5,10],"shape_name":"Rectangle Hollow Section","synonyms":["CFRHS180X80X5","CFRHS180/80/5","RHSCF180X80X5","RHSCF180/80/5","","",""]}]},</v>
      </c>
    </row>
    <row r="861" spans="1:1">
      <c r="A861" t="str">
        <f>RectangleHollowSection!Q311</f>
        <v>{"CFRHS180X80X6": [{"shape_coords":[180,80,6,6,12],"shape_name":"Rectangle Hollow Section","synonyms":["CFRHS180X80X6","CFRHS180/80/6","RHSCF180X80X6","RHSCF180/80/6","","",""]}]},</v>
      </c>
    </row>
    <row r="862" spans="1:1">
      <c r="A862" t="str">
        <f>RectangleHollowSection!Q312</f>
        <v>{"CFRHS180X100X5": [{"shape_coords":[180,100,5,5,10],"shape_name":"Rectangle Hollow Section","synonyms":["CFRHS180X100X5","CFRHS180/100/5","RHSCF180X100X5","RHSCF180/100/5","","",""]}]},</v>
      </c>
    </row>
    <row r="863" spans="1:1">
      <c r="A863" t="str">
        <f>RectangleHollowSection!Q313</f>
        <v>{"CFRHS180X100X6": [{"shape_coords":[180,100,6,6,12],"shape_name":"Rectangle Hollow Section","synonyms":["CFRHS180X100X6","CFRHS180/100/6","RHSCF180X100X6","RHSCF180/100/6","","",""]}]},</v>
      </c>
    </row>
    <row r="864" spans="1:1">
      <c r="A864" t="str">
        <f>RectangleHollowSection!Q314</f>
        <v>{"CFRHS180X100X10": [{"shape_coords":[180,100,10,15,25],"shape_name":"Rectangle Hollow Section","synonyms":["CFRHS180X100X10","CFRHS180/100/10","RHSCF180X100X10","RHSCF180/100/10","","",""]}]},</v>
      </c>
    </row>
    <row r="865" spans="1:1">
      <c r="A865" t="str">
        <f>RectangleHollowSection!Q315</f>
        <v>{"CFRHS200X80X6": [{"shape_coords":[200,80,6,6,12],"shape_name":"Rectangle Hollow Section","synonyms":["CFRHS200X80X6","CFRHS200/80/6","RHSCF200X80X6","RHSCF200/80/6","","",""]}]},</v>
      </c>
    </row>
    <row r="866" spans="1:1">
      <c r="A866" t="str">
        <f>RectangleHollowSection!Q316</f>
        <v>{"CFRHS200X100X4": [{"shape_coords":[200,100,4,4,8],"shape_name":"Rectangle Hollow Section","synonyms":["CFRHS200X100X4","CFRHS200/100/4","RHSCF200X100X4","RHSCF200/100/4","","",""]}]},</v>
      </c>
    </row>
    <row r="867" spans="1:1">
      <c r="A867" t="str">
        <f>RectangleHollowSection!Q317</f>
        <v>{"CFRHS200X100X5": [{"shape_coords":[200,100,5,5,10],"shape_name":"Rectangle Hollow Section","synonyms":["CFRHS200X100X5","CFRHS200/100/5","RHSCF200X100X5","RHSCF200/100/5","","",""]}]},</v>
      </c>
    </row>
    <row r="868" spans="1:1">
      <c r="A868" t="str">
        <f>RectangleHollowSection!Q318</f>
        <v>{"CFRHS200X100X6": [{"shape_coords":[200,100,6,6,12],"shape_name":"Rectangle Hollow Section","synonyms":["CFRHS200X100X6","CFRHS200/100/6","RHSCF200X100X6","RHSCF200/100/6","","",""]}]},</v>
      </c>
    </row>
    <row r="869" spans="1:1">
      <c r="A869" t="str">
        <f>RectangleHollowSection!Q319</f>
        <v>{"CFRHS200X100X8": [{"shape_coords":[200,100,8,12,20],"shape_name":"Rectangle Hollow Section","synonyms":["CFRHS200X100X8","CFRHS200/100/8","RHSCF200X100X8","RHSCF200/100/8","","",""]}]},</v>
      </c>
    </row>
    <row r="870" spans="1:1">
      <c r="A870" t="str">
        <f>RectangleHollowSection!Q320</f>
        <v>{"CFRHS200X100X10": [{"shape_coords":[200,100,10,15,25],"shape_name":"Rectangle Hollow Section","synonyms":["CFRHS200X100X10","CFRHS200/100/10","RHSCF200X100X10","RHSCF200/100/10","","",""]}]},</v>
      </c>
    </row>
    <row r="871" spans="1:1">
      <c r="A871" t="str">
        <f>RectangleHollowSection!Q321</f>
        <v>{"CFRHS200X120X5": [{"shape_coords":[200,120,5,5,10],"shape_name":"Rectangle Hollow Section","synonyms":["CFRHS200X120X5","CFRHS200/120/5","RHSCF200X120X5","RHSCF200/120/5","","",""]}]},</v>
      </c>
    </row>
    <row r="872" spans="1:1">
      <c r="A872" t="str">
        <f>RectangleHollowSection!Q322</f>
        <v>{"CFRHS200X120X6": [{"shape_coords":[200,120,6,6,12],"shape_name":"Rectangle Hollow Section","synonyms":["CFRHS200X120X6","CFRHS200/120/6","RHSCF200X120X6","RHSCF200/120/6","","",""]}]},</v>
      </c>
    </row>
    <row r="873" spans="1:1">
      <c r="A873" t="str">
        <f>RectangleHollowSection!Q323</f>
        <v>{"CFRHS200X120X8": [{"shape_coords":[200,120,8,12,20],"shape_name":"Rectangle Hollow Section","synonyms":["CFRHS200X120X8","CFRHS200/120/8","RHSCF200X120X8","RHSCF200/120/8","","",""]}]},</v>
      </c>
    </row>
    <row r="874" spans="1:1">
      <c r="A874" t="str">
        <f>RectangleHollowSection!Q324</f>
        <v>{"CFRHS200X120X10": [{"shape_coords":[200,120,10,15,25],"shape_name":"Rectangle Hollow Section","synonyms":["CFRHS200X120X10","CFRHS200/120/10","RHSCF200X120X10","RHSCF200/120/10","","",""]}]},</v>
      </c>
    </row>
    <row r="875" spans="1:1">
      <c r="A875" t="str">
        <f>RectangleHollowSection!Q325</f>
        <v>{"CFRHS200X150X6": [{"shape_coords":[200,150,6,6,12],"shape_name":"Rectangle Hollow Section","synonyms":["CFRHS200X150X6","CFRHS200/150/6","RHSCF200X150X6","RHSCF200/150/6","","",""]}]},</v>
      </c>
    </row>
    <row r="876" spans="1:1">
      <c r="A876" t="str">
        <f>RectangleHollowSection!Q326</f>
        <v>{"CFRHS200X150X8": [{"shape_coords":[200,150,8,12,20],"shape_name":"Rectangle Hollow Section","synonyms":["CFRHS200X150X8","CFRHS200/150/8","RHSCF200X150X8","RHSCF200/150/8","","",""]}]},</v>
      </c>
    </row>
    <row r="877" spans="1:1">
      <c r="A877" t="str">
        <f>RectangleHollowSection!Q327</f>
        <v>{"CFRHS220X120X6": [{"shape_coords":[220,120,6,6,12],"shape_name":"Rectangle Hollow Section","synonyms":["CFRHS220X120X6","CFRHS220/120/6","RHSCF220X120X6","RHSCF220/120/6","","",""]}]},</v>
      </c>
    </row>
    <row r="878" spans="1:1">
      <c r="A878" t="str">
        <f>RectangleHollowSection!Q328</f>
        <v>{"CFRHS220X120X8": [{"shape_coords":[220,120,8,12,20],"shape_name":"Rectangle Hollow Section","synonyms":["CFRHS220X120X8","CFRHS220/120/8","RHSCF220X120X8","RHSCF220/120/8","","",""]}]},</v>
      </c>
    </row>
    <row r="879" spans="1:1">
      <c r="A879" t="str">
        <f>RectangleHollowSection!Q329</f>
        <v>{"CFRHS220X120X10": [{"shape_coords":[220,120,10,15,25],"shape_name":"Rectangle Hollow Section","synonyms":["CFRHS220X120X10","CFRHS220/120/10","RHSCF220X120X10","RHSCF220/120/10","","",""]}]},</v>
      </c>
    </row>
    <row r="880" spans="1:1">
      <c r="A880" t="str">
        <f>RectangleHollowSection!Q330</f>
        <v>{"CFRHS250X100X5": [{"shape_coords":[250,100,5,5,10],"shape_name":"Rectangle Hollow Section","synonyms":["CFRHS250X100X5","CFRHS250/100/5","RHSCF250X100X5","RHSCF250/100/5","","",""]}]},</v>
      </c>
    </row>
    <row r="881" spans="1:1">
      <c r="A881" t="str">
        <f>RectangleHollowSection!Q331</f>
        <v>{"CFRHS250X100X6": [{"shape_coords":[250,100,6,6,12],"shape_name":"Rectangle Hollow Section","synonyms":["CFRHS250X100X6","CFRHS250/100/6","RHSCF250X100X6","RHSCF250/100/6","","",""]}]},</v>
      </c>
    </row>
    <row r="882" spans="1:1">
      <c r="A882" t="str">
        <f>RectangleHollowSection!Q332</f>
        <v>{"CFRHS250X100X8": [{"shape_coords":[250,100,8,12,20],"shape_name":"Rectangle Hollow Section","synonyms":["CFRHS250X100X8","CFRHS250/100/8","RHSCF250X100X8","RHSCF250/100/8","","",""]}]},</v>
      </c>
    </row>
    <row r="883" spans="1:1">
      <c r="A883" t="str">
        <f>RectangleHollowSection!Q333</f>
        <v>{"CFRHS250X100X10": [{"shape_coords":[250,100,10,15,25],"shape_name":"Rectangle Hollow Section","synonyms":["CFRHS250X100X10","CFRHS250/100/10","RHSCF250X100X10","RHSCF250/100/10","","",""]}]},</v>
      </c>
    </row>
    <row r="884" spans="1:1">
      <c r="A884" t="str">
        <f>RectangleHollowSection!Q334</f>
        <v>{"CFRHS250X150X6": [{"shape_coords":[250,150,6,6,12],"shape_name":"Rectangle Hollow Section","synonyms":["CFRHS250X150X6","CFRHS250/150/6","RHSCF250X150X6","RHSCF250/150/6","","",""]}]},</v>
      </c>
    </row>
    <row r="885" spans="1:1">
      <c r="A885" t="str">
        <f>RectangleHollowSection!Q335</f>
        <v>{"CFRHS250X150X8": [{"shape_coords":[250,150,8,12,20],"shape_name":"Rectangle Hollow Section","synonyms":["CFRHS250X150X8","CFRHS250/150/8","RHSCF250X150X8","RHSCF250/150/8","","",""]}]},</v>
      </c>
    </row>
    <row r="886" spans="1:1">
      <c r="A886" t="str">
        <f>RectangleHollowSection!Q336</f>
        <v>{"CFRHS250X150X10": [{"shape_coords":[250,150,10,15,25],"shape_name":"Rectangle Hollow Section","synonyms":["CFRHS250X150X10","CFRHS250/150/10","RHSCF250X150X10","RHSCF250/150/10","","",""]}]},</v>
      </c>
    </row>
    <row r="887" spans="1:1">
      <c r="A887" t="str">
        <f>RectangleHollowSection!Q337</f>
        <v>{"CFRHS250X150X12.5": [{"shape_coords":[250,150,12.5,25,37.5],"shape_name":"Rectangle Hollow Section","synonyms":["CFRHS250X150X12.5","CFRHS250/150/12.5","RHSCF250X150X12.5","RHSCF250/150/12.5","","",""]}]},</v>
      </c>
    </row>
    <row r="888" spans="1:1">
      <c r="A888" t="str">
        <f>RectangleHollowSection!Q338</f>
        <v>{"CFRHS260X140X8": [{"shape_coords":[260,140,8,12,20],"shape_name":"Rectangle Hollow Section","synonyms":["CFRHS260X140X8","CFRHS260/140/8","RHSCF260X140X8","RHSCF260/140/8","","",""]}]},</v>
      </c>
    </row>
    <row r="889" spans="1:1">
      <c r="A889" t="str">
        <f>RectangleHollowSection!Q339</f>
        <v>{"CFRHS300X100X6": [{"shape_coords":[300,100,6,6,12],"shape_name":"Rectangle Hollow Section","synonyms":["CFRHS300X100X6","CFRHS300/100/6","RHSCF300X100X6","RHSCF300/100/6","","",""]}]},</v>
      </c>
    </row>
    <row r="890" spans="1:1">
      <c r="A890" t="str">
        <f>RectangleHollowSection!Q340</f>
        <v>{"CFRHS300X100X8": [{"shape_coords":[300,100,8,12,20],"shape_name":"Rectangle Hollow Section","synonyms":["CFRHS300X100X8","CFRHS300/100/8","RHSCF300X100X8","RHSCF300/100/8","","",""]}]},</v>
      </c>
    </row>
    <row r="891" spans="1:1">
      <c r="A891" t="str">
        <f>RectangleHollowSection!Q341</f>
        <v>{"CFRHS300X100X10": [{"shape_coords":[300,100,10,15,25],"shape_name":"Rectangle Hollow Section","synonyms":["CFRHS300X100X10","CFRHS300/100/10","RHSCF300X100X10","RHSCF300/100/10","","",""]}]},</v>
      </c>
    </row>
    <row r="892" spans="1:1">
      <c r="A892" t="str">
        <f>RectangleHollowSection!Q342</f>
        <v>{"CFRHS300X200X6": [{"shape_coords":[300,200,6,6,12],"shape_name":"Rectangle Hollow Section","synonyms":["CFRHS300X200X6","CFRHS300/200/6","RHSCF300X200X6","RHSCF300/200/6","","",""]}]},</v>
      </c>
    </row>
    <row r="893" spans="1:1">
      <c r="A893" t="str">
        <f>RectangleHollowSection!Q343</f>
        <v>{"CFRHS300X200X8": [{"shape_coords":[300,200,8,12,20],"shape_name":"Rectangle Hollow Section","synonyms":["CFRHS300X200X8","CFRHS300/200/8","RHSCF300X200X8","RHSCF300/200/8","","",""]}]},</v>
      </c>
    </row>
    <row r="894" spans="1:1">
      <c r="A894" t="str">
        <f>RectangleHollowSection!Q344</f>
        <v>{"CFRHS300X200X10": [{"shape_coords":[300,200,10,15,25],"shape_name":"Rectangle Hollow Section","synonyms":["CFRHS300X200X10","CFRHS300/200/10","RHSCF300X200X10","RHSCF300/200/10","","",""]}]},</v>
      </c>
    </row>
    <row r="895" spans="1:1">
      <c r="A895" t="str">
        <f>RectangleHollowSection!Q345</f>
        <v>{"CFRHS300X200X12.5": [{"shape_coords":[300,200,12.5,25,37.5],"shape_name":"Rectangle Hollow Section","synonyms":["CFRHS300X200X12.5","CFRHS300/200/12.5","RHSCF300X200X12.5","RHSCF300/200/12.5","","",""]}]},</v>
      </c>
    </row>
    <row r="896" spans="1:1">
      <c r="A896" t="str">
        <f>RectangleHollowSection!Q346</f>
        <v>{"CFRHS400X200X8": [{"shape_coords":[400,200,8,12,20],"shape_name":"Rectangle Hollow Section","synonyms":["CFRHS400X200X8","CFRHS400/200/8","RHSCF400X200X8","RHSCF400/200/8","","",""]}]},</v>
      </c>
    </row>
    <row r="897" spans="1:1">
      <c r="A897" t="str">
        <f>RectangleHollowSection!Q347</f>
        <v>{"CFRHS400X200X10": [{"shape_coords":[400,200,10,15,25],"shape_name":"Rectangle Hollow Section","synonyms":["CFRHS400X200X10","CFRHS400/200/10","RHSCF400X200X10","RHSCF400/200/10","","",""]}]},</v>
      </c>
    </row>
    <row r="898" spans="1:1">
      <c r="A898" t="str">
        <f>RectangleHollowSection!Q348</f>
        <v>{"CFRHS400X200X12.5": [{"shape_coords":[400,200,12.5,25,37.5],"shape_name":"Rectangle Hollow Section","synonyms":["CFRHS400X200X12.5","CFRHS400/200/12.5","RHSCF400X200X12.5","RHSCF400/200/12.5","","",""]}]},</v>
      </c>
    </row>
    <row r="899" spans="1:1">
      <c r="A899" t="str">
        <f>RectangleHollowSection!Q349</f>
        <v>{"CFRHS400X200X16": [{"shape_coords":[400,200,16,32,48],"shape_name":"Rectangle Hollow Section","synonyms":["CFRHS400X200X16","CFRHS400/200/16","RHSCF400X200X16","RHSCF400/200/16","","",""]}]},</v>
      </c>
    </row>
    <row r="900" spans="1:1">
      <c r="A900" t="str">
        <f>RectangleHollowSection!Q350</f>
        <v>{"CFRHS450X250X10": [{"shape_coords":[450,250,10,15,25],"shape_name":"Rectangle Hollow Section","synonyms":["CFRHS450X250X10","CFRHS450/250/10","RHSCF450X250X10","RHSCF450/250/10","","",""]}]},</v>
      </c>
    </row>
    <row r="901" spans="1:1">
      <c r="A901" t="str">
        <f>RectangleHollowSection!Q351</f>
        <v>{"CFRHS450X250X12.5": [{"shape_coords":[450,250,12.5,25,37.5],"shape_name":"Rectangle Hollow Section","synonyms":["CFRHS450X250X12.5","CFRHS450/250/12.5","RHSCF450X250X12.5","RHSCF450/250/12.5","","",""]}]},</v>
      </c>
    </row>
    <row r="902" spans="1:1">
      <c r="A902" t="str">
        <f>RectangleHollowSection!Q352</f>
        <v>{"CFRHS500X300X10": [{"shape_coords":[500,300,10,15,25],"shape_name":"Rectangle Hollow Section","synonyms":["CFRHS500X300X10","CFRHS500/300/10","RHSCF500X300X10","RHSCF500/300/10","","",""]}]},</v>
      </c>
    </row>
    <row r="903" spans="1:1">
      <c r="A903" t="str">
        <f>RectangleHollowSection!Q353</f>
        <v>{"CFRHS500X300X12.5": [{"shape_coords":[500,300,12.5,25,37.5],"shape_name":"Rectangle Hollow Section","synonyms":["CFRHS500X300X12.5","CFRHS500/300/12.5","RHSCF500X300X12.5","RHSCF500/300/12.5","","",""]}]},</v>
      </c>
    </row>
    <row r="904" spans="1:1">
      <c r="A904" t="str">
        <f>RectangleHollowSection!Q354</f>
        <v>{"CFRHS500X300X16": [{"shape_coords":[500,300,16,32,48],"shape_name":"Rectangle Hollow Section","synonyms":["CFRHS500X300X16","CFRHS500/300/16","RHSCF500X300X16","RHSCF500/300/16","","",""]}]},</v>
      </c>
    </row>
    <row r="905" spans="1:1">
      <c r="A905" t="str">
        <f>LAngleOld!R4</f>
        <v>{"L16/16/3": [{"shape_coords":[16,16,3,3,5,2.5,8,8],"shape_name":"LAngle","synonyms":["H16/16/3","L16/16/3","L16x16x3","L16x3","LEQ16x3"]}]},</v>
      </c>
    </row>
    <row r="906" spans="1:1">
      <c r="A906" t="str">
        <f>LAngleOld!R5</f>
        <v>{"L16/16/4": [{"shape_coords":[16,16,4,4,6,3,8,8],"shape_name":"LAngle","synonyms":["H16/16/4","L16/16/4","L16x16x4","L16x4","LEQ16x4"]}]},</v>
      </c>
    </row>
    <row r="907" spans="1:1">
      <c r="A907" t="str">
        <f>LAngleOld!R6</f>
        <v>{"L20/20/3": [{"shape_coords":[20,20,3,3,5,2.5,10,10],"shape_name":"LAngle","synonyms":["H20/20/3","L20/20/3","L20x20x3","L20x3","LEQ20x20x3"]}]},</v>
      </c>
    </row>
    <row r="908" spans="1:1">
      <c r="A908" t="str">
        <f>LAngleOld!R7</f>
        <v>{"L20/20/4": [{"shape_coords":[20,20,4,4,6,3,10,10],"shape_name":"LAngle","synonyms":["H20/20/4","L20/20/4","L20x20x4","L20x4","LEQ20x20x4"]}]},</v>
      </c>
    </row>
    <row r="909" spans="1:1">
      <c r="A909" t="str">
        <f>LAngleOld!R8</f>
        <v>{"L25/25/3": [{"shape_coords":[25,25,3,3,5,2.5,12.5,12.5],"shape_name":"LAngle","synonyms":["H25/25/3","L25/25/3","L25x25x3","L25x3","LEQ25x25x3"]}]},</v>
      </c>
    </row>
    <row r="910" spans="1:1">
      <c r="A910" t="str">
        <f>LAngleOld!R9</f>
        <v>{"L25/25/4": [{"shape_coords":[25,25,4,4,6,3,12.5,12.5],"shape_name":"LAngle","synonyms":["H25/25/4","L25/25/4","L25x25x4","L25x4","LEQ25x25x4"]}]},</v>
      </c>
    </row>
    <row r="911" spans="1:1">
      <c r="A911" t="str">
        <f>LAngleOld!R10</f>
        <v>{"L25/25/5": [{"shape_coords":[25,25,5,5,7,3.5,12.5,12.5],"shape_name":"LAngle","synonyms":["H25/25/5","L25/25/5","L25x25x5","L25x5","LEQ25x25x5"]}]},</v>
      </c>
    </row>
    <row r="912" spans="1:1">
      <c r="A912" t="str">
        <f>LAngleOld!R11</f>
        <v>{"L30/30/3": [{"shape_coords":[30,30,3,3,5.5,2.75,15,15],"shape_name":"LAngle","synonyms":["H30/30/3","L30/30/3","L30x30x3","L30x3","LEQ30x30x3"]}]},</v>
      </c>
    </row>
    <row r="913" spans="1:1">
      <c r="A913" t="str">
        <f>LAngleOld!R12</f>
        <v>{"L30/30/4": [{"shape_coords":[30,30,4,4,6.5,3.25,15,15],"shape_name":"LAngle","synonyms":["H30/30/4","L30/30/4","L30x30x4","L30x4","LEQ30x30x4"]}]},</v>
      </c>
    </row>
    <row r="914" spans="1:1">
      <c r="A914" t="str">
        <f>LAngleOld!R13</f>
        <v>{"L30/30/5": [{"shape_coords":[30,30,5,5,7.5,3.75,15,15],"shape_name":"LAngle","synonyms":["H30/30/5","L30/30/5","L30x30x5","L30x5","LEQ30x30x5"]}]},</v>
      </c>
    </row>
    <row r="915" spans="1:1">
      <c r="A915" t="str">
        <f>LAngleOld!R14</f>
        <v>{"L30/30/6": [{"shape_coords":[30,30,6,6,8.5,4.25,15,15],"shape_name":"LAngle","synonyms":["H30/30/6","L30/30/6","L30x30x6","L30x6","LEQ30x30x6"]}]},</v>
      </c>
    </row>
    <row r="916" spans="1:1">
      <c r="A916" t="str">
        <f>LAngleOld!R15</f>
        <v>{"L35/35/3": [{"shape_coords":[35,35,3,3,5.5,2.75,17.5,17.5],"shape_name":"LAngle","synonyms":["H35/35/3","L35/35/3","L35x35x3","L35x3","LEQ35x35x3"]}]},</v>
      </c>
    </row>
    <row r="917" spans="1:1">
      <c r="A917" t="str">
        <f>LAngleOld!R16</f>
        <v>{"L35/35/4": [{"shape_coords":[35,35,4,4,6.5,3.25,17.5,17.5],"shape_name":"LAngle","synonyms":["H35/35/4","L35/35/4","L35x35x4","L35x4","LEQ35x35x4"]}]},</v>
      </c>
    </row>
    <row r="918" spans="1:1">
      <c r="A918" t="str">
        <f>LAngleOld!R17</f>
        <v>{"L35/35/5": [{"shape_coords":[35,35,5,5,7.5,3.75,17.5,17.5],"shape_name":"LAngle","synonyms":["H35/35/5","L35/35/5","L35x35x5","L35x5","LEQ35x35x5"]}]},</v>
      </c>
    </row>
    <row r="919" spans="1:1">
      <c r="A919" t="str">
        <f>LAngleOld!R18</f>
        <v>{"L35/35/6": [{"shape_coords":[35,35,6,6,8.5,4.25,17.5,17.5],"shape_name":"LAngle","synonyms":["H35/35/6","L35/35/6","L35x35x6","L35x6","LEQ35x35x6"]}]},</v>
      </c>
    </row>
    <row r="920" spans="1:1">
      <c r="A920" t="str">
        <f>LAngleOld!R19</f>
        <v>{"L40/40/3": [{"shape_coords":[40,40,3,3,6,3,20,20],"shape_name":"LAngle","synonyms":["H40/40/3","L40/40/3","L40x40x3","L40x3","LEQ40x40x3"]}]},</v>
      </c>
    </row>
    <row r="921" spans="1:1">
      <c r="A921" t="str">
        <f>LAngleOld!R20</f>
        <v>{"L40/40/4": [{"shape_coords":[40,40,4,4,7,3.5,20,20],"shape_name":"LAngle","synonyms":["H40/40/4","L40/40/4","L40x40x4","L40x4","LEQ40x40x4"]}]},</v>
      </c>
    </row>
    <row r="922" spans="1:1">
      <c r="A922" t="str">
        <f>LAngleOld!R21</f>
        <v>{"L40/40/5": [{"shape_coords":[40,40,5,5,8,4,20,20],"shape_name":"LAngle","synonyms":["H40/40/5","L40/40/5","L40x40x5","L40x5","LEQ40x40x5"]}]},</v>
      </c>
    </row>
    <row r="923" spans="1:1">
      <c r="A923" t="str">
        <f>LAngleOld!R22</f>
        <v>{"L40/40/6": [{"shape_coords":[40,40,6,6,9,4.5,20,20],"shape_name":"LAngle","synonyms":["H40/40/6","L40/40/6","L40x40x6","L40x6","LEQ40x40x6"]}]},</v>
      </c>
    </row>
    <row r="924" spans="1:1">
      <c r="A924" t="str">
        <f>LAngleOld!R23</f>
        <v>{"L45/45/4": [{"shape_coords":[45,45,4,4,7.5,3.75,22.5,22.5],"shape_name":"LAngle","synonyms":["H45/45/4","L45/45/4","L45x45x4","L45x4","LEQ45x45x4"]}]},</v>
      </c>
    </row>
    <row r="925" spans="1:1">
      <c r="A925" t="str">
        <f>LAngleOld!R24</f>
        <v>{"L45/45/5": [{"shape_coords":[45,45,5,5,8.5,4.25,22.5,22.5],"shape_name":"LAngle","synonyms":["H45/45/5","L45/45/5","L45x45x5","L45x5","LEQ45x45x5"]}]},</v>
      </c>
    </row>
    <row r="926" spans="1:1">
      <c r="A926" t="str">
        <f>LAngleOld!R25</f>
        <v>{"L45/45/6": [{"shape_coords":[45,45,6,6,9.5,4.75,22.5,22.5],"shape_name":"LAngle","synonyms":["H45/45/6","L45/45/6","L45x45x6","L45x6","LEQ45x45x6"]}]},</v>
      </c>
    </row>
    <row r="927" spans="1:1">
      <c r="A927" t="str">
        <f>LAngleOld!R26</f>
        <v>{"L45/45/7": [{"shape_coords":[45,45,7,7,10.5,5.25,22.5,22.5],"shape_name":"LAngle","synonyms":["H45/45/7","L45/45/7","L45x45x7","L45x7","LEQ45x45x7"]}]},</v>
      </c>
    </row>
    <row r="928" spans="1:1">
      <c r="A928" t="str">
        <f>LAngleOld!R27</f>
        <v>{"L50/50/4": [{"shape_coords":[50,50,4,4,7.5,3.75,25,25],"shape_name":"LAngle","synonyms":["H50/50/4","L50/50/4","L50x50x4","L50x4","LEQ50x50x4"]}]},</v>
      </c>
    </row>
    <row r="929" spans="1:1">
      <c r="A929" t="str">
        <f>LAngleOld!R28</f>
        <v>{"L50/50/5": [{"shape_coords":[50,50,5,5,8.5,4.25,25,25],"shape_name":"LAngle","synonyms":["H50/50/5","L50/50/5","L50x50x5","L50x5","LEQ50x50x5"]}]},</v>
      </c>
    </row>
    <row r="930" spans="1:1">
      <c r="A930" t="str">
        <f>LAngleOld!R29</f>
        <v>{"L50/50/6": [{"shape_coords":[50,50,6,6,9.5,4.75,25,25],"shape_name":"LAngle","synonyms":["H50/50/6","L50/50/6","L50x50x6","L50x6","LEQ50x50x6"]}]},</v>
      </c>
    </row>
    <row r="931" spans="1:1">
      <c r="A931" t="str">
        <f>LAngleOld!R30</f>
        <v>{"L50/50/7": [{"shape_coords":[50,50,7,7,10,5,25,25],"shape_name":"LAngle","synonyms":["H50/50/7","L50/50/7","L50x50x7","L50x7","LEQ50x50x7"]}]},</v>
      </c>
    </row>
    <row r="932" spans="1:1">
      <c r="A932" t="str">
        <f>LAngleOld!R31</f>
        <v>{"L50/50/8": [{"shape_coords":[50,50,8,8,11,5.5,25,25],"shape_name":"LAngle","synonyms":["H50/50/8","L50/50/8","L50x50x8","L50x8","LEQ50x50x8"]}]},</v>
      </c>
    </row>
    <row r="933" spans="1:1">
      <c r="A933" t="str">
        <f>LAngleOld!R32</f>
        <v>{"L50/50/9": [{"shape_coords":[50,50,9,9,12,6,25,25],"shape_name":"LAngle","synonyms":["H50/50/9","L50/50/9","L50x50x9","L50x9","LEQ50x50x9"]}]},</v>
      </c>
    </row>
    <row r="934" spans="1:1">
      <c r="A934" t="str">
        <f>LAngleOld!R33</f>
        <v>{"L55/55/5": [{"shape_coords":[55,55,5,5,9,4.5,27.5,27.5],"shape_name":"LAngle","synonyms":["H55/55/5","L55/55/5","L55x55x5","L55x5","LEQ55x55x5"]}]},</v>
      </c>
    </row>
    <row r="935" spans="1:1">
      <c r="A935" t="str">
        <f>LAngleOld!R34</f>
        <v>{"L55/55/6": [{"shape_coords":[55,55,6,6,10,5,27.5,27.5],"shape_name":"LAngle","synonyms":["H55/55/6","L55/55/6","L55x55x6","L55x6","LEQ55x55x6"]}]},</v>
      </c>
    </row>
    <row r="936" spans="1:1">
      <c r="A936" t="str">
        <f>LAngleOld!R35</f>
        <v>{"L55/55/7": [{"shape_coords":[55,55,7,7,11,5.5,27.5,27.5],"shape_name":"LAngle","synonyms":["H55/55/7","L55/55/7","L55x55x7","L55x7","LEQ55x55x7"]}]},</v>
      </c>
    </row>
    <row r="937" spans="1:1">
      <c r="A937" t="str">
        <f>LAngleOld!R36</f>
        <v>{"L55/55/8": [{"shape_coords":[55,55,8,8,12,6,27.5,27.5],"shape_name":"LAngle","synonyms":["H55/55/8","L55/55/8","L55x55x8","L55x8","LEQ55x55x8"]}]},</v>
      </c>
    </row>
    <row r="938" spans="1:1">
      <c r="A938" t="str">
        <f>LAngleOld!R37</f>
        <v>{"L55/55/10": [{"shape_coords":[55,55,10,10,14,7,27.5,27.5],"shape_name":"LAngle","synonyms":["H55/55/10","L55/55/10","L55x55x10","L55x10","LEQ55x55x10"]}]},</v>
      </c>
    </row>
    <row r="939" spans="1:1">
      <c r="A939" t="str">
        <f>LAngleOld!R38</f>
        <v>{"L60/60/6": [{"shape_coords":[60,60,6,6,10,5,30,30],"shape_name":"LAngle","synonyms":["H60/60/6","L60/60/6","L60x60x6","L60x6","LEQ60x60x6"]}]},</v>
      </c>
    </row>
    <row r="940" spans="1:1">
      <c r="A940" t="str">
        <f>LAngleOld!R39</f>
        <v>{"L60/60/7": [{"shape_coords":[60,60,7,7,11,5.5,30,30],"shape_name":"LAngle","synonyms":["H60/60/7","L60/60/7","L60x60x7","L60x7","LEQ60x60x7"]}]},</v>
      </c>
    </row>
    <row r="941" spans="1:1">
      <c r="A941" t="str">
        <f>LAngleOld!R40</f>
        <v>{"L60/60/8": [{"shape_coords":[60,60,8,8,12,6,30,30],"shape_name":"LAngle","synonyms":["H60/60/8","L60/60/8","L60x60x8","L60x8","LEQ60x60x8"]}]},</v>
      </c>
    </row>
    <row r="942" spans="1:1">
      <c r="A942" t="str">
        <f>LAngleOld!R41</f>
        <v>{"L60/60/10": [{"shape_coords":[60,60,10,10,14,7,30,30],"shape_name":"LAngle","synonyms":["H60/60/10","L60/60/10","L60x60x10","L60x10","LEQ60x60x10"]}]},</v>
      </c>
    </row>
    <row r="943" spans="1:1">
      <c r="A943" t="str">
        <f>LAngleOld!R42</f>
        <v>{"L65/65/6": [{"shape_coords":[65,65,6,6,10,5,32.5,32.5],"shape_name":"LAngle","synonyms":["H65/65/6","L65/65/6","L65x65x6","L65x6","LEQ65x65x6"]}]},</v>
      </c>
    </row>
    <row r="944" spans="1:1">
      <c r="A944" t="str">
        <f>LAngleOld!R43</f>
        <v>{"L65/65/7": [{"shape_coords":[65,65,7,7,11,5.5,32.5,32.5],"shape_name":"LAngle","synonyms":["H65/65/7","L65/65/7","L65x65x7","L65x7","LEQ65x65x7"]}]},</v>
      </c>
    </row>
    <row r="945" spans="1:1">
      <c r="A945" t="str">
        <f>LAngleOld!R44</f>
        <v>{"L65/65/8": [{"shape_coords":[65,65,8,8,12,6,32.5,32.5],"shape_name":"LAngle","synonyms":["H65/65/8","L65/65/8","L65x65x8","L65x8","LEQ65x65x8"]}]},</v>
      </c>
    </row>
    <row r="946" spans="1:1">
      <c r="A946" t="str">
        <f>LAngleOld!R45</f>
        <v>{"L65/65/9": [{"shape_coords":[65,65,9,9,13,6.5,32.5,32.5],"shape_name":"LAngle","synonyms":["H65/65/9","L65/65/9","L65x65x9","L65x9","LEQ65x65x9"]}]},</v>
      </c>
    </row>
    <row r="947" spans="1:1">
      <c r="A947" t="str">
        <f>LAngleOld!R46</f>
        <v>{"L65/65/10": [{"shape_coords":[65,65,10,10,14,7,32.5,32.5],"shape_name":"LAngle","synonyms":["H65/65/10","L65/65/10","L65x65x10","L65x10","LEQ65x65x10"]}]},</v>
      </c>
    </row>
    <row r="948" spans="1:1">
      <c r="A948" t="str">
        <f>LAngleOld!R47</f>
        <v>{"L65/65/11": [{"shape_coords":[65,65,11,11,15,7.5,32.5,32.5],"shape_name":"LAngle","synonyms":["H65/65/11","L65/65/11","L65x65x11","L65x11","LEQ65x65x11"]}]},</v>
      </c>
    </row>
    <row r="949" spans="1:1">
      <c r="A949" t="str">
        <f>LAngleOld!R48</f>
        <v>{"L70/70/7": [{"shape_coords":[70,70,7,7,11.5,57.5,35,35],"shape_name":"LAngle","synonyms":["H70/70/7","L70/70/7","L70x70x7","L70x7","LEQ70x70x7"]}]},</v>
      </c>
    </row>
    <row r="950" spans="1:1">
      <c r="A950" t="str">
        <f>LAngleOld!R49</f>
        <v>{"L70/70/8": [{"shape_coords":[70,70,8,8,11,5.5,35,35],"shape_name":"LAngle","synonyms":["H70/70/8","L70/70/8","L70x70x8","L70x8","LEQ70x70x8"]}]},</v>
      </c>
    </row>
    <row r="951" spans="1:1">
      <c r="A951" t="str">
        <f>LAngleOld!R50</f>
        <v>{"L70/70/9": [{"shape_coords":[70,70,9,9,13,6.5,35,35],"shape_name":"LAngle","synonyms":["H70/70/9","L70/70/9","L70x70x9","L70x9","LEQ70x70x9"]}]},</v>
      </c>
    </row>
    <row r="952" spans="1:1">
      <c r="A952" t="str">
        <f>LAngleOld!R51</f>
        <v>{"L70/70/11": [{"shape_coords":[70,70,11,11,15,7.5,35,35],"shape_name":"LAngle","synonyms":["H70/70/11","L70/70/11","L70x70x11","L70x11","LEQ70x70x11"]}]},</v>
      </c>
    </row>
    <row r="953" spans="1:1">
      <c r="A953" t="str">
        <f>LAngleOld!R52</f>
        <v>{"L75/75/7": [{"shape_coords":[75,75,7,7,12,6,37.5,37.5],"shape_name":"LAngle","synonyms":["H75/75/7","L75/75/7","L75x75x7","L75x7","LEQ75x75x7"]}]},</v>
      </c>
    </row>
    <row r="954" spans="1:1">
      <c r="A954" t="str">
        <f>LAngleOld!R53</f>
        <v>{"L75/75/8": [{"shape_coords":[75,75,8,8,13,6.5,37.5,37.5],"shape_name":"LAngle","synonyms":["H75/75/8","L75/75/8","L75x75x8","L75x8","LEQ75x75x8"]}]},</v>
      </c>
    </row>
    <row r="955" spans="1:1">
      <c r="A955" t="str">
        <f>LAngleOld!R54</f>
        <v>{"L75/75/9": [{"shape_coords":[75,75,9,9,14,7,37.5,37.5],"shape_name":"LAngle","synonyms":["H75/75/9","L75/75/9","L75x75x9","L75x9","LEQ75x75x9"]}]},</v>
      </c>
    </row>
    <row r="956" spans="1:1">
      <c r="A956" t="str">
        <f>LAngleOld!R55</f>
        <v>{"L75/75/10": [{"shape_coords":[75,75,10,10,15,7.5,37.5,37.5],"shape_name":"LAngle","synonyms":["H75/75/10","L75/75/10","L75x75x10","L75x10","LEQ75x75x10"]}]},</v>
      </c>
    </row>
    <row r="957" spans="1:1">
      <c r="A957" t="str">
        <f>LAngleOld!R56</f>
        <v>{"L75/75/12": [{"shape_coords":[75,75,12,12,17,8.5,37.5,37.5],"shape_name":"LAngle","synonyms":["H75/75/12","L75/75/12","L75x75x12","L75x12","LEQ75x75x12"]}]},</v>
      </c>
    </row>
    <row r="958" spans="1:1">
      <c r="A958" t="str">
        <f>LAngleOld!R57</f>
        <v>{"L80/80/8": [{"shape_coords":[80,80,8,8,13,6.5,40,40],"shape_name":"LAngle","synonyms":["H80/80/8","L80/80/8","L80x80x8","L80x8","LEQ80x80x8"]}]},</v>
      </c>
    </row>
    <row r="959" spans="1:1">
      <c r="A959" t="str">
        <f>LAngleOld!R58</f>
        <v>{"L80/80/10": [{"shape_coords":[80,80,10,10,15,7.5,40,40],"shape_name":"LAngle","synonyms":["H80/80/10","L80/80/10","L80x80x10","L80x10","LEQ80x80x10"]}]},</v>
      </c>
    </row>
    <row r="960" spans="1:1">
      <c r="A960" t="str">
        <f>LAngleOld!R59</f>
        <v>{"L80/80/12": [{"shape_coords":[80,80,12,12,17,8.5,40,40],"shape_name":"LAngle","synonyms":["H80/80/12","L80/80/12","L80x80x12","L80x12","LEQ80x80x12"]}]},</v>
      </c>
    </row>
    <row r="961" spans="1:1">
      <c r="A961" t="str">
        <f>LAngleOld!R60</f>
        <v>{"L90/90/8": [{"shape_coords":[90,90,8,8,13,6.5,45,45],"shape_name":"LAngle","synonyms":["H90/90/8","L90/90/8","L90x90x8","L90x8","LEQ90x90x8"]}]},</v>
      </c>
    </row>
    <row r="962" spans="1:1">
      <c r="A962" t="str">
        <f>LAngleOld!R61</f>
        <v>{"L90/90/9": [{"shape_coords":[90,90,9,9,14,7,45,45],"shape_name":"LAngle","synonyms":["H90/90/9","L90/90/9","L90x90x9","L90x9","LEQ90x90x9"]}]},</v>
      </c>
    </row>
    <row r="963" spans="1:1">
      <c r="A963" t="str">
        <f>LAngleOld!R62</f>
        <v>{"L90/90/10": [{"shape_coords":[90,90,10,10,15,7.5,45,45],"shape_name":"LAngle","synonyms":["H90/90/10","L90/90/10","L90x90x10","L90x10","LEQ90x90x10"]}]},</v>
      </c>
    </row>
    <row r="964" spans="1:1">
      <c r="A964" t="str">
        <f>LAngleOld!R63</f>
        <v>{"L90/90/11": [{"shape_coords":[90,90,11,11,16,8,45,45],"shape_name":"LAngle","synonyms":["H90/90/11","L90/90/11","L90x90x11","L90x11","LEQ90x90x11"]}]},</v>
      </c>
    </row>
    <row r="965" spans="1:1">
      <c r="A965" t="str">
        <f>LAngleOld!R64</f>
        <v>{"L90/90/12": [{"shape_coords":[90,90,12,12,17,8.5,45,45],"shape_name":"LAngle","synonyms":["H90/90/12","L90/90/12","L90x90x12","L90x12","LEQ90x90x12"]}]},</v>
      </c>
    </row>
    <row r="966" spans="1:1">
      <c r="A966" t="str">
        <f>LAngleOld!R65</f>
        <v>{"L90/90/13": [{"shape_coords":[90,90,13,13,18,9,45,45],"shape_name":"LAngle","synonyms":["H90/90/13","L90/90/13","L90x90x13","L90x13","LEQ90x90x13"]}]},</v>
      </c>
    </row>
    <row r="967" spans="1:1">
      <c r="A967" t="str">
        <f>LAngleOld!R66</f>
        <v>{"L90/90/16": [{"shape_coords":[90,90,16,16,21,10.5,45,45],"shape_name":"LAngle","synonyms":["H90/90/16","L90/90/16","L90x90x16","L90x16","LEQ90x90x16"]}]},</v>
      </c>
    </row>
    <row r="968" spans="1:1">
      <c r="A968" t="str">
        <f>LAngleOld!R67</f>
        <v>{"L100/100/8": [{"shape_coords":[100,100,8,8,14,7,50,50],"shape_name":"LAngle","synonyms":["H100/100/8","L100/100/8","L100x100x8","L100x8","LEQ100x100x8"]}]},</v>
      </c>
    </row>
    <row r="969" spans="1:1">
      <c r="A969" t="str">
        <f>LAngleOld!R68</f>
        <v>{"L100/100/10": [{"shape_coords":[100,100,10,10,16,8,50,50],"shape_name":"LAngle","synonyms":["H100/100/10","L100/100/10","L100x100x10","L100x10","LEQ100x100x10"]}]},</v>
      </c>
    </row>
    <row r="970" spans="1:1">
      <c r="A970" t="str">
        <f>LAngleOld!R69</f>
        <v>{"L100/100/12": [{"shape_coords":[100,100,12,12,18,9,50,50],"shape_name":"LAngle","synonyms":["H100/100/12","L100/100/12","L100x100x12","L100x12","LEQ100x100x12"]}]},</v>
      </c>
    </row>
    <row r="971" spans="1:1">
      <c r="A971" t="str">
        <f>LAngleOld!R70</f>
        <v>{"L100/100/14": [{"shape_coords":[100,100,14,14,20,10,50,50],"shape_name":"LAngle","synonyms":["H100/100/14","L100/100/14","L100x100x14","L100x14","LEQ100x100x14"]}]},</v>
      </c>
    </row>
    <row r="972" spans="1:1">
      <c r="A972" t="str">
        <f>LAngleOld!R71</f>
        <v>{"L100/100/16": [{"shape_coords":[100,100,16,16,22,11,50,50],"shape_name":"LAngle","synonyms":["H100/100/16","L100/100/16","L100x100x16","L100x16","LEQ100x100x16"]}]},</v>
      </c>
    </row>
    <row r="973" spans="1:1">
      <c r="A973" t="str">
        <f>LAngleOld!R72</f>
        <v>{"L110/110/10": [{"shape_coords":[110,110,10,10,16,8,55,55],"shape_name":"LAngle","synonyms":["H110/110/10","L110/110/10","L110x110x10","L110x10","LEQ110x110x10"]}]},</v>
      </c>
    </row>
    <row r="974" spans="1:1">
      <c r="A974" t="str">
        <f>LAngleOld!R73</f>
        <v>{"L110/110/12": [{"shape_coords":[110,110,12,12,18,9,55,55],"shape_name":"LAngle","synonyms":["H110/110/12","L110/110/12","L110x110x12","L110x12","LEQ110x110x12"]}]},</v>
      </c>
    </row>
    <row r="975" spans="1:1">
      <c r="A975" t="str">
        <f>LAngleOld!R74</f>
        <v>{"L110/110/14": [{"shape_coords":[110,110,14,14,20,10,55,55],"shape_name":"LAngle","synonyms":["H110/110/14","L110/110/14","L110x110x14","L110x14","LEQ110x110x14"]}]},</v>
      </c>
    </row>
    <row r="976" spans="1:1">
      <c r="A976" t="str">
        <f>LAngleOld!R75</f>
        <v>{"L110/110/16": [{"shape_coords":[110,110,16,16,22,11,55,55],"shape_name":"LAngle","synonyms":["H110/110/16","L110/110/16","L110x110x16","L110x16","LEQ110x110x16"]}]},</v>
      </c>
    </row>
    <row r="977" spans="1:1">
      <c r="A977" t="str">
        <f>LAngleOld!R76</f>
        <v>{"L120/120/11": [{"shape_coords":[120,120,11,11,17,8.5,60,60],"shape_name":"LAngle","synonyms":["H120/120/11","L120/120/11","L120x120x11","L120x11","LEQ120x120x11"]}]},</v>
      </c>
    </row>
    <row r="978" spans="1:1">
      <c r="A978" t="str">
        <f>LAngleOld!R77</f>
        <v>{"L120/120/12": [{"shape_coords":[120,120,12,12,18,9,60,60],"shape_name":"LAngle","synonyms":["H120/120/12","L120/120/12","L120x120x12","L120x12","LEQ120x120x12"]}]},</v>
      </c>
    </row>
    <row r="979" spans="1:1">
      <c r="A979" t="str">
        <f>LAngleOld!R78</f>
        <v>{"L120/120/13": [{"shape_coords":[120,120,13,13,19,9.5,60,60],"shape_name":"LAngle","synonyms":["H120/120/13","L120/120/13","L120x120x13","L120x13","LEQ120x120x13"]}]},</v>
      </c>
    </row>
    <row r="980" spans="1:1">
      <c r="A980" t="str">
        <f>LAngleOld!R79</f>
        <v>{"L120/120/15": [{"shape_coords":[120,120,15,15,21,10.5,60,60],"shape_name":"LAngle","synonyms":["H120/120/15","L120/120/15","L120x120x15","L120x15","LEQ120x120x15"]}]},</v>
      </c>
    </row>
    <row r="981" spans="1:1">
      <c r="A981" t="str">
        <f>LAngleOld!R80</f>
        <v>{"L130/130/12": [{"shape_coords":[130,130,12,12,19,9.5,65,65],"shape_name":"LAngle","synonyms":["H130/130/12","L130/130/12","L130x130x12","L130x12","LEQ130x130x12"]}]},</v>
      </c>
    </row>
    <row r="982" spans="1:1">
      <c r="A982" t="str">
        <f>LAngleOld!R81</f>
        <v>{"L130/130/13": [{"shape_coords":[130,130,13,13,20,10,65,65],"shape_name":"LAngle","synonyms":["H130/130/13","L130/130/13","L130x130x13","L130x13","LEQ130x130x13"]}]},</v>
      </c>
    </row>
    <row r="983" spans="1:1">
      <c r="A983" t="str">
        <f>LAngleOld!R82</f>
        <v>{"L130/130/14": [{"shape_coords":[130,130,14,14,21,10.5,65,65],"shape_name":"LAngle","synonyms":["H130/130/14","L130/130/14","L130x130x14","L130x14","LEQ130x130x14"]}]},</v>
      </c>
    </row>
    <row r="984" spans="1:1">
      <c r="A984" t="str">
        <f>LAngleOld!R83</f>
        <v>{"L130/130/16": [{"shape_coords":[130,130,16,16,23,11.5,65,65],"shape_name":"LAngle","synonyms":["H130/130/16","L130/130/16","L130x130x16","L130x16","LEQ130x130x16"]}]},</v>
      </c>
    </row>
    <row r="985" spans="1:1">
      <c r="A985" t="str">
        <f>LAngleOld!R84</f>
        <v>{"L140/140/13": [{"shape_coords":[140,140,13,13,21,10.5,70,70],"shape_name":"LAngle","synonyms":["H140/140/13","L140/140/13","L140x140x13","L140x13","LEQ140x140x13"]}]},</v>
      </c>
    </row>
    <row r="986" spans="1:1">
      <c r="A986" t="str">
        <f>LAngleOld!R85</f>
        <v>{"L140/140/15": [{"shape_coords":[140,140,15,15,22,11,70,70],"shape_name":"LAngle","synonyms":["H140/140/15","L140/140/15","L140x140x15","L140x15","LEQ140x140x15"]}]},</v>
      </c>
    </row>
    <row r="987" spans="1:1">
      <c r="A987" t="str">
        <f>LAngleOld!R86</f>
        <v>{"L150/150/12": [{"shape_coords":[150,150,12,12,20,10,75,75],"shape_name":"LAngle","synonyms":["H150/150/12","L150/150/12","L150x150x12","L150x12","LEQ150x150x12"]}]},</v>
      </c>
    </row>
    <row r="988" spans="1:1">
      <c r="A988" t="str">
        <f>LAngleOld!R87</f>
        <v>{"L150/150/14": [{"shape_coords":[150,150,14,14,22,11,75,75],"shape_name":"LAngle","synonyms":["H150/150/14","L150/150/14","L150x150x14","L150x14","LEQ150x150x14"]}]},</v>
      </c>
    </row>
    <row r="989" spans="1:1">
      <c r="A989" t="str">
        <f>LAngleOld!R88</f>
        <v>{"L150/150/15": [{"shape_coords":[150,150,15,15,23,11.5,75,75],"shape_name":"LAngle","synonyms":["H150/150/15","L150/150/15","L150x150x15","L150x15","LEQ150x150x15"]}]},</v>
      </c>
    </row>
    <row r="990" spans="1:1">
      <c r="A990" t="str">
        <f>LAngleOld!R89</f>
        <v>{"L150/150/16": [{"shape_coords":[150,150,16,16,24,12,75,75],"shape_name":"LAngle","synonyms":["H150/150/16","L150/150/16","L150x150x16","L150x16","LEQ150x150x16"]}]},</v>
      </c>
    </row>
    <row r="991" spans="1:1">
      <c r="A991" t="str">
        <f>LAngleOld!R90</f>
        <v>{"L150/150/18": [{"shape_coords":[150,150,18,18,26,13,75,75],"shape_name":"LAngle","synonyms":["H150/150/18","L150/150/18","L150x150x18","L150x18","LEQ150x150x18"]}]},</v>
      </c>
    </row>
    <row r="992" spans="1:1">
      <c r="A992" t="str">
        <f>LAngleOld!R91</f>
        <v>{"L160/160/15": [{"shape_coords":[160,160,15,15,23,11.5,80,80],"shape_name":"LAngle","synonyms":["H160/160/15","L160/160/15","L160x160x15","L160x15","LEQ160x160x15"]}]},</v>
      </c>
    </row>
    <row r="993" spans="1:1">
      <c r="A993" t="str">
        <f>LAngleOld!R92</f>
        <v>{"L160/160/17": [{"shape_coords":[160,160,17,17,25,12.5,80,80],"shape_name":"LAngle","synonyms":["H160/160/17","L160/160/17","L160x160x17","L160x17","LEQ160x160x17"]}]},</v>
      </c>
    </row>
    <row r="994" spans="1:1">
      <c r="A994" t="str">
        <f>LAngleOld!R93</f>
        <v>{"L180/180/16": [{"shape_coords":[180,180,16,16,25,12.5,90,90],"shape_name":"LAngle","synonyms":["H180/180/16","L180/180/16","L180x180x16","L180x16","LEQ180x180x16"]}]},</v>
      </c>
    </row>
    <row r="995" spans="1:1">
      <c r="A995" t="str">
        <f>LAngleOld!R94</f>
        <v>{"L180/180/18": [{"shape_coords":[180,180,18,18,27,13.5,90,90],"shape_name":"LAngle","synonyms":["H180/180/18","L180/180/18","L180x180x18","L180x18","LEQ180x180x18"]}]},</v>
      </c>
    </row>
    <row r="996" spans="1:1">
      <c r="A996" t="str">
        <f>LAngleOld!R95</f>
        <v>{"L180/180/20": [{"shape_coords":[180,180,20,20,29,14.5,90,90],"shape_name":"LAngle","synonyms":["H180/180/20","L180/180/20","L180x180x20","L180x20","LEQ180x180x20"]}]},</v>
      </c>
    </row>
    <row r="997" spans="1:1">
      <c r="A997" t="str">
        <f>LAngleOld!R96</f>
        <v>{"L200/200/16": [{"shape_coords":[200,200,16,16,25,12.5,100,100],"shape_name":"LAngle","synonyms":["H200/200/16","L200/200/16","L200x200x16","L200x16","LEQ200x200x16"]}]},</v>
      </c>
    </row>
    <row r="998" spans="1:1">
      <c r="A998" t="str">
        <f>LAngleOld!R97</f>
        <v>{"L200/200/18": [{"shape_coords":[200,200,18,18,27,13.5,100,100],"shape_name":"LAngle","synonyms":["H200/200/18","L200/200/18","L200x200x18","L200x18","LEQ200x200x18"]}]},</v>
      </c>
    </row>
    <row r="999" spans="1:1">
      <c r="A999" t="str">
        <f>LAngleOld!R98</f>
        <v>{"L200/200/20": [{"shape_coords":[200,200,20,20,29,14.5,100,100],"shape_name":"LAngle","synonyms":["H200/200/20","L200/200/20","L200x200x20","L200x20","LEQ200x200x20"]}]},</v>
      </c>
    </row>
    <row r="1000" spans="1:1">
      <c r="A1000" t="str">
        <f>LAngleOld!R99</f>
        <v>{"L30/20/3": [{"shape_coords":[30,20,3,3,5,2.5,10,15],"shape_name":"LAngle","synonyms":["H30/20/3","L30/20/3","L30x20x3","L30x20x3","LEQ30x20x3"]}]},</v>
      </c>
    </row>
    <row r="1001" spans="1:1">
      <c r="A1001" t="str">
        <f>LAngleOld!R100</f>
        <v>{"L30/20/4": [{"shape_coords":[30,20,4,4,6,3,10,15],"shape_name":"LAngle","synonyms":["H30/20/4","L30/20/4","L30x20x4","L30x20x4","LEQ30x20x4"]}]},</v>
      </c>
    </row>
    <row r="1002" spans="1:1">
      <c r="A1002" t="str">
        <f>LAngleOld!R101</f>
        <v>{"L40/20/3": [{"shape_coords":[40,20,3,3,5,2.5,10,20],"shape_name":"LAngle","synonyms":["H40/20/3","L40/20/3","L40x20x3","L40x20x3","LEQ40x20x3"]}]},</v>
      </c>
    </row>
    <row r="1003" spans="1:1">
      <c r="A1003" t="str">
        <f>LAngleOld!R102</f>
        <v>{"L40/20/4": [{"shape_coords":[40,20,4,4,6,3,10,20],"shape_name":"LAngle","synonyms":["H40/20/4","L40/20/4","L40x20x4","L40x20x4","LEQ40x20x4"]}]},</v>
      </c>
    </row>
    <row r="1004" spans="1:1">
      <c r="A1004" t="str">
        <f>LAngleOld!R103</f>
        <v>{"L40/20/5": [{"shape_coords":[40,20,5,5,7,3.5,10,20],"shape_name":"LAngle","synonyms":["H40/20/5","L40/20/5","L40x20x5","L40x20x5","LEQ40x20x5"]}]},</v>
      </c>
    </row>
    <row r="1005" spans="1:1">
      <c r="A1005" t="str">
        <f>LAngleOld!R104</f>
        <v>{"L40/25/4": [{"shape_coords":[40,25,4,4,6.5,3.25,12.5,20],"shape_name":"LAngle","synonyms":["H40/25/4","L40/25/4","L40x25x4","L40x25x4","LEQ40x25x4"]}]},</v>
      </c>
    </row>
    <row r="1006" spans="1:1">
      <c r="A1006" t="str">
        <f>LAngleOld!R105</f>
        <v>{"L40/25/5": [{"shape_coords":[40,25,5,5,7.5,3.75,12.5,20],"shape_name":"LAngle","synonyms":["H40/25/5","L40/25/5","L40x25x5","L40x25x5","LEQ40x25x5"]}]},</v>
      </c>
    </row>
    <row r="1007" spans="1:1">
      <c r="A1007" t="str">
        <f>LAngleOld!R106</f>
        <v>{"L45/30/4": [{"shape_coords":[45,30,4,4,6.5,3.25,15,22.5],"shape_name":"LAngle","synonyms":["H45/30/4","L45/30/4","L45x30x4","L45x30x4","LEQ45x30x4"]}]},</v>
      </c>
    </row>
    <row r="1008" spans="1:1">
      <c r="A1008" t="str">
        <f>LAngleOld!R107</f>
        <v>{"L45/30/5": [{"shape_coords":[45,30,5,5,7.5,3.75,15,22.5],"shape_name":"LAngle","synonyms":["H45/30/5","L45/30/5","L45x30x5","L45x30x5","LEQ45x30x5"]}]},</v>
      </c>
    </row>
    <row r="1009" spans="1:1">
      <c r="A1009" t="str">
        <f>LAngleOld!R108</f>
        <v>{"L50/30/5": [{"shape_coords":[50,30,5,5,7.5,3.75,15,25],"shape_name":"LAngle","synonyms":["H50/30/5","L50/30/5","L50x30x5","L50x30x5","LEQ50x30x5"]}]},</v>
      </c>
    </row>
    <row r="1010" spans="1:1">
      <c r="A1010" t="str">
        <f>LAngleOld!R109</f>
        <v>{"L50/30/6": [{"shape_coords":[50,30,6,6,8.5,4.25,15,25],"shape_name":"LAngle","synonyms":["H50/30/6","L50/30/6","L50x30x6","L50x30x6","LEQ50x30x6"]}]},</v>
      </c>
    </row>
    <row r="1011" spans="1:1">
      <c r="A1011" t="str">
        <f>LAngleOld!R110</f>
        <v>{"L50/40/5": [{"shape_coords":[50,40,5,5,7.5,3.75,20,25],"shape_name":"LAngle","synonyms":["H50/40/5","L50/40/5","L50x40x5","L50x40x5","LEQ50x40x5"]}]},</v>
      </c>
    </row>
    <row r="1012" spans="1:1">
      <c r="A1012" t="str">
        <f>LAngleOld!R111</f>
        <v>{"L50/40/6": [{"shape_coords":[50,40,6,6,8.5,4.25,20,25],"shape_name":"LAngle","synonyms":["H50/40/6","L50/40/6","L50x40x6","L50x40x6","LEQ50x40x6"]}]},</v>
      </c>
    </row>
    <row r="1013" spans="1:1">
      <c r="A1013" t="str">
        <f>LAngleOld!R112</f>
        <v>{"L60/30/5": [{"shape_coords":[60,30,5,5,8,4,15,30],"shape_name":"LAngle","synonyms":["H60/30/5","L60/30/5","L60x30x5","L60x30x5","LEQ60x30x5"]}]},</v>
      </c>
    </row>
    <row r="1014" spans="1:1">
      <c r="A1014" t="str">
        <f>LAngleOld!R113</f>
        <v>{"L60/30/6": [{"shape_coords":[60,30,6,6,9,4.5,15,30],"shape_name":"LAngle","synonyms":["H60/30/6","L60/30/6","L60x30x6","L60x30x6","LEQ60x30x6"]}]},</v>
      </c>
    </row>
    <row r="1015" spans="1:1">
      <c r="A1015" t="str">
        <f>LAngleOld!R114</f>
        <v>{"L60/30/7": [{"shape_coords":[60,30,7,7,10,5,15,30],"shape_name":"LAngle","synonyms":["H60/30/7","L60/30/7","L60x30x7","L60x30x7","LEQ60x30x7"]}]},</v>
      </c>
    </row>
    <row r="1016" spans="1:1">
      <c r="A1016" t="str">
        <f>LAngleOld!R115</f>
        <v>{"L60/40/5": [{"shape_coords":[60,40,5,5,8,4,20,30],"shape_name":"LAngle","synonyms":["H60/40/5","L60/40/5","L60x40x5","L60x40x5","LEQ60x40x5"]}]},</v>
      </c>
    </row>
    <row r="1017" spans="1:1">
      <c r="A1017" t="str">
        <f>LAngleOld!R116</f>
        <v>{"L60/40/6": [{"shape_coords":[60,40,6,6,9,4.5,20,30],"shape_name":"LAngle","synonyms":["H60/40/6","L60/40/6","L60x40x6","L60x40x6","LEQ60x40x6"]}]},</v>
      </c>
    </row>
    <row r="1018" spans="1:1">
      <c r="A1018" t="str">
        <f>LAngleOld!R117</f>
        <v>{"L60/40/7": [{"shape_coords":[60,40,7,7,10,5,20,30],"shape_name":"LAngle","synonyms":["H60/40/7","L60/40/7","L60x40x7","L60x40x7","LEQ60x40x7"]}]},</v>
      </c>
    </row>
    <row r="1019" spans="1:1">
      <c r="A1019" t="str">
        <f>LAngleOld!R118</f>
        <v>{"L65/50/5": [{"shape_coords":[65,50,5,5,8.5,4.25,25,32.5],"shape_name":"LAngle","synonyms":["H65/50/5","L65/50/5","L65x50x5","L65x50x5","LEQ65x50x5"]}]},</v>
      </c>
    </row>
    <row r="1020" spans="1:1">
      <c r="A1020" t="str">
        <f>LAngleOld!R119</f>
        <v>{"L65/50/6": [{"shape_coords":[65,50,6,6,9.5,4.75,25,32.5],"shape_name":"LAngle","synonyms":["H65/50/6","L65/50/6","L65x50x6","L65x50x6","LEQ65x50x6"]}]},</v>
      </c>
    </row>
    <row r="1021" spans="1:1">
      <c r="A1021" t="str">
        <f>LAngleOld!R120</f>
        <v>{"L65/50/7": [{"shape_coords":[65,50,7,7,10,5,25,32.5],"shape_name":"LAngle","synonyms":["H65/50/7","L65/50/7","L65x50x7","L65x50x7","LEQ65x50x7"]}]},</v>
      </c>
    </row>
    <row r="1022" spans="1:1">
      <c r="A1022" t="str">
        <f>LAngleOld!R121</f>
        <v>{"L65/50/8": [{"shape_coords":[65,50,8,8,11,5.5,25,32.5],"shape_name":"LAngle","synonyms":["H65/50/8","L65/50/8","L65x50x8","L65x50x8","LEQ65x50x8"]}]},</v>
      </c>
    </row>
    <row r="1023" spans="1:1">
      <c r="A1023" t="str">
        <f>LAngleOld!R122</f>
        <v>{"L65/50/9": [{"shape_coords":[65,50,9,9,12,6,25,32.5],"shape_name":"LAngle","synonyms":["H65/50/9","L65/50/9","L65x50x9","L65x50x9","LEQ65x50x9"]}]},</v>
      </c>
    </row>
    <row r="1024" spans="1:1">
      <c r="A1024" t="str">
        <f>LAngleOld!R123</f>
        <v>{"L75/50/5": [{"shape_coords":[75,50,5,5,8.5,4.25,25,37.5],"shape_name":"LAngle","synonyms":["H75/50/5","L75/50/5","L75x50x5","L75x50x5","LEQ75x50x5"]}]},</v>
      </c>
    </row>
    <row r="1025" spans="1:1">
      <c r="A1025" t="str">
        <f>LAngleOld!R124</f>
        <v>{"L75/50/6": [{"shape_coords":[75,50,6,6,9.5,4.75,25,37.5],"shape_name":"LAngle","synonyms":["H75/50/6","L75/50/6","L75x50x6","L75x50x6","LEQ75x50x6"]}]},</v>
      </c>
    </row>
    <row r="1026" spans="1:1">
      <c r="A1026" t="str">
        <f>LAngleOld!R125</f>
        <v>{"L75/50/7": [{"shape_coords":[75,50,7,7,10,5,25,37.5],"shape_name":"LAngle","synonyms":["H75/50/7","L75/50/7","L75x50x7","L75x50x7","LEQ75x50x7"]}]},</v>
      </c>
    </row>
    <row r="1027" spans="1:1">
      <c r="A1027" t="str">
        <f>LAngleOld!R126</f>
        <v>{"L75/55/7": [{"shape_coords":[75,55,7,7,10,5,27.5,37.5],"shape_name":"LAngle","synonyms":["H75/55/7","L75/55/7","L75x55x7","L75x55x7","LEQ75x55x7"]}]},</v>
      </c>
    </row>
    <row r="1028" spans="1:1">
      <c r="A1028" t="str">
        <f>LAngleOld!R127</f>
        <v>{"L75/65/6": [{"shape_coords":[75,65,6,6,10,5,32.5,37.5],"shape_name":"LAngle","synonyms":["H75/65/6","L75/65/6","L75x65x6","L75x65x6","LEQ75x65x6"]}]},</v>
      </c>
    </row>
    <row r="1029" spans="1:1">
      <c r="A1029" t="str">
        <f>LAngleOld!R128</f>
        <v>{"L75/65/7": [{"shape_coords":[75,65,7,7,11,5.5,32.5,37.5],"shape_name":"LAngle","synonyms":["H75/65/7","L75/65/7","L75x65x7","L75x65x7","LEQ75x65x7"]}]},</v>
      </c>
    </row>
    <row r="1030" spans="1:1">
      <c r="A1030" t="str">
        <f>LAngleOld!R129</f>
        <v>{"L75/65/8": [{"shape_coords":[75,65,8,8,12,6,32.5,37.5],"shape_name":"LAngle","synonyms":["H75/65/8","L75/65/8","L75x65x8","L75x65x8","LEQ75x65x8"]}]},</v>
      </c>
    </row>
    <row r="1031" spans="1:1">
      <c r="A1031" t="str">
        <f>LAngleOld!R130</f>
        <v>{"L75/65/10": [{"shape_coords":[75,65,10,10,14,7,32.5,37.5],"shape_name":"LAngle","synonyms":["H75/65/10","L75/65/10","L75x65x10","L75x65x10","LEQ75x65x10"]}]},</v>
      </c>
    </row>
    <row r="1032" spans="1:1">
      <c r="A1032" t="str">
        <f>LAngleOld!R131</f>
        <v>{"L80/40/6": [{"shape_coords":[80,40,6,6,9.5,4.75,20,40],"shape_name":"LAngle","synonyms":["H80/40/6","L80/40/6","L80x40x6","L80x40x6","LEQ80x40x6"]}]},</v>
      </c>
    </row>
    <row r="1033" spans="1:1">
      <c r="A1033" t="str">
        <f>LAngleOld!R132</f>
        <v>{"L80/40/7": [{"shape_coords":[80,40,7,7,10,5,20,40],"shape_name":"LAngle","synonyms":["H80/40/7","L80/40/7","L80x40x7","L80x40x7","LEQ80x40x7"]}]},</v>
      </c>
    </row>
    <row r="1034" spans="1:1">
      <c r="A1034" t="str">
        <f>LAngleOld!R133</f>
        <v>{"L80/40/8": [{"shape_coords":[80,40,8,8,11,5.5,20,40],"shape_name":"LAngle","synonyms":["H80/40/8","L80/40/8","L80x40x8","L80x40x8","LEQ80x40x8"]}]},</v>
      </c>
    </row>
    <row r="1035" spans="1:1">
      <c r="A1035" t="str">
        <f>LAngleOld!R134</f>
        <v>{"L90/60/6": [{"shape_coords":[90,60,6,6,9.5,47.5,30,45],"shape_name":"LAngle","synonyms":["H90/60/6","L90/60/6","L90x60x6","L90x60x6","LEQ90x60x6"]}]},</v>
      </c>
    </row>
    <row r="1036" spans="1:1">
      <c r="A1036" t="str">
        <f>LAngleOld!R135</f>
        <v>{"L90/60/8": [{"shape_coords":[90,60,8,8,11,5.5,30,45],"shape_name":"LAngle","synonyms":["H90/60/8","L90/60/8","L90x60x8","L90x60x8","LEQ90x60x8"]}]},</v>
      </c>
    </row>
    <row r="1037" spans="1:1">
      <c r="A1037" t="str">
        <f>LAngleOld!R136</f>
        <v>{"L100/50/6": [{"shape_coords":[100,50,6,6,10,5,25,50],"shape_name":"LAngle","synonyms":["H100/50/6","L100/50/6","L100x50x6","L100x50x6","LEQ100x50x6"]}]},</v>
      </c>
    </row>
    <row r="1038" spans="1:1">
      <c r="A1038" t="str">
        <f>LAngleOld!R137</f>
        <v>{"L100/50/7": [{"shape_coords":[100,50,7,7,11,5.5,25,50],"shape_name":"LAngle","synonyms":["H100/50/7","L100/50/7","L100x50x7","L100x50x7","LEQ100x50x7"]}]},</v>
      </c>
    </row>
    <row r="1039" spans="1:1">
      <c r="A1039" t="str">
        <f>LAngleOld!R138</f>
        <v>{"L100/50/8": [{"shape_coords":[100,50,8,8,12,6,25,50],"shape_name":"LAngle","synonyms":["H100/50/8","L100/50/8","L100x50x8","L100x50x8","LEQ100x50x8"]}]},</v>
      </c>
    </row>
    <row r="1040" spans="1:1">
      <c r="A1040" t="str">
        <f>LAngleOld!R139</f>
        <v>{"L100/50/10": [{"shape_coords":[100,50,10,10,14,7,25,50],"shape_name":"LAngle","synonyms":["H100/50/10","L100/50/10","L100x50x10","L100x50x10","LEQ100x50x10"]}]},</v>
      </c>
    </row>
    <row r="1041" spans="1:1">
      <c r="A1041" t="str">
        <f>LAngleOld!R140</f>
        <v>{"L100/65/7": [{"shape_coords":[100,65,7,7,12,6,32.5,50],"shape_name":"LAngle","synonyms":["H100/65/7","L100/65/7","L100x65x7","L100x65x7","LEQ100x65x7"]}]},</v>
      </c>
    </row>
    <row r="1042" spans="1:1">
      <c r="A1042" t="str">
        <f>LAngleOld!R141</f>
        <v>{"L100/65/8": [{"shape_coords":[100,65,8,8,13,6.5,32.5,50],"shape_name":"LAngle","synonyms":["H100/65/8","L100/65/8","L100x65x8","L100x65x8","LEQ100x65x8"]}]},</v>
      </c>
    </row>
    <row r="1043" spans="1:1">
      <c r="A1043" t="str">
        <f>LAngleOld!R142</f>
        <v>{"L100/65/9": [{"shape_coords":[100,65,9,9,14,7,32.5,50],"shape_name":"LAngle","synonyms":["H100/65/9","L100/65/9","L100x65x9","L100x65x9","LEQ100x65x9"]}]},</v>
      </c>
    </row>
    <row r="1044" spans="1:1">
      <c r="A1044" t="str">
        <f>LAngleOld!R143</f>
        <v>{"L100/65/10": [{"shape_coords":[100,65,10,10,15,7.5,32.5,50],"shape_name":"LAngle","synonyms":["H100/65/10","L100/65/10","L100x65x10","L100x65x10","LEQ100x65x10"]}]},</v>
      </c>
    </row>
    <row r="1045" spans="1:1">
      <c r="A1045" t="str">
        <f>LAngleOld!R144</f>
        <v>{"L100/65/11": [{"shape_coords":[100,65,11,11,16,8,32.5,50],"shape_name":"LAngle","synonyms":["H100/65/11","L100/65/11","L100x65x11","L100x65x11","LEQ100x65x11"]}]},</v>
      </c>
    </row>
    <row r="1046" spans="1:1">
      <c r="A1046" t="str">
        <f>LAngleOld!R145</f>
        <v>{"L100/75/7": [{"shape_coords":[100,75,7,7,12,6,37.5,50],"shape_name":"LAngle","synonyms":["H100/75/7","L100/75/7","L100x75x7","L100x75x7","LEQ100x75x7"]}]},</v>
      </c>
    </row>
    <row r="1047" spans="1:1">
      <c r="A1047" t="str">
        <f>LAngleOld!R146</f>
        <v>{"L100/75/8": [{"shape_coords":[100,75,8,8,13,6.5,37.5,50],"shape_name":"LAngle","synonyms":["H100/75/8","L100/75/8","L100x75x8","L100x75x8","LEQ100x75x8"]}]},</v>
      </c>
    </row>
    <row r="1048" spans="1:1">
      <c r="A1048" t="str">
        <f>LAngleOld!R147</f>
        <v>{"L100/75/9": [{"shape_coords":[100,75,9,9,14,7,37.5,50],"shape_name":"LAngle","synonyms":["H100/75/9","L100/75/9","L100x75x9","L100x75x9","LEQ100x75x9"]}]},</v>
      </c>
    </row>
    <row r="1049" spans="1:1">
      <c r="A1049" t="str">
        <f>LAngleOld!R148</f>
        <v>{"L100/75/10": [{"shape_coords":[100,75,10,10,15,7.5,37.5,50],"shape_name":"LAngle","synonyms":["H100/75/10","L100/75/10","L100x75x10","L100x75x10","LEQ100x75x10"]}]},</v>
      </c>
    </row>
    <row r="1050" spans="1:1">
      <c r="A1050" t="str">
        <f>LAngleOld!R149</f>
        <v>{"L120/80/8": [{"shape_coords":[120,80,8,8,13,6.5,40,60],"shape_name":"LAngle","synonyms":["H120/80/8","L120/80/8","L120x80x8","L120x80x8","LEQ120x80x8"]}]},</v>
      </c>
    </row>
    <row r="1051" spans="1:1">
      <c r="A1051" t="str">
        <f>LAngleOld!R150</f>
        <v>{"L120/80/12": [{"shape_coords":[120,80,12,12,17,8.5,40,60],"shape_name":"LAngle","synonyms":["H120/80/12","L120/80/12","L120x80x12","L120x80x12","LEQ120x80x12"]}]},</v>
      </c>
    </row>
    <row r="1052" spans="1:1">
      <c r="A1052" t="str">
        <f>LAngleOld!R151</f>
        <v>{"L130/65/8": [{"shape_coords":[130,65,8,8,13,6.5,32.5,65],"shape_name":"LAngle","synonyms":["H130/65/8","L130/65/8","L130x65x8","L130x65x8","LEQ130x65x8"]}]},</v>
      </c>
    </row>
    <row r="1053" spans="1:1">
      <c r="A1053" t="str">
        <f>LAngleOld!R152</f>
        <v>{"L130/65/10": [{"shape_coords":[130,65,10,10,15,7.5,32.5,65],"shape_name":"LAngle","synonyms":["H130/65/10","L130/65/10","L130x65x10","L130x65x10","LEQ130x65x10"]}]},</v>
      </c>
    </row>
    <row r="1054" spans="1:1">
      <c r="A1054" t="str">
        <f>LAngleOld!R153</f>
        <v>{"L130/65/12": [{"shape_coords":[130,65,12,12,17,8.5,32.5,65],"shape_name":"LAngle","synonyms":["H130/65/12","L130/65/12","L130x65x12","L130x65x12","LEQ130x65x12"]}]},</v>
      </c>
    </row>
    <row r="1055" spans="1:1">
      <c r="A1055" t="str">
        <f>LAngleOld!R154</f>
        <v>{"L130/75/8": [{"shape_coords":[130,75,8,8,13,6.5,37.5,65],"shape_name":"LAngle","synonyms":["H130/75/8","L130/75/8","L130x75x8","L130x75x8","LEQ130x75x8"]}]},</v>
      </c>
    </row>
    <row r="1056" spans="1:1">
      <c r="A1056" t="str">
        <f>LAngleOld!R155</f>
        <v>{"L130/75/10": [{"shape_coords":[130,75,10,10,15,7.5,37.5,65],"shape_name":"LAngle","synonyms":["H130/75/10","L130/75/10","L130x75x10","L130x75x10","LEQ130x75x10"]}]},</v>
      </c>
    </row>
    <row r="1057" spans="1:1">
      <c r="A1057" t="str">
        <f>LAngleOld!R156</f>
        <v>{"L130/75/12": [{"shape_coords":[130,75,12,12,17,8.5,37.5,65],"shape_name":"LAngle","synonyms":["H130/75/12","L130/75/12","L130x75x12","L130x75x12","LEQ130x75x12"]}]},</v>
      </c>
    </row>
    <row r="1058" spans="1:1">
      <c r="A1058" t="str">
        <f>LAngleOld!R157</f>
        <v>{"L150/75/9": [{"shape_coords":[150,75,9,9,14,7,37.5,75],"shape_name":"LAngle","synonyms":["H150/75/9","L150/75/9","L150x75x9","L150x75x9","LEQ150x75x9"]}]},</v>
      </c>
    </row>
    <row r="1059" spans="1:1">
      <c r="A1059" t="str">
        <f>LAngleOld!R158</f>
        <v>{"L150/75/10": [{"shape_coords":[150,75,10,10,15,7.5,37.5,75],"shape_name":"LAngle","synonyms":["H150/75/10","L150/75/10","L150x75x10","L150x75x10","LEQ150x75x10"]}]},</v>
      </c>
    </row>
    <row r="1060" spans="1:1">
      <c r="A1060" t="str">
        <f>LAngleOld!R159</f>
        <v>{"L150/75/11": [{"shape_coords":[150,75,11,11,16,8,37.5,75],"shape_name":"LAngle","synonyms":["H150/75/11","L150/75/11","L150x75x11","L150x75x11","LEQ150x75x11"]}]},</v>
      </c>
    </row>
    <row r="1061" spans="1:1">
      <c r="A1061" t="str">
        <f>LAngleOld!R160</f>
        <v>{"L150/90/10": [{"shape_coords":[150,90,10,10,16,8,45,75],"shape_name":"LAngle","synonyms":["H150/90/10","L150/90/10","L150x90x10","L150x90x10","LEQ150x90x10"]}]},</v>
      </c>
    </row>
    <row r="1062" spans="1:1">
      <c r="A1062" t="str">
        <f>LAngleOld!R161</f>
        <v>{"L150/90/12": [{"shape_coords":[150,90,12,12,18,9,45,75],"shape_name":"LAngle","synonyms":["H150/90/12","L150/90/12","L150x90x12","L150x90x12","LEQ150x90x12"]}]},</v>
      </c>
    </row>
    <row r="1063" spans="1:1">
      <c r="A1063" t="str">
        <f>LAngleOld!R162</f>
        <v>{"L150/100/10": [{"shape_coords":[150,100,10,10,16,8,50,75],"shape_name":"LAngle","synonyms":["H150/100/10","L150/100/10","L150x100x10","L150x100x10","LEQ150x100x10"]}]},</v>
      </c>
    </row>
    <row r="1064" spans="1:1">
      <c r="A1064" t="str">
        <f>LAngleOld!R163</f>
        <v>{"L150/100/12": [{"shape_coords":[150,100,12,12,18,9,50,75],"shape_name":"LAngle","synonyms":["H150/100/12","L150/100/12","L150x100x12","L150x100x12","LEQ150x100x12"]}]},</v>
      </c>
    </row>
    <row r="1065" spans="1:1">
      <c r="A1065" t="str">
        <f>LAngleOld!R164</f>
        <v>{"L150/100/14": [{"shape_coords":[150,100,14,14,20,10,50,75],"shape_name":"LAngle","synonyms":["H150/100/14","L150/100/14","L150x100x14","L150x100x14","LEQ150x100x14"]}]},</v>
      </c>
    </row>
    <row r="1066" spans="1:1">
      <c r="A1066" t="str">
        <f>LAngleOld!R165</f>
        <v>{"L160/80/10": [{"shape_coords":[160,80,10,10,16,8,40,80],"shape_name":"LAngle","synonyms":["H160/80/10","L160/80/10","L160x80x10","L160x80x10","LEQ160x80x10"]}]},</v>
      </c>
    </row>
    <row r="1067" spans="1:1">
      <c r="A1067" t="str">
        <f>LAngleOld!R166</f>
        <v>{"L160/80/12": [{"shape_coords":[160,80,12,12,18,9,40,80],"shape_name":"LAngle","synonyms":["H160/80/12","L160/80/12","L160x80x12","L160x80x12","LEQ160x80x12"]}]},</v>
      </c>
    </row>
    <row r="1068" spans="1:1">
      <c r="A1068" t="str">
        <f>LAngleOld!R167</f>
        <v>{"L160/80/14": [{"shape_coords":[160,80,14,14,20,10,40,80],"shape_name":"LAngle","synonyms":["H160/80/14","L160/80/14","L160x80x14","L160x80x14","LEQ160x80x14"]}]},</v>
      </c>
    </row>
    <row r="1069" spans="1:1">
      <c r="A1069" t="str">
        <f>LAngleOld!R168</f>
        <v>{"L200/100/10": [{"shape_coords":[200,100,10,10,17,8.5,50,100],"shape_name":"LAngle","synonyms":["H200/100/10","L200/100/10","L200x100x10","L200x100x10","LEQ200x100x10"]}]},</v>
      </c>
    </row>
    <row r="1070" spans="1:1">
      <c r="A1070" t="str">
        <f>LAngleOld!R169</f>
        <v>{"L200/100/12": [{"shape_coords":[200,100,12,12,19,9.5,50,100],"shape_name":"LAngle","synonyms":["H200/100/12","L200/100/12","L200x100x12","L200x100x12","LEQ200x100x12"]}]},</v>
      </c>
    </row>
    <row r="1071" spans="1:1">
      <c r="A1071" t="str">
        <f>LAngleOld!R170</f>
        <v>{"L200/100/14": [{"shape_coords":[200,100,14,14,21,10.5,50,100],"shape_name":"LAngle","synonyms":["H200/100/14","L200/100/14","L200x100x14","L200x100x14","LEQ200x100x14"]}]},</v>
      </c>
    </row>
    <row r="1072" spans="1:1">
      <c r="A1072" t="str">
        <f>LAngleOld!R171</f>
        <v>{"L200/100/16": [{"shape_coords":[200,100,16,16,23,11.5,50,100],"shape_name":"LAngle","synonyms":["H200/100/16","L200/100/16","L200x100x16","L200x100x16","LEQ200x100x16"]}]},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0EF7-8405-457A-B96B-73C4489E6EE3}">
  <dimension ref="A1:A926"/>
  <sheetViews>
    <sheetView tabSelected="1" topLeftCell="A892" zoomScaleNormal="100" workbookViewId="0">
      <selection sqref="A1:A926"/>
    </sheetView>
  </sheetViews>
  <sheetFormatPr defaultRowHeight="15"/>
  <sheetData>
    <row r="1" spans="1:1">
      <c r="A1" t="str">
        <f>'I-shape_parallel_flange'!R4</f>
        <v>'&lt;option value="96;100;5;8;12"&gt;HEA100&lt;/option&gt;</v>
      </c>
    </row>
    <row r="2" spans="1:1">
      <c r="A2" t="str">
        <f>'I-shape_parallel_flange'!R5</f>
        <v>'&lt;option value="114;120;5;8;12"&gt;HEA120&lt;/option&gt;</v>
      </c>
    </row>
    <row r="3" spans="1:1">
      <c r="A3" t="str">
        <f>'I-shape_parallel_flange'!R6</f>
        <v>'&lt;option value="133;140;5.5;8,5;12"&gt;HEA140&lt;/option&gt;</v>
      </c>
    </row>
    <row r="4" spans="1:1">
      <c r="A4" t="str">
        <f>'I-shape_parallel_flange'!R7</f>
        <v>'&lt;option value="152;160;6;9;15"&gt;HEA160&lt;/option&gt;</v>
      </c>
    </row>
    <row r="5" spans="1:1">
      <c r="A5" t="str">
        <f>'I-shape_parallel_flange'!R8</f>
        <v>'&lt;option value="171;180;6;9,5;15"&gt;HEA180&lt;/option&gt;</v>
      </c>
    </row>
    <row r="6" spans="1:1">
      <c r="A6" t="str">
        <f>'I-shape_parallel_flange'!R9</f>
        <v>'&lt;option value="190;200;6.5;10;18"&gt;HEA200&lt;/option&gt;</v>
      </c>
    </row>
    <row r="7" spans="1:1">
      <c r="A7" t="str">
        <f>'I-shape_parallel_flange'!R10</f>
        <v>'&lt;option value="210;220;7;11;18"&gt;HEA220&lt;/option&gt;</v>
      </c>
    </row>
    <row r="8" spans="1:1">
      <c r="A8" t="str">
        <f>'I-shape_parallel_flange'!R11</f>
        <v>'&lt;option value="230;240;7.5;12;21"&gt;HEA240&lt;/option&gt;</v>
      </c>
    </row>
    <row r="9" spans="1:1">
      <c r="A9" t="str">
        <f>'I-shape_parallel_flange'!R12</f>
        <v>'&lt;option value="250;260;7.5;12,5;24"&gt;HEA260&lt;/option&gt;</v>
      </c>
    </row>
    <row r="10" spans="1:1">
      <c r="A10" t="str">
        <f>'I-shape_parallel_flange'!R13</f>
        <v>'&lt;option value="270;280;8;13;24"&gt;HEA280&lt;/option&gt;</v>
      </c>
    </row>
    <row r="11" spans="1:1">
      <c r="A11" t="str">
        <f>'I-shape_parallel_flange'!R14</f>
        <v>'&lt;option value="290;300;8.5;14;27"&gt;HEA300&lt;/option&gt;</v>
      </c>
    </row>
    <row r="12" spans="1:1">
      <c r="A12" t="str">
        <f>'I-shape_parallel_flange'!R15</f>
        <v>'&lt;option value="310;300;9;15,5;27"&gt;HEA320&lt;/option&gt;</v>
      </c>
    </row>
    <row r="13" spans="1:1">
      <c r="A13" t="str">
        <f>'I-shape_parallel_flange'!R16</f>
        <v>'&lt;option value="330;300;9.5;16,5;27"&gt;HEA340&lt;/option&gt;</v>
      </c>
    </row>
    <row r="14" spans="1:1">
      <c r="A14" t="str">
        <f>'I-shape_parallel_flange'!R17</f>
        <v>'&lt;option value="350;300;10;17,5;27"&gt;HEA360&lt;/option&gt;</v>
      </c>
    </row>
    <row r="15" spans="1:1">
      <c r="A15" t="str">
        <f>'I-shape_parallel_flange'!R18</f>
        <v>'&lt;option value="390;300;11;19;27"&gt;HEA400&lt;/option&gt;</v>
      </c>
    </row>
    <row r="16" spans="1:1">
      <c r="A16" t="str">
        <f>'I-shape_parallel_flange'!R19</f>
        <v>'&lt;option value="440;300;11.5;21;27"&gt;HEA450&lt;/option&gt;</v>
      </c>
    </row>
    <row r="17" spans="1:1">
      <c r="A17" t="str">
        <f>'I-shape_parallel_flange'!R20</f>
        <v>'&lt;option value="490;300;12;23;27"&gt;HEA500&lt;/option&gt;</v>
      </c>
    </row>
    <row r="18" spans="1:1">
      <c r="A18" t="str">
        <f>'I-shape_parallel_flange'!R21</f>
        <v>'&lt;option value="540;300;12.5;24;27"&gt;HEA550&lt;/option&gt;</v>
      </c>
    </row>
    <row r="19" spans="1:1">
      <c r="A19" t="str">
        <f>'I-shape_parallel_flange'!R22</f>
        <v>'&lt;option value="590;300;13;25;27"&gt;HEA600&lt;/option&gt;</v>
      </c>
    </row>
    <row r="20" spans="1:1">
      <c r="A20" t="str">
        <f>'I-shape_parallel_flange'!R23</f>
        <v>'&lt;option value="640;300;13.5;26;27"&gt;HEA650&lt;/option&gt;</v>
      </c>
    </row>
    <row r="21" spans="1:1">
      <c r="A21" t="str">
        <f>'I-shape_parallel_flange'!R24</f>
        <v>'&lt;option value="690;300;14.5;27;27"&gt;HEA700&lt;/option&gt;</v>
      </c>
    </row>
    <row r="22" spans="1:1">
      <c r="A22" t="str">
        <f>'I-shape_parallel_flange'!R25</f>
        <v>'&lt;option value="790;300;15;28;30"&gt;HEA800&lt;/option&gt;</v>
      </c>
    </row>
    <row r="23" spans="1:1">
      <c r="A23" t="str">
        <f>'I-shape_parallel_flange'!R26</f>
        <v>'&lt;option value="890;300;16;30;30"&gt;HEA900&lt;/option&gt;</v>
      </c>
    </row>
    <row r="24" spans="1:1">
      <c r="A24" t="str">
        <f>'I-shape_parallel_flange'!R27</f>
        <v>'&lt;option value="990;300;16.5;31;30"&gt;HEA1000&lt;/option&gt;</v>
      </c>
    </row>
    <row r="25" spans="1:1">
      <c r="A25" t="str">
        <f>'I-shape_parallel_flange'!R28</f>
        <v>'&lt;option value="100;100;6;10;12"&gt;HEB100&lt;/option&gt;</v>
      </c>
    </row>
    <row r="26" spans="1:1">
      <c r="A26" t="str">
        <f>'I-shape_parallel_flange'!R29</f>
        <v>'&lt;option value="120;120;6.5;11;12"&gt;HEB120&lt;/option&gt;</v>
      </c>
    </row>
    <row r="27" spans="1:1">
      <c r="A27" t="str">
        <f>'I-shape_parallel_flange'!R30</f>
        <v>'&lt;option value="140;140;7;12;12"&gt;HEB140&lt;/option&gt;</v>
      </c>
    </row>
    <row r="28" spans="1:1">
      <c r="A28" t="str">
        <f>'I-shape_parallel_flange'!R31</f>
        <v>'&lt;option value="160;160;8;13;15"&gt;HEB160&lt;/option&gt;</v>
      </c>
    </row>
    <row r="29" spans="1:1">
      <c r="A29" t="str">
        <f>'I-shape_parallel_flange'!R32</f>
        <v>'&lt;option value="180;180;8.5;14;15"&gt;HEB180&lt;/option&gt;</v>
      </c>
    </row>
    <row r="30" spans="1:1">
      <c r="A30" t="str">
        <f>'I-shape_parallel_flange'!R33</f>
        <v>'&lt;option value="200;200;9;15;18"&gt;HEB200&lt;/option&gt;</v>
      </c>
    </row>
    <row r="31" spans="1:1">
      <c r="A31" t="str">
        <f>'I-shape_parallel_flange'!R34</f>
        <v>'&lt;option value="220;220;9.5;16;18"&gt;HEB220&lt;/option&gt;</v>
      </c>
    </row>
    <row r="32" spans="1:1">
      <c r="A32" t="str">
        <f>'I-shape_parallel_flange'!R35</f>
        <v>'&lt;option value="240;240;10;17;21"&gt;HEB240&lt;/option&gt;</v>
      </c>
    </row>
    <row r="33" spans="1:1">
      <c r="A33" t="str">
        <f>'I-shape_parallel_flange'!R36</f>
        <v>'&lt;option value="260;260;10;17,5;24"&gt;HEB260&lt;/option&gt;</v>
      </c>
    </row>
    <row r="34" spans="1:1">
      <c r="A34" t="str">
        <f>'I-shape_parallel_flange'!R37</f>
        <v>'&lt;option value="280;280;10.5;18;24"&gt;HEB280&lt;/option&gt;</v>
      </c>
    </row>
    <row r="35" spans="1:1">
      <c r="A35" t="str">
        <f>'I-shape_parallel_flange'!R38</f>
        <v>'&lt;option value="300;300;11;19;27"&gt;HEB300&lt;/option&gt;</v>
      </c>
    </row>
    <row r="36" spans="1:1">
      <c r="A36" t="str">
        <f>'I-shape_parallel_flange'!R39</f>
        <v>'&lt;option value="320;300;11.5;20,5;27"&gt;HEB320&lt;/option&gt;</v>
      </c>
    </row>
    <row r="37" spans="1:1">
      <c r="A37" t="str">
        <f>'I-shape_parallel_flange'!R40</f>
        <v>'&lt;option value="340;300;12;21,5;27"&gt;HEB340&lt;/option&gt;</v>
      </c>
    </row>
    <row r="38" spans="1:1">
      <c r="A38" t="str">
        <f>'I-shape_parallel_flange'!R41</f>
        <v>'&lt;option value="360;300;12.5;22,5;27"&gt;HEB360&lt;/option&gt;</v>
      </c>
    </row>
    <row r="39" spans="1:1">
      <c r="A39" t="str">
        <f>'I-shape_parallel_flange'!R42</f>
        <v>'&lt;option value="400;300;13.5;24;27"&gt;HEB400&lt;/option&gt;</v>
      </c>
    </row>
    <row r="40" spans="1:1">
      <c r="A40" t="str">
        <f>'I-shape_parallel_flange'!R43</f>
        <v>'&lt;option value="450;300;14;26;27"&gt;HEB450&lt;/option&gt;</v>
      </c>
    </row>
    <row r="41" spans="1:1">
      <c r="A41" t="str">
        <f>'I-shape_parallel_flange'!R44</f>
        <v>'&lt;option value="500;300;14.5;28;27"&gt;HEB500&lt;/option&gt;</v>
      </c>
    </row>
    <row r="42" spans="1:1">
      <c r="A42" t="str">
        <f>'I-shape_parallel_flange'!R45</f>
        <v>'&lt;option value="550;300;15;29;27"&gt;HEB550&lt;/option&gt;</v>
      </c>
    </row>
    <row r="43" spans="1:1">
      <c r="A43" t="str">
        <f>'I-shape_parallel_flange'!R46</f>
        <v>'&lt;option value="600;300;15.5;30;27"&gt;HEB600&lt;/option&gt;</v>
      </c>
    </row>
    <row r="44" spans="1:1">
      <c r="A44" t="str">
        <f>'I-shape_parallel_flange'!R47</f>
        <v>'&lt;option value="650;300;16;31;27"&gt;HEB650&lt;/option&gt;</v>
      </c>
    </row>
    <row r="45" spans="1:1">
      <c r="A45" t="str">
        <f>'I-shape_parallel_flange'!R48</f>
        <v>'&lt;option value="700;300;17;32;27"&gt;HEB700&lt;/option&gt;</v>
      </c>
    </row>
    <row r="46" spans="1:1">
      <c r="A46" t="str">
        <f>'I-shape_parallel_flange'!R49</f>
        <v>'&lt;option value="800;300;17.5;33;30"&gt;HEB800&lt;/option&gt;</v>
      </c>
    </row>
    <row r="47" spans="1:1">
      <c r="A47" t="str">
        <f>'I-shape_parallel_flange'!R50</f>
        <v>'&lt;option value="900;300;18.5;35;30"&gt;HEB900&lt;/option&gt;</v>
      </c>
    </row>
    <row r="48" spans="1:1">
      <c r="A48" t="str">
        <f>'I-shape_parallel_flange'!R51</f>
        <v>'&lt;option value="1000;300;19;36;30"&gt;HEB1000&lt;/option&gt;</v>
      </c>
    </row>
    <row r="49" spans="1:1">
      <c r="A49" t="str">
        <f>'I-shape_parallel_flange'!R52</f>
        <v>'&lt;option value="120;106;12;20;12"&gt;HEM100&lt;/option&gt;</v>
      </c>
    </row>
    <row r="50" spans="1:1">
      <c r="A50" t="str">
        <f>'I-shape_parallel_flange'!R53</f>
        <v>'&lt;option value="140;126;12.5;21;12"&gt;HEM120&lt;/option&gt;</v>
      </c>
    </row>
    <row r="51" spans="1:1">
      <c r="A51" t="str">
        <f>'I-shape_parallel_flange'!R54</f>
        <v>'&lt;option value="160;146;13;22;12"&gt;HEM140&lt;/option&gt;</v>
      </c>
    </row>
    <row r="52" spans="1:1">
      <c r="A52" t="str">
        <f>'I-shape_parallel_flange'!R55</f>
        <v>'&lt;option value="180;166;14;23;15"&gt;HEM160&lt;/option&gt;</v>
      </c>
    </row>
    <row r="53" spans="1:1">
      <c r="A53" t="str">
        <f>'I-shape_parallel_flange'!R56</f>
        <v>'&lt;option value="200;186;14.5;24;15"&gt;HEM180&lt;/option&gt;</v>
      </c>
    </row>
    <row r="54" spans="1:1">
      <c r="A54" t="str">
        <f>'I-shape_parallel_flange'!R57</f>
        <v>'&lt;option value="220;206;15;25;18"&gt;HEM200&lt;/option&gt;</v>
      </c>
    </row>
    <row r="55" spans="1:1">
      <c r="A55" t="str">
        <f>'I-shape_parallel_flange'!R58</f>
        <v>'&lt;option value="240;226;15.5;26;18"&gt;HEM220&lt;/option&gt;</v>
      </c>
    </row>
    <row r="56" spans="1:1">
      <c r="A56" t="str">
        <f>'I-shape_parallel_flange'!R59</f>
        <v>'&lt;option value="270;248;18;32;21"&gt;HEM240&lt;/option&gt;</v>
      </c>
    </row>
    <row r="57" spans="1:1">
      <c r="A57" t="str">
        <f>'I-shape_parallel_flange'!R60</f>
        <v>'&lt;option value="290;268;18;32,5;24"&gt;HEM260&lt;/option&gt;</v>
      </c>
    </row>
    <row r="58" spans="1:1">
      <c r="A58" t="str">
        <f>'I-shape_parallel_flange'!R61</f>
        <v>'&lt;option value="310;288;18.5;33;24"&gt;HEM280&lt;/option&gt;</v>
      </c>
    </row>
    <row r="59" spans="1:1">
      <c r="A59" t="str">
        <f>'I-shape_parallel_flange'!R62</f>
        <v>'&lt;option value="340;310;21;39;27"&gt;HEM300&lt;/option&gt;</v>
      </c>
    </row>
    <row r="60" spans="1:1">
      <c r="A60" t="str">
        <f>'I-shape_parallel_flange'!R63</f>
        <v>'&lt;option value="359;309;21;40;27"&gt;HEM320&lt;/option&gt;</v>
      </c>
    </row>
    <row r="61" spans="1:1">
      <c r="A61" t="str">
        <f>'I-shape_parallel_flange'!R64</f>
        <v>'&lt;option value="377;309;21;40;27"&gt;HEM340&lt;/option&gt;</v>
      </c>
    </row>
    <row r="62" spans="1:1">
      <c r="A62" t="str">
        <f>'I-shape_parallel_flange'!R65</f>
        <v>'&lt;option value="395;308;21;40;27"&gt;HEM360&lt;/option&gt;</v>
      </c>
    </row>
    <row r="63" spans="1:1">
      <c r="A63" t="str">
        <f>'I-shape_parallel_flange'!R66</f>
        <v>'&lt;option value="432;307;21;40;27"&gt;HEM400&lt;/option&gt;</v>
      </c>
    </row>
    <row r="64" spans="1:1">
      <c r="A64" t="str">
        <f>'I-shape_parallel_flange'!R67</f>
        <v>'&lt;option value="478;307;21;40;27"&gt;HEM450&lt;/option&gt;</v>
      </c>
    </row>
    <row r="65" spans="1:1">
      <c r="A65" t="str">
        <f>'I-shape_parallel_flange'!R68</f>
        <v>'&lt;option value="524;306;21;40;27"&gt;HEM500&lt;/option&gt;</v>
      </c>
    </row>
    <row r="66" spans="1:1">
      <c r="A66" t="str">
        <f>'I-shape_parallel_flange'!R69</f>
        <v>'&lt;option value="572;306;21;40;27"&gt;HEM550&lt;/option&gt;</v>
      </c>
    </row>
    <row r="67" spans="1:1">
      <c r="A67" t="str">
        <f>'I-shape_parallel_flange'!R70</f>
        <v>'&lt;option value="620;305;21;40;27"&gt;HEM600&lt;/option&gt;</v>
      </c>
    </row>
    <row r="68" spans="1:1">
      <c r="A68" t="str">
        <f>'I-shape_parallel_flange'!R71</f>
        <v>'&lt;option value="668;305;21;40;27"&gt;HEM650&lt;/option&gt;</v>
      </c>
    </row>
    <row r="69" spans="1:1">
      <c r="A69" t="str">
        <f>'I-shape_parallel_flange'!R72</f>
        <v>'&lt;option value="716;304;21;40;27"&gt;HEM700&lt;/option&gt;</v>
      </c>
    </row>
    <row r="70" spans="1:1">
      <c r="A70" t="str">
        <f>'I-shape_parallel_flange'!R73</f>
        <v>'&lt;option value="814;303;21;40;30"&gt;HEM800&lt;/option&gt;</v>
      </c>
    </row>
    <row r="71" spans="1:1">
      <c r="A71" t="str">
        <f>'I-shape_parallel_flange'!R74</f>
        <v>'&lt;option value="910;302;21;40;30"&gt;HEM900&lt;/option&gt;</v>
      </c>
    </row>
    <row r="72" spans="1:1">
      <c r="A72" t="str">
        <f>'I-shape_parallel_flange'!R75</f>
        <v>'&lt;option value="1008;302;21;40;30"&gt;HEM1000&lt;/option&gt;</v>
      </c>
    </row>
    <row r="73" spans="1:1">
      <c r="A73" t="str">
        <f>'I-shape_parallel_flange'!R76</f>
        <v>'&lt;option value="80;46;3.8;5.2;5"&gt;IPE80&lt;/option&gt;</v>
      </c>
    </row>
    <row r="74" spans="1:1">
      <c r="A74" t="str">
        <f>'I-shape_parallel_flange'!R77</f>
        <v>'&lt;option value="100;55;4.1;5.7;7"&gt;IPE100&lt;/option&gt;</v>
      </c>
    </row>
    <row r="75" spans="1:1">
      <c r="A75" t="str">
        <f>'I-shape_parallel_flange'!R78</f>
        <v>'&lt;option value="120;64;4.4;6.3;7"&gt;IPE120&lt;/option&gt;</v>
      </c>
    </row>
    <row r="76" spans="1:1">
      <c r="A76" t="str">
        <f>'I-shape_parallel_flange'!R79</f>
        <v>'&lt;option value="140;73;4.7;6.9;7"&gt;IPE140&lt;/option&gt;</v>
      </c>
    </row>
    <row r="77" spans="1:1">
      <c r="A77" t="str">
        <f>'I-shape_parallel_flange'!R80</f>
        <v>'&lt;option value="160;82;5;7.4;9"&gt;IPE160&lt;/option&gt;</v>
      </c>
    </row>
    <row r="78" spans="1:1">
      <c r="A78" t="str">
        <f>'I-shape_parallel_flange'!R81</f>
        <v>'&lt;option value="180;91;5.3;8;9"&gt;IPE180&lt;/option&gt;</v>
      </c>
    </row>
    <row r="79" spans="1:1">
      <c r="A79" t="str">
        <f>'I-shape_parallel_flange'!R82</f>
        <v>'&lt;option value="200;100;5.6;8.5;12"&gt;IPE200&lt;/option&gt;</v>
      </c>
    </row>
    <row r="80" spans="1:1">
      <c r="A80" t="str">
        <f>'I-shape_parallel_flange'!R83</f>
        <v>'&lt;option value="220;110;5.9;9.2;12"&gt;IPE220&lt;/option&gt;</v>
      </c>
    </row>
    <row r="81" spans="1:1">
      <c r="A81" t="str">
        <f>'I-shape_parallel_flange'!R84</f>
        <v>'&lt;option value="240;120;6.2;9.8;15"&gt;IPE240&lt;/option&gt;</v>
      </c>
    </row>
    <row r="82" spans="1:1">
      <c r="A82" t="str">
        <f>'I-shape_parallel_flange'!R85</f>
        <v>'&lt;option value="270;135;6.6;10.2;15"&gt;IPE270&lt;/option&gt;</v>
      </c>
    </row>
    <row r="83" spans="1:1">
      <c r="A83" t="str">
        <f>'I-shape_parallel_flange'!R86</f>
        <v>'&lt;option value="300;150;7.1;10.7;15"&gt;IPE300&lt;/option&gt;</v>
      </c>
    </row>
    <row r="84" spans="1:1">
      <c r="A84" t="str">
        <f>'I-shape_parallel_flange'!R87</f>
        <v>'&lt;option value="330;160;7.5;11.5;18"&gt;IPE330&lt;/option&gt;</v>
      </c>
    </row>
    <row r="85" spans="1:1">
      <c r="A85" t="str">
        <f>'I-shape_parallel_flange'!R88</f>
        <v>'&lt;option value="360;170;8;12.7;18"&gt;IPE360&lt;/option&gt;</v>
      </c>
    </row>
    <row r="86" spans="1:1">
      <c r="A86" t="str">
        <f>'I-shape_parallel_flange'!R89</f>
        <v>'&lt;option value="400;180;8.6;13.5;21"&gt;IPE400&lt;/option&gt;</v>
      </c>
    </row>
    <row r="87" spans="1:1">
      <c r="A87" t="str">
        <f>'I-shape_parallel_flange'!R90</f>
        <v>'&lt;option value="450;190;9.4;14.6;21"&gt;IPE450&lt;/option&gt;</v>
      </c>
    </row>
    <row r="88" spans="1:1">
      <c r="A88" t="str">
        <f>'I-shape_parallel_flange'!R91</f>
        <v>'&lt;option value="500;200;10.2;16;21"&gt;IPE500&lt;/option&gt;</v>
      </c>
    </row>
    <row r="89" spans="1:1">
      <c r="A89" t="str">
        <f>'I-shape_parallel_flange'!R92</f>
        <v>'&lt;option value="550;210;11.1;17.2;24"&gt;IPE550&lt;/option&gt;</v>
      </c>
    </row>
    <row r="90" spans="1:1">
      <c r="A90" t="str">
        <f>'I-shape_parallel_flange'!R93</f>
        <v>'&lt;option value="600;220;12;19;24"&gt;IPE600&lt;/option&gt;</v>
      </c>
    </row>
    <row r="91" spans="1:1">
      <c r="A91" t="str">
        <f>'I-shape_parallel_flange'!R94</f>
        <v>'&lt;option value="91;100;4.2;5.5;12"&gt;100AA&lt;/option&gt;</v>
      </c>
    </row>
    <row r="92" spans="1:1">
      <c r="A92" t="str">
        <f>'I-shape_parallel_flange'!R95</f>
        <v>'&lt;option value="109;120;4.2;5.5;12"&gt;120AA&lt;/option&gt;</v>
      </c>
    </row>
    <row r="93" spans="1:1">
      <c r="A93" t="str">
        <f>'I-shape_parallel_flange'!R96</f>
        <v>'&lt;option value="128;140;4.3;6;12"&gt;140AA&lt;/option&gt;</v>
      </c>
    </row>
    <row r="94" spans="1:1">
      <c r="A94" t="str">
        <f>'I-shape_parallel_flange'!R97</f>
        <v>'&lt;option value="148;160;4.5;7;15"&gt;160AA&lt;/option&gt;</v>
      </c>
    </row>
    <row r="95" spans="1:1">
      <c r="A95" t="str">
        <f>'I-shape_parallel_flange'!R98</f>
        <v>'&lt;option value="167;180;5;7.5;15"&gt;180AA&lt;/option&gt;</v>
      </c>
    </row>
    <row r="96" spans="1:1">
      <c r="A96" t="str">
        <f>'I-shape_parallel_flange'!R99</f>
        <v>'&lt;option value="186;200;5.5;8;18"&gt;200AA&lt;/option&gt;</v>
      </c>
    </row>
    <row r="97" spans="1:1">
      <c r="A97" t="str">
        <f>'I-shape_parallel_flange'!R100</f>
        <v>'&lt;option value="205;220;6;8.5;18"&gt;220AA&lt;/option&gt;</v>
      </c>
    </row>
    <row r="98" spans="1:1">
      <c r="A98" t="str">
        <f>'I-shape_parallel_flange'!R101</f>
        <v>'&lt;option value="224;240;6.5;9;21"&gt;240AA&lt;/option&gt;</v>
      </c>
    </row>
    <row r="99" spans="1:1">
      <c r="A99" t="str">
        <f>'I-shape_parallel_flange'!R102</f>
        <v>'&lt;option value="244;260;6.5;9.5;24"&gt;260AA&lt;/option&gt;</v>
      </c>
    </row>
    <row r="100" spans="1:1">
      <c r="A100" t="str">
        <f>'I-shape_parallel_flange'!R103</f>
        <v>'&lt;option value="264;280;7;10;24"&gt;280AA&lt;/option&gt;</v>
      </c>
    </row>
    <row r="101" spans="1:1">
      <c r="A101" t="str">
        <f>'I-shape_parallel_flange'!R104</f>
        <v>'&lt;option value="283;300;7.5;10.5;27"&gt;300AA&lt;/option&gt;</v>
      </c>
    </row>
    <row r="102" spans="1:1">
      <c r="A102" t="str">
        <f>'I-shape_parallel_flange'!R105</f>
        <v>'&lt;option value="301;300;8;11;27"&gt;320AA&lt;/option&gt;</v>
      </c>
    </row>
    <row r="103" spans="1:1">
      <c r="A103" t="str">
        <f>'I-shape_parallel_flange'!R106</f>
        <v>'&lt;option value="320;300;8.5;11.5;27"&gt;340AA&lt;/option&gt;</v>
      </c>
    </row>
    <row r="104" spans="1:1">
      <c r="A104" t="str">
        <f>'I-shape_parallel_flange'!R107</f>
        <v>'&lt;option value="339;300;9;12;27"&gt;360AA&lt;/option&gt;</v>
      </c>
    </row>
    <row r="105" spans="1:1">
      <c r="A105" t="str">
        <f>'I-shape_parallel_flange'!R108</f>
        <v>'&lt;option value="378;300;9.5;13;27"&gt;400AA&lt;/option&gt;</v>
      </c>
    </row>
    <row r="106" spans="1:1">
      <c r="A106" t="str">
        <f>'I-shape_parallel_flange'!R109</f>
        <v>'&lt;option value="425;300;10;13.5;27"&gt;450AA&lt;/option&gt;</v>
      </c>
    </row>
    <row r="107" spans="1:1">
      <c r="A107" t="str">
        <f>'I-shape_parallel_flange'!R110</f>
        <v>'&lt;option value="472;300;10.5;14;27"&gt;500AA&lt;/option&gt;</v>
      </c>
    </row>
    <row r="108" spans="1:1">
      <c r="A108" t="str">
        <f>'I-shape_parallel_flange'!R111</f>
        <v>'&lt;option value="522;300;11.5;15;27"&gt;550AA&lt;/option&gt;</v>
      </c>
    </row>
    <row r="109" spans="1:1">
      <c r="A109" t="str">
        <f>'I-shape_parallel_flange'!R112</f>
        <v>'&lt;option value="571;300;12;15.5;27"&gt;600AA&lt;/option&gt;</v>
      </c>
    </row>
    <row r="110" spans="1:1">
      <c r="A110" t="str">
        <f>'I-shape_parallel_flange'!R113</f>
        <v>'&lt;option value="620;300;12.5;16;27"&gt;650AA&lt;/option&gt;</v>
      </c>
    </row>
    <row r="111" spans="1:1">
      <c r="A111" t="str">
        <f>'I-shape_parallel_flange'!R114</f>
        <v>'&lt;option value="670;300;13;17;27"&gt;700AA&lt;/option&gt;</v>
      </c>
    </row>
    <row r="112" spans="1:1">
      <c r="A112" t="str">
        <f>'I-shape_parallel_flange'!R115</f>
        <v>'&lt;option value="770;300;14;18;30"&gt;800AA&lt;/option&gt;</v>
      </c>
    </row>
    <row r="113" spans="1:1">
      <c r="A113" t="str">
        <f>'I-shape_parallel_flange'!R116</f>
        <v>'&lt;option value="870;300;15;20;30"&gt;900AA&lt;/option&gt;</v>
      </c>
    </row>
    <row r="114" spans="1:1">
      <c r="A114" t="str">
        <f>'I-shape_parallel_flange'!R117</f>
        <v>'&lt;option value="970;300;16;21;30"&gt;1000AA&lt;/option&gt;</v>
      </c>
    </row>
    <row r="115" spans="1:1">
      <c r="A115" t="str">
        <f>'I-shape_parallel_flange'!R118</f>
        <v>'&lt;option value="244;260;6.5;9.5;24"&gt;HD260/54,1&lt;/option&gt;</v>
      </c>
    </row>
    <row r="116" spans="1:1">
      <c r="A116" t="str">
        <f>'I-shape_parallel_flange'!R119</f>
        <v>'&lt;option value="250;260;7.5;12.5;24"&gt;HD260/68,2&lt;/option&gt;</v>
      </c>
    </row>
    <row r="117" spans="1:1">
      <c r="A117" t="str">
        <f>'I-shape_parallel_flange'!R120</f>
        <v>'&lt;option value="260;260;10;17.5;24"&gt;HD260/93&lt;/option&gt;</v>
      </c>
    </row>
    <row r="118" spans="1:1">
      <c r="A118" t="str">
        <f>'I-shape_parallel_flange'!R121</f>
        <v>'&lt;option value="268;262;12.5;21.5;24"&gt;HD260/114&lt;/option&gt;</v>
      </c>
    </row>
    <row r="119" spans="1:1">
      <c r="A119" t="str">
        <f>'I-shape_parallel_flange'!R122</f>
        <v>'&lt;option value="278;265;15.5;26.5;24"&gt;HD260/142&lt;/option&gt;</v>
      </c>
    </row>
    <row r="120" spans="1:1">
      <c r="A120" t="str">
        <f>'I-shape_parallel_flange'!R123</f>
        <v>'&lt;option value="290;268;18;32.5;24"&gt;HD260/172&lt;/option&gt;</v>
      </c>
    </row>
    <row r="121" spans="1:1">
      <c r="A121" t="str">
        <f>'I-shape_parallel_flange'!R124</f>
        <v>'&lt;option value="309;271;24;42;24"&gt;HD260/225&lt;/option&gt;</v>
      </c>
    </row>
    <row r="122" spans="1:1">
      <c r="A122" t="str">
        <f>'I-shape_parallel_flange'!R125</f>
        <v>'&lt;option value="335;278;31;55;24"&gt;HD260/299&lt;/option&gt;</v>
      </c>
    </row>
    <row r="123" spans="1:1">
      <c r="A123" t="str">
        <f>'I-shape_parallel_flange'!R126</f>
        <v>'&lt;option value="301;300;8;11;27"&gt;HD320/74,2&lt;/option&gt;</v>
      </c>
    </row>
    <row r="124" spans="1:1">
      <c r="A124" t="str">
        <f>'I-shape_parallel_flange'!R127</f>
        <v>'&lt;option value="310;300;9;15.5;27"&gt;HD320/97,6&lt;/option&gt;</v>
      </c>
    </row>
    <row r="125" spans="1:1">
      <c r="A125" t="str">
        <f>'I-shape_parallel_flange'!R128</f>
        <v>'&lt;option value="320;300;11.5;20.5;27"&gt;HD320/127&lt;/option&gt;</v>
      </c>
    </row>
    <row r="126" spans="1:1">
      <c r="A126" t="str">
        <f>'I-shape_parallel_flange'!R129</f>
        <v>'&lt;option value="330;303;14.5;25.5;27"&gt;HD320/158&lt;/option&gt;</v>
      </c>
    </row>
    <row r="127" spans="1:1">
      <c r="A127" t="str">
        <f>'I-shape_parallel_flange'!R130</f>
        <v>'&lt;option value="343;306;18;32;27"&gt;HD320/198&lt;/option&gt;</v>
      </c>
    </row>
    <row r="128" spans="1:1">
      <c r="A128" t="str">
        <f>'I-shape_parallel_flange'!R131</f>
        <v>'&lt;option value="359;309;21;40;27"&gt;HD320/245&lt;/option&gt;</v>
      </c>
    </row>
    <row r="129" spans="1:1">
      <c r="A129" t="str">
        <f>'I-shape_parallel_flange'!R132</f>
        <v>'&lt;option value="375;313;27;48;27"&gt;HD320/300&lt;/option&gt;</v>
      </c>
    </row>
    <row r="130" spans="1:1">
      <c r="A130" t="str">
        <f>'I-shape_parallel_flange'!R133</f>
        <v>'&lt;option value="395;319;33;58;27"&gt;HD320/368&lt;/option&gt;</v>
      </c>
    </row>
    <row r="131" spans="1:1">
      <c r="A131" t="str">
        <f>'I-shape_parallel_flange'!R134</f>
        <v>'&lt;option value="419;326;40;70;27"&gt;HD320/451&lt;/option&gt;</v>
      </c>
    </row>
    <row r="132" spans="1:1">
      <c r="A132" t="str">
        <f>'I-shape_parallel_flange'!R135</f>
        <v>'&lt;option value="356;369;11.2;18;15"&gt;HD360/134&lt;/option&gt;</v>
      </c>
    </row>
    <row r="133" spans="1:1">
      <c r="A133" t="str">
        <f>'I-shape_parallel_flange'!R136</f>
        <v>'&lt;option value="360;370;12.3;19.8;15"&gt;HD360/147&lt;/option&gt;</v>
      </c>
    </row>
    <row r="134" spans="1:1">
      <c r="A134" t="str">
        <f>'I-shape_parallel_flange'!R137</f>
        <v>'&lt;option value="364;371;13.3;21.8;15"&gt;HD360/162&lt;/option&gt;</v>
      </c>
    </row>
    <row r="135" spans="1:1">
      <c r="A135" t="str">
        <f>'I-shape_parallel_flange'!R138</f>
        <v>'&lt;option value="368;373;15;23.9;15"&gt;HD360/179&lt;/option&gt;</v>
      </c>
    </row>
    <row r="136" spans="1:1">
      <c r="A136" t="str">
        <f>'I-shape_parallel_flange'!R139</f>
        <v>'&lt;option value="372;374;16.4;26.2;15"&gt;HD360/196&lt;/option&gt;</v>
      </c>
    </row>
    <row r="137" spans="1:1">
      <c r="A137" t="str">
        <f>'I-shape_parallel_flange'!R140</f>
        <v>'&lt;option value="368;391;15;24;15"&gt;HD400/187&lt;/option&gt;</v>
      </c>
    </row>
    <row r="138" spans="1:1">
      <c r="A138" t="str">
        <f>'I-shape_parallel_flange'!R141</f>
        <v>'&lt;option value="375;394;17.3;27.7;15"&gt;HD400/216&lt;/option&gt;</v>
      </c>
    </row>
    <row r="139" spans="1:1">
      <c r="A139" t="str">
        <f>'I-shape_parallel_flange'!R142</f>
        <v>'&lt;option value="380;395;18.9;30.2;15"&gt;HD400/237&lt;/option&gt;</v>
      </c>
    </row>
    <row r="140" spans="1:1">
      <c r="A140" t="str">
        <f>'I-shape_parallel_flange'!R143</f>
        <v>'&lt;option value="387;398;21.1;33.3;15"&gt;HD400/262&lt;/option&gt;</v>
      </c>
    </row>
    <row r="141" spans="1:1">
      <c r="A141" t="str">
        <f>'I-shape_parallel_flange'!R144</f>
        <v>'&lt;option value="393;399;22.6;36.6;15"&gt;HD400/287&lt;/option&gt;</v>
      </c>
    </row>
    <row r="142" spans="1:1">
      <c r="A142" t="str">
        <f>'I-shape_parallel_flange'!R145</f>
        <v>'&lt;option value="399;401;24.9;39.6;15"&gt;HD400/314&lt;/option&gt;</v>
      </c>
    </row>
    <row r="143" spans="1:1">
      <c r="A143" t="str">
        <f>'I-shape_parallel_flange'!R146</f>
        <v>'&lt;option value="407;404;27.2;43.7;15"&gt;HD400/347&lt;/option&gt;</v>
      </c>
    </row>
    <row r="144" spans="1:1">
      <c r="A144" t="str">
        <f>'I-shape_parallel_flange'!R147</f>
        <v>'&lt;option value="416;406;29.8;48;15"&gt;HD400/382&lt;/option&gt;</v>
      </c>
    </row>
    <row r="145" spans="1:1">
      <c r="A145" t="str">
        <f>'I-shape_parallel_flange'!R148</f>
        <v>'&lt;option value="425;409;32.8;52.6;15"&gt;HD400/421&lt;/option&gt;</v>
      </c>
    </row>
    <row r="146" spans="1:1">
      <c r="A146" t="str">
        <f>'I-shape_parallel_flange'!R149</f>
        <v>'&lt;option value="435;412;35.8;57.4;15"&gt;HD400/463&lt;/option&gt;</v>
      </c>
    </row>
    <row r="147" spans="1:1">
      <c r="A147" t="str">
        <f>'I-shape_parallel_flange'!R150</f>
        <v>'&lt;option value="446;416;39.1;62.7;15"&gt;HD400/509&lt;/option&gt;</v>
      </c>
    </row>
    <row r="148" spans="1:1">
      <c r="A148" t="str">
        <f>'I-shape_parallel_flange'!R151</f>
        <v>'&lt;option value="455;418;42.0;67.6;15"&gt;HD400/551&lt;/option&gt;</v>
      </c>
    </row>
    <row r="149" spans="1:1">
      <c r="A149" t="str">
        <f>'I-shape_parallel_flange'!R152</f>
        <v>'&lt;option value="465;421;45.0;72.3;15"&gt;HD400/592&lt;/option&gt;</v>
      </c>
    </row>
    <row r="150" spans="1:1">
      <c r="A150" t="str">
        <f>'I-shape_parallel_flange'!R153</f>
        <v>'&lt;option value="474;424;47.6;77.1;15"&gt;HD400/634&lt;/option&gt;</v>
      </c>
    </row>
    <row r="151" spans="1:1">
      <c r="A151" t="str">
        <f>'I-shape_parallel_flange'!R154</f>
        <v>'&lt;option value="483;428;51.2;81.5;15"&gt;HD400/677&lt;/option&gt;</v>
      </c>
    </row>
    <row r="152" spans="1:1">
      <c r="A152" t="str">
        <f>'I-shape_parallel_flange'!R155</f>
        <v>'&lt;option value="498;432;55.6;88.9;15"&gt;HD400/744&lt;/option&gt;</v>
      </c>
    </row>
    <row r="153" spans="1:1">
      <c r="A153" t="str">
        <f>'I-shape_parallel_flange'!R156</f>
        <v>'&lt;option value="514;437;60.5;97;15"&gt;HD400/818&lt;/option&gt;</v>
      </c>
    </row>
    <row r="154" spans="1:1">
      <c r="A154" t="str">
        <f>'I-shape_parallel_flange'!R157</f>
        <v>'&lt;option value="531;442;65.9;106;15"&gt;HD400/900&lt;/option&gt;</v>
      </c>
    </row>
    <row r="155" spans="1:1">
      <c r="A155" t="str">
        <f>'I-shape_parallel_flange'!R158</f>
        <v>'&lt;option value="550;448;71.9;115;15"&gt;HD400/990&lt;/option&gt;</v>
      </c>
    </row>
    <row r="156" spans="1:1">
      <c r="A156" t="str">
        <f>'I-shape_parallel_flange'!R159</f>
        <v>'&lt;option value="569;454;78;125;15"&gt;HD400/1086&lt;/option&gt;</v>
      </c>
    </row>
    <row r="157" spans="1:1">
      <c r="A157" t="str">
        <f>'I-shape_parallel_flange'!R160</f>
        <v>'&lt;option value="100;100;6.5;11;11"&gt;DIN10&lt;/option&gt;</v>
      </c>
    </row>
    <row r="158" spans="1:1">
      <c r="A158" t="str">
        <f>'I-shape_parallel_flange'!R161</f>
        <v>'&lt;option value="120;120;6.5;11;11"&gt;DIN12&lt;/option&gt;</v>
      </c>
    </row>
    <row r="159" spans="1:1">
      <c r="A159" t="str">
        <f>'I-shape_parallel_flange'!R162</f>
        <v>'&lt;option value="140;140;8;12;12"&gt;DIN14&lt;/option&gt;</v>
      </c>
    </row>
    <row r="160" spans="1:1">
      <c r="A160" t="str">
        <f>'I-shape_parallel_flange'!R163</f>
        <v>'&lt;option value="160;160;9;14;14"&gt;DIN16&lt;/option&gt;</v>
      </c>
    </row>
    <row r="161" spans="1:1">
      <c r="A161" t="str">
        <f>'I-shape_parallel_flange'!R164</f>
        <v>'&lt;option value="180;180;9;14;14"&gt;DIN18&lt;/option&gt;</v>
      </c>
    </row>
    <row r="162" spans="1:1">
      <c r="A162" t="str">
        <f>'I-shape_parallel_flange'!R165</f>
        <v>'&lt;option value="200;200;10;16;15"&gt;DIN20&lt;/option&gt;</v>
      </c>
    </row>
    <row r="163" spans="1:1">
      <c r="A163" t="str">
        <f>'I-shape_parallel_flange'!R166</f>
        <v>'&lt;option value="220;220;10;16;15"&gt;DIN22&lt;/option&gt;</v>
      </c>
    </row>
    <row r="164" spans="1:1">
      <c r="A164" t="str">
        <f>'I-shape_parallel_flange'!R167</f>
        <v>'&lt;option value="240;240;11;18;17"&gt;DIN24&lt;/option&gt;</v>
      </c>
    </row>
    <row r="165" spans="1:1">
      <c r="A165" t="str">
        <f>'I-shape_parallel_flange'!R168</f>
        <v>'&lt;option value="260;260;11;18;17"&gt;DIN26&lt;/option&gt;</v>
      </c>
    </row>
    <row r="166" spans="1:1">
      <c r="A166" t="str">
        <f>'I-shape_parallel_flange'!R169</f>
        <v>'&lt;option value="280;280;12;20;18"&gt;DIN28&lt;/option&gt;</v>
      </c>
    </row>
    <row r="167" spans="1:1">
      <c r="A167" t="str">
        <f>'I-shape_parallel_flange'!R170</f>
        <v>'&lt;option value="300;300;12;20;18"&gt;DIN30&lt;/option&gt;</v>
      </c>
    </row>
    <row r="168" spans="1:1">
      <c r="A168" t="str">
        <f>'I-shape_parallel_flange'!R171</f>
        <v>'&lt;option value="320;300;13;22;20"&gt;DIN32&lt;/option&gt;</v>
      </c>
    </row>
    <row r="169" spans="1:1">
      <c r="A169" t="str">
        <f>'I-shape_parallel_flange'!R172</f>
        <v>'&lt;option value="340;300;13;22;20"&gt;DIN34&lt;/option&gt;</v>
      </c>
    </row>
    <row r="170" spans="1:1">
      <c r="A170" t="str">
        <f>'I-shape_parallel_flange'!R173</f>
        <v>'&lt;option value="360;300;14;24;21"&gt;DIN36&lt;/option&gt;</v>
      </c>
    </row>
    <row r="171" spans="1:1">
      <c r="A171" t="str">
        <f>'I-shape_parallel_flange'!R174</f>
        <v>'&lt;option value="380;300;14;24;21"&gt;DIN38&lt;/option&gt;</v>
      </c>
    </row>
    <row r="172" spans="1:1">
      <c r="A172" t="str">
        <f>'I-shape_parallel_flange'!R175</f>
        <v>'&lt;option value="400;300;14;26;21"&gt;DIN40&lt;/option&gt;</v>
      </c>
    </row>
    <row r="173" spans="1:1">
      <c r="A173" t="str">
        <f>'I-shape_parallel_flange'!R176</f>
        <v>'&lt;option value="425;300;14;26;21"&gt;DIN42.5&lt;/option&gt;</v>
      </c>
    </row>
    <row r="174" spans="1:1">
      <c r="A174" t="str">
        <f>'I-shape_parallel_flange'!R177</f>
        <v>'&lt;option value="450;300;15;28;23"&gt;DIN45&lt;/option&gt;</v>
      </c>
    </row>
    <row r="175" spans="1:1">
      <c r="A175" t="str">
        <f>'I-shape_parallel_flange'!R178</f>
        <v>'&lt;option value="475;300;15;28;23"&gt;DIN47.5&lt;/option&gt;</v>
      </c>
    </row>
    <row r="176" spans="1:1">
      <c r="A176" t="str">
        <f>'I-shape_parallel_flange'!R179</f>
        <v>'&lt;option value="500;300;16;30;24"&gt;DIN50&lt;/option&gt;</v>
      </c>
    </row>
    <row r="177" spans="1:1">
      <c r="A177" t="str">
        <f>'I-shape_parallel_flange'!R180</f>
        <v>'&lt;option value="550;300;16;30;24"&gt;DIN55&lt;/option&gt;</v>
      </c>
    </row>
    <row r="178" spans="1:1">
      <c r="A178" t="str">
        <f>'I-shape_parallel_flange'!R181</f>
        <v>'&lt;option value="600;300;17;32;26"&gt;DIN60&lt;/option&gt;</v>
      </c>
    </row>
    <row r="179" spans="1:1">
      <c r="A179" t="str">
        <f>'I-shape_parallel_flange'!R182</f>
        <v>'&lt;option value="650;300;17;32;26"&gt;DIN65&lt;/option&gt;</v>
      </c>
    </row>
    <row r="180" spans="1:1">
      <c r="A180" t="str">
        <f>'I-shape_parallel_flange'!R183</f>
        <v>'&lt;option value="700;300;18;34;27"&gt;DIN70&lt;/option&gt;</v>
      </c>
    </row>
    <row r="181" spans="1:1">
      <c r="A181" t="str">
        <f>'I-shape_parallel_flange'!R184</f>
        <v>'&lt;option value="750;300;18;34;27"&gt;DIN75&lt;/option&gt;</v>
      </c>
    </row>
    <row r="182" spans="1:1">
      <c r="A182" t="str">
        <f>'I-shape_parallel_flange'!R185</f>
        <v>'&lt;option value="800;300;18;34;27"&gt;DIN80&lt;/option&gt;</v>
      </c>
    </row>
    <row r="183" spans="1:1">
      <c r="A183" t="str">
        <f>'I-shape_parallel_flange'!R186</f>
        <v>'&lt;option value="850;300;19;36;30"&gt;DIN85&lt;/option&gt;</v>
      </c>
    </row>
    <row r="184" spans="1:1">
      <c r="A184" t="str">
        <f>'I-shape_parallel_flange'!R187</f>
        <v>'&lt;option value="900;300;19;36;30"&gt;DIN90&lt;/option&gt;</v>
      </c>
    </row>
    <row r="185" spans="1:1">
      <c r="A185" t="str">
        <f>'I-shape_parallel_flange'!R188</f>
        <v>'&lt;option value="950;300;19;36;30"&gt;DIN95&lt;/option&gt;</v>
      </c>
    </row>
    <row r="186" spans="1:1">
      <c r="A186" t="str">
        <f>'I-shape_parallel_flange'!R189</f>
        <v>'&lt;option value="1000;300;19;36;30"&gt;DIN100&lt;/option&gt;</v>
      </c>
    </row>
    <row r="187" spans="1:1">
      <c r="A187" t="str">
        <f>'I-shape_parallel_flange'!R190</f>
        <v>'&lt;option value="94;99;5;8;11"&gt;DIE10&lt;/option&gt;</v>
      </c>
    </row>
    <row r="188" spans="1:1">
      <c r="A188" t="str">
        <f>'I-shape_parallel_flange'!R191</f>
        <v>'&lt;option value="114;119;5;8;11"&gt;DIE12&lt;/option&gt;</v>
      </c>
    </row>
    <row r="189" spans="1:1">
      <c r="A189" t="str">
        <f>'I-shape_parallel_flange'!R192</f>
        <v>'&lt;option value="133;138;5.5;9;12"&gt;DIE14&lt;/option&gt;</v>
      </c>
    </row>
    <row r="190" spans="1:1">
      <c r="A190" t="str">
        <f>'I-shape_parallel_flange'!R193</f>
        <v>'&lt;option value="150;157;6;9;14"&gt;DIE16&lt;/option&gt;</v>
      </c>
    </row>
    <row r="191" spans="1:1">
      <c r="A191" t="str">
        <f>'I-shape_parallel_flange'!R194</f>
        <v>'&lt;option value="172;177;6.5;10;14"&gt;DIE18&lt;/option&gt;</v>
      </c>
    </row>
    <row r="192" spans="1:1">
      <c r="A192" t="str">
        <f>'I-shape_parallel_flange'!R195</f>
        <v>'&lt;option value="190;197;7;11;15"&gt;DIE20&lt;/option&gt;</v>
      </c>
    </row>
    <row r="193" spans="1:1">
      <c r="A193" t="str">
        <f>'I-shape_parallel_flange'!R196</f>
        <v>'&lt;option value="211;217;7.3;12;15"&gt;DIE22&lt;/option&gt;</v>
      </c>
    </row>
    <row r="194" spans="1:1">
      <c r="A194" t="str">
        <f>'I-shape_parallel_flange'!R197</f>
        <v>'&lt;option value="229;237;7.8;13;17"&gt;DIE24&lt;/option&gt;</v>
      </c>
    </row>
    <row r="195" spans="1:1">
      <c r="A195" t="str">
        <f>'I-shape_parallel_flange'!R198</f>
        <v>'&lt;option value="250;257;8;13;17"&gt;DIE26&lt;/option&gt;</v>
      </c>
    </row>
    <row r="196" spans="1:1">
      <c r="A196" t="str">
        <f>'I-shape_parallel_flange'!R199</f>
        <v>'&lt;option value="267;277;8.3;14;18"&gt;DIE28&lt;/option&gt;</v>
      </c>
    </row>
    <row r="197" spans="1:1">
      <c r="A197" t="str">
        <f>'I-shape_parallel_flange'!R200</f>
        <v>'&lt;option value="289;297;8.8;15;18"&gt;DIE30&lt;/option&gt;</v>
      </c>
    </row>
    <row r="198" spans="1:1">
      <c r="A198" t="str">
        <f>'I-shape_parallel_flange'!R201</f>
        <v>'&lt;option value="308;297;9.5;16;20"&gt;DIE32&lt;/option&gt;</v>
      </c>
    </row>
    <row r="199" spans="1:1">
      <c r="A199" t="str">
        <f>'I-shape_parallel_flange'!R202</f>
        <v>'&lt;option value="330;297;10;17;20"&gt;DIE34&lt;/option&gt;</v>
      </c>
    </row>
    <row r="200" spans="1:1">
      <c r="A200" t="str">
        <f>'I-shape_parallel_flange'!R203</f>
        <v>'&lt;option value="348;297;10.5;18;21"&gt;DIE36&lt;/option&gt;</v>
      </c>
    </row>
    <row r="201" spans="1:1">
      <c r="A201" t="str">
        <f>'I-shape_parallel_flange'!R204</f>
        <v>'&lt;option value="370;297;11;19;21"&gt;DIE38&lt;/option&gt;</v>
      </c>
    </row>
    <row r="202" spans="1:1">
      <c r="A202" t="str">
        <f>'I-shape_parallel_flange'!R205</f>
        <v>'&lt;option value="388;297;11;20;21"&gt;DIE40&lt;/option&gt;</v>
      </c>
    </row>
    <row r="203" spans="1:1">
      <c r="A203" t="str">
        <f>'I-shape_parallel_flange'!R206</f>
        <v>'&lt;option value="415;297;11.5;21;21"&gt;DIE42.5&lt;/option&gt;</v>
      </c>
    </row>
    <row r="204" spans="1:1">
      <c r="A204" t="str">
        <f>'I-shape_parallel_flange'!R207</f>
        <v>'&lt;option value="438;297;12;22;23"&gt;DIE45&lt;/option&gt;</v>
      </c>
    </row>
    <row r="205" spans="1:1">
      <c r="A205" t="str">
        <f>'I-shape_parallel_flange'!R208</f>
        <v>'&lt;option value="465;297;12.5;23;23"&gt;DIE47.5&lt;/option&gt;</v>
      </c>
    </row>
    <row r="206" spans="1:1">
      <c r="A206" t="str">
        <f>'I-shape_parallel_flange'!R209</f>
        <v>'&lt;option value="488;297;13;24;24"&gt;DIE50&lt;/option&gt;</v>
      </c>
    </row>
    <row r="207" spans="1:1">
      <c r="A207" t="str">
        <f>'I-shape_parallel_flange'!R210</f>
        <v>'&lt;option value="539;297;13;25;24"&gt;DIE55&lt;/option&gt;</v>
      </c>
    </row>
    <row r="208" spans="1:1">
      <c r="A208" t="str">
        <f>'I-shape_parallel_flange'!R211</f>
        <v>'&lt;option value="588;297;14;26;26"&gt;DIE60&lt;/option&gt;</v>
      </c>
    </row>
    <row r="209" spans="1:1">
      <c r="A209" t="str">
        <f>'I-shape_parallel_flange'!R212</f>
        <v>'&lt;option value="638;297;14;26;26"&gt;DIE65&lt;/option&gt;</v>
      </c>
    </row>
    <row r="210" spans="1:1">
      <c r="A210" t="str">
        <f>'I-shape_parallel_flange'!R213</f>
        <v>'&lt;option value="688;297;15;28;27"&gt;DIE70&lt;/option&gt;</v>
      </c>
    </row>
    <row r="211" spans="1:1">
      <c r="A211" t="str">
        <f>'I-shape_parallel_flange'!R214</f>
        <v>'&lt;option value="738;297;15;28;27"&gt;DIE75&lt;/option&gt;</v>
      </c>
    </row>
    <row r="212" spans="1:1">
      <c r="A212" t="str">
        <f>'I-shape_parallel_flange'!R215</f>
        <v>'&lt;option value="792;298;16;30;27"&gt;DIE80&lt;/option&gt;</v>
      </c>
    </row>
    <row r="213" spans="1:1">
      <c r="A213" t="str">
        <f>'I-shape_parallel_flange'!R216</f>
        <v>'&lt;option value="842;298;17;32;30"&gt;DIE85&lt;/option&gt;</v>
      </c>
    </row>
    <row r="214" spans="1:1">
      <c r="A214" t="str">
        <f>'I-shape_parallel_flange'!R217</f>
        <v>'&lt;option value="892;298;17;32;30"&gt;DIE90&lt;/option&gt;</v>
      </c>
    </row>
    <row r="215" spans="1:1">
      <c r="A215" t="str">
        <f>'I-shape_parallel_flange'!R218</f>
        <v>'&lt;option value="942;298;17;32;30"&gt;DIE95&lt;/option&gt;</v>
      </c>
    </row>
    <row r="216" spans="1:1">
      <c r="A216" t="str">
        <f>'I-shape_parallel_flange'!R219</f>
        <v>'&lt;option value="992;298;17;32;30"&gt;DIE100&lt;/option&gt;</v>
      </c>
    </row>
    <row r="217" spans="1:1">
      <c r="A217" t="str">
        <f>'I-shape_parallel_flange'!R220</f>
        <v>'&lt;option value="100;100;5;11;11"&gt;DIL10&lt;/option&gt;</v>
      </c>
    </row>
    <row r="218" spans="1:1">
      <c r="A218" t="str">
        <f>'I-shape_parallel_flange'!R221</f>
        <v>'&lt;option value="120;120;5;11;11"&gt;DIL12&lt;/option&gt;</v>
      </c>
    </row>
    <row r="219" spans="1:1">
      <c r="A219" t="str">
        <f>'I-shape_parallel_flange'!R222</f>
        <v>'&lt;option value="140;140;4.5;12;12"&gt;DIL14&lt;/option&gt;</v>
      </c>
    </row>
    <row r="220" spans="1:1">
      <c r="A220" t="str">
        <f>'I-shape_parallel_flange'!R223</f>
        <v>'&lt;option value="160;160;5;13;14"&gt;DIL16&lt;/option&gt;</v>
      </c>
    </row>
    <row r="221" spans="1:1">
      <c r="A221" t="str">
        <f>'I-shape_parallel_flange'!R224</f>
        <v>'&lt;option value="180;180;5.5;14;14"&gt;DIL18&lt;/option&gt;</v>
      </c>
    </row>
    <row r="222" spans="1:1">
      <c r="A222" t="str">
        <f>'I-shape_parallel_flange'!R225</f>
        <v>'&lt;option value="200;200;6;15;15"&gt;DIL20&lt;/option&gt;</v>
      </c>
    </row>
    <row r="223" spans="1:1">
      <c r="A223" t="str">
        <f>'I-shape_parallel_flange'!R226</f>
        <v>'&lt;option value="220;220;6.5;16;15"&gt;DIL22&lt;/option&gt;</v>
      </c>
    </row>
    <row r="224" spans="1:1">
      <c r="A224" t="str">
        <f>'I-shape_parallel_flange'!R227</f>
        <v>'&lt;option value="240;240;7;17;17"&gt;DIL24&lt;/option&gt;</v>
      </c>
    </row>
    <row r="225" spans="1:1">
      <c r="A225" t="str">
        <f>'I-shape_parallel_flange'!R228</f>
        <v>'&lt;option value="260;260;7.5;18;17"&gt;DIL26&lt;/option&gt;</v>
      </c>
    </row>
    <row r="226" spans="1:1">
      <c r="A226" t="str">
        <f>'I-shape_parallel_flange'!R229</f>
        <v>'&lt;option value="280;280;8;19;18"&gt;DIL28&lt;/option&gt;</v>
      </c>
    </row>
    <row r="227" spans="1:1">
      <c r="A227" t="str">
        <f>'I-shape_parallel_flange'!R230</f>
        <v>'&lt;option value="300;300;8.5;20;18"&gt;DIL30&lt;/option&gt;</v>
      </c>
    </row>
    <row r="228" spans="1:1">
      <c r="A228" t="str">
        <f>'I-shape_parallel_flange'!R231</f>
        <v>'&lt;option value="320;300;9;21;20"&gt;DIL32&lt;/option&gt;</v>
      </c>
    </row>
    <row r="229" spans="1:1">
      <c r="A229" t="str">
        <f>'I-shape_parallel_flange'!R232</f>
        <v>'&lt;option value="340;300;9.5;22;20"&gt;DIL34&lt;/option&gt;</v>
      </c>
    </row>
    <row r="230" spans="1:1">
      <c r="A230" t="str">
        <f>'I-shape_parallel_flange'!R233</f>
        <v>'&lt;option value="360;300;10;23;21"&gt;DIL36&lt;/option&gt;</v>
      </c>
    </row>
    <row r="231" spans="1:1">
      <c r="A231" t="str">
        <f>'I-shape_parallel_flange'!R234</f>
        <v>'&lt;option value="380;300;10.5;24;21"&gt;DIL38&lt;/option&gt;</v>
      </c>
    </row>
    <row r="232" spans="1:1">
      <c r="A232" t="str">
        <f>'I-shape_parallel_flange'!R235</f>
        <v>'&lt;option value="400;300;11;25;21"&gt;DIL40&lt;/option&gt;</v>
      </c>
    </row>
    <row r="233" spans="1:1">
      <c r="A233" t="str">
        <f>'I-shape_parallel_flange'!R236</f>
        <v>'&lt;option value="425;300;11.5;26;21"&gt;DIL42.5&lt;/option&gt;</v>
      </c>
    </row>
    <row r="234" spans="1:1">
      <c r="A234" t="str">
        <f>'I-shape_parallel_flange'!R237</f>
        <v>'&lt;option value="450;300;12;27;23"&gt;DIL45&lt;/option&gt;</v>
      </c>
    </row>
    <row r="235" spans="1:1">
      <c r="A235" t="str">
        <f>'I-shape_parallel_flange'!R238</f>
        <v>'&lt;option value="475;300;12.5;28;23"&gt;DIL47.5&lt;/option&gt;</v>
      </c>
    </row>
    <row r="236" spans="1:1">
      <c r="A236" t="str">
        <f>'I-shape_parallel_flange'!R239</f>
        <v>'&lt;option value="500;300;13;29;24"&gt;DIL50&lt;/option&gt;</v>
      </c>
    </row>
    <row r="237" spans="1:1">
      <c r="A237" t="str">
        <f>'I-shape_parallel_flange'!R240</f>
        <v>'&lt;option value="550;300;13.5;30;24"&gt;DIL55&lt;/option&gt;</v>
      </c>
    </row>
    <row r="238" spans="1:1">
      <c r="A238" t="str">
        <f>'I-shape_parallel_flange'!R241</f>
        <v>'&lt;option value="600;300;14;31;26"&gt;DIL60&lt;/option&gt;</v>
      </c>
    </row>
    <row r="239" spans="1:1">
      <c r="A239" t="str">
        <f>'I-shape_parallel_flange'!R242</f>
        <v>'&lt;option value="164;148;16;24;12"&gt;DIR14&lt;/option&gt;</v>
      </c>
    </row>
    <row r="240" spans="1:1">
      <c r="A240" t="str">
        <f>'I-shape_parallel_flange'!R243</f>
        <v>'&lt;option value="182;167;16;25;14"&gt;DIR16&lt;/option&gt;</v>
      </c>
    </row>
    <row r="241" spans="1:1">
      <c r="A241" t="str">
        <f>'I-shape_parallel_flange'!R244</f>
        <v>'&lt;option value="202;187;16;25;14"&gt;DIR18&lt;/option&gt;</v>
      </c>
    </row>
    <row r="242" spans="1:1">
      <c r="A242" t="str">
        <f>'I-shape_parallel_flange'!R245</f>
        <v>'&lt;option value="220;206;16;26;15"&gt;DIR20&lt;/option&gt;</v>
      </c>
    </row>
    <row r="243" spans="1:1">
      <c r="A243" t="str">
        <f>'I-shape_parallel_flange'!R246</f>
        <v>'&lt;option value="240;226;16;26;15"&gt;DIR22&lt;/option&gt;</v>
      </c>
    </row>
    <row r="244" spans="1:1">
      <c r="A244" t="str">
        <f>'I-shape_parallel_flange'!R247</f>
        <v>'&lt;option value="260;246;17;28;17"&gt;DIR24&lt;/option&gt;</v>
      </c>
    </row>
    <row r="245" spans="1:1">
      <c r="A245" t="str">
        <f>'I-shape_parallel_flange'!R248</f>
        <v>'&lt;option value="274;257;18;30;17"&gt;DIR25&lt;/option&gt;</v>
      </c>
    </row>
    <row r="246" spans="1:1">
      <c r="A246" t="str">
        <f>'I-shape_parallel_flange'!R249</f>
        <v>'&lt;option value="288;269;20;32;17"&gt;DIR26&lt;/option&gt;</v>
      </c>
    </row>
    <row r="247" spans="1:1">
      <c r="A247" t="str">
        <f>'I-shape_parallel_flange'!R250</f>
        <v>'&lt;option value="310;289;21;35;18"&gt;DIR28&lt;/option&gt;</v>
      </c>
    </row>
    <row r="248" spans="1:1">
      <c r="A248" t="str">
        <f>'I-shape_parallel_flange'!R251</f>
        <v>'&lt;option value="336;311;23;38;18"&gt;DIR30&lt;/option&gt;</v>
      </c>
    </row>
    <row r="249" spans="1:1">
      <c r="A249" t="str">
        <f>'I-shape_parallel_flange'!R252</f>
        <v>'&lt;option value="356;310;23;40;20"&gt;DIR32&lt;/option&gt;</v>
      </c>
    </row>
    <row r="250" spans="1:1">
      <c r="A250" t="str">
        <f>'I-shape_parallel_flange'!R253</f>
        <v>'&lt;option value="376;310;23;40;20"&gt;DIR34&lt;/option&gt;</v>
      </c>
    </row>
    <row r="251" spans="1:1">
      <c r="A251" t="str">
        <f>'I-shape_parallel_flange'!R254</f>
        <v>'&lt;option value="392;309;23;40;21"&gt;DIR36&lt;/option&gt;</v>
      </c>
    </row>
    <row r="252" spans="1:1">
      <c r="A252" t="str">
        <f>'I-shape_parallel_flange'!R255</f>
        <v>'&lt;option value="412;309;23;40;21"&gt;DIR38&lt;/option&gt;</v>
      </c>
    </row>
    <row r="253" spans="1:1">
      <c r="A253" t="str">
        <f>'I-shape_parallel_flange'!R256</f>
        <v>'&lt;option value="428;308;22;40;21"&gt;DIR40&lt;/option&gt;</v>
      </c>
    </row>
    <row r="254" spans="1:1">
      <c r="A254" t="str">
        <f>'I-shape_parallel_flange'!R257</f>
        <v>'&lt;option value="453;308;22;40;21"&gt;DIR42.5&lt;/option&gt;</v>
      </c>
    </row>
    <row r="255" spans="1:1">
      <c r="A255" t="str">
        <f>'I-shape_parallel_flange'!R258</f>
        <v>'&lt;option value="474;306;21;40;23"&gt;DIR45&lt;/option&gt;</v>
      </c>
    </row>
    <row r="256" spans="1:1">
      <c r="A256" t="str">
        <f>'I-shape_parallel_flange'!R259</f>
        <v>'&lt;option value="499;306;21;40;23"&gt;DIR47.5&lt;/option&gt;</v>
      </c>
    </row>
    <row r="257" spans="1:1">
      <c r="A257" t="str">
        <f>'I-shape_parallel_flange'!R260</f>
        <v>'&lt;option value="520;305;21;40;24"&gt;DIR50&lt;/option&gt;</v>
      </c>
    </row>
    <row r="258" spans="1:1">
      <c r="A258" t="str">
        <f>'I-shape_parallel_flange'!R261</f>
        <v>'&lt;option value="570;305;21;40;24"&gt;DIR55&lt;/option&gt;</v>
      </c>
    </row>
    <row r="259" spans="1:1">
      <c r="A259" t="str">
        <f>'I-shape_parallel_flange'!R262</f>
        <v>'&lt;option value="616;304;21;40;26"&gt;DIR60&lt;/option&gt;</v>
      </c>
    </row>
    <row r="260" spans="1:1">
      <c r="A260" t="str">
        <f>'I-shape_parallel_flange'!R263</f>
        <v>'&lt;option value="666;304;21;40;26"&gt;DIR65&lt;/option&gt;</v>
      </c>
    </row>
    <row r="261" spans="1:1">
      <c r="A261" t="str">
        <f>'I-shape_parallel_flange'!R264</f>
        <v>'&lt;option value="712;303;21;40;27"&gt;DIR70&lt;/option&gt;</v>
      </c>
    </row>
    <row r="262" spans="1:1">
      <c r="A262" t="str">
        <f>'I-shape_parallel_flange'!R265</f>
        <v>'&lt;option value="762;303;21;40;27"&gt;DIR75&lt;/option&gt;</v>
      </c>
    </row>
    <row r="263" spans="1:1">
      <c r="A263" t="str">
        <f>'I-shape_parallel_flange'!R266</f>
        <v>'&lt;option value="812;303;21;40;27"&gt;DIR80&lt;/option&gt;</v>
      </c>
    </row>
    <row r="264" spans="1:1">
      <c r="A264" t="str">
        <f>'I-shape_parallel_flange'!R267</f>
        <v>'&lt;option value="858;302;21;40;30"&gt;DIR85&lt;/option&gt;</v>
      </c>
    </row>
    <row r="265" spans="1:1">
      <c r="A265" t="str">
        <f>'I-shape_parallel_flange'!R268</f>
        <v>'&lt;option value="908;302;21;40;30"&gt;DIR90&lt;/option&gt;</v>
      </c>
    </row>
    <row r="266" spans="1:1">
      <c r="A266" t="str">
        <f>'I-shape_parallel_flange'!R269</f>
        <v>'&lt;option value="958;302;21;40;30"&gt;DIR95&lt;/option&gt;</v>
      </c>
    </row>
    <row r="267" spans="1:1">
      <c r="A267" t="str">
        <f>'I-shape_parallel_flange'!R270</f>
        <v>'&lt;option value="1008;302;21;40;30"&gt;DIR100&lt;/option&gt;</v>
      </c>
    </row>
    <row r="268" spans="1:1">
      <c r="A268" t="str">
        <f>'I-shape_sloped_flange'!T4</f>
        <v>'&lt;option value="80;42;3.9;5.9;3.9;2,3;14;"&gt;INP80&lt;/option&gt;</v>
      </c>
    </row>
    <row r="269" spans="1:1">
      <c r="A269" t="str">
        <f>'I-shape_sloped_flange'!T5</f>
        <v>'&lt;option value="100;50;4.5;6.8;4.5;2,7;14;"&gt;INP100&lt;/option&gt;</v>
      </c>
    </row>
    <row r="270" spans="1:1">
      <c r="A270" t="str">
        <f>'I-shape_sloped_flange'!T6</f>
        <v>'&lt;option value="120;58;5.1;7.7;5.1;3,1;14;"&gt;INP120&lt;/option&gt;</v>
      </c>
    </row>
    <row r="271" spans="1:1">
      <c r="A271" t="str">
        <f>'I-shape_sloped_flange'!T7</f>
        <v>'&lt;option value="140;66;5.7;8.6;5.7;3,4;14;"&gt;INP140&lt;/option&gt;</v>
      </c>
    </row>
    <row r="272" spans="1:1">
      <c r="A272" t="str">
        <f>'I-shape_sloped_flange'!T8</f>
        <v>'&lt;option value="160;74;6.3;9.5;6.3;3,8;14;"&gt;INP160&lt;/option&gt;</v>
      </c>
    </row>
    <row r="273" spans="1:1">
      <c r="A273" t="str">
        <f>'I-shape_sloped_flange'!T9</f>
        <v>'&lt;option value="180;82;6.9;10.4;6.9;4,1;14;"&gt;INP180&lt;/option&gt;</v>
      </c>
    </row>
    <row r="274" spans="1:1">
      <c r="A274" t="str">
        <f>'I-shape_sloped_flange'!T10</f>
        <v>'&lt;option value="200;90;7.5;11.3;7.5;4,5;14;"&gt;INP200&lt;/option&gt;</v>
      </c>
    </row>
    <row r="275" spans="1:1">
      <c r="A275" t="str">
        <f>'I-shape_sloped_flange'!T11</f>
        <v>'&lt;option value="220;98;8.1;12.2;8.1;4,9;14;"&gt;INP220&lt;/option&gt;</v>
      </c>
    </row>
    <row r="276" spans="1:1">
      <c r="A276" t="str">
        <f>'I-shape_sloped_flange'!T12</f>
        <v>'&lt;option value="240;106;8.7;13.1;8.7;5,2;14;"&gt;INP240&lt;/option&gt;</v>
      </c>
    </row>
    <row r="277" spans="1:1">
      <c r="A277" t="str">
        <f>'I-shape_sloped_flange'!T13</f>
        <v>'&lt;option value="260;113;9.4;14.1;9.4;5,6;14;"&gt;INP260&lt;/option&gt;</v>
      </c>
    </row>
    <row r="278" spans="1:1">
      <c r="A278" t="str">
        <f>'I-shape_sloped_flange'!T14</f>
        <v>'&lt;option value="280;119;10.1;15.2;10.1;6,1;14;"&gt;INP280&lt;/option&gt;</v>
      </c>
    </row>
    <row r="279" spans="1:1">
      <c r="A279" t="str">
        <f>'I-shape_sloped_flange'!T15</f>
        <v>'&lt;option value="300;125;10.8;16.2;10.8;6,5;14;"&gt;INP300&lt;/option&gt;</v>
      </c>
    </row>
    <row r="280" spans="1:1">
      <c r="A280" t="str">
        <f>'I-shape_sloped_flange'!T16</f>
        <v>'&lt;option value="320;131;11.5;17.3;11.5;6,9;14;"&gt;INP320&lt;/option&gt;</v>
      </c>
    </row>
    <row r="281" spans="1:1">
      <c r="A281" t="str">
        <f>'I-shape_sloped_flange'!T17</f>
        <v>'&lt;option value="340;137;12.2;18.3;12.2;7,3;14;"&gt;INP340&lt;/option&gt;</v>
      </c>
    </row>
    <row r="282" spans="1:1">
      <c r="A282" t="str">
        <f>'I-shape_sloped_flange'!T18</f>
        <v>'&lt;option value="360;143;13;19.5;13;7,8;14;"&gt;INP360&lt;/option&gt;</v>
      </c>
    </row>
    <row r="283" spans="1:1">
      <c r="A283" t="str">
        <f>'I-shape_sloped_flange'!T19</f>
        <v>'&lt;option value="380;149;13.7;20.5;13.7;8,2;14;"&gt;INP380&lt;/option&gt;</v>
      </c>
    </row>
    <row r="284" spans="1:1">
      <c r="A284" t="str">
        <f>'I-shape_sloped_flange'!T20</f>
        <v>'&lt;option value="400;155;14.4;21.6;14.4;8,6;14;"&gt;INP400&lt;/option&gt;</v>
      </c>
    </row>
    <row r="285" spans="1:1">
      <c r="A285" t="str">
        <f>'I-shape_sloped_flange'!T21</f>
        <v>'&lt;option value="450;170;16.2;24.3;16.2;9,7;14;"&gt;INP450&lt;/option&gt;</v>
      </c>
    </row>
    <row r="286" spans="1:1">
      <c r="A286" t="str">
        <f>'I-shape_sloped_flange'!T22</f>
        <v>'&lt;option value="500;185;18;27;18;10,8;14;"&gt;INP500&lt;/option&gt;</v>
      </c>
    </row>
    <row r="287" spans="1:1">
      <c r="A287" t="str">
        <f>'I-shape_sloped_flange'!T23</f>
        <v>'&lt;option value="550;200;19;30;19;11,9;14;"&gt;INP550&lt;/option&gt;</v>
      </c>
    </row>
    <row r="288" spans="1:1">
      <c r="A288" t="str">
        <f>'I-shape_sloped_flange'!T24</f>
        <v>'&lt;option value="600;215;21.6;32.4;21.6;13;14;"&gt;INP600&lt;/option&gt;</v>
      </c>
    </row>
    <row r="289" spans="1:1">
      <c r="A289" t="str">
        <f>'I-shape_sloped_flange'!T25</f>
        <v>'&lt;option value="180;180;8.5;12.9;8.5;0;9;47"&gt;18 B&lt;/option&gt;</v>
      </c>
    </row>
    <row r="290" spans="1:1">
      <c r="A290" t="str">
        <f>'I-shape_sloped_flange'!T26</f>
        <v>'&lt;option value="200;200;8.5;13.8;8.5;0;9;55.3"&gt;20 B&lt;/option&gt;</v>
      </c>
    </row>
    <row r="291" spans="1:1">
      <c r="A291" t="str">
        <f>'I-shape_sloped_flange'!T27</f>
        <v>'&lt;option value="220;220;9;14.8;9;0;9;64.8"&gt;22 B&lt;/option&gt;</v>
      </c>
    </row>
    <row r="292" spans="1:1">
      <c r="A292" t="str">
        <f>'I-shape_sloped_flange'!T28</f>
        <v>'&lt;option value="240;240;10;15.7;10;0;9;76"&gt;24 B&lt;/option&gt;</v>
      </c>
    </row>
    <row r="293" spans="1:1">
      <c r="A293" t="str">
        <f>'I-shape_sloped_flange'!T29</f>
        <v>'&lt;option value="250;250;10.5;16.3;10.5;0;9;82.5"&gt;25 B&lt;/option&gt;</v>
      </c>
    </row>
    <row r="294" spans="1:1">
      <c r="A294" t="str">
        <f>'I-shape_sloped_flange'!T30</f>
        <v>'&lt;option value="260;260;11;17.3;11;0;9;90.7"&gt;26 B&lt;/option&gt;</v>
      </c>
    </row>
    <row r="295" spans="1:1">
      <c r="A295" t="str">
        <f>'I-shape_sloped_flange'!T31</f>
        <v>'&lt;option value="270;270;11.25;17.8;11.25;0;9;96.7"&gt;27 B&lt;/option&gt;</v>
      </c>
    </row>
    <row r="296" spans="1:1">
      <c r="A296" t="str">
        <f>'I-shape_sloped_flange'!T32</f>
        <v>'&lt;option value="280;280;11.5;18.4;11.5;0;9;103.4"&gt;28 B&lt;/option&gt;</v>
      </c>
    </row>
    <row r="297" spans="1:1">
      <c r="A297" t="str">
        <f>'I-shape_sloped_flange'!T33</f>
        <v>'&lt;option value="290;290;12;19;12;0;9;110.8"&gt;29 B&lt;/option&gt;</v>
      </c>
    </row>
    <row r="298" spans="1:1">
      <c r="A298" t="str">
        <f>'I-shape_sloped_flange'!T34</f>
        <v>'&lt;option value="300;300;12.5;19.8;12.5;0;9;119.4"&gt;30 B&lt;/option&gt;</v>
      </c>
    </row>
    <row r="299" spans="1:1">
      <c r="A299" t="str">
        <f>'I-shape_sloped_flange'!T35</f>
        <v>'&lt;option value="320;300;13;20.6;13;0;9;126.2"&gt;32 B&lt;/option&gt;</v>
      </c>
    </row>
    <row r="300" spans="1:1">
      <c r="A300" t="str">
        <f>'I-shape_sloped_flange'!T36</f>
        <v>'&lt;option value="340;300;13.4;21.2;13.4;0;9;131.4"&gt;34 B&lt;/option&gt;</v>
      </c>
    </row>
    <row r="301" spans="1:1">
      <c r="A301" t="str">
        <f>'I-shape_sloped_flange'!T37</f>
        <v>'&lt;option value="360;300;14.2;22.6;14.2;0;9;142.5"&gt;36 B&lt;/option&gt;</v>
      </c>
    </row>
    <row r="302" spans="1:1">
      <c r="A302" t="str">
        <f>'I-shape_sloped_flange'!T38</f>
        <v>'&lt;option value="380;300;14.8;23.4;14.8;0;9;150.1"&gt;38 B&lt;/option&gt;</v>
      </c>
    </row>
    <row r="303" spans="1:1">
      <c r="A303" t="str">
        <f>'I-shape_sloped_flange'!T39</f>
        <v>'&lt;option value="400;300;15.5;24.6;15.5;0;9;159.8"&gt;40 B&lt;/option&gt;</v>
      </c>
    </row>
    <row r="304" spans="1:1">
      <c r="A304" t="str">
        <f>'I-shape_sloped_flange'!T40</f>
        <v>'&lt;option value="425;300;16;25.4;16;0;9;167.9"&gt;42.5 B&lt;/option&gt;</v>
      </c>
    </row>
    <row r="305" spans="1:1">
      <c r="A305" t="str">
        <f>'I-shape_sloped_flange'!T41</f>
        <v>'&lt;option value="450;300;17;26.7;17;0;9;180"&gt;45 B&lt;/option&gt;</v>
      </c>
    </row>
    <row r="306" spans="1:1">
      <c r="A306" t="str">
        <f>'I-shape_sloped_flange'!T42</f>
        <v>'&lt;option value="475;300;17.6;27.7;17.6;0;9;190"&gt;47.5 B&lt;/option&gt;</v>
      </c>
    </row>
    <row r="307" spans="1:1">
      <c r="A307" t="str">
        <f>'I-shape_sloped_flange'!T43</f>
        <v>'&lt;option value="500;300;19.4;28.9;19.4;0;9;205.5"&gt;50 B&lt;/option&gt;</v>
      </c>
    </row>
    <row r="308" spans="1:1">
      <c r="A308" t="str">
        <f>'I-shape_sloped_flange'!T44</f>
        <v>'&lt;option value="550;300;20.6;30.8;20.6;0;9;226.1"&gt;55 B&lt;/option&gt;</v>
      </c>
    </row>
    <row r="309" spans="1:1">
      <c r="A309" t="str">
        <f>'I-shape_sloped_flange'!T45</f>
        <v>'&lt;option value="600;300;20.8;31;20.8;0;9;236"&gt;60 B&lt;/option&gt;</v>
      </c>
    </row>
    <row r="310" spans="1:1">
      <c r="A310" t="str">
        <f>'I-shape_sloped_flange'!T46</f>
        <v>'&lt;option value="650;300;21.1;31.3;21.1;0;9;246.9"&gt;65 B&lt;/option&gt;</v>
      </c>
    </row>
    <row r="311" spans="1:1">
      <c r="A311" t="str">
        <f>'I-shape_sloped_flange'!T47</f>
        <v>'&lt;option value="700;300;21.1;31.3;21.1;0;9;255.3"&gt;70 B&lt;/option&gt;</v>
      </c>
    </row>
    <row r="312" spans="1:1">
      <c r="A312" t="str">
        <f>'I-shape_sloped_flange'!T48</f>
        <v>'&lt;option value="750;300;21.1;31.3;21.1;0;9;263.4"&gt;75 B&lt;/option&gt;</v>
      </c>
    </row>
    <row r="313" spans="1:1">
      <c r="A313" t="str">
        <f>'I-shape_sloped_flange'!T49</f>
        <v>'&lt;option value="800;300;21.5;32.3;21.5;0;9;278.6"&gt;80 B&lt;/option&gt;</v>
      </c>
    </row>
    <row r="314" spans="1:1">
      <c r="A314" t="str">
        <f>'I-shape_sloped_flange'!T50</f>
        <v>'&lt;option value="850;300;21.5;32.3;21.5;0;9;287"&gt;85 B&lt;/option&gt;</v>
      </c>
    </row>
    <row r="315" spans="1:1">
      <c r="A315" t="str">
        <f>'I-shape_sloped_flange'!T51</f>
        <v>'&lt;option value="900;300;21.5;32.3;21.5;0;9;295.5"&gt;90 B&lt;/option&gt;</v>
      </c>
    </row>
    <row r="316" spans="1:1">
      <c r="A316" t="str">
        <f>'I-shape_sloped_flange'!T52</f>
        <v>'&lt;option value="950;300;21.9;33.3;21.9;0;9;311"&gt;95 B&lt;/option&gt;</v>
      </c>
    </row>
    <row r="317" spans="1:1">
      <c r="A317" t="str">
        <f>'I-shape_sloped_flange'!T53</f>
        <v>'&lt;option value="1000;300;21.9;33.3;21.9;0;9;319.7"&gt;100 B&lt;/option&gt;</v>
      </c>
    </row>
    <row r="318" spans="1:1">
      <c r="A318" t="str">
        <f>'I-shape_sloped_flange'!T54</f>
        <v>'&lt;option value="80;42;3.9;5.9;3.9;2.34;14;5.91"&gt;8 N.P.&lt;/option&gt;</v>
      </c>
    </row>
    <row r="319" spans="1:1">
      <c r="A319" t="str">
        <f>'I-shape_sloped_flange'!T55</f>
        <v>'&lt;option value="90;46;4.2;6.3;4.2;2.52;14;7.06"&gt;9 N.P.&lt;/option&gt;</v>
      </c>
    </row>
    <row r="320" spans="1:1">
      <c r="A320" t="str">
        <f>'I-shape_sloped_flange'!T56</f>
        <v>'&lt;option value="100;50;4.5;6.8;4.5;2.7;14;8.32"&gt;10 N.P.&lt;/option&gt;</v>
      </c>
    </row>
    <row r="321" spans="1:1">
      <c r="A321" t="str">
        <f>'I-shape_sloped_flange'!T57</f>
        <v>'&lt;option value="110;54;4.8;7.2;4.8;2.88;14;9.66"&gt;11 N.P.&lt;/option&gt;</v>
      </c>
    </row>
    <row r="322" spans="1:1">
      <c r="A322" t="str">
        <f>'I-shape_sloped_flange'!T58</f>
        <v>'&lt;option value="120;58;5.1;7.7;5.1;3.06;14;11.1"&gt;12 N.P.&lt;/option&gt;</v>
      </c>
    </row>
    <row r="323" spans="1:1">
      <c r="A323" t="str">
        <f>'I-shape_sloped_flange'!T59</f>
        <v>'&lt;option value="130;62;5.4;8.1;5.4;3.24;14;12.6"&gt;13 N.P.&lt;/option&gt;</v>
      </c>
    </row>
    <row r="324" spans="1:1">
      <c r="A324" t="str">
        <f>'I-shape_sloped_flange'!T60</f>
        <v>'&lt;option value="140;66;5.7;8.6;5.7;3.42;14;14.3"&gt;14 N.P.&lt;/option&gt;</v>
      </c>
    </row>
    <row r="325" spans="1:1">
      <c r="A325" t="str">
        <f>'I-shape_sloped_flange'!T61</f>
        <v>'&lt;option value="150;70;6;9;6;3.6;14;16"&gt;15 N.P.&lt;/option&gt;</v>
      </c>
    </row>
    <row r="326" spans="1:1">
      <c r="A326" t="str">
        <f>'I-shape_sloped_flange'!T62</f>
        <v>'&lt;option value="160;74;6.3;9.5;6.3;3.78;14;17.9"&gt;16 N.P.&lt;/option&gt;</v>
      </c>
    </row>
    <row r="327" spans="1:1">
      <c r="A327" t="str">
        <f>'I-shape_sloped_flange'!T63</f>
        <v>'&lt;option value="170;78;6.6;9.9;6.6;3.96;14;19.8"&gt;17 N.P.&lt;/option&gt;</v>
      </c>
    </row>
    <row r="328" spans="1:1">
      <c r="A328" t="str">
        <f>'I-shape_sloped_flange'!T64</f>
        <v>'&lt;option value="180;82;6.9;10.4;6.9;4.14;14;21.9"&gt;18 N.P.&lt;/option&gt;</v>
      </c>
    </row>
    <row r="329" spans="1:1">
      <c r="A329" t="str">
        <f>'I-shape_sloped_flange'!T65</f>
        <v>'&lt;option value="190;86;7.2;10.8;7.2;4.32;14;23.9"&gt;19 N.P.&lt;/option&gt;</v>
      </c>
    </row>
    <row r="330" spans="1:1">
      <c r="A330" t="str">
        <f>'I-shape_sloped_flange'!T66</f>
        <v>'&lt;option value="200;90;7.5;11.3;7.5;4.5;14;26.2"&gt;20 N.P.&lt;/option&gt;</v>
      </c>
    </row>
    <row r="331" spans="1:1">
      <c r="A331" t="str">
        <f>'I-shape_sloped_flange'!T67</f>
        <v>'&lt;option value="210;94;7.8;11.7;7.8;4.68;14;28.5"&gt;21 N.P.&lt;/option&gt;</v>
      </c>
    </row>
    <row r="332" spans="1:1">
      <c r="A332" t="str">
        <f>'I-shape_sloped_flange'!T68</f>
        <v>'&lt;option value="220;98;8.1;12.2;8.1;4.86;14;31"&gt;22 N.P.&lt;/option&gt;</v>
      </c>
    </row>
    <row r="333" spans="1:1">
      <c r="A333" t="str">
        <f>'I-shape_sloped_flange'!T69</f>
        <v>'&lt;option value="230;102;8.4;12.6;8.4;5.04;14;33.4"&gt;23 N.P.&lt;/option&gt;</v>
      </c>
    </row>
    <row r="334" spans="1:1">
      <c r="A334" t="str">
        <f>'I-shape_sloped_flange'!T70</f>
        <v>'&lt;option value="240;106;8.7;13.1;8.7;5.22;14;36.2"&gt;24 N.P.&lt;/option&gt;</v>
      </c>
    </row>
    <row r="335" spans="1:1">
      <c r="A335" t="str">
        <f>'I-shape_sloped_flange'!T71</f>
        <v>'&lt;option value="250;110;9;13.6;9;5.4;14;39"&gt;25 N.P.&lt;/option&gt;</v>
      </c>
    </row>
    <row r="336" spans="1:1">
      <c r="A336" t="str">
        <f>'I-shape_sloped_flange'!T72</f>
        <v>'&lt;option value="260;113;9.4;14.1;9.4;5.64;14;41.8"&gt;26 N.P.&lt;/option&gt;</v>
      </c>
    </row>
    <row r="337" spans="1:1">
      <c r="A337" t="str">
        <f>'I-shape_sloped_flange'!T73</f>
        <v>'&lt;option value="270;116;9.7;14.7;9.7;5.82;14;44.8"&gt;27 N.P.&lt;/option&gt;</v>
      </c>
    </row>
    <row r="338" spans="1:1">
      <c r="A338" t="str">
        <f>'I-shape_sloped_flange'!T74</f>
        <v>'&lt;option value="280;119;10.1;15.2;10.1;6.06;14;47.9"&gt;28 N.P.&lt;/option&gt;</v>
      </c>
    </row>
    <row r="339" spans="1:1">
      <c r="A339" t="str">
        <f>'I-shape_sloped_flange'!T75</f>
        <v>'&lt;option value="290;122;10.4;15.7;10.4;6.24;14;50.9"&gt;29 N.P.&lt;/option&gt;</v>
      </c>
    </row>
    <row r="340" spans="1:1">
      <c r="A340" t="str">
        <f>'I-shape_sloped_flange'!T76</f>
        <v>'&lt;option value="300;125;10.8;16.2;10.8;6.48;14;54.2"&gt;30 N.P.&lt;/option&gt;</v>
      </c>
    </row>
    <row r="341" spans="1:1">
      <c r="A341" t="str">
        <f>'I-shape_sloped_flange'!T77</f>
        <v>'&lt;option value="320;131;11.5;17.3;11.5;6.9;14;61"&gt;32 N.P.&lt;/option&gt;</v>
      </c>
    </row>
    <row r="342" spans="1:1">
      <c r="A342" t="str">
        <f>'I-shape_sloped_flange'!T78</f>
        <v>'&lt;option value="340;137;12.2;18.3;12.2;7.32;14;68.1"&gt;34 N.P.&lt;/option&gt;</v>
      </c>
    </row>
    <row r="343" spans="1:1">
      <c r="A343" t="str">
        <f>'I-shape_sloped_flange'!T79</f>
        <v>'&lt;option value="360;143;13;19.5;13;7.8;14;76.1"&gt;36 N.P.&lt;/option&gt;</v>
      </c>
    </row>
    <row r="344" spans="1:1">
      <c r="A344" t="str">
        <f>'I-shape_sloped_flange'!T80</f>
        <v>'&lt;option value="380;149;13.7;20.5;13.7;8.22;14;84"&gt;38 N.P.&lt;/option&gt;</v>
      </c>
    </row>
    <row r="345" spans="1:1">
      <c r="A345" t="str">
        <f>'I-shape_sloped_flange'!T81</f>
        <v>'&lt;option value="400;155;14.4;21.6;14.4;8.64;14;92.6"&gt;40 N.P.&lt;/option&gt;</v>
      </c>
    </row>
    <row r="346" spans="1:1">
      <c r="A346" t="str">
        <f>'I-shape_sloped_flange'!T82</f>
        <v>'&lt;option value="425;163;15.3;23;15.3;9.18;14;104"&gt;42.5 N.P.&lt;/option&gt;</v>
      </c>
    </row>
    <row r="347" spans="1:1">
      <c r="A347" t="str">
        <f>'I-shape_sloped_flange'!T83</f>
        <v>'&lt;option value="450;170;16.2;24.3;16.2;9.72;14;115"&gt;45 N.P.&lt;/option&gt;</v>
      </c>
    </row>
    <row r="348" spans="1:1">
      <c r="A348" t="str">
        <f>'I-shape_sloped_flange'!T84</f>
        <v>'&lt;option value="475;178;17.1;25.6;17.1;10.26;14;128"&gt;47.5 N.P.&lt;/option&gt;</v>
      </c>
    </row>
    <row r="349" spans="1:1">
      <c r="A349" t="str">
        <f>'I-shape_sloped_flange'!T85</f>
        <v>'&lt;option value="500;185;18;27;18;10.8;14;141"&gt;50 N.P.&lt;/option&gt;</v>
      </c>
    </row>
    <row r="350" spans="1:1">
      <c r="A350" t="str">
        <f>'I-shape_sloped_flange'!T86</f>
        <v>'&lt;option value="550;200;19;30;19;11.4;14;166"&gt;55 N.P.&lt;/option&gt;</v>
      </c>
    </row>
    <row r="351" spans="1:1">
      <c r="A351" t="str">
        <f>'C-channel_sloped_flange'!T4</f>
        <v>'&lt;option value="80;45;6;8;8;4;22,5;8;14.5"&gt;UNP80&lt;/option&gt;</v>
      </c>
    </row>
    <row r="352" spans="1:1">
      <c r="A352" t="str">
        <f>'C-channel_sloped_flange'!T5</f>
        <v>'&lt;option value="100;50;6;8,5;8,5;4,5;25;8;15.5"&gt;UNP100&lt;/option&gt;</v>
      </c>
    </row>
    <row r="353" spans="1:1">
      <c r="A353" t="str">
        <f>'C-channel_sloped_flange'!T6</f>
        <v>'&lt;option value="120;55;7;9;9;4.5;27,5;8;16"&gt;UNP120&lt;/option&gt;</v>
      </c>
    </row>
    <row r="354" spans="1:1">
      <c r="A354" t="str">
        <f>'C-channel_sloped_flange'!T7</f>
        <v>'&lt;option value="140;60;7;10;10;5;30;8;17.5"&gt;UNP140&lt;/option&gt;</v>
      </c>
    </row>
    <row r="355" spans="1:1">
      <c r="A355" t="str">
        <f>'C-channel_sloped_flange'!T8</f>
        <v>'&lt;option value="160;65;7,5;10,5;10,5;5,5;32,5;8;18.4"&gt;UNP160&lt;/option&gt;</v>
      </c>
    </row>
    <row r="356" spans="1:1">
      <c r="A356" t="str">
        <f>'C-channel_sloped_flange'!T9</f>
        <v>'&lt;option value="180;70;8;11;11;5.5;35;8;19.2"&gt;UNP180&lt;/option&gt;</v>
      </c>
    </row>
    <row r="357" spans="1:1">
      <c r="A357" t="str">
        <f>'C-channel_sloped_flange'!T10</f>
        <v>'&lt;option value="200;75;8,5;11,5;11,5;6;37,5;8;20.1"&gt;UNP200&lt;/option&gt;</v>
      </c>
    </row>
    <row r="358" spans="1:1">
      <c r="A358" t="str">
        <f>'C-channel_sloped_flange'!T11</f>
        <v>'&lt;option value="220;80;9;12,5;12,5;6.5;40;8;21.4"&gt;UNP220&lt;/option&gt;</v>
      </c>
    </row>
    <row r="359" spans="1:1">
      <c r="A359" t="str">
        <f>'C-channel_sloped_flange'!T12</f>
        <v>'&lt;option value="240;85;9,5;13;13;6.5;42,5;8;22.3"&gt;UNP240&lt;/option&gt;</v>
      </c>
    </row>
    <row r="360" spans="1:1">
      <c r="A360" t="str">
        <f>'C-channel_sloped_flange'!T13</f>
        <v>'&lt;option value="260;90;10;14;14;7;45;8;23.6"&gt;UNP260&lt;/option&gt;</v>
      </c>
    </row>
    <row r="361" spans="1:1">
      <c r="A361" t="str">
        <f>'C-channel_sloped_flange'!T14</f>
        <v>'&lt;option value="280;95;10;15;15;7.5;47,5;8;25.3"&gt;UNP280&lt;/option&gt;</v>
      </c>
    </row>
    <row r="362" spans="1:1">
      <c r="A362" t="str">
        <f>'C-channel_sloped_flange'!T15</f>
        <v>'&lt;option value="300;100;10;16;16;8;50;8;27"&gt;UNP300&lt;/option&gt;</v>
      </c>
    </row>
    <row r="363" spans="1:1">
      <c r="A363" t="str">
        <f>'C-channel_sloped_flange'!T16</f>
        <v>'&lt;option value="320;100;14;17,5;17,5;8.75;50;5;26"&gt;UNP320&lt;/option&gt;</v>
      </c>
    </row>
    <row r="364" spans="1:1">
      <c r="A364" t="str">
        <f>'C-channel_sloped_flange'!T17</f>
        <v>'&lt;option value="350;100;14;16;16;8;50;5;24"&gt;UNP350&lt;/option&gt;</v>
      </c>
    </row>
    <row r="365" spans="1:1">
      <c r="A365" t="str">
        <f>'C-channel_sloped_flange'!T18</f>
        <v>'&lt;option value="380;102;13,5;16;16;8;51;5;23.8"&gt;UNP380&lt;/option&gt;</v>
      </c>
    </row>
    <row r="366" spans="1:1">
      <c r="A366" t="str">
        <f>'C-channel_sloped_flange'!T19</f>
        <v>'&lt;option value="400;110;14;18;18;9;55;5;26.5"&gt;UNP400&lt;/option&gt;</v>
      </c>
    </row>
    <row r="367" spans="1:1">
      <c r="A367" t="str">
        <f>Tube_Profile!L4</f>
        <v>'&lt;option value="42.4;2.6"&gt;B42.4/2.6&lt;/option&gt;</v>
      </c>
    </row>
    <row r="368" spans="1:1">
      <c r="A368" t="str">
        <f>Tube_Profile!L5</f>
        <v>'&lt;option value="42.4;3.2"&gt;B42.4/3.2&lt;/option&gt;</v>
      </c>
    </row>
    <row r="369" spans="1:1">
      <c r="A369" t="str">
        <f>Tube_Profile!L6</f>
        <v>'&lt;option value="42.4;4"&gt;B42.4/4&lt;/option&gt;</v>
      </c>
    </row>
    <row r="370" spans="1:1">
      <c r="A370" t="str">
        <f>Tube_Profile!L7</f>
        <v>'&lt;option value="48.3;2.6"&gt;B48.3/2.6&lt;/option&gt;</v>
      </c>
    </row>
    <row r="371" spans="1:1">
      <c r="A371" t="str">
        <f>Tube_Profile!L8</f>
        <v>'&lt;option value="48.3;3.2"&gt;B48.3/3.2&lt;/option&gt;</v>
      </c>
    </row>
    <row r="372" spans="1:1">
      <c r="A372" t="str">
        <f>Tube_Profile!L9</f>
        <v>'&lt;option value="48.3;4"&gt;B48.3/4&lt;/option&gt;</v>
      </c>
    </row>
    <row r="373" spans="1:1">
      <c r="A373" t="str">
        <f>Tube_Profile!L10</f>
        <v>'&lt;option value="60.3;3.2"&gt;B60.3/3.2&lt;/option&gt;</v>
      </c>
    </row>
    <row r="374" spans="1:1">
      <c r="A374" t="str">
        <f>Tube_Profile!L11</f>
        <v>'&lt;option value="60.3;4"&gt;B60.3/4&lt;/option&gt;</v>
      </c>
    </row>
    <row r="375" spans="1:1">
      <c r="A375" t="str">
        <f>Tube_Profile!L12</f>
        <v>'&lt;option value="60.3;5"&gt;B60.3/5&lt;/option&gt;</v>
      </c>
    </row>
    <row r="376" spans="1:1">
      <c r="A376" t="str">
        <f>Tube_Profile!L13</f>
        <v>'&lt;option value="76.1;3.2"&gt;B76.1/3.2&lt;/option&gt;</v>
      </c>
    </row>
    <row r="377" spans="1:1">
      <c r="A377" t="str">
        <f>Tube_Profile!L14</f>
        <v>'&lt;option value="76.1;4"&gt;B76.1/4&lt;/option&gt;</v>
      </c>
    </row>
    <row r="378" spans="1:1">
      <c r="A378" t="str">
        <f>Tube_Profile!L15</f>
        <v>'&lt;option value="76.1;5"&gt;B76.1/5&lt;/option&gt;</v>
      </c>
    </row>
    <row r="379" spans="1:1">
      <c r="A379" t="str">
        <f>Tube_Profile!L16</f>
        <v>'&lt;option value="88.9;3.2"&gt;B88.9/3.2&lt;/option&gt;</v>
      </c>
    </row>
    <row r="380" spans="1:1">
      <c r="A380" t="str">
        <f>Tube_Profile!L17</f>
        <v>'&lt;option value="88.9;4"&gt;B88.9/4&lt;/option&gt;</v>
      </c>
    </row>
    <row r="381" spans="1:1">
      <c r="A381" t="str">
        <f>Tube_Profile!L18</f>
        <v>'&lt;option value="88.9;5"&gt;B88.9/5&lt;/option&gt;</v>
      </c>
    </row>
    <row r="382" spans="1:1">
      <c r="A382" t="str">
        <f>Tube_Profile!L19</f>
        <v>'&lt;option value="114.3;4"&gt;B114.3/4&lt;/option&gt;</v>
      </c>
    </row>
    <row r="383" spans="1:1">
      <c r="A383" t="str">
        <f>Tube_Profile!L20</f>
        <v>'&lt;option value="114.3;5"&gt;B114.3/5&lt;/option&gt;</v>
      </c>
    </row>
    <row r="384" spans="1:1">
      <c r="A384" t="str">
        <f>Tube_Profile!L21</f>
        <v>'&lt;option value="114.3;6.3"&gt;B114.3/6.3&lt;/option&gt;</v>
      </c>
    </row>
    <row r="385" spans="1:1">
      <c r="A385" t="str">
        <f>Tube_Profile!L22</f>
        <v>'&lt;option value="139.7;4"&gt;B139.7/4&lt;/option&gt;</v>
      </c>
    </row>
    <row r="386" spans="1:1">
      <c r="A386" t="str">
        <f>Tube_Profile!L23</f>
        <v>'&lt;option value="139.7;5"&gt;B139.7/5&lt;/option&gt;</v>
      </c>
    </row>
    <row r="387" spans="1:1">
      <c r="A387" t="str">
        <f>Tube_Profile!L24</f>
        <v>'&lt;option value="139.7;6.3"&gt;B139.7/6.3&lt;/option&gt;</v>
      </c>
    </row>
    <row r="388" spans="1:1">
      <c r="A388" t="str">
        <f>Tube_Profile!L25</f>
        <v>'&lt;option value="139.7;8"&gt;B139.7/8&lt;/option&gt;</v>
      </c>
    </row>
    <row r="389" spans="1:1">
      <c r="A389" t="str">
        <f>Tube_Profile!L26</f>
        <v>'&lt;option value="168.3;5"&gt;B168.3/5&lt;/option&gt;</v>
      </c>
    </row>
    <row r="390" spans="1:1">
      <c r="A390" t="str">
        <f>Tube_Profile!L27</f>
        <v>'&lt;option value="168.3;6.3"&gt;B168.3/6.3&lt;/option&gt;</v>
      </c>
    </row>
    <row r="391" spans="1:1">
      <c r="A391" t="str">
        <f>Tube_Profile!L28</f>
        <v>'&lt;option value="168.3;8"&gt;B168.3/8&lt;/option&gt;</v>
      </c>
    </row>
    <row r="392" spans="1:1">
      <c r="A392" t="str">
        <f>Tube_Profile!L29</f>
        <v>'&lt;option value="168.3;10"&gt;B168.3/10&lt;/option&gt;</v>
      </c>
    </row>
    <row r="393" spans="1:1">
      <c r="A393" t="str">
        <f>Tube_Profile!L30</f>
        <v>'&lt;option value="193.7;6.3"&gt;B193.7/6.3&lt;/option&gt;</v>
      </c>
    </row>
    <row r="394" spans="1:1">
      <c r="A394" t="str">
        <f>Tube_Profile!L31</f>
        <v>'&lt;option value="193.7;8"&gt;B193.7/8&lt;/option&gt;</v>
      </c>
    </row>
    <row r="395" spans="1:1">
      <c r="A395" t="str">
        <f>Tube_Profile!L32</f>
        <v>'&lt;option value="193.7;10"&gt;B193.7/10&lt;/option&gt;</v>
      </c>
    </row>
    <row r="396" spans="1:1">
      <c r="A396" t="str">
        <f>Tube_Profile!L33</f>
        <v>'&lt;option value="219.1;5.9"&gt;B219.1/5.9&lt;/option&gt;</v>
      </c>
    </row>
    <row r="397" spans="1:1">
      <c r="A397" t="str">
        <f>Tube_Profile!L34</f>
        <v>'&lt;option value="219.1;6.3"&gt;B219.1/6.3&lt;/option&gt;</v>
      </c>
    </row>
    <row r="398" spans="1:1">
      <c r="A398" t="str">
        <f>Tube_Profile!L35</f>
        <v>'&lt;option value="219.1;8"&gt;B219.1/8&lt;/option&gt;</v>
      </c>
    </row>
    <row r="399" spans="1:1">
      <c r="A399" t="str">
        <f>Tube_Profile!L36</f>
        <v>'&lt;option value="219.1;10"&gt;B219.1/10&lt;/option&gt;</v>
      </c>
    </row>
    <row r="400" spans="1:1">
      <c r="A400" t="str">
        <f>Tube_Profile!L37</f>
        <v>'&lt;option value="244.5;6.3"&gt;B244.5/6.3&lt;/option&gt;</v>
      </c>
    </row>
    <row r="401" spans="1:1">
      <c r="A401" t="str">
        <f>Tube_Profile!L38</f>
        <v>'&lt;option value="244.5;8"&gt;B244.5/8&lt;/option&gt;</v>
      </c>
    </row>
    <row r="402" spans="1:1">
      <c r="A402" t="str">
        <f>Tube_Profile!L39</f>
        <v>'&lt;option value="244.5;10"&gt;B244.5/10&lt;/option&gt;</v>
      </c>
    </row>
    <row r="403" spans="1:1">
      <c r="A403" t="str">
        <f>Tube_Profile!L40</f>
        <v>'&lt;option value="244.5;12.5"&gt;B244.5/12.5&lt;/option&gt;</v>
      </c>
    </row>
    <row r="404" spans="1:1">
      <c r="A404" t="str">
        <f>Tube_Profile!L41</f>
        <v>'&lt;option value="273;6.3"&gt;B273/6.3&lt;/option&gt;</v>
      </c>
    </row>
    <row r="405" spans="1:1">
      <c r="A405" t="str">
        <f>Tube_Profile!L42</f>
        <v>'&lt;option value="273;8"&gt;B273/8&lt;/option&gt;</v>
      </c>
    </row>
    <row r="406" spans="1:1">
      <c r="A406" t="str">
        <f>Tube_Profile!L43</f>
        <v>'&lt;option value="273;10"&gt;B273/10&lt;/option&gt;</v>
      </c>
    </row>
    <row r="407" spans="1:1">
      <c r="A407" t="str">
        <f>Tube_Profile!L44</f>
        <v>'&lt;option value="273;12.5"&gt;B273/12.5&lt;/option&gt;</v>
      </c>
    </row>
    <row r="408" spans="1:1">
      <c r="A408" t="str">
        <f>Tube_Profile!L45</f>
        <v>'&lt;option value="323.9;8"&gt;B323.9/8&lt;/option&gt;</v>
      </c>
    </row>
    <row r="409" spans="1:1">
      <c r="A409" t="str">
        <f>Tube_Profile!L46</f>
        <v>'&lt;option value="323.9;10"&gt;B323.9/10&lt;/option&gt;</v>
      </c>
    </row>
    <row r="410" spans="1:1">
      <c r="A410" t="str">
        <f>Tube_Profile!L47</f>
        <v>'&lt;option value="323.9;12.5"&gt;B323.9/12.5&lt;/option&gt;</v>
      </c>
    </row>
    <row r="411" spans="1:1">
      <c r="A411" t="str">
        <f>Tube_Profile!L48</f>
        <v>'&lt;option value="355.6;8"&gt;B355.6/8&lt;/option&gt;</v>
      </c>
    </row>
    <row r="412" spans="1:1">
      <c r="A412" t="str">
        <f>Tube_Profile!L49</f>
        <v>'&lt;option value="355.6;10"&gt;B355.6/10&lt;/option&gt;</v>
      </c>
    </row>
    <row r="413" spans="1:1">
      <c r="A413" t="str">
        <f>Tube_Profile!L50</f>
        <v>'&lt;option value="355.6;12.5"&gt;B355.6/12.5&lt;/option&gt;</v>
      </c>
    </row>
    <row r="414" spans="1:1">
      <c r="A414" t="str">
        <f>Tube_Profile!L51</f>
        <v>'&lt;option value="355.6;16"&gt;B355.6/16&lt;/option&gt;</v>
      </c>
    </row>
    <row r="415" spans="1:1">
      <c r="A415" t="str">
        <f>Tube_Profile!L52</f>
        <v>'&lt;option value="406.4;8"&gt;B406.4/8&lt;/option&gt;</v>
      </c>
    </row>
    <row r="416" spans="1:1">
      <c r="A416" t="str">
        <f>Tube_Profile!L53</f>
        <v>'&lt;option value="406.4;10"&gt;B406.4/10&lt;/option&gt;</v>
      </c>
    </row>
    <row r="417" spans="1:1">
      <c r="A417" t="str">
        <f>Tube_Profile!L54</f>
        <v>'&lt;option value="496.4;12.5"&gt;B496.4/12.5&lt;/option&gt;</v>
      </c>
    </row>
    <row r="418" spans="1:1">
      <c r="A418" t="str">
        <f>Tube_Profile!L55</f>
        <v>'&lt;option value="406.4;16"&gt;B406.4/16&lt;/option&gt;</v>
      </c>
    </row>
    <row r="419" spans="1:1">
      <c r="A419" t="str">
        <f>Tube_Profile!L56</f>
        <v>'&lt;option value="406.4;20"&gt;B406.4/20&lt;/option&gt;</v>
      </c>
    </row>
    <row r="420" spans="1:1">
      <c r="A420" t="str">
        <f>Tube_Profile!L57</f>
        <v>'&lt;option value="457;10"&gt;B457/10&lt;/option&gt;</v>
      </c>
    </row>
    <row r="421" spans="1:1">
      <c r="A421" t="str">
        <f>Tube_Profile!L58</f>
        <v>'&lt;option value="457;12.5"&gt;B457/12.5&lt;/option&gt;</v>
      </c>
    </row>
    <row r="422" spans="1:1">
      <c r="A422" t="str">
        <f>Tube_Profile!L59</f>
        <v>'&lt;option value="457;16"&gt;B457/16&lt;/option&gt;</v>
      </c>
    </row>
    <row r="423" spans="1:1">
      <c r="A423" t="str">
        <f>Tube_Profile!L60</f>
        <v>'&lt;option value="508;10"&gt;B508/10&lt;/option&gt;</v>
      </c>
    </row>
    <row r="424" spans="1:1">
      <c r="A424" t="str">
        <f>Tube_Profile!L61</f>
        <v>'&lt;option value="508;12.5"&gt;B508/12.5&lt;/option&gt;</v>
      </c>
    </row>
    <row r="425" spans="1:1">
      <c r="A425" t="str">
        <f>Tube_Profile!L62</f>
        <v>'&lt;option value="508;16"&gt;B508/16&lt;/option&gt;</v>
      </c>
    </row>
    <row r="426" spans="1:1">
      <c r="A426" t="str">
        <f>Tube_Profile!L63</f>
        <v>'&lt;option value="508;20"&gt;B508/20&lt;/option&gt;</v>
      </c>
    </row>
    <row r="427" spans="1:1">
      <c r="A427" t="str">
        <f>Tube_Profile!L64</f>
        <v>'&lt;option value="610;12.5"&gt;B610/12.5&lt;/option&gt;</v>
      </c>
    </row>
    <row r="428" spans="1:1">
      <c r="A428" t="str">
        <f>Tube_Profile!L65</f>
        <v>'&lt;option value="610;16"&gt;B610/16&lt;/option&gt;</v>
      </c>
    </row>
    <row r="429" spans="1:1">
      <c r="A429" t="str">
        <f>Tube_Profile!L66</f>
        <v>'&lt;option value="610;20"&gt;B610/20&lt;/option&gt;</v>
      </c>
    </row>
    <row r="430" spans="1:1">
      <c r="A430" t="str">
        <f>Tube_Profile!L67</f>
        <v>'&lt;option value="610;30"&gt;B610/30&lt;/option&gt;</v>
      </c>
    </row>
    <row r="431" spans="1:1">
      <c r="A431" t="str">
        <f>T_profile!W4</f>
        <v>'&lt;option value="15;15;3;3;3;1.5;1;7.5;4.6"&gt;T15/15/3&lt;/option&gt;</v>
      </c>
    </row>
    <row r="432" spans="1:1">
      <c r="A432" t="str">
        <f>T_profile!W5</f>
        <v>'&lt;option value="20;20;3;3;3;1.5;1;10;5.8"&gt;T20/20/3&lt;/option&gt;</v>
      </c>
    </row>
    <row r="433" spans="1:1">
      <c r="A433" t="str">
        <f>T_profile!W6</f>
        <v>'&lt;option value="25;25;3.5;3.5;3.5;2;1;12.5;7.3"&gt;T25/25/3.5&lt;/option&gt;</v>
      </c>
    </row>
    <row r="434" spans="1:1">
      <c r="A434" t="str">
        <f>T_profile!W7</f>
        <v>'&lt;option value="30;30;4;4;4;2;1;15;8.5"&gt;T30/30/4&lt;/option&gt;</v>
      </c>
    </row>
    <row r="435" spans="1:1">
      <c r="A435" t="str">
        <f>T_profile!W8</f>
        <v>'&lt;option value="35;35;4.5;4.5;4.5;2.5;1;17.5;9.9"&gt;T35/35/4.5&lt;/option&gt;</v>
      </c>
    </row>
    <row r="436" spans="1:1">
      <c r="A436" t="str">
        <f>T_profile!W9</f>
        <v>'&lt;option value="40;40;5;5;5;2.5;1;20;11.2"&gt;T40/40/5&lt;/option&gt;</v>
      </c>
    </row>
    <row r="437" spans="1:1">
      <c r="A437" t="str">
        <f>T_profile!W10</f>
        <v>'&lt;option value="45;45;5.5;5.5;5.5;3;1.5;22.5;12.6"&gt;T45/45/5.5&lt;/option&gt;</v>
      </c>
    </row>
    <row r="438" spans="1:1">
      <c r="A438" t="str">
        <f>T_profile!W11</f>
        <v>'&lt;option value="50;50;6;6;6;3;1.5;25;13.9"&gt;T50/50/6&lt;/option&gt;</v>
      </c>
    </row>
    <row r="439" spans="1:1">
      <c r="A439" t="str">
        <f>T_profile!W12</f>
        <v>'&lt;option value="60;60;7;7;7;3.5;2;30;16.6"&gt;T60/60/7&lt;/option&gt;</v>
      </c>
    </row>
    <row r="440" spans="1:1">
      <c r="A440" t="str">
        <f>T_profile!W13</f>
        <v>'&lt;option value="70;70;8;8;8;4;2;35;19.4"&gt;T70/70/7&lt;/option&gt;</v>
      </c>
    </row>
    <row r="441" spans="1:1">
      <c r="A441" t="str">
        <f>T_profile!W14</f>
        <v>'&lt;option value="80;80;9;9;9;4.5;2;40;22.2"&gt;T80/80/9&lt;/option&gt;</v>
      </c>
    </row>
    <row r="442" spans="1:1">
      <c r="A442" t="str">
        <f>T_profile!W15</f>
        <v>'&lt;option value="90;90;10;10;10;5;2.5;45;24.8"&gt;T90/90/10&lt;/option&gt;</v>
      </c>
    </row>
    <row r="443" spans="1:1">
      <c r="A443" t="str">
        <f>T_profile!W16</f>
        <v>'&lt;option value="100;100;11;11;11;5.5;3;50;27.4"&gt;T100/100/11&lt;/option&gt;</v>
      </c>
    </row>
    <row r="444" spans="1:1">
      <c r="A444" t="str">
        <f>T_profile!W17</f>
        <v>'&lt;option value="120;120;13;13;13;6.5;3;60;32.8"&gt;T120/120/13&lt;/option&gt;</v>
      </c>
    </row>
    <row r="445" spans="1:1">
      <c r="A445" t="str">
        <f>T_profile!W18</f>
        <v>'&lt;option value="140;140;15;15;15;7.5;4;70;38"&gt;T140/140/15&lt;/option&gt;</v>
      </c>
    </row>
    <row r="446" spans="1:1">
      <c r="A446" t="str">
        <f>T_profile!W19</f>
        <v>'&lt;option value="160;160;15;15;15;7.5;4;80;42"&gt;T160/160/15&lt;/option&gt;</v>
      </c>
    </row>
    <row r="447" spans="1:1">
      <c r="A447" t="str">
        <f>T_profile!W20</f>
        <v>'&lt;option value="180;180;18;18;18;9;4.5;90;48"&gt;T180/180/18&lt;/option&gt;</v>
      </c>
    </row>
    <row r="448" spans="1:1">
      <c r="A448" t="str">
        <f>T_profile!W21</f>
        <v>'&lt;option value="30;60;5.5;5.5;5.5;3;1.5;30;6.7"&gt;T60/30/5.5&lt;/option&gt;</v>
      </c>
    </row>
    <row r="449" spans="1:1">
      <c r="A449" t="str">
        <f>T_profile!W22</f>
        <v>'&lt;option value="35;70;6;6;6;3;1.5;35;7.7"&gt;T70/35/6&lt;/option&gt;</v>
      </c>
    </row>
    <row r="450" spans="1:1">
      <c r="A450" t="str">
        <f>T_profile!W23</f>
        <v>'&lt;option value="40;80;7;7;7;3.5;2;40;8.8"&gt;T80/40/7&lt;/option&gt;</v>
      </c>
    </row>
    <row r="451" spans="1:1">
      <c r="A451" t="str">
        <f>T_profile!W24</f>
        <v>'&lt;option value="45;90;8;8;8;4;2;45;12.7"&gt;T90/45/8&lt;/option&gt;</v>
      </c>
    </row>
    <row r="452" spans="1:1">
      <c r="A452" t="str">
        <f>T_profile!W25</f>
        <v>'&lt;option value="50;100;8.5;8.5;8.5;4.5;2;50;10.9"&gt;T100/50/8.5&lt;/option&gt;</v>
      </c>
    </row>
    <row r="453" spans="1:1">
      <c r="A453" t="str">
        <f>T_profile!W26</f>
        <v>'&lt;option value="60;120;10;10;10;5;2.5;60;13"&gt;T120/60/10&lt;/option&gt;</v>
      </c>
    </row>
    <row r="454" spans="1:1">
      <c r="A454" t="str">
        <f>T_profile!W27</f>
        <v>'&lt;option value="70;140;11.5;11.5;11.5;6;3;70;15.1"&gt;T140/70/11.5&lt;/option&gt;</v>
      </c>
    </row>
    <row r="455" spans="1:1">
      <c r="A455" t="str">
        <f>T_profile!W28</f>
        <v>'&lt;option value="80;160;13;13;13;6.5;3.5;80;17.2"&gt;T160/80/13&lt;/option&gt;</v>
      </c>
    </row>
    <row r="456" spans="1:1">
      <c r="A456" t="str">
        <f>T_profile!W29</f>
        <v>'&lt;option value="90;180;14.5;14.5;14.5;7.5;3.5;90;19.3"&gt;T180/90/14.5&lt;/option&gt;</v>
      </c>
    </row>
    <row r="457" spans="1:1">
      <c r="A457" t="str">
        <f>T_profile!W30</f>
        <v>'&lt;option value="100;200;16;16;16;8;4;100;21.4"&gt;T200/100/16&lt;/option&gt;</v>
      </c>
    </row>
    <row r="458" spans="1:1">
      <c r="A458" t="str">
        <f>CChannelParallelFlange!Q4</f>
        <v>'&lt;option value="80;50;4.5;8;10;18.5"&gt;UPE80&lt;/option&gt;</v>
      </c>
    </row>
    <row r="459" spans="1:1">
      <c r="A459" t="str">
        <f>CChannelParallelFlange!Q5</f>
        <v>'&lt;option value="100;55;5;8.5;10;19.4"&gt;UPE100&lt;/option&gt;</v>
      </c>
    </row>
    <row r="460" spans="1:1">
      <c r="A460" t="str">
        <f>CChannelParallelFlange!Q6</f>
        <v>'&lt;option value="120;60;5.5;9;10;20.4"&gt;UPE120&lt;/option&gt;</v>
      </c>
    </row>
    <row r="461" spans="1:1">
      <c r="A461" t="str">
        <f>CChannelParallelFlange!Q7</f>
        <v>'&lt;option value="140;65;6;9.5;10;21.3"&gt;UPE140&lt;/option&gt;</v>
      </c>
    </row>
    <row r="462" spans="1:1">
      <c r="A462" t="str">
        <f>CChannelParallelFlange!Q8</f>
        <v>'&lt;option value="160;70;6.5;10;12;22.1"&gt;UPE160&lt;/option&gt;</v>
      </c>
    </row>
    <row r="463" spans="1:1">
      <c r="A463" t="str">
        <f>CChannelParallelFlange!Q9</f>
        <v>'&lt;option value="180;75;7;10.5;12;23.1"&gt;UPE180&lt;/option&gt;</v>
      </c>
    </row>
    <row r="464" spans="1:1">
      <c r="A464" t="str">
        <f>CChannelParallelFlange!Q10</f>
        <v>'&lt;option value="200;80;7.5;11;12;24.1"&gt;UPE200&lt;/option&gt;</v>
      </c>
    </row>
    <row r="465" spans="1:1">
      <c r="A465" t="str">
        <f>CChannelParallelFlange!Q11</f>
        <v>'&lt;option value="220;85;8;12;12;25.5"&gt;UPE220&lt;/option&gt;</v>
      </c>
    </row>
    <row r="466" spans="1:1">
      <c r="A466" t="str">
        <f>CChannelParallelFlange!Q12</f>
        <v>'&lt;option value="240;90;8.5;13;15;26.8"&gt;UPE240&lt;/option&gt;</v>
      </c>
    </row>
    <row r="467" spans="1:1">
      <c r="A467" t="str">
        <f>CChannelParallelFlange!Q13</f>
        <v>'&lt;option value="270;95;9;14;15;27.8"&gt;UPE270&lt;/option&gt;</v>
      </c>
    </row>
    <row r="468" spans="1:1">
      <c r="A468" t="str">
        <f>CChannelParallelFlange!Q14</f>
        <v>'&lt;option value="300;100;9.5;15;15;28.9"&gt;UPE300&lt;/option&gt;</v>
      </c>
    </row>
    <row r="469" spans="1:1">
      <c r="A469" t="str">
        <f>CChannelParallelFlange!Q15</f>
        <v>'&lt;option value="330;105;11;16;18;29"&gt;UPE330&lt;/option&gt;</v>
      </c>
    </row>
    <row r="470" spans="1:1">
      <c r="A470" t="str">
        <f>CChannelParallelFlange!Q16</f>
        <v>'&lt;option value="360;110;12;17;18;29.7"&gt;UPE360&lt;/option&gt;</v>
      </c>
    </row>
    <row r="471" spans="1:1">
      <c r="A471" t="str">
        <f>CChannelParallelFlange!Q17</f>
        <v>'&lt;option value="400;115;13.5;18;18;29.8"&gt;UPE400&lt;/option&gt;</v>
      </c>
    </row>
    <row r="472" spans="1:1">
      <c r="A472" t="str">
        <f>CChannelParallelFlange!Q18</f>
        <v>'&lt;option value="80;45;5;8;8;16.1"&gt;UAP80&lt;/option&gt;</v>
      </c>
    </row>
    <row r="473" spans="1:1">
      <c r="A473" t="str">
        <f>CChannelParallelFlange!Q19</f>
        <v>'&lt;option value="100;50;5.5;8.5;8.5;17"&gt;UAP100&lt;/option&gt;</v>
      </c>
    </row>
    <row r="474" spans="1:1">
      <c r="A474" t="str">
        <f>CChannelParallelFlange!Q20</f>
        <v>'&lt;option value="130;55;6;9.5;9.5;17.7"&gt;UAP130&lt;/option&gt;</v>
      </c>
    </row>
    <row r="475" spans="1:1">
      <c r="A475" t="str">
        <f>CChannelParallelFlange!Q21</f>
        <v>'&lt;option value="150;65;7;10.25;10.25;20.5"&gt;UAP150&lt;/option&gt;</v>
      </c>
    </row>
    <row r="476" spans="1:1">
      <c r="A476" t="str">
        <f>CChannelParallelFlange!Q22</f>
        <v>'&lt;option value="175;70;7.5;10.75;10.75;21.2"&gt;UAP175&lt;/option&gt;</v>
      </c>
    </row>
    <row r="477" spans="1:1">
      <c r="A477" t="str">
        <f>CChannelParallelFlange!Q23</f>
        <v>'&lt;option value="200;75;8;11.5;11.5;22.2"&gt;UAP200&lt;/option&gt;</v>
      </c>
    </row>
    <row r="478" spans="1:1">
      <c r="A478" t="str">
        <f>CChannelParallelFlange!Q24</f>
        <v>'&lt;option value="220;80;8;12.5;12.5;24"&gt;UAP220&lt;/option&gt;</v>
      </c>
    </row>
    <row r="479" spans="1:1">
      <c r="A479" t="str">
        <f>CChannelParallelFlange!Q25</f>
        <v>'&lt;option value="250;85;9;13.5;13.5;24.5"&gt;UAP250&lt;/option&gt;</v>
      </c>
    </row>
    <row r="480" spans="1:1">
      <c r="A480" t="str">
        <f>CChannelParallelFlange!Q26</f>
        <v>'&lt;option value="300;100;9.5;16;16;29.6"&gt;UAP300&lt;/option&gt;</v>
      </c>
    </row>
    <row r="481" spans="1:1">
      <c r="A481" t="str">
        <f>Rectangle!K3</f>
        <v>'&lt;option value="40;4"&gt;S40/4&lt;/option&gt;</v>
      </c>
    </row>
    <row r="482" spans="1:1">
      <c r="A482" t="str">
        <f>Rectangle!K4</f>
        <v>'&lt;option value="40;5"&gt;S40/5&lt;/option&gt;</v>
      </c>
    </row>
    <row r="483" spans="1:1">
      <c r="A483" t="str">
        <f>Rectangle!K5</f>
        <v>'&lt;option value="40;6"&gt;S40/6&lt;/option&gt;</v>
      </c>
    </row>
    <row r="484" spans="1:1">
      <c r="A484" t="str">
        <f>Rectangle!K6</f>
        <v>'&lt;option value="40;7"&gt;S40/7&lt;/option&gt;</v>
      </c>
    </row>
    <row r="485" spans="1:1">
      <c r="A485" t="str">
        <f>Rectangle!K7</f>
        <v>'&lt;option value="40;8"&gt;S40/8&lt;/option&gt;</v>
      </c>
    </row>
    <row r="486" spans="1:1">
      <c r="A486" t="str">
        <f>Rectangle!K8</f>
        <v>'&lt;option value="40;9"&gt;S40/9&lt;/option&gt;</v>
      </c>
    </row>
    <row r="487" spans="1:1">
      <c r="A487" t="str">
        <f>Rectangle!K9</f>
        <v>'&lt;option value="40;10"&gt;S40/10&lt;/option&gt;</v>
      </c>
    </row>
    <row r="488" spans="1:1">
      <c r="A488" t="str">
        <f>Rectangle!K10</f>
        <v>'&lt;option value="50;4"&gt;S50/4&lt;/option&gt;</v>
      </c>
    </row>
    <row r="489" spans="1:1">
      <c r="A489" t="str">
        <f>Rectangle!K11</f>
        <v>'&lt;option value="50;5"&gt;S50/5&lt;/option&gt;</v>
      </c>
    </row>
    <row r="490" spans="1:1">
      <c r="A490" t="str">
        <f>Rectangle!K12</f>
        <v>'&lt;option value="50;6"&gt;S50/6&lt;/option&gt;</v>
      </c>
    </row>
    <row r="491" spans="1:1">
      <c r="A491" t="str">
        <f>Rectangle!K13</f>
        <v>'&lt;option value="50;7"&gt;S50/7&lt;/option&gt;</v>
      </c>
    </row>
    <row r="492" spans="1:1">
      <c r="A492" t="str">
        <f>Rectangle!K14</f>
        <v>'&lt;option value="50;8"&gt;S50/8&lt;/option&gt;</v>
      </c>
    </row>
    <row r="493" spans="1:1">
      <c r="A493" t="str">
        <f>Rectangle!K15</f>
        <v>'&lt;option value="50;9"&gt;S50/9&lt;/option&gt;</v>
      </c>
    </row>
    <row r="494" spans="1:1">
      <c r="A494" t="str">
        <f>Rectangle!K16</f>
        <v>'&lt;option value="50;10"&gt;S50/10&lt;/option&gt;</v>
      </c>
    </row>
    <row r="495" spans="1:1">
      <c r="A495" t="str">
        <f>Rectangle!K17</f>
        <v>'&lt;option value="60;4"&gt;S60/4&lt;/option&gt;</v>
      </c>
    </row>
    <row r="496" spans="1:1">
      <c r="A496" t="str">
        <f>Rectangle!K18</f>
        <v>'&lt;option value="60;5"&gt;S60/5&lt;/option&gt;</v>
      </c>
    </row>
    <row r="497" spans="1:1">
      <c r="A497" t="str">
        <f>Rectangle!K19</f>
        <v>'&lt;option value="60;6"&gt;S60/6&lt;/option&gt;</v>
      </c>
    </row>
    <row r="498" spans="1:1">
      <c r="A498" t="str">
        <f>Rectangle!K20</f>
        <v>'&lt;option value="60;7"&gt;S60/7&lt;/option&gt;</v>
      </c>
    </row>
    <row r="499" spans="1:1">
      <c r="A499" t="str">
        <f>Rectangle!K21</f>
        <v>'&lt;option value="60;8"&gt;S60/8&lt;/option&gt;</v>
      </c>
    </row>
    <row r="500" spans="1:1">
      <c r="A500" t="str">
        <f>Rectangle!K22</f>
        <v>'&lt;option value="60;9"&gt;S60/9&lt;/option&gt;</v>
      </c>
    </row>
    <row r="501" spans="1:1">
      <c r="A501" t="str">
        <f>Rectangle!K23</f>
        <v>'&lt;option value="60;10"&gt;S60/10&lt;/option&gt;</v>
      </c>
    </row>
    <row r="502" spans="1:1">
      <c r="A502" t="str">
        <f>Rectangle!K24</f>
        <v>'&lt;option value="70;4"&gt;S70/4&lt;/option&gt;</v>
      </c>
    </row>
    <row r="503" spans="1:1">
      <c r="A503" t="str">
        <f>Rectangle!K25</f>
        <v>'&lt;option value="70;5"&gt;S70/5&lt;/option&gt;</v>
      </c>
    </row>
    <row r="504" spans="1:1">
      <c r="A504" t="str">
        <f>Rectangle!K26</f>
        <v>'&lt;option value="70;6"&gt;S70/6&lt;/option&gt;</v>
      </c>
    </row>
    <row r="505" spans="1:1">
      <c r="A505" t="str">
        <f>Rectangle!K27</f>
        <v>'&lt;option value="70;7"&gt;S70/7&lt;/option&gt;</v>
      </c>
    </row>
    <row r="506" spans="1:1">
      <c r="A506" t="str">
        <f>Rectangle!K28</f>
        <v>'&lt;option value="70;8"&gt;S70/8&lt;/option&gt;</v>
      </c>
    </row>
    <row r="507" spans="1:1">
      <c r="A507" t="str">
        <f>Rectangle!K29</f>
        <v>'&lt;option value="70;9"&gt;S70/9&lt;/option&gt;</v>
      </c>
    </row>
    <row r="508" spans="1:1">
      <c r="A508" t="str">
        <f>Rectangle!K30</f>
        <v>'&lt;option value="70;10"&gt;S70/10&lt;/option&gt;</v>
      </c>
    </row>
    <row r="509" spans="1:1">
      <c r="A509" t="str">
        <f>Rectangle!K31</f>
        <v>'&lt;option value="80;4"&gt;S80/4&lt;/option&gt;</v>
      </c>
    </row>
    <row r="510" spans="1:1">
      <c r="A510" t="str">
        <f>Rectangle!K32</f>
        <v>'&lt;option value="80;5"&gt;S80/5&lt;/option&gt;</v>
      </c>
    </row>
    <row r="511" spans="1:1">
      <c r="A511" t="str">
        <f>Rectangle!K33</f>
        <v>'&lt;option value="80;6"&gt;S80/6&lt;/option&gt;</v>
      </c>
    </row>
    <row r="512" spans="1:1">
      <c r="A512" t="str">
        <f>Rectangle!K34</f>
        <v>'&lt;option value="80;7"&gt;S80/7&lt;/option&gt;</v>
      </c>
    </row>
    <row r="513" spans="1:1">
      <c r="A513" t="str">
        <f>Rectangle!K35</f>
        <v>'&lt;option value="80;8"&gt;S80/8&lt;/option&gt;</v>
      </c>
    </row>
    <row r="514" spans="1:1">
      <c r="A514" t="str">
        <f>Rectangle!K36</f>
        <v>'&lt;option value="80;9"&gt;S80/9&lt;/option&gt;</v>
      </c>
    </row>
    <row r="515" spans="1:1">
      <c r="A515" t="str">
        <f>Rectangle!K37</f>
        <v>'&lt;option value="80;10"&gt;S80/10&lt;/option&gt;</v>
      </c>
    </row>
    <row r="516" spans="1:1">
      <c r="A516" t="str">
        <f>Rectangle!K38</f>
        <v>'&lt;option value="80;12"&gt;S80/12&lt;/option&gt;</v>
      </c>
    </row>
    <row r="517" spans="1:1">
      <c r="A517" t="str">
        <f>Rectangle!K39</f>
        <v>'&lt;option value="80;15"&gt;S80/15&lt;/option&gt;</v>
      </c>
    </row>
    <row r="518" spans="1:1">
      <c r="A518" t="str">
        <f>Rectangle!K40</f>
        <v>'&lt;option value="100;5"&gt;S100/5&lt;/option&gt;</v>
      </c>
    </row>
    <row r="519" spans="1:1">
      <c r="A519" t="str">
        <f>Rectangle!K41</f>
        <v>'&lt;option value="100;6"&gt;S100/6&lt;/option&gt;</v>
      </c>
    </row>
    <row r="520" spans="1:1">
      <c r="A520" t="str">
        <f>Rectangle!K42</f>
        <v>'&lt;option value="100;7"&gt;S100/7&lt;/option&gt;</v>
      </c>
    </row>
    <row r="521" spans="1:1">
      <c r="A521" t="str">
        <f>Rectangle!K43</f>
        <v>'&lt;option value="100;8"&gt;S100/8&lt;/option&gt;</v>
      </c>
    </row>
    <row r="522" spans="1:1">
      <c r="A522" t="str">
        <f>Rectangle!K44</f>
        <v>'&lt;option value="100;9"&gt;S100/9&lt;/option&gt;</v>
      </c>
    </row>
    <row r="523" spans="1:1">
      <c r="A523" t="str">
        <f>Rectangle!K45</f>
        <v>'&lt;option value="100;10"&gt;S100/10&lt;/option&gt;</v>
      </c>
    </row>
    <row r="524" spans="1:1">
      <c r="A524" t="str">
        <f>Rectangle!K46</f>
        <v>'&lt;option value="100;12"&gt;S100/12&lt;/option&gt;</v>
      </c>
    </row>
    <row r="525" spans="1:1">
      <c r="A525" t="str">
        <f>Rectangle!K47</f>
        <v>'&lt;option value="100;15"&gt;S100/15&lt;/option&gt;</v>
      </c>
    </row>
    <row r="526" spans="1:1">
      <c r="A526" t="str">
        <f>Rectangle!K48</f>
        <v>'&lt;option value="120;5"&gt;S120/5&lt;/option&gt;</v>
      </c>
    </row>
    <row r="527" spans="1:1">
      <c r="A527" t="str">
        <f>Rectangle!K49</f>
        <v>'&lt;option value="120;6"&gt;S120/6&lt;/option&gt;</v>
      </c>
    </row>
    <row r="528" spans="1:1">
      <c r="A528" t="str">
        <f>Rectangle!K50</f>
        <v>'&lt;option value="120;7"&gt;S120/7&lt;/option&gt;</v>
      </c>
    </row>
    <row r="529" spans="1:1">
      <c r="A529" t="str">
        <f>Rectangle!K51</f>
        <v>'&lt;option value="120;8"&gt;S120/8&lt;/option&gt;</v>
      </c>
    </row>
    <row r="530" spans="1:1">
      <c r="A530" t="str">
        <f>Rectangle!K52</f>
        <v>'&lt;option value="120;9"&gt;S120/9&lt;/option&gt;</v>
      </c>
    </row>
    <row r="531" spans="1:1">
      <c r="A531" t="str">
        <f>Rectangle!K53</f>
        <v>'&lt;option value="120;10"&gt;S120/10&lt;/option&gt;</v>
      </c>
    </row>
    <row r="532" spans="1:1">
      <c r="A532" t="str">
        <f>Rectangle!K54</f>
        <v>'&lt;option value="120;12"&gt;S120/12&lt;/option&gt;</v>
      </c>
    </row>
    <row r="533" spans="1:1">
      <c r="A533" t="str">
        <f>Rectangle!K55</f>
        <v>'&lt;option value="120;15"&gt;S120/15&lt;/option&gt;</v>
      </c>
    </row>
    <row r="534" spans="1:1">
      <c r="A534" t="str">
        <f>Round!J4</f>
        <v>'&lt;option value="8;4"&gt;R8&lt;/option&gt;</v>
      </c>
    </row>
    <row r="535" spans="1:1">
      <c r="A535" t="str">
        <f>Round!J5</f>
        <v>'&lt;option value="10;5"&gt;R10&lt;/option&gt;</v>
      </c>
    </row>
    <row r="536" spans="1:1">
      <c r="A536" t="str">
        <f>Round!J6</f>
        <v>'&lt;option value="12;6"&gt;R12&lt;/option&gt;</v>
      </c>
    </row>
    <row r="537" spans="1:1">
      <c r="A537" t="str">
        <f>Round!J7</f>
        <v>'&lt;option value="14;7"&gt;R14&lt;/option&gt;</v>
      </c>
    </row>
    <row r="538" spans="1:1">
      <c r="A538" t="str">
        <f>Round!J8</f>
        <v>'&lt;option value="15;7.5"&gt;R15&lt;/option&gt;</v>
      </c>
    </row>
    <row r="539" spans="1:1">
      <c r="A539" t="str">
        <f>Round!J9</f>
        <v>'&lt;option value="16;8"&gt;R16&lt;/option&gt;</v>
      </c>
    </row>
    <row r="540" spans="1:1">
      <c r="A540" t="str">
        <f>Round!J10</f>
        <v>'&lt;option value="18;9"&gt;R18&lt;/option&gt;</v>
      </c>
    </row>
    <row r="541" spans="1:1">
      <c r="A541" t="str">
        <f>Round!J11</f>
        <v>'&lt;option value="19;9.5"&gt;R19&lt;/option&gt;</v>
      </c>
    </row>
    <row r="542" spans="1:1">
      <c r="A542" t="str">
        <f>Round!J12</f>
        <v>'&lt;option value="20;10"&gt;R20&lt;/option&gt;</v>
      </c>
    </row>
    <row r="543" spans="1:1">
      <c r="A543" t="str">
        <f>Round!J13</f>
        <v>'&lt;option value="22;11"&gt;R22&lt;/option&gt;</v>
      </c>
    </row>
    <row r="544" spans="1:1">
      <c r="A544" t="str">
        <f>Round!J14</f>
        <v>'&lt;option value="24;12"&gt;R24&lt;/option&gt;</v>
      </c>
    </row>
    <row r="545" spans="1:1">
      <c r="A545" t="str">
        <f>Round!J15</f>
        <v>'&lt;option value="25;12.5"&gt;R25&lt;/option&gt;</v>
      </c>
    </row>
    <row r="546" spans="1:1">
      <c r="A546" t="str">
        <f>Round!J16</f>
        <v>'&lt;option value="27;13.5"&gt;R27&lt;/option&gt;</v>
      </c>
    </row>
    <row r="547" spans="1:1">
      <c r="A547" t="str">
        <f>Round!J17</f>
        <v>'&lt;option value="28;14"&gt;R28&lt;/option&gt;</v>
      </c>
    </row>
    <row r="548" spans="1:1">
      <c r="A548" t="str">
        <f>Round!J18</f>
        <v>'&lt;option value="30;15"&gt;R30&lt;/option&gt;</v>
      </c>
    </row>
    <row r="549" spans="1:1">
      <c r="A549" t="str">
        <f>Round!J19</f>
        <v>'&lt;option value="31;15.5"&gt;R31&lt;/option&gt;</v>
      </c>
    </row>
    <row r="550" spans="1:1">
      <c r="A550" t="str">
        <f>Round!J20</f>
        <v>'&lt;option value="32;16"&gt;R32&lt;/option&gt;</v>
      </c>
    </row>
    <row r="551" spans="1:1">
      <c r="A551" t="str">
        <f>Round!J21</f>
        <v>'&lt;option value="35;17.5"&gt;R35&lt;/option&gt;</v>
      </c>
    </row>
    <row r="552" spans="1:1">
      <c r="A552" t="str">
        <f>Round!J22</f>
        <v>'&lt;option value="38;19"&gt;R38&lt;/option&gt;</v>
      </c>
    </row>
    <row r="553" spans="1:1">
      <c r="A553" t="str">
        <f>Round!J23</f>
        <v>'&lt;option value="40;20"&gt;R40&lt;/option&gt;</v>
      </c>
    </row>
    <row r="554" spans="1:1">
      <c r="A554" t="str">
        <f>Round!J24</f>
        <v>'&lt;option value="45;22.5"&gt;R45&lt;/option&gt;</v>
      </c>
    </row>
    <row r="555" spans="1:1">
      <c r="A555" t="str">
        <f>Round!J25</f>
        <v>'&lt;option value="50;25"&gt;R50&lt;/option&gt;</v>
      </c>
    </row>
    <row r="556" spans="1:1">
      <c r="A556" t="str">
        <f>Round!J26</f>
        <v>'&lt;option value="55;27.5"&gt;R55&lt;/option&gt;</v>
      </c>
    </row>
    <row r="557" spans="1:1">
      <c r="A557" t="str">
        <f>Round!J27</f>
        <v>'&lt;option value="60;30"&gt;R60&lt;/option&gt;</v>
      </c>
    </row>
    <row r="558" spans="1:1">
      <c r="A558" t="str">
        <f>Round!J28</f>
        <v>'&lt;option value="65;32.5"&gt;R65&lt;/option&gt;</v>
      </c>
    </row>
    <row r="559" spans="1:1">
      <c r="A559" t="str">
        <f>Round!J29</f>
        <v>'&lt;option value="70;35"&gt;R70&lt;/option&gt;</v>
      </c>
    </row>
    <row r="560" spans="1:1">
      <c r="A560" t="str">
        <f>Round!J30</f>
        <v>'&lt;option value="75;37.5"&gt;R75&lt;/option&gt;</v>
      </c>
    </row>
    <row r="561" spans="1:1">
      <c r="A561" t="str">
        <f>Round!J31</f>
        <v>'&lt;option value="80;40"&gt;R80&lt;/option&gt;</v>
      </c>
    </row>
    <row r="562" spans="1:1">
      <c r="A562" t="str">
        <f>Round!J32</f>
        <v>'&lt;option value="90;45"&gt;R90&lt;/option&gt;</v>
      </c>
    </row>
    <row r="563" spans="1:1">
      <c r="A563" t="str">
        <f>Round!J33</f>
        <v>'&lt;option value="100;50"&gt;R100&lt;/option&gt;</v>
      </c>
    </row>
    <row r="564" spans="1:1">
      <c r="A564" t="str">
        <f>RectangleHollowSection!R4</f>
        <v>'&lt;option value="50;30;3.2;4.8;3.2"&gt;K50/30/3.2&lt;/option&gt;</v>
      </c>
    </row>
    <row r="565" spans="1:1">
      <c r="A565" t="str">
        <f>RectangleHollowSection!R5</f>
        <v>'&lt;option value="50;30;4;4;6"&gt;K50/30/4&lt;/option&gt;</v>
      </c>
    </row>
    <row r="566" spans="1:1">
      <c r="A566" t="str">
        <f>RectangleHollowSection!R6</f>
        <v>'&lt;option value="60;40;4;4;6"&gt;K60/40/4&lt;/option&gt;</v>
      </c>
    </row>
    <row r="567" spans="1:1">
      <c r="A567" t="str">
        <f>RectangleHollowSection!R7</f>
        <v>'&lt;option value="60;40;5;5;7.5"&gt;K60/40/5&lt;/option&gt;</v>
      </c>
    </row>
    <row r="568" spans="1:1">
      <c r="A568" t="str">
        <f>RectangleHollowSection!R8</f>
        <v>'&lt;option value="80;40;4;4;6"&gt;K80/40/4&lt;/option&gt;</v>
      </c>
    </row>
    <row r="569" spans="1:1">
      <c r="A569" t="str">
        <f>RectangleHollowSection!R9</f>
        <v>'&lt;option value="80;40;5;5;7.5"&gt;K80/40/5&lt;/option&gt;</v>
      </c>
    </row>
    <row r="570" spans="1:1">
      <c r="A570" t="str">
        <f>RectangleHollowSection!R10</f>
        <v>'&lt;option value="80;40;6.3;6.3;9.45"&gt;K80/40/6.3&lt;/option&gt;</v>
      </c>
    </row>
    <row r="571" spans="1:1">
      <c r="A571" t="str">
        <f>RectangleHollowSection!R11</f>
        <v>'&lt;option value="90;50;5;5;7.5"&gt;K90/50/5&lt;/option&gt;</v>
      </c>
    </row>
    <row r="572" spans="1:1">
      <c r="A572" t="str">
        <f>RectangleHollowSection!R12</f>
        <v>'&lt;option value="90;50;6.3;6.3;9.45"&gt;K90/50/6.3&lt;/option&gt;</v>
      </c>
    </row>
    <row r="573" spans="1:1">
      <c r="A573" t="str">
        <f>RectangleHollowSection!R13</f>
        <v>'&lt;option value="100;50;4;4;6"&gt;K100/50/4&lt;/option&gt;</v>
      </c>
    </row>
    <row r="574" spans="1:1">
      <c r="A574" t="str">
        <f>RectangleHollowSection!R14</f>
        <v>'&lt;option value="100;50;5;5;7.5"&gt;K100/50/5&lt;/option&gt;</v>
      </c>
    </row>
    <row r="575" spans="1:1">
      <c r="A575" t="str">
        <f>RectangleHollowSection!R15</f>
        <v>'&lt;option value="100;50;6.3;6.3;9.45"&gt;K100/50/6.3&lt;/option&gt;</v>
      </c>
    </row>
    <row r="576" spans="1:1">
      <c r="A576" t="str">
        <f>RectangleHollowSection!R16</f>
        <v>'&lt;option value="100;60;5;5;7.5"&gt;K100/60/5&lt;/option&gt;</v>
      </c>
    </row>
    <row r="577" spans="1:1">
      <c r="A577" t="str">
        <f>RectangleHollowSection!R17</f>
        <v>'&lt;option value="100;60;6.3;6.3;9.45"&gt;K100/60/6.3&lt;/option&gt;</v>
      </c>
    </row>
    <row r="578" spans="1:1">
      <c r="A578" t="str">
        <f>RectangleHollowSection!R18</f>
        <v>'&lt;option value="120;60;5;5;7.5"&gt;K120/60/5&lt;/option&gt;</v>
      </c>
    </row>
    <row r="579" spans="1:1">
      <c r="A579" t="str">
        <f>RectangleHollowSection!R19</f>
        <v>'&lt;option value="120;60;6.3;6.3;9.45"&gt;K120/60/6.3&lt;/option&gt;</v>
      </c>
    </row>
    <row r="580" spans="1:1">
      <c r="A580" t="str">
        <f>RectangleHollowSection!R20</f>
        <v>'&lt;option value="120;80;6.3;6.3;9.45"&gt;K120/80/6.3&lt;/option&gt;</v>
      </c>
    </row>
    <row r="581" spans="1:1">
      <c r="A581" t="str">
        <f>RectangleHollowSection!R21</f>
        <v>'&lt;option value="120;80;8;8;12"&gt;K120/80/8&lt;/option&gt;</v>
      </c>
    </row>
    <row r="582" spans="1:1">
      <c r="A582" t="str">
        <f>RectangleHollowSection!R22</f>
        <v>'&lt;option value="150;100;6.3;6.3;9.45"&gt;K150/100/6.3&lt;/option&gt;</v>
      </c>
    </row>
    <row r="583" spans="1:1">
      <c r="A583" t="str">
        <f>RectangleHollowSection!R23</f>
        <v>'&lt;option value="150;100;8;8;12"&gt;K150/100/8&lt;/option&gt;</v>
      </c>
    </row>
    <row r="584" spans="1:1">
      <c r="A584" t="str">
        <f>RectangleHollowSection!R24</f>
        <v>'&lt;option value="150;100;10;10;15"&gt;K150/100/10&lt;/option&gt;</v>
      </c>
    </row>
    <row r="585" spans="1:1">
      <c r="A585" t="str">
        <f>RectangleHollowSection!R25</f>
        <v>'&lt;option value="160;80;8;8;12"&gt;K160/80/8&lt;/option&gt;</v>
      </c>
    </row>
    <row r="586" spans="1:1">
      <c r="A586" t="str">
        <f>RectangleHollowSection!R26</f>
        <v>'&lt;option value="160;80;10;10;15"&gt;K160/80/10&lt;/option&gt;</v>
      </c>
    </row>
    <row r="587" spans="1:1">
      <c r="A587" t="str">
        <f>RectangleHollowSection!R27</f>
        <v>'&lt;option value="200;100;8;8;12"&gt;K200/100/8&lt;/option&gt;</v>
      </c>
    </row>
    <row r="588" spans="1:1">
      <c r="A588" t="str">
        <f>RectangleHollowSection!R28</f>
        <v>'&lt;option value="200;100;10;10;15"&gt;K200/100/10&lt;/option&gt;</v>
      </c>
    </row>
    <row r="589" spans="1:1">
      <c r="A589" t="str">
        <f>RectangleHollowSection!R29</f>
        <v>'&lt;option value="200;100;12.5;12.5;18.75"&gt;K200/100/12.5&lt;/option&gt;</v>
      </c>
    </row>
    <row r="590" spans="1:1">
      <c r="A590" t="str">
        <f>RectangleHollowSection!R30</f>
        <v>'&lt;option value="200;120;8;8;12"&gt;K200/120/8&lt;/option&gt;</v>
      </c>
    </row>
    <row r="591" spans="1:1">
      <c r="A591" t="str">
        <f>RectangleHollowSection!R31</f>
        <v>'&lt;option value="200;120;10;10;15"&gt;K200/120/10&lt;/option&gt;</v>
      </c>
    </row>
    <row r="592" spans="1:1">
      <c r="A592" t="str">
        <f>RectangleHollowSection!R32</f>
        <v>'&lt;option value="250;150;10;10;15"&gt;K250/150/10&lt;/option&gt;</v>
      </c>
    </row>
    <row r="593" spans="1:1">
      <c r="A593" t="str">
        <f>RectangleHollowSection!R33</f>
        <v>'&lt;option value="250;150;12.5;12.5;18.75"&gt;K250/150/12.5&lt;/option&gt;</v>
      </c>
    </row>
    <row r="594" spans="1:1">
      <c r="A594" t="str">
        <f>RectangleHollowSection!R34</f>
        <v>'&lt;option value="300;200;10;10;15"&gt;K300/200/10&lt;/option&gt;</v>
      </c>
    </row>
    <row r="595" spans="1:1">
      <c r="A595" t="str">
        <f>RectangleHollowSection!R35</f>
        <v>'&lt;option value="300;200;12.5;12.5;18.75"&gt;K300/200/12.5&lt;/option&gt;</v>
      </c>
    </row>
    <row r="596" spans="1:1">
      <c r="A596" t="str">
        <f>RectangleHollowSection!R36</f>
        <v>'&lt;option value="400;200;10;10;15"&gt;K400/200/10&lt;/option&gt;</v>
      </c>
    </row>
    <row r="597" spans="1:1">
      <c r="A597" t="str">
        <f>RectangleHollowSection!R37</f>
        <v>'&lt;option value="400;200;12.5;12.5;18.75"&gt;K400/200/12.5&lt;/option&gt;</v>
      </c>
    </row>
    <row r="598" spans="1:1">
      <c r="A598" t="str">
        <f>RectangleHollowSection!R38</f>
        <v>'&lt;option value="450;250;10;10;15"&gt;K450/250/10&lt;/option&gt;</v>
      </c>
    </row>
    <row r="599" spans="1:1">
      <c r="A599" t="str">
        <f>RectangleHollowSection!R39</f>
        <v>'&lt;option value="450;250;12.5;12.5;18.75"&gt;K450/250/12.5&lt;/option&gt;</v>
      </c>
    </row>
    <row r="600" spans="1:1">
      <c r="A600" t="str">
        <f>RectangleHollowSection!R40</f>
        <v>'&lt;option value="500;300;12.5;12.5;18.75"&gt;K500/300/12.5&lt;/option&gt;</v>
      </c>
    </row>
    <row r="601" spans="1:1">
      <c r="A601" t="str">
        <f>RectangleHollowSection!R41</f>
        <v>'&lt;option value="500;300;16;24;16"&gt;K500/300/16&lt;/option&gt;</v>
      </c>
    </row>
    <row r="602" spans="1:1">
      <c r="A602" t="str">
        <f>RectangleHollowSection!R42</f>
        <v>'&lt;option value="40;40;3;3;6"&gt;K40/40/3&lt;/option&gt;</v>
      </c>
    </row>
    <row r="603" spans="1:1">
      <c r="A603" t="str">
        <f>RectangleHollowSection!R43</f>
        <v>'&lt;option value="40;40;4;6;10"&gt;K40/40/4&lt;/option&gt;</v>
      </c>
    </row>
    <row r="604" spans="1:1">
      <c r="A604" t="str">
        <f>RectangleHollowSection!R44</f>
        <v>'&lt;option value="50;50;2.9;2.9;5.8"&gt;K50/50/2.9&lt;/option&gt;</v>
      </c>
    </row>
    <row r="605" spans="1:1">
      <c r="A605" t="str">
        <f>RectangleHollowSection!R45</f>
        <v>'&lt;option value="50;50;4;6;10"&gt;K50/50/4&lt;/option&gt;</v>
      </c>
    </row>
    <row r="606" spans="1:1">
      <c r="A606" t="str">
        <f>RectangleHollowSection!R46</f>
        <v>'&lt;option value="60;60;4;6;10"&gt;K60/60/4&lt;/option&gt;</v>
      </c>
    </row>
    <row r="607" spans="1:1">
      <c r="A607" t="str">
        <f>RectangleHollowSection!R47</f>
        <v>'&lt;option value="60;60;5;7.5;12.5"&gt;K60/60/5&lt;/option&gt;</v>
      </c>
    </row>
    <row r="608" spans="1:1">
      <c r="A608" t="str">
        <f>RectangleHollowSection!R48</f>
        <v>'&lt;option value="60;60;6.3;9.45;15.75"&gt;K60/60/6.3&lt;/option&gt;</v>
      </c>
    </row>
    <row r="609" spans="1:1">
      <c r="A609" t="str">
        <f>RectangleHollowSection!R49</f>
        <v>'&lt;option value="70;70;5;7.5;12.5"&gt;K70/70/5&lt;/option&gt;</v>
      </c>
    </row>
    <row r="610" spans="1:1">
      <c r="A610" t="str">
        <f>RectangleHollowSection!R50</f>
        <v>'&lt;option value="70;70;6.3;9.45;15.75"&gt;K70/70/6.3&lt;/option&gt;</v>
      </c>
    </row>
    <row r="611" spans="1:1">
      <c r="A611" t="str">
        <f>RectangleHollowSection!R51</f>
        <v>'&lt;option value="80;80;3.6;5.4;9"&gt;K80/80/3.6&lt;/option&gt;</v>
      </c>
    </row>
    <row r="612" spans="1:1">
      <c r="A612" t="str">
        <f>RectangleHollowSection!R52</f>
        <v>'&lt;option value="80;80;4;6;10"&gt;K80/80/4&lt;/option&gt;</v>
      </c>
    </row>
    <row r="613" spans="1:1">
      <c r="A613" t="str">
        <f>RectangleHollowSection!R53</f>
        <v>'&lt;option value="80;80;5;7.5;12.5"&gt;K80/80/5&lt;/option&gt;</v>
      </c>
    </row>
    <row r="614" spans="1:1">
      <c r="A614" t="str">
        <f>RectangleHollowSection!R54</f>
        <v>'&lt;option value="80;80;6.3;9.45;15.75"&gt;K80/80/6.3&lt;/option&gt;</v>
      </c>
    </row>
    <row r="615" spans="1:1">
      <c r="A615" t="str">
        <f>RectangleHollowSection!R55</f>
        <v>'&lt;option value="90;90;4;7.5;12.5"&gt;K90/90/4&lt;/option&gt;</v>
      </c>
    </row>
    <row r="616" spans="1:1">
      <c r="A616" t="str">
        <f>RectangleHollowSection!R56</f>
        <v>'&lt;option value="90;90;5;7.5;12.5"&gt;K90/90/5&lt;/option&gt;</v>
      </c>
    </row>
    <row r="617" spans="1:1">
      <c r="A617" t="str">
        <f>RectangleHollowSection!R57</f>
        <v>'&lt;option value="90;90;6;7.5;12.5"&gt;K90/90/6&lt;/option&gt;</v>
      </c>
    </row>
    <row r="618" spans="1:1">
      <c r="A618" t="str">
        <f>RectangleHollowSection!R58</f>
        <v>'&lt;option value="90;90;6.3;9.45;15.75"&gt;K90/90/6.3&lt;/option&gt;</v>
      </c>
    </row>
    <row r="619" spans="1:1">
      <c r="A619" t="str">
        <f>RectangleHollowSection!R59</f>
        <v>'&lt;option value="100;100;5;7.5;12.5"&gt;K100/100/5&lt;/option&gt;</v>
      </c>
    </row>
    <row r="620" spans="1:1">
      <c r="A620" t="str">
        <f>RectangleHollowSection!R60</f>
        <v>'&lt;option value="100;100;6.3;9.45;15.75"&gt;K100/100/6.3&lt;/option&gt;</v>
      </c>
    </row>
    <row r="621" spans="1:1">
      <c r="A621" t="str">
        <f>RectangleHollowSection!R61</f>
        <v>'&lt;option value="100;100;8;12;20"&gt;K100/100/8&lt;/option&gt;</v>
      </c>
    </row>
    <row r="622" spans="1:1">
      <c r="A622" t="str">
        <f>RectangleHollowSection!R62</f>
        <v>'&lt;option value="120;120;5;7.5;12.5"&gt;K120/120/5&lt;/option&gt;</v>
      </c>
    </row>
    <row r="623" spans="1:1">
      <c r="A623" t="str">
        <f>RectangleHollowSection!R63</f>
        <v>'&lt;option value="120;120;6.3;9.45;15.75"&gt;K120/120/6.3&lt;/option&gt;</v>
      </c>
    </row>
    <row r="624" spans="1:1">
      <c r="A624" t="str">
        <f>RectangleHollowSection!R64</f>
        <v>'&lt;option value="120;120;8;12;20"&gt;K120/120/8&lt;/option&gt;</v>
      </c>
    </row>
    <row r="625" spans="1:1">
      <c r="A625" t="str">
        <f>RectangleHollowSection!R65</f>
        <v>'&lt;option value="140;140;5;7.5;12.5"&gt;K140/140/5&lt;/option&gt;</v>
      </c>
    </row>
    <row r="626" spans="1:1">
      <c r="A626" t="str">
        <f>RectangleHollowSection!R66</f>
        <v>'&lt;option value="140;140;6;7.5;12.5"&gt;K140/140/6&lt;/option&gt;</v>
      </c>
    </row>
    <row r="627" spans="1:1">
      <c r="A627" t="str">
        <f>RectangleHollowSection!R67</f>
        <v>'&lt;option value="140;140;8;12;20"&gt;K140/140/8&lt;/option&gt;</v>
      </c>
    </row>
    <row r="628" spans="1:1">
      <c r="A628" t="str">
        <f>RectangleHollowSection!R68</f>
        <v>'&lt;option value="140;140;10;15;25"&gt;K140/140/10&lt;/option&gt;</v>
      </c>
    </row>
    <row r="629" spans="1:1">
      <c r="A629" t="str">
        <f>RectangleHollowSection!R69</f>
        <v>'&lt;option value="150;150;8;12;20"&gt;K150/150/8&lt;/option&gt;</v>
      </c>
    </row>
    <row r="630" spans="1:1">
      <c r="A630" t="str">
        <f>RectangleHollowSection!R70</f>
        <v>'&lt;option value="150;150;10;15;25"&gt;K150/150/10&lt;/option&gt;</v>
      </c>
    </row>
    <row r="631" spans="1:1">
      <c r="A631" t="str">
        <f>RectangleHollowSection!R71</f>
        <v>'&lt;option value="150;150;12.5;18.75;31.25"&gt;K150/150/12.5&lt;/option&gt;</v>
      </c>
    </row>
    <row r="632" spans="1:1">
      <c r="A632" t="str">
        <f>RectangleHollowSection!R72</f>
        <v>'&lt;option value="160;160;5;12;20"&gt;K160/160/5&lt;/option&gt;</v>
      </c>
    </row>
    <row r="633" spans="1:1">
      <c r="A633" t="str">
        <f>RectangleHollowSection!R73</f>
        <v>'&lt;option value="160;160;8;12;20"&gt;K160/160/8&lt;/option&gt;</v>
      </c>
    </row>
    <row r="634" spans="1:1">
      <c r="A634" t="str">
        <f>RectangleHollowSection!R74</f>
        <v>'&lt;option value="160;160;10;15;25"&gt;K160/160/10&lt;/option&gt;</v>
      </c>
    </row>
    <row r="635" spans="1:1">
      <c r="A635" t="str">
        <f>RectangleHollowSection!R75</f>
        <v>'&lt;option value="180;180;8;12;20"&gt;K180/180/8&lt;/option&gt;</v>
      </c>
    </row>
    <row r="636" spans="1:1">
      <c r="A636" t="str">
        <f>RectangleHollowSection!R76</f>
        <v>'&lt;option value="180;180;10;15;25"&gt;K180/180/10&lt;/option&gt;</v>
      </c>
    </row>
    <row r="637" spans="1:1">
      <c r="A637" t="str">
        <f>RectangleHollowSection!R77</f>
        <v>'&lt;option value="180;180;12.5;18.75;31.25"&gt;K180/180/12.5&lt;/option&gt;</v>
      </c>
    </row>
    <row r="638" spans="1:1">
      <c r="A638" t="str">
        <f>RectangleHollowSection!R78</f>
        <v>'&lt;option value="200;200;8;12;20"&gt;K200/200/8&lt;/option&gt;</v>
      </c>
    </row>
    <row r="639" spans="1:1">
      <c r="A639" t="str">
        <f>RectangleHollowSection!R79</f>
        <v>'&lt;option value="200;200;10;15;25"&gt;K200/200/10&lt;/option&gt;</v>
      </c>
    </row>
    <row r="640" spans="1:1">
      <c r="A640" t="str">
        <f>RectangleHollowSection!R80</f>
        <v>'&lt;option value="200;200;12.5;18.75;31.25"&gt;K200/200/12.5&lt;/option&gt;</v>
      </c>
    </row>
    <row r="641" spans="1:1">
      <c r="A641" t="str">
        <f>RectangleHollowSection!R81</f>
        <v>'&lt;option value="220;220;10;15;25"&gt;K220/220/10&lt;/option&gt;</v>
      </c>
    </row>
    <row r="642" spans="1:1">
      <c r="A642" t="str">
        <f>RectangleHollowSection!R82</f>
        <v>'&lt;option value="250;250;8;12;20"&gt;K250/250/8&lt;/option&gt;</v>
      </c>
    </row>
    <row r="643" spans="1:1">
      <c r="A643" t="str">
        <f>RectangleHollowSection!R83</f>
        <v>'&lt;option value="250;250;10;15;25"&gt;K250/250/10&lt;/option&gt;</v>
      </c>
    </row>
    <row r="644" spans="1:1">
      <c r="A644" t="str">
        <f>RectangleHollowSection!R84</f>
        <v>'&lt;option value="250;250;12.5;18.75;31.25"&gt;K250/250/12.5&lt;/option&gt;</v>
      </c>
    </row>
    <row r="645" spans="1:1">
      <c r="A645" t="str">
        <f>RectangleHollowSection!R85</f>
        <v>'&lt;option value="300;300;8;12;20"&gt;K300/300/8&lt;/option&gt;</v>
      </c>
    </row>
    <row r="646" spans="1:1">
      <c r="A646" t="str">
        <f>RectangleHollowSection!R86</f>
        <v>'&lt;option value="300;300;10;15;25"&gt;K300/300/10&lt;/option&gt;</v>
      </c>
    </row>
    <row r="647" spans="1:1">
      <c r="A647" t="str">
        <f>RectangleHollowSection!R87</f>
        <v>'&lt;option value="300;300;12.5;18.75;31.25"&gt;K300/300/12.5&lt;/option&gt;</v>
      </c>
    </row>
    <row r="648" spans="1:1">
      <c r="A648" t="str">
        <f>RectangleHollowSection!R88</f>
        <v>'&lt;option value="350;350;10;15;25"&gt;K350/350/10&lt;/option&gt;</v>
      </c>
    </row>
    <row r="649" spans="1:1">
      <c r="A649" t="str">
        <f>RectangleHollowSection!R89</f>
        <v>'&lt;option value="350;350;12.5;18.75;31.25"&gt;K350/350/12.5&lt;/option&gt;</v>
      </c>
    </row>
    <row r="650" spans="1:1">
      <c r="A650" t="str">
        <f>RectangleHollowSection!R90</f>
        <v>'&lt;option value="400;400;10;15;25"&gt;K400/400/10&lt;/option&gt;</v>
      </c>
    </row>
    <row r="651" spans="1:1">
      <c r="A651" t="str">
        <f>RectangleHollowSection!R91</f>
        <v>'&lt;option value="400;400;12.5;18.75;31.25"&gt;K400/400/12.5&lt;/option&gt;</v>
      </c>
    </row>
    <row r="652" spans="1:1">
      <c r="A652" t="str">
        <f>RectangleHollowSection!R92</f>
        <v>'&lt;option value="400;400;16;24;40"&gt;K400/400/16&lt;/option&gt;</v>
      </c>
    </row>
    <row r="653" spans="1:1">
      <c r="A653" t="str">
        <f>RectangleHollowSection!R93</f>
        <v>'&lt;option value="20;20;2;2;4"&gt;CFRHS20X20X2&lt;/option&gt;</v>
      </c>
    </row>
    <row r="654" spans="1:1">
      <c r="A654" t="str">
        <f>RectangleHollowSection!R94</f>
        <v>'&lt;option value="25;25;2;2;4"&gt;CFRHS25X25X2&lt;/option&gt;</v>
      </c>
    </row>
    <row r="655" spans="1:1">
      <c r="A655" t="str">
        <f>RectangleHollowSection!R95</f>
        <v>'&lt;option value="25;25;3;3;6"&gt;CFRHS25X25X3&lt;/option&gt;</v>
      </c>
    </row>
    <row r="656" spans="1:1">
      <c r="A656" t="str">
        <f>RectangleHollowSection!R96</f>
        <v>'&lt;option value="30;30;2;2;4"&gt;CFRHS30X30X2&lt;/option&gt;</v>
      </c>
    </row>
    <row r="657" spans="1:1">
      <c r="A657" t="str">
        <f>RectangleHollowSection!R97</f>
        <v>'&lt;option value="30;30;3;3;6"&gt;CFRHS30X30X3&lt;/option&gt;</v>
      </c>
    </row>
    <row r="658" spans="1:1">
      <c r="A658" t="str">
        <f>RectangleHollowSection!R98</f>
        <v>'&lt;option value="30;30;4;6;10"&gt;CFRHS30X30X4&lt;/option&gt;</v>
      </c>
    </row>
    <row r="659" spans="1:1">
      <c r="A659" t="str">
        <f>RectangleHollowSection!R99</f>
        <v>'&lt;option value="35;35;2;2;4"&gt;CFRHS35X35X2&lt;/option&gt;</v>
      </c>
    </row>
    <row r="660" spans="1:1">
      <c r="A660" t="str">
        <f>RectangleHollowSection!R100</f>
        <v>'&lt;option value="35;35;3;3;6"&gt;CFRHS35X35X3&lt;/option&gt;</v>
      </c>
    </row>
    <row r="661" spans="1:1">
      <c r="A661" t="str">
        <f>RectangleHollowSection!R101</f>
        <v>'&lt;option value="40;40;2;2;4"&gt;CFRHS40X40X2&lt;/option&gt;</v>
      </c>
    </row>
    <row r="662" spans="1:1">
      <c r="A662" t="str">
        <f>RectangleHollowSection!R102</f>
        <v>'&lt;option value="40;40;2.5;2.5;5"&gt;CFRHS40X40X2.5&lt;/option&gt;</v>
      </c>
    </row>
    <row r="663" spans="1:1">
      <c r="A663" t="str">
        <f>RectangleHollowSection!R103</f>
        <v>'&lt;option value="40;40;3;3;6"&gt;CFRHS40X40X3&lt;/option&gt;</v>
      </c>
    </row>
    <row r="664" spans="1:1">
      <c r="A664" t="str">
        <f>RectangleHollowSection!R104</f>
        <v>'&lt;option value="40;40;4;6;10"&gt;CFRHS40X40X4&lt;/option&gt;</v>
      </c>
    </row>
    <row r="665" spans="1:1">
      <c r="A665" t="str">
        <f>RectangleHollowSection!R105</f>
        <v>'&lt;option value="45;45;3;3;6"&gt;CFRHS45X45X3&lt;/option&gt;</v>
      </c>
    </row>
    <row r="666" spans="1:1">
      <c r="A666" t="str">
        <f>RectangleHollowSection!R106</f>
        <v>'&lt;option value="45;45;4;6;10"&gt;CFRHS45X45X4&lt;/option&gt;</v>
      </c>
    </row>
    <row r="667" spans="1:1">
      <c r="A667" t="str">
        <f>RectangleHollowSection!R107</f>
        <v>'&lt;option value="50;50;2;2;4"&gt;CFRHS50X50X2&lt;/option&gt;</v>
      </c>
    </row>
    <row r="668" spans="1:1">
      <c r="A668" t="str">
        <f>RectangleHollowSection!R108</f>
        <v>'&lt;option value="50;50;2.5;5.5;5"&gt;CFRHS50X50X2.5&lt;/option&gt;</v>
      </c>
    </row>
    <row r="669" spans="1:1">
      <c r="A669" t="str">
        <f>RectangleHollowSection!R109</f>
        <v>'&lt;option value="50;50;3;3;6"&gt;CFRHS50X50X3&lt;/option&gt;</v>
      </c>
    </row>
    <row r="670" spans="1:1">
      <c r="A670" t="str">
        <f>RectangleHollowSection!R110</f>
        <v>'&lt;option value="50;50;4;6;10"&gt;CFRHS50X50X4&lt;/option&gt;</v>
      </c>
    </row>
    <row r="671" spans="1:1">
      <c r="A671" t="str">
        <f>RectangleHollowSection!R111</f>
        <v>'&lt;option value="50;50;5;7.5;12.5"&gt;CFRHS50X50X5&lt;/option&gt;</v>
      </c>
    </row>
    <row r="672" spans="1:1">
      <c r="A672" t="str">
        <f>RectangleHollowSection!R112</f>
        <v>'&lt;option value="60;60;2;2;4"&gt;CFRHS60X60X2&lt;/option&gt;</v>
      </c>
    </row>
    <row r="673" spans="1:1">
      <c r="A673" t="str">
        <f>RectangleHollowSection!R113</f>
        <v>'&lt;option value="60;60;2.5;2.5;5"&gt;CFRHS60X60X2.5&lt;/option&gt;</v>
      </c>
    </row>
    <row r="674" spans="1:1">
      <c r="A674" t="str">
        <f>RectangleHollowSection!R114</f>
        <v>'&lt;option value="60;60;3;3;6"&gt;CFRHS60X60X3&lt;/option&gt;</v>
      </c>
    </row>
    <row r="675" spans="1:1">
      <c r="A675" t="str">
        <f>RectangleHollowSection!R115</f>
        <v>'&lt;option value="60;60;4;6;10"&gt;CFRHS60X60X4&lt;/option&gt;</v>
      </c>
    </row>
    <row r="676" spans="1:1">
      <c r="A676" t="str">
        <f>RectangleHollowSection!R116</f>
        <v>'&lt;option value="60;60;5;7.5;12.5"&gt;CFRHS60X60X5&lt;/option&gt;</v>
      </c>
    </row>
    <row r="677" spans="1:1">
      <c r="A677" t="str">
        <f>RectangleHollowSection!R117</f>
        <v>'&lt;option value="60;60;6;9;15"&gt;CFRHS60X60X6&lt;/option&gt;</v>
      </c>
    </row>
    <row r="678" spans="1:1">
      <c r="A678" t="str">
        <f>RectangleHollowSection!R118</f>
        <v>'&lt;option value="70;70;2;2;4"&gt;CFRHS70X70X2&lt;/option&gt;</v>
      </c>
    </row>
    <row r="679" spans="1:1">
      <c r="A679" t="str">
        <f>RectangleHollowSection!R119</f>
        <v>'&lt;option value="70;70;3;3;6"&gt;CFRHS70X70X3&lt;/option&gt;</v>
      </c>
    </row>
    <row r="680" spans="1:1">
      <c r="A680" t="str">
        <f>RectangleHollowSection!R120</f>
        <v>'&lt;option value="70;70;4;6;10"&gt;CFRHS70X70X4&lt;/option&gt;</v>
      </c>
    </row>
    <row r="681" spans="1:1">
      <c r="A681" t="str">
        <f>RectangleHollowSection!R121</f>
        <v>'&lt;option value="70;70;5;7.5;12.5"&gt;CFRHS70X70X5&lt;/option&gt;</v>
      </c>
    </row>
    <row r="682" spans="1:1">
      <c r="A682" t="str">
        <f>RectangleHollowSection!R122</f>
        <v>'&lt;option value="70;70;6;9;15"&gt;CFRHS70X70X6&lt;/option&gt;</v>
      </c>
    </row>
    <row r="683" spans="1:1">
      <c r="A683" t="str">
        <f>RectangleHollowSection!R123</f>
        <v>'&lt;option value="80;80;3;3;6"&gt;CFRHS80X80X3&lt;/option&gt;</v>
      </c>
    </row>
    <row r="684" spans="1:1">
      <c r="A684" t="str">
        <f>RectangleHollowSection!R124</f>
        <v>'&lt;option value="80;80;4;6;10"&gt;CFRHS80X80X4&lt;/option&gt;</v>
      </c>
    </row>
    <row r="685" spans="1:1">
      <c r="A685" t="str">
        <f>RectangleHollowSection!R125</f>
        <v>'&lt;option value="80;80;5;7.5;12.5"&gt;CFRHS80X80X5&lt;/option&gt;</v>
      </c>
    </row>
    <row r="686" spans="1:1">
      <c r="A686" t="str">
        <f>RectangleHollowSection!R126</f>
        <v>'&lt;option value="80;80;6;9;15"&gt;CFRHS80X80X6&lt;/option&gt;</v>
      </c>
    </row>
    <row r="687" spans="1:1">
      <c r="A687" t="str">
        <f>RectangleHollowSection!R127</f>
        <v>'&lt;option value="80;80;8;12;20"&gt;CFRHS80X80X8&lt;/option&gt;</v>
      </c>
    </row>
    <row r="688" spans="1:1">
      <c r="A688" t="str">
        <f>RectangleHollowSection!R128</f>
        <v>'&lt;option value="90;90;3;3;6"&gt;CFRHS90X90X3&lt;/option&gt;</v>
      </c>
    </row>
    <row r="689" spans="1:1">
      <c r="A689" t="str">
        <f>RectangleHollowSection!R129</f>
        <v>'&lt;option value="90;90;4;6;10"&gt;CFRHS90X90X4&lt;/option&gt;</v>
      </c>
    </row>
    <row r="690" spans="1:1">
      <c r="A690" t="str">
        <f>RectangleHollowSection!R130</f>
        <v>'&lt;option value="90;90;5;7.5;12.5"&gt;CFRHS90X90X5&lt;/option&gt;</v>
      </c>
    </row>
    <row r="691" spans="1:1">
      <c r="A691" t="str">
        <f>RectangleHollowSection!R131</f>
        <v>'&lt;option value="90;90;6;9;15"&gt;CFRHS90X90X6&lt;/option&gt;</v>
      </c>
    </row>
    <row r="692" spans="1:1">
      <c r="A692" t="str">
        <f>RectangleHollowSection!R132</f>
        <v>'&lt;option value="100;100;3;3;6"&gt;CFRHS100X100X3&lt;/option&gt;</v>
      </c>
    </row>
    <row r="693" spans="1:1">
      <c r="A693" t="str">
        <f>RectangleHollowSection!R133</f>
        <v>'&lt;option value="100;100;4;6;10"&gt;CFRHS100X100X4&lt;/option&gt;</v>
      </c>
    </row>
    <row r="694" spans="1:1">
      <c r="A694" t="str">
        <f>RectangleHollowSection!R134</f>
        <v>'&lt;option value="100;100;5;7.5;12.5"&gt;CFRHS100X100X5&lt;/option&gt;</v>
      </c>
    </row>
    <row r="695" spans="1:1">
      <c r="A695" t="str">
        <f>RectangleHollowSection!R135</f>
        <v>'&lt;option value="100;100;6;9;15"&gt;CFRHS100X100X6&lt;/option&gt;</v>
      </c>
    </row>
    <row r="696" spans="1:1">
      <c r="A696" t="str">
        <f>RectangleHollowSection!R136</f>
        <v>'&lt;option value="100;100;8;12;20"&gt;CFRHS100X100X8&lt;/option&gt;</v>
      </c>
    </row>
    <row r="697" spans="1:1">
      <c r="A697" t="str">
        <f>RectangleHollowSection!R137</f>
        <v>'&lt;option value="100;100;10;15;25"&gt;CFRHS100X100X10&lt;/option&gt;</v>
      </c>
    </row>
    <row r="698" spans="1:1">
      <c r="A698" t="str">
        <f>RectangleHollowSection!R138</f>
        <v>'&lt;option value="110;110;4;6;10"&gt;CFRHS110X110X4&lt;/option&gt;</v>
      </c>
    </row>
    <row r="699" spans="1:1">
      <c r="A699" t="str">
        <f>RectangleHollowSection!R139</f>
        <v>'&lt;option value="110;110;5;7.5;12.5"&gt;CFRHS110X110X5&lt;/option&gt;</v>
      </c>
    </row>
    <row r="700" spans="1:1">
      <c r="A700" t="str">
        <f>RectangleHollowSection!R140</f>
        <v>'&lt;option value="120;120;3;3;6"&gt;CFRHS120X120X3&lt;/option&gt;</v>
      </c>
    </row>
    <row r="701" spans="1:1">
      <c r="A701" t="str">
        <f>RectangleHollowSection!R141</f>
        <v>'&lt;option value="120;120;4;6;10"&gt;CFRHS120X120X4&lt;/option&gt;</v>
      </c>
    </row>
    <row r="702" spans="1:1">
      <c r="A702" t="str">
        <f>RectangleHollowSection!R142</f>
        <v>'&lt;option value="120;120;5;7.5;12.5"&gt;CFRHS120X120X5&lt;/option&gt;</v>
      </c>
    </row>
    <row r="703" spans="1:1">
      <c r="A703" t="str">
        <f>RectangleHollowSection!R143</f>
        <v>'&lt;option value="120;120;6;9;15"&gt;CFRHS120X120X6&lt;/option&gt;</v>
      </c>
    </row>
    <row r="704" spans="1:1">
      <c r="A704" t="str">
        <f>RectangleHollowSection!R144</f>
        <v>'&lt;option value="120;120;8;12;20"&gt;CFRHS120X120X8&lt;/option&gt;</v>
      </c>
    </row>
    <row r="705" spans="1:1">
      <c r="A705" t="str">
        <f>RectangleHollowSection!R145</f>
        <v>'&lt;option value="120;120;0;15;25"&gt;CFRHS120X120X0&lt;/option&gt;</v>
      </c>
    </row>
    <row r="706" spans="1:1">
      <c r="A706" t="str">
        <f>RectangleHollowSection!R146</f>
        <v>'&lt;option value="125;125;5;7.5;12.5"&gt;CFRHS125X125X5&lt;/option&gt;</v>
      </c>
    </row>
    <row r="707" spans="1:1">
      <c r="A707" t="str">
        <f>RectangleHollowSection!R147</f>
        <v>'&lt;option value="140;140;4;6;10"&gt;CFRHS140X140X4&lt;/option&gt;</v>
      </c>
    </row>
    <row r="708" spans="1:1">
      <c r="A708" t="str">
        <f>RectangleHollowSection!R148</f>
        <v>'&lt;option value="140;140;5;7.5;12.5"&gt;CFRHS140X140X5&lt;/option&gt;</v>
      </c>
    </row>
    <row r="709" spans="1:1">
      <c r="A709" t="str">
        <f>RectangleHollowSection!R149</f>
        <v>'&lt;option value="140;140;6;9;15"&gt;CFRHS140X140X6&lt;/option&gt;</v>
      </c>
    </row>
    <row r="710" spans="1:1">
      <c r="A710" t="str">
        <f>RectangleHollowSection!R150</f>
        <v>'&lt;option value="140;140;8;12;20"&gt;CFRHS140X140X8&lt;/option&gt;</v>
      </c>
    </row>
    <row r="711" spans="1:1">
      <c r="A711" t="str">
        <f>RectangleHollowSection!R151</f>
        <v>'&lt;option value="140;140;10;15;25"&gt;CFRHS140X140X10&lt;/option&gt;</v>
      </c>
    </row>
    <row r="712" spans="1:1">
      <c r="A712" t="str">
        <f>RectangleHollowSection!R152</f>
        <v>'&lt;option value="150;150;4;6;10"&gt;CFRHS150X150X4&lt;/option&gt;</v>
      </c>
    </row>
    <row r="713" spans="1:1">
      <c r="A713" t="str">
        <f>RectangleHollowSection!R153</f>
        <v>'&lt;option value="150;150;5;7.5;12.5"&gt;CFRHS150X150X5&lt;/option&gt;</v>
      </c>
    </row>
    <row r="714" spans="1:1">
      <c r="A714" t="str">
        <f>RectangleHollowSection!R154</f>
        <v>'&lt;option value="150;150;6;9;15"&gt;CFRHS150X150X6&lt;/option&gt;</v>
      </c>
    </row>
    <row r="715" spans="1:1">
      <c r="A715" t="str">
        <f>RectangleHollowSection!R155</f>
        <v>'&lt;option value="150;150;8;12;20"&gt;CFRHS150X150X8&lt;/option&gt;</v>
      </c>
    </row>
    <row r="716" spans="1:1">
      <c r="A716" t="str">
        <f>RectangleHollowSection!R156</f>
        <v>'&lt;option value="150;150;10;15;25"&gt;CFRHS150X150X10&lt;/option&gt;</v>
      </c>
    </row>
    <row r="717" spans="1:1">
      <c r="A717" t="str">
        <f>RectangleHollowSection!R157</f>
        <v>'&lt;option value="150;150;12.5;18.75;31.25"&gt;CFRHS150X150X12.5&lt;/option&gt;</v>
      </c>
    </row>
    <row r="718" spans="1:1">
      <c r="A718" t="str">
        <f>RectangleHollowSection!R158</f>
        <v>'&lt;option value="160;160;5;7.5;12.5"&gt;CFRHS160X160X5&lt;/option&gt;</v>
      </c>
    </row>
    <row r="719" spans="1:1">
      <c r="A719" t="str">
        <f>RectangleHollowSection!R159</f>
        <v>'&lt;option value="160;160;6;9;15"&gt;CFRHS160X160X6&lt;/option&gt;</v>
      </c>
    </row>
    <row r="720" spans="1:1">
      <c r="A720" t="str">
        <f>RectangleHollowSection!R160</f>
        <v>'&lt;option value="160;160;8;12;20"&gt;CFRHS160X160X8&lt;/option&gt;</v>
      </c>
    </row>
    <row r="721" spans="1:1">
      <c r="A721" t="str">
        <f>RectangleHollowSection!R161</f>
        <v>'&lt;option value="160;160;10;15;25"&gt;CFRHS160X160X10&lt;/option&gt;</v>
      </c>
    </row>
    <row r="722" spans="1:1">
      <c r="A722" t="str">
        <f>RectangleHollowSection!R162</f>
        <v>'&lt;option value="180;180;6;9;15"&gt;CFRHS180X180X6&lt;/option&gt;</v>
      </c>
    </row>
    <row r="723" spans="1:1">
      <c r="A723" t="str">
        <f>RectangleHollowSection!R163</f>
        <v>'&lt;option value="180;180;8;12;20"&gt;CFRHS180X180X8&lt;/option&gt;</v>
      </c>
    </row>
    <row r="724" spans="1:1">
      <c r="A724" t="str">
        <f>RectangleHollowSection!R164</f>
        <v>'&lt;option value="180;180;10;15;25"&gt;CFRHS180X180X10&lt;/option&gt;</v>
      </c>
    </row>
    <row r="725" spans="1:1">
      <c r="A725" t="str">
        <f>RectangleHollowSection!R165</f>
        <v>'&lt;option value="180;180;12.5;18.75;31.25"&gt;CFRHS180X180X12.5&lt;/option&gt;</v>
      </c>
    </row>
    <row r="726" spans="1:1">
      <c r="A726" t="str">
        <f>RectangleHollowSection!R166</f>
        <v>'&lt;option value="200;200;5;7.5;12.5"&gt;CFRHS200X200X5&lt;/option&gt;</v>
      </c>
    </row>
    <row r="727" spans="1:1">
      <c r="A727" t="str">
        <f>RectangleHollowSection!R167</f>
        <v>'&lt;option value="200;200;6;9;15"&gt;CFRHS200X200X6&lt;/option&gt;</v>
      </c>
    </row>
    <row r="728" spans="1:1">
      <c r="A728" t="str">
        <f>RectangleHollowSection!R168</f>
        <v>'&lt;option value="200;200;8;12;20"&gt;CFRHS200X200X8&lt;/option&gt;</v>
      </c>
    </row>
    <row r="729" spans="1:1">
      <c r="A729" t="str">
        <f>RectangleHollowSection!R169</f>
        <v>'&lt;option value="200;200;10;15;25"&gt;CFRHS200X200X10&lt;/option&gt;</v>
      </c>
    </row>
    <row r="730" spans="1:1">
      <c r="A730" t="str">
        <f>RectangleHollowSection!R170</f>
        <v>'&lt;option value="200;200;12.5;18.75;31.25"&gt;CFRHS200X200X12.5&lt;/option&gt;</v>
      </c>
    </row>
    <row r="731" spans="1:1">
      <c r="A731" t="str">
        <f>RectangleHollowSection!R171</f>
        <v>'&lt;option value="220;220;6;9;15"&gt;CFRHS220X220X6&lt;/option&gt;</v>
      </c>
    </row>
    <row r="732" spans="1:1">
      <c r="A732" t="str">
        <f>RectangleHollowSection!R172</f>
        <v>'&lt;option value="220;220;8;12;20"&gt;CFRHS220X220X8&lt;/option&gt;</v>
      </c>
    </row>
    <row r="733" spans="1:1">
      <c r="A733" t="str">
        <f>RectangleHollowSection!R173</f>
        <v>'&lt;option value="220;220;10;15;25"&gt;CFRHS220X220X10&lt;/option&gt;</v>
      </c>
    </row>
    <row r="734" spans="1:1">
      <c r="A734" t="str">
        <f>RectangleHollowSection!R174</f>
        <v>'&lt;option value="250;250;6;9;15"&gt;CFRHS250X250X6&lt;/option&gt;</v>
      </c>
    </row>
    <row r="735" spans="1:1">
      <c r="A735" t="str">
        <f>RectangleHollowSection!R175</f>
        <v>'&lt;option value="250;250;8;12;20"&gt;CFRHS250X250X8&lt;/option&gt;</v>
      </c>
    </row>
    <row r="736" spans="1:1">
      <c r="A736" t="str">
        <f>RectangleHollowSection!R176</f>
        <v>'&lt;option value="250;250;10;15;25"&gt;CFRHS250X250X10&lt;/option&gt;</v>
      </c>
    </row>
    <row r="737" spans="1:1">
      <c r="A737" t="str">
        <f>RectangleHollowSection!R177</f>
        <v>'&lt;option value="250;250;12.5;18.75;31.25"&gt;CFRHS250X250X12.5&lt;/option&gt;</v>
      </c>
    </row>
    <row r="738" spans="1:1">
      <c r="A738" t="str">
        <f>RectangleHollowSection!R178</f>
        <v>'&lt;option value="300;300;6;9;15"&gt;CFRHS300X300X6&lt;/option&gt;</v>
      </c>
    </row>
    <row r="739" spans="1:1">
      <c r="A739" t="str">
        <f>RectangleHollowSection!R179</f>
        <v>'&lt;option value="300;300;8;12;20"&gt;CFRHS300X300X8&lt;/option&gt;</v>
      </c>
    </row>
    <row r="740" spans="1:1">
      <c r="A740" t="str">
        <f>RectangleHollowSection!R180</f>
        <v>'&lt;option value="300;300;10;15;25"&gt;CFRHS300X300X10&lt;/option&gt;</v>
      </c>
    </row>
    <row r="741" spans="1:1">
      <c r="A741" t="str">
        <f>RectangleHollowSection!R181</f>
        <v>'&lt;option value="300;300;12.5;18.75;31.25"&gt;CFRHS300X300X12.5&lt;/option&gt;</v>
      </c>
    </row>
    <row r="742" spans="1:1">
      <c r="A742" t="str">
        <f>RectangleHollowSection!R182</f>
        <v>'&lt;option value="300;300;16;24;40"&gt;CFRHS300X300X16&lt;/option&gt;</v>
      </c>
    </row>
    <row r="743" spans="1:1">
      <c r="A743" t="str">
        <f>RectangleHollowSection!R183</f>
        <v>'&lt;option value="350;350;8;12;20"&gt;CFRHS350X350X8&lt;/option&gt;</v>
      </c>
    </row>
    <row r="744" spans="1:1">
      <c r="A744" t="str">
        <f>RectangleHollowSection!R184</f>
        <v>'&lt;option value="350;350;10;15;25"&gt;CFRHS350X350X10&lt;/option&gt;</v>
      </c>
    </row>
    <row r="745" spans="1:1">
      <c r="A745" t="str">
        <f>RectangleHollowSection!R185</f>
        <v>'&lt;option value="350;350;12.5;18.75;31.25"&gt;CFRHS350X350X12.5&lt;/option&gt;</v>
      </c>
    </row>
    <row r="746" spans="1:1">
      <c r="A746" t="str">
        <f>RectangleHollowSection!R186</f>
        <v>'&lt;option value="400;400;10;15;25"&gt;CFRHS400X400X10&lt;/option&gt;</v>
      </c>
    </row>
    <row r="747" spans="1:1">
      <c r="A747" t="str">
        <f>RectangleHollowSection!R187</f>
        <v>'&lt;option value="400;400;12.5;18.75;31.25"&gt;CFRHS400X400X12.5&lt;/option&gt;</v>
      </c>
    </row>
    <row r="748" spans="1:1">
      <c r="A748" t="str">
        <f>RectangleHollowSection!R188</f>
        <v>'&lt;option value="400;400;16;24;40"&gt;CFRHS400X400X16&lt;/option&gt;</v>
      </c>
    </row>
    <row r="749" spans="1:1">
      <c r="A749" t="str">
        <f>RectangleHollowSection!R189</f>
        <v>'&lt;option value="30;20;2;2;4"&gt;CFRHS30X20X2&lt;/option&gt;</v>
      </c>
    </row>
    <row r="750" spans="1:1">
      <c r="A750" t="str">
        <f>RectangleHollowSection!R190</f>
        <v>'&lt;option value="30;20;3;3;6"&gt;CFRHS30X20X3&lt;/option&gt;</v>
      </c>
    </row>
    <row r="751" spans="1:1">
      <c r="A751" t="str">
        <f>RectangleHollowSection!R191</f>
        <v>'&lt;option value="40;20;2;2;4"&gt;CFRHS40X20X2&lt;/option&gt;</v>
      </c>
    </row>
    <row r="752" spans="1:1">
      <c r="A752" t="str">
        <f>RectangleHollowSection!R192</f>
        <v>'&lt;option value="40;20;3;3;6"&gt;CFRHS40X20X3&lt;/option&gt;</v>
      </c>
    </row>
    <row r="753" spans="1:1">
      <c r="A753" t="str">
        <f>RectangleHollowSection!R193</f>
        <v>'&lt;option value="40;25;2;2;4"&gt;CFRHS40X25X2&lt;/option&gt;</v>
      </c>
    </row>
    <row r="754" spans="1:1">
      <c r="A754" t="str">
        <f>RectangleHollowSection!R194</f>
        <v>'&lt;option value="40;30;2;2;4"&gt;CFRHS40X30X2&lt;/option&gt;</v>
      </c>
    </row>
    <row r="755" spans="1:1">
      <c r="A755" t="str">
        <f>RectangleHollowSection!R195</f>
        <v>'&lt;option value="40;30;3;3;6"&gt;CFRHS40X30X3&lt;/option&gt;</v>
      </c>
    </row>
    <row r="756" spans="1:1">
      <c r="A756" t="str">
        <f>RectangleHollowSection!R196</f>
        <v>'&lt;option value="50;20;2;2;4"&gt;CFRHS50X20X2&lt;/option&gt;</v>
      </c>
    </row>
    <row r="757" spans="1:1">
      <c r="A757" t="str">
        <f>RectangleHollowSection!R197</f>
        <v>'&lt;option value="50;25;2;2;4"&gt;CFRHS50X25X2&lt;/option&gt;</v>
      </c>
    </row>
    <row r="758" spans="1:1">
      <c r="A758" t="str">
        <f>RectangleHollowSection!R198</f>
        <v>'&lt;option value="50;25;3;3;6"&gt;CFRHS50X25X3&lt;/option&gt;</v>
      </c>
    </row>
    <row r="759" spans="1:1">
      <c r="A759" t="str">
        <f>RectangleHollowSection!R199</f>
        <v>'&lt;option value="50;30;2;2;4"&gt;CFRHS50X30X2&lt;/option&gt;</v>
      </c>
    </row>
    <row r="760" spans="1:1">
      <c r="A760" t="str">
        <f>RectangleHollowSection!R200</f>
        <v>'&lt;option value="50;30;2.5;2.5;5"&gt;CFRHS50X30X2.5&lt;/option&gt;</v>
      </c>
    </row>
    <row r="761" spans="1:1">
      <c r="A761" t="str">
        <f>RectangleHollowSection!R201</f>
        <v>'&lt;option value="50;30;3;3;6"&gt;CFRHS50X30X3&lt;/option&gt;</v>
      </c>
    </row>
    <row r="762" spans="1:1">
      <c r="A762" t="str">
        <f>RectangleHollowSection!R202</f>
        <v>'&lt;option value="50;30;4;4;8"&gt;CFRHS50X30X4&lt;/option&gt;</v>
      </c>
    </row>
    <row r="763" spans="1:1">
      <c r="A763" t="str">
        <f>RectangleHollowSection!R203</f>
        <v>'&lt;option value="50;40;2;2;4"&gt;CFRHS50X40X2&lt;/option&gt;</v>
      </c>
    </row>
    <row r="764" spans="1:1">
      <c r="A764" t="str">
        <f>RectangleHollowSection!R204</f>
        <v>'&lt;option value="50;40;3;3;6"&gt;CFRHS50X40X3&lt;/option&gt;</v>
      </c>
    </row>
    <row r="765" spans="1:1">
      <c r="A765" t="str">
        <f>RectangleHollowSection!R205</f>
        <v>'&lt;option value="50;40;4;4;8"&gt;CFRHS50X40X4&lt;/option&gt;</v>
      </c>
    </row>
    <row r="766" spans="1:1">
      <c r="A766" t="str">
        <f>RectangleHollowSection!R206</f>
        <v>'&lt;option value="60;20;2;2;4"&gt;CFRHS60X20X2&lt;/option&gt;</v>
      </c>
    </row>
    <row r="767" spans="1:1">
      <c r="A767" t="str">
        <f>RectangleHollowSection!R207</f>
        <v>'&lt;option value="60;30;2;2;4"&gt;CFRHS60X30X2&lt;/option&gt;</v>
      </c>
    </row>
    <row r="768" spans="1:1">
      <c r="A768" t="str">
        <f>RectangleHollowSection!R208</f>
        <v>'&lt;option value="60;30;2.5;2.5;5"&gt;CFRHS60X30X2.5&lt;/option&gt;</v>
      </c>
    </row>
    <row r="769" spans="1:1">
      <c r="A769" t="str">
        <f>RectangleHollowSection!R209</f>
        <v>'&lt;option value="60;30;3;3;6"&gt;CFRHS60X30X3&lt;/option&gt;</v>
      </c>
    </row>
    <row r="770" spans="1:1">
      <c r="A770" t="str">
        <f>RectangleHollowSection!R210</f>
        <v>'&lt;option value="60;30;4;4;8"&gt;CFRHS60X30X4&lt;/option&gt;</v>
      </c>
    </row>
    <row r="771" spans="1:1">
      <c r="A771" t="str">
        <f>RectangleHollowSection!R211</f>
        <v>'&lt;option value="60;40;2;2;4"&gt;CFRHS60X40X2&lt;/option&gt;</v>
      </c>
    </row>
    <row r="772" spans="1:1">
      <c r="A772" t="str">
        <f>RectangleHollowSection!R212</f>
        <v>'&lt;option value="60;40;3;3;6"&gt;CFRHS60X40X3&lt;/option&gt;</v>
      </c>
    </row>
    <row r="773" spans="1:1">
      <c r="A773" t="str">
        <f>RectangleHollowSection!R213</f>
        <v>'&lt;option value="60;40;4;4;8"&gt;CFRHS60X40X4&lt;/option&gt;</v>
      </c>
    </row>
    <row r="774" spans="1:1">
      <c r="A774" t="str">
        <f>RectangleHollowSection!R214</f>
        <v>'&lt;option value="60;40;5;5;10"&gt;CFRHS60X40X5&lt;/option&gt;</v>
      </c>
    </row>
    <row r="775" spans="1:1">
      <c r="A775" t="str">
        <f>RectangleHollowSection!R215</f>
        <v>'&lt;option value="60;50;3;3;4"&gt;CFRHS60X50X3&lt;/option&gt;</v>
      </c>
    </row>
    <row r="776" spans="1:1">
      <c r="A776" t="str">
        <f>RectangleHollowSection!R216</f>
        <v>'&lt;option value="60;50;4;4;6"&gt;CFRHS60X50X4&lt;/option&gt;</v>
      </c>
    </row>
    <row r="777" spans="1:1">
      <c r="A777" t="str">
        <f>RectangleHollowSection!R217</f>
        <v>'&lt;option value="70;30;3;3;6"&gt;CFRHS70X30X3&lt;/option&gt;</v>
      </c>
    </row>
    <row r="778" spans="1:1">
      <c r="A778" t="str">
        <f>RectangleHollowSection!R218</f>
        <v>'&lt;option value="70;30;4;4;8"&gt;CFRHS70X30X4&lt;/option&gt;</v>
      </c>
    </row>
    <row r="779" spans="1:1">
      <c r="A779" t="str">
        <f>RectangleHollowSection!R219</f>
        <v>'&lt;option value="70;40;2;2;4"&gt;CFRHS70X40X2&lt;/option&gt;</v>
      </c>
    </row>
    <row r="780" spans="1:1">
      <c r="A780" t="str">
        <f>RectangleHollowSection!R220</f>
        <v>'&lt;option value="70;40;3;3;6"&gt;CFRHS70X40X3&lt;/option&gt;</v>
      </c>
    </row>
    <row r="781" spans="1:1">
      <c r="A781" t="str">
        <f>RectangleHollowSection!R221</f>
        <v>'&lt;option value="70;40;4;4;8"&gt;CFRHS70X40X4&lt;/option&gt;</v>
      </c>
    </row>
    <row r="782" spans="1:1">
      <c r="A782" t="str">
        <f>RectangleHollowSection!R222</f>
        <v>'&lt;option value="70;40;5;5;10"&gt;CFRHS70X40X5&lt;/option&gt;</v>
      </c>
    </row>
    <row r="783" spans="1:1">
      <c r="A783" t="str">
        <f>RectangleHollowSection!R223</f>
        <v>'&lt;option value="70;50;3;3;6"&gt;CFRHS70X50X3&lt;/option&gt;</v>
      </c>
    </row>
    <row r="784" spans="1:1">
      <c r="A784" t="str">
        <f>RectangleHollowSection!R224</f>
        <v>'&lt;option value="70;50;4;4;8"&gt;CFRHS70X50X4&lt;/option&gt;</v>
      </c>
    </row>
    <row r="785" spans="1:1">
      <c r="A785" t="str">
        <f>RectangleHollowSection!R225</f>
        <v>'&lt;option value="80;30;2;2;4"&gt;CFRHS80X30X2&lt;/option&gt;</v>
      </c>
    </row>
    <row r="786" spans="1:1">
      <c r="A786" t="str">
        <f>RectangleHollowSection!R226</f>
        <v>'&lt;option value="80;30;3;3;6"&gt;CFRHS80X30X3&lt;/option&gt;</v>
      </c>
    </row>
    <row r="787" spans="1:1">
      <c r="A787" t="str">
        <f>RectangleHollowSection!R227</f>
        <v>'&lt;option value="80;40;2;2;4"&gt;CFRHS80X40X2&lt;/option&gt;</v>
      </c>
    </row>
    <row r="788" spans="1:1">
      <c r="A788" t="str">
        <f>RectangleHollowSection!R228</f>
        <v>'&lt;option value="80;40;3;3;6"&gt;CFRHS80X40X3&lt;/option&gt;</v>
      </c>
    </row>
    <row r="789" spans="1:1">
      <c r="A789" t="str">
        <f>RectangleHollowSection!R229</f>
        <v>'&lt;option value="80;40;4;4;8"&gt;CFRHS80X40X4&lt;/option&gt;</v>
      </c>
    </row>
    <row r="790" spans="1:1">
      <c r="A790" t="str">
        <f>RectangleHollowSection!R230</f>
        <v>'&lt;option value="80;40;5;5;10"&gt;CFRHS80X40X5&lt;/option&gt;</v>
      </c>
    </row>
    <row r="791" spans="1:1">
      <c r="A791" t="str">
        <f>RectangleHollowSection!R231</f>
        <v>'&lt;option value="80;50;2;2;4"&gt;CFRHS80X50X2&lt;/option&gt;</v>
      </c>
    </row>
    <row r="792" spans="1:1">
      <c r="A792" t="str">
        <f>RectangleHollowSection!R232</f>
        <v>'&lt;option value="80;50;2.5;2.5;5"&gt;CFRHS80X50X2.5&lt;/option&gt;</v>
      </c>
    </row>
    <row r="793" spans="1:1">
      <c r="A793" t="str">
        <f>RectangleHollowSection!R233</f>
        <v>'&lt;option value="80;50;3;3;6"&gt;CFRHS80X50X3&lt;/option&gt;</v>
      </c>
    </row>
    <row r="794" spans="1:1">
      <c r="A794" t="str">
        <f>RectangleHollowSection!R234</f>
        <v>'&lt;option value="80;50;4;4;8"&gt;CFRHS80X50X4&lt;/option&gt;</v>
      </c>
    </row>
    <row r="795" spans="1:1">
      <c r="A795" t="str">
        <f>RectangleHollowSection!R235</f>
        <v>'&lt;option value="80;50;5;5;10"&gt;CFRHS80X50X5&lt;/option&gt;</v>
      </c>
    </row>
    <row r="796" spans="1:1">
      <c r="A796" t="str">
        <f>RectangleHollowSection!R236</f>
        <v>'&lt;option value="80;60;3;3;6"&gt;CFRHS80X60X3&lt;/option&gt;</v>
      </c>
    </row>
    <row r="797" spans="1:1">
      <c r="A797" t="str">
        <f>RectangleHollowSection!R237</f>
        <v>'&lt;option value="80;60;4;4;8"&gt;CFRHS80X60X4&lt;/option&gt;</v>
      </c>
    </row>
    <row r="798" spans="1:1">
      <c r="A798" t="str">
        <f>RectangleHollowSection!R238</f>
        <v>'&lt;option value="80;60;5;5;10"&gt;CFRHS80X60X5&lt;/option&gt;</v>
      </c>
    </row>
    <row r="799" spans="1:1">
      <c r="A799" t="str">
        <f>RectangleHollowSection!R239</f>
        <v>'&lt;option value="90;50;3;3;6"&gt;CFRHS90X50X3&lt;/option&gt;</v>
      </c>
    </row>
    <row r="800" spans="1:1">
      <c r="A800" t="str">
        <f>RectangleHollowSection!R240</f>
        <v>'&lt;option value="90;50;4;4;8"&gt;CFRHS90X50X4&lt;/option&gt;</v>
      </c>
    </row>
    <row r="801" spans="1:1">
      <c r="A801" t="str">
        <f>RectangleHollowSection!R241</f>
        <v>'&lt;option value="90;50;5;5;10"&gt;CFRHS90X50X5&lt;/option&gt;</v>
      </c>
    </row>
    <row r="802" spans="1:1">
      <c r="A802" t="str">
        <f>RectangleHollowSection!R242</f>
        <v>'&lt;option value="90;70;4;4;8"&gt;CFRHS90X70X4&lt;/option&gt;</v>
      </c>
    </row>
    <row r="803" spans="1:1">
      <c r="A803" t="str">
        <f>RectangleHollowSection!R243</f>
        <v>'&lt;option value="100;30;4;4;8"&gt;CFRHS100X30X4&lt;/option&gt;</v>
      </c>
    </row>
    <row r="804" spans="1:1">
      <c r="A804" t="str">
        <f>RectangleHollowSection!R244</f>
        <v>'&lt;option value="100;40;3;3;6"&gt;CFRHS100X40X3&lt;/option&gt;</v>
      </c>
    </row>
    <row r="805" spans="1:1">
      <c r="A805" t="str">
        <f>RectangleHollowSection!R245</f>
        <v>'&lt;option value="100;40;4;4;8"&gt;CFRHS100X40X4&lt;/option&gt;</v>
      </c>
    </row>
    <row r="806" spans="1:1">
      <c r="A806" t="str">
        <f>RectangleHollowSection!R246</f>
        <v>'&lt;option value="100;40;5;5;10"&gt;CFRHS100X40X5&lt;/option&gt;</v>
      </c>
    </row>
    <row r="807" spans="1:1">
      <c r="A807" t="str">
        <f>RectangleHollowSection!R247</f>
        <v>'&lt;option value="100;50;2;2;4"&gt;CFRHS100X50X2&lt;/option&gt;</v>
      </c>
    </row>
    <row r="808" spans="1:1">
      <c r="A808" t="str">
        <f>RectangleHollowSection!R248</f>
        <v>'&lt;option value="100;50;2.5;2.5;5"&gt;CFRHS100X50X2.5&lt;/option&gt;</v>
      </c>
    </row>
    <row r="809" spans="1:1">
      <c r="A809" t="str">
        <f>RectangleHollowSection!R249</f>
        <v>'&lt;option value="100;50;3;3;6"&gt;CFRHS100X50X3&lt;/option&gt;</v>
      </c>
    </row>
    <row r="810" spans="1:1">
      <c r="A810" t="str">
        <f>RectangleHollowSection!R250</f>
        <v>'&lt;option value="100;50;4;4;8"&gt;CFRHS100X50X4&lt;/option&gt;</v>
      </c>
    </row>
    <row r="811" spans="1:1">
      <c r="A811" t="str">
        <f>RectangleHollowSection!R251</f>
        <v>'&lt;option value="100;50;5;5;10"&gt;CFRHS100X50X5&lt;/option&gt;</v>
      </c>
    </row>
    <row r="812" spans="1:1">
      <c r="A812" t="str">
        <f>RectangleHollowSection!R252</f>
        <v>'&lt;option value="100;60;3;3;6"&gt;CFRHS100X60X3&lt;/option&gt;</v>
      </c>
    </row>
    <row r="813" spans="1:1">
      <c r="A813" t="str">
        <f>RectangleHollowSection!R253</f>
        <v>'&lt;option value="100;60;4;4;8"&gt;CFRHS100X60X4&lt;/option&gt;</v>
      </c>
    </row>
    <row r="814" spans="1:1">
      <c r="A814" t="str">
        <f>RectangleHollowSection!R254</f>
        <v>'&lt;option value="100;60;5;5;10"&gt;CFRHS100X60X5&lt;/option&gt;</v>
      </c>
    </row>
    <row r="815" spans="1:1">
      <c r="A815" t="str">
        <f>RectangleHollowSection!R255</f>
        <v>'&lt;option value="100;60;6;6;12"&gt;CFRHS100X60X6&lt;/option&gt;</v>
      </c>
    </row>
    <row r="816" spans="1:1">
      <c r="A816" t="str">
        <f>RectangleHollowSection!R256</f>
        <v>'&lt;option value="100;80;3;3;6"&gt;CFRHS100X80X3&lt;/option&gt;</v>
      </c>
    </row>
    <row r="817" spans="1:1">
      <c r="A817" t="str">
        <f>RectangleHollowSection!R257</f>
        <v>'&lt;option value="100;80;4;4;8"&gt;CFRHS100X80X4&lt;/option&gt;</v>
      </c>
    </row>
    <row r="818" spans="1:1">
      <c r="A818" t="str">
        <f>RectangleHollowSection!R258</f>
        <v>'&lt;option value="100;80;5;5;10"&gt;CFRHS100X80X5&lt;/option&gt;</v>
      </c>
    </row>
    <row r="819" spans="1:1">
      <c r="A819" t="str">
        <f>RectangleHollowSection!R259</f>
        <v>'&lt;option value="100;80;6;6;12"&gt;CFRHS100X80X6&lt;/option&gt;</v>
      </c>
    </row>
    <row r="820" spans="1:1">
      <c r="A820" t="str">
        <f>RectangleHollowSection!R260</f>
        <v>'&lt;option value="110;70;4;4;8"&gt;CFRHS110X70X4&lt;/option&gt;</v>
      </c>
    </row>
    <row r="821" spans="1:1">
      <c r="A821" t="str">
        <f>RectangleHollowSection!R261</f>
        <v>'&lt;option value="110;70;5;5;10"&gt;CFRHS110X70X5&lt;/option&gt;</v>
      </c>
    </row>
    <row r="822" spans="1:1">
      <c r="A822" t="str">
        <f>RectangleHollowSection!R262</f>
        <v>'&lt;option value="120;40;3;3;6"&gt;CFRHS120X40X3&lt;/option&gt;</v>
      </c>
    </row>
    <row r="823" spans="1:1">
      <c r="A823" t="str">
        <f>RectangleHollowSection!R263</f>
        <v>'&lt;option value="120;50;3;3;6"&gt;CFRHS120X50X3&lt;/option&gt;</v>
      </c>
    </row>
    <row r="824" spans="1:1">
      <c r="A824" t="str">
        <f>RectangleHollowSection!R264</f>
        <v>'&lt;option value="120;50;4;4;8"&gt;CFRHS120X50X4&lt;/option&gt;</v>
      </c>
    </row>
    <row r="825" spans="1:1">
      <c r="A825" t="str">
        <f>RectangleHollowSection!R265</f>
        <v>'&lt;option value="120;50;5;5;10"&gt;CFRHS120X50X5&lt;/option&gt;</v>
      </c>
    </row>
    <row r="826" spans="1:1">
      <c r="A826" t="str">
        <f>RectangleHollowSection!R266</f>
        <v>'&lt;option value="120;60;3;3;6"&gt;CFRHS120X60X3&lt;/option&gt;</v>
      </c>
    </row>
    <row r="827" spans="1:1">
      <c r="A827" t="str">
        <f>RectangleHollowSection!R267</f>
        <v>'&lt;option value="120;60;4;4;8"&gt;CFRHS120X60X4&lt;/option&gt;</v>
      </c>
    </row>
    <row r="828" spans="1:1">
      <c r="A828" t="str">
        <f>RectangleHollowSection!R268</f>
        <v>'&lt;option value="120;60;5;5;10"&gt;CFRHS120X60X5&lt;/option&gt;</v>
      </c>
    </row>
    <row r="829" spans="1:1">
      <c r="A829" t="str">
        <f>RectangleHollowSection!R269</f>
        <v>'&lt;option value="120;60;6;6;12"&gt;CFRHS120X60X6&lt;/option&gt;</v>
      </c>
    </row>
    <row r="830" spans="1:1">
      <c r="A830" t="str">
        <f>RectangleHollowSection!R270</f>
        <v>'&lt;option value="120;80;3;3;6"&gt;CFRHS120X80X3&lt;/option&gt;</v>
      </c>
    </row>
    <row r="831" spans="1:1">
      <c r="A831" t="str">
        <f>RectangleHollowSection!R271</f>
        <v>'&lt;option value="120;80;4;4;8"&gt;CFRHS120X80X4&lt;/option&gt;</v>
      </c>
    </row>
    <row r="832" spans="1:1">
      <c r="A832" t="str">
        <f>RectangleHollowSection!R272</f>
        <v>'&lt;option value="120;80;5;5;10"&gt;CFRHS120X80X5&lt;/option&gt;</v>
      </c>
    </row>
    <row r="833" spans="1:1">
      <c r="A833" t="str">
        <f>RectangleHollowSection!R273</f>
        <v>'&lt;option value="120;80;6;6;12"&gt;CFRHS120X80X6&lt;/option&gt;</v>
      </c>
    </row>
    <row r="834" spans="1:1">
      <c r="A834" t="str">
        <f>RectangleHollowSection!R274</f>
        <v>'&lt;option value="120;80;8;12;20"&gt;CFRHS120X80X8&lt;/option&gt;</v>
      </c>
    </row>
    <row r="835" spans="1:1">
      <c r="A835" t="str">
        <f>RectangleHollowSection!R275</f>
        <v>'&lt;option value="120;100;4;4;8"&gt;CFRHS120X100X4&lt;/option&gt;</v>
      </c>
    </row>
    <row r="836" spans="1:1">
      <c r="A836" t="str">
        <f>RectangleHollowSection!R276</f>
        <v>'&lt;option value="120;100;5;5;10"&gt;CFRHS120X100X5&lt;/option&gt;</v>
      </c>
    </row>
    <row r="837" spans="1:1">
      <c r="A837" t="str">
        <f>RectangleHollowSection!R277</f>
        <v>'&lt;option value="120;100;8;12;20"&gt;CFRHS120X100X8&lt;/option&gt;</v>
      </c>
    </row>
    <row r="838" spans="1:1">
      <c r="A838" t="str">
        <f>RectangleHollowSection!R278</f>
        <v>'&lt;option value="140;60;3;3;6"&gt;CFRHS140X60X3&lt;/option&gt;</v>
      </c>
    </row>
    <row r="839" spans="1:1">
      <c r="A839" t="str">
        <f>RectangleHollowSection!R279</f>
        <v>'&lt;option value="140;60;4;4;8"&gt;CFRHS140X60X4&lt;/option&gt;</v>
      </c>
    </row>
    <row r="840" spans="1:1">
      <c r="A840" t="str">
        <f>RectangleHollowSection!R280</f>
        <v>'&lt;option value="140;60;5;5;10"&gt;CFRHS140X60X5&lt;/option&gt;</v>
      </c>
    </row>
    <row r="841" spans="1:1">
      <c r="A841" t="str">
        <f>RectangleHollowSection!R281</f>
        <v>'&lt;option value="140;60;6;6;12"&gt;CFRHS140X60X6&lt;/option&gt;</v>
      </c>
    </row>
    <row r="842" spans="1:1">
      <c r="A842" t="str">
        <f>RectangleHollowSection!R282</f>
        <v>'&lt;option value="140;70;3;3;6"&gt;CFRHS140X70X3&lt;/option&gt;</v>
      </c>
    </row>
    <row r="843" spans="1:1">
      <c r="A843" t="str">
        <f>RectangleHollowSection!R283</f>
        <v>'&lt;option value="140;70;4;4;8"&gt;CFRHS140X70X4&lt;/option&gt;</v>
      </c>
    </row>
    <row r="844" spans="1:1">
      <c r="A844" t="str">
        <f>RectangleHollowSection!R284</f>
        <v>'&lt;option value="140;70;5;5;10"&gt;CFRHS140X70X5&lt;/option&gt;</v>
      </c>
    </row>
    <row r="845" spans="1:1">
      <c r="A845" t="str">
        <f>RectangleHollowSection!R285</f>
        <v>'&lt;option value="140;70;6;6;12"&gt;CFRHS140X70X6&lt;/option&gt;</v>
      </c>
    </row>
    <row r="846" spans="1:1">
      <c r="A846" t="str">
        <f>RectangleHollowSection!R286</f>
        <v>'&lt;option value="140;80;4;4;8"&gt;CFRHS140X80X4&lt;/option&gt;</v>
      </c>
    </row>
    <row r="847" spans="1:1">
      <c r="A847" t="str">
        <f>RectangleHollowSection!R287</f>
        <v>'&lt;option value="140;80;5;5;10"&gt;CFRHS140X80X5&lt;/option&gt;</v>
      </c>
    </row>
    <row r="848" spans="1:1">
      <c r="A848" t="str">
        <f>RectangleHollowSection!R288</f>
        <v>'&lt;option value="140;80;6;6;12"&gt;CFRHS140X80X6&lt;/option&gt;</v>
      </c>
    </row>
    <row r="849" spans="1:1">
      <c r="A849" t="str">
        <f>RectangleHollowSection!R289</f>
        <v>'&lt;option value="140;80;8;12;20"&gt;CFRHS140X80X8&lt;/option&gt;</v>
      </c>
    </row>
    <row r="850" spans="1:1">
      <c r="A850" t="str">
        <f>RectangleHollowSection!R290</f>
        <v>'&lt;option value="140;80;10;15;25"&gt;CFRHS140X80X10&lt;/option&gt;</v>
      </c>
    </row>
    <row r="851" spans="1:1">
      <c r="A851" t="str">
        <f>RectangleHollowSection!R291</f>
        <v>'&lt;option value="140;100;5;5;10"&gt;CFRHS140X100X5&lt;/option&gt;</v>
      </c>
    </row>
    <row r="852" spans="1:1">
      <c r="A852" t="str">
        <f>RectangleHollowSection!R292</f>
        <v>'&lt;option value="150;50;3;3;6"&gt;CFRHS150X50X3&lt;/option&gt;</v>
      </c>
    </row>
    <row r="853" spans="1:1">
      <c r="A853" t="str">
        <f>RectangleHollowSection!R293</f>
        <v>'&lt;option value="150;50;4;4;8"&gt;CFRHS150X50X4&lt;/option&gt;</v>
      </c>
    </row>
    <row r="854" spans="1:1">
      <c r="A854" t="str">
        <f>RectangleHollowSection!R294</f>
        <v>'&lt;option value="150;50;5;5;10"&gt;CFRHS150X50X5&lt;/option&gt;</v>
      </c>
    </row>
    <row r="855" spans="1:1">
      <c r="A855" t="str">
        <f>RectangleHollowSection!R295</f>
        <v>'&lt;option value="150;75;4;4;8"&gt;CFRHS150X75X4&lt;/option&gt;</v>
      </c>
    </row>
    <row r="856" spans="1:1">
      <c r="A856" t="str">
        <f>RectangleHollowSection!R296</f>
        <v>'&lt;option value="150;75;5;5;10"&gt;CFRHS150X75X5&lt;/option&gt;</v>
      </c>
    </row>
    <row r="857" spans="1:1">
      <c r="A857" t="str">
        <f>RectangleHollowSection!R297</f>
        <v>'&lt;option value="150;75;6;6;12"&gt;CFRHS150X75X6&lt;/option&gt;</v>
      </c>
    </row>
    <row r="858" spans="1:1">
      <c r="A858" t="str">
        <f>RectangleHollowSection!R298</f>
        <v>'&lt;option value="150;100;4;4;8"&gt;CFRHS150X100X4&lt;/option&gt;</v>
      </c>
    </row>
    <row r="859" spans="1:1">
      <c r="A859" t="str">
        <f>RectangleHollowSection!R299</f>
        <v>'&lt;option value="150;100;5;5;10"&gt;CFRHS150X100X5&lt;/option&gt;</v>
      </c>
    </row>
    <row r="860" spans="1:1">
      <c r="A860" t="str">
        <f>RectangleHollowSection!R300</f>
        <v>'&lt;option value="150;100;6;6;12"&gt;CFRHS150X100X6&lt;/option&gt;</v>
      </c>
    </row>
    <row r="861" spans="1:1">
      <c r="A861" t="str">
        <f>RectangleHollowSection!R301</f>
        <v>'&lt;option value="150;100;8;12;20"&gt;CFRHS150X100X8&lt;/option&gt;</v>
      </c>
    </row>
    <row r="862" spans="1:1">
      <c r="A862" t="str">
        <f>RectangleHollowSection!R302</f>
        <v>'&lt;option value="150;100;10;15;25"&gt;CFRHS150X100X10&lt;/option&gt;</v>
      </c>
    </row>
    <row r="863" spans="1:1">
      <c r="A863" t="str">
        <f>RectangleHollowSection!R303</f>
        <v>'&lt;option value="160;80;4;4;8"&gt;CFRHS160X80X4&lt;/option&gt;</v>
      </c>
    </row>
    <row r="864" spans="1:1">
      <c r="A864" t="str">
        <f>RectangleHollowSection!R304</f>
        <v>'&lt;option value="160;80;5;5;10"&gt;CFRHS160X80X5&lt;/option&gt;</v>
      </c>
    </row>
    <row r="865" spans="1:1">
      <c r="A865" t="str">
        <f>RectangleHollowSection!R305</f>
        <v>'&lt;option value="160;80;6;6;12"&gt;CFRHS160X80X6&lt;/option&gt;</v>
      </c>
    </row>
    <row r="866" spans="1:1">
      <c r="A866" t="str">
        <f>RectangleHollowSection!R306</f>
        <v>'&lt;option value="160;80;8;12;20"&gt;CFRHS160X80X8&lt;/option&gt;</v>
      </c>
    </row>
    <row r="867" spans="1:1">
      <c r="A867" t="str">
        <f>RectangleHollowSection!R307</f>
        <v>'&lt;option value="160;90;5;5;10"&gt;CFRHS160X90X5&lt;/option&gt;</v>
      </c>
    </row>
    <row r="868" spans="1:1">
      <c r="A868" t="str">
        <f>RectangleHollowSection!R308</f>
        <v>'&lt;option value="160;90;6;6;12"&gt;CFRHS160X90X6&lt;/option&gt;</v>
      </c>
    </row>
    <row r="869" spans="1:1">
      <c r="A869" t="str">
        <f>RectangleHollowSection!R309</f>
        <v>'&lt;option value="180;80;4.5;4.5;9"&gt;CFRHS180X80X4.5&lt;/option&gt;</v>
      </c>
    </row>
    <row r="870" spans="1:1">
      <c r="A870" t="str">
        <f>RectangleHollowSection!R310</f>
        <v>'&lt;option value="180;80;5;5;10"&gt;CFRHS180X80X5&lt;/option&gt;</v>
      </c>
    </row>
    <row r="871" spans="1:1">
      <c r="A871" t="str">
        <f>RectangleHollowSection!R311</f>
        <v>'&lt;option value="180;80;6;6;12"&gt;CFRHS180X80X6&lt;/option&gt;</v>
      </c>
    </row>
    <row r="872" spans="1:1">
      <c r="A872" t="str">
        <f>RectangleHollowSection!R312</f>
        <v>'&lt;option value="180;100;5;5;10"&gt;CFRHS180X100X5&lt;/option&gt;</v>
      </c>
    </row>
    <row r="873" spans="1:1">
      <c r="A873" t="str">
        <f>RectangleHollowSection!R313</f>
        <v>'&lt;option value="180;100;6;6;12"&gt;CFRHS180X100X6&lt;/option&gt;</v>
      </c>
    </row>
    <row r="874" spans="1:1">
      <c r="A874" t="str">
        <f>RectangleHollowSection!R314</f>
        <v>'&lt;option value="180;100;10;15;25"&gt;CFRHS180X100X10&lt;/option&gt;</v>
      </c>
    </row>
    <row r="875" spans="1:1">
      <c r="A875" t="str">
        <f>RectangleHollowSection!R315</f>
        <v>'&lt;option value="200;80;6;6;12"&gt;CFRHS200X80X6&lt;/option&gt;</v>
      </c>
    </row>
    <row r="876" spans="1:1">
      <c r="A876" t="str">
        <f>RectangleHollowSection!R316</f>
        <v>'&lt;option value="200;100;4;4;8"&gt;CFRHS200X100X4&lt;/option&gt;</v>
      </c>
    </row>
    <row r="877" spans="1:1">
      <c r="A877" t="str">
        <f>RectangleHollowSection!R317</f>
        <v>'&lt;option value="200;100;5;5;10"&gt;CFRHS200X100X5&lt;/option&gt;</v>
      </c>
    </row>
    <row r="878" spans="1:1">
      <c r="A878" t="str">
        <f>RectangleHollowSection!R318</f>
        <v>'&lt;option value="200;100;6;6;12"&gt;CFRHS200X100X6&lt;/option&gt;</v>
      </c>
    </row>
    <row r="879" spans="1:1">
      <c r="A879" t="str">
        <f>RectangleHollowSection!R319</f>
        <v>'&lt;option value="200;100;8;12;20"&gt;CFRHS200X100X8&lt;/option&gt;</v>
      </c>
    </row>
    <row r="880" spans="1:1">
      <c r="A880" t="str">
        <f>RectangleHollowSection!R320</f>
        <v>'&lt;option value="200;100;10;15;25"&gt;CFRHS200X100X10&lt;/option&gt;</v>
      </c>
    </row>
    <row r="881" spans="1:1">
      <c r="A881" t="str">
        <f>RectangleHollowSection!R321</f>
        <v>'&lt;option value="200;120;5;5;10"&gt;CFRHS200X120X5&lt;/option&gt;</v>
      </c>
    </row>
    <row r="882" spans="1:1">
      <c r="A882" t="str">
        <f>RectangleHollowSection!R322</f>
        <v>'&lt;option value="200;120;6;6;12"&gt;CFRHS200X120X6&lt;/option&gt;</v>
      </c>
    </row>
    <row r="883" spans="1:1">
      <c r="A883" t="str">
        <f>RectangleHollowSection!R323</f>
        <v>'&lt;option value="200;120;8;12;20"&gt;CFRHS200X120X8&lt;/option&gt;</v>
      </c>
    </row>
    <row r="884" spans="1:1">
      <c r="A884" t="str">
        <f>RectangleHollowSection!R324</f>
        <v>'&lt;option value="200;120;10;15;25"&gt;CFRHS200X120X10&lt;/option&gt;</v>
      </c>
    </row>
    <row r="885" spans="1:1">
      <c r="A885" t="str">
        <f>RectangleHollowSection!R325</f>
        <v>'&lt;option value="200;150;6;6;12"&gt;CFRHS200X150X6&lt;/option&gt;</v>
      </c>
    </row>
    <row r="886" spans="1:1">
      <c r="A886" t="str">
        <f>RectangleHollowSection!R326</f>
        <v>'&lt;option value="200;150;8;12;20"&gt;CFRHS200X150X8&lt;/option&gt;</v>
      </c>
    </row>
    <row r="887" spans="1:1">
      <c r="A887" t="str">
        <f>RectangleHollowSection!R327</f>
        <v>'&lt;option value="220;120;6;6;12"&gt;CFRHS220X120X6&lt;/option&gt;</v>
      </c>
    </row>
    <row r="888" spans="1:1">
      <c r="A888" t="str">
        <f>RectangleHollowSection!R328</f>
        <v>'&lt;option value="220;120;8;12;20"&gt;CFRHS220X120X8&lt;/option&gt;</v>
      </c>
    </row>
    <row r="889" spans="1:1">
      <c r="A889" t="str">
        <f>RectangleHollowSection!R329</f>
        <v>'&lt;option value="220;120;10;15;25"&gt;CFRHS220X120X10&lt;/option&gt;</v>
      </c>
    </row>
    <row r="890" spans="1:1">
      <c r="A890" t="str">
        <f>RectangleHollowSection!R330</f>
        <v>'&lt;option value="250;100;5;5;10"&gt;CFRHS250X100X5&lt;/option&gt;</v>
      </c>
    </row>
    <row r="891" spans="1:1">
      <c r="A891" t="str">
        <f>RectangleHollowSection!R331</f>
        <v>'&lt;option value="250;100;6;6;12"&gt;CFRHS250X100X6&lt;/option&gt;</v>
      </c>
    </row>
    <row r="892" spans="1:1">
      <c r="A892" t="str">
        <f>RectangleHollowSection!R332</f>
        <v>'&lt;option value="250;100;8;12;20"&gt;CFRHS250X100X8&lt;/option&gt;</v>
      </c>
    </row>
    <row r="893" spans="1:1">
      <c r="A893" t="str">
        <f>RectangleHollowSection!R333</f>
        <v>'&lt;option value="250;100;10;15;25"&gt;CFRHS250X100X10&lt;/option&gt;</v>
      </c>
    </row>
    <row r="894" spans="1:1">
      <c r="A894" t="str">
        <f>RectangleHollowSection!R334</f>
        <v>'&lt;option value="250;150;6;6;12"&gt;CFRHS250X150X6&lt;/option&gt;</v>
      </c>
    </row>
    <row r="895" spans="1:1">
      <c r="A895" t="str">
        <f>RectangleHollowSection!R335</f>
        <v>'&lt;option value="250;150;8;12;20"&gt;CFRHS250X150X8&lt;/option&gt;</v>
      </c>
    </row>
    <row r="896" spans="1:1">
      <c r="A896" t="str">
        <f>RectangleHollowSection!R336</f>
        <v>'&lt;option value="250;150;10;15;25"&gt;CFRHS250X150X10&lt;/option&gt;</v>
      </c>
    </row>
    <row r="897" spans="1:1">
      <c r="A897" t="str">
        <f>RectangleHollowSection!R337</f>
        <v>'&lt;option value="250;150;12.5;25;37.5"&gt;CFRHS250X150X12.5&lt;/option&gt;</v>
      </c>
    </row>
    <row r="898" spans="1:1">
      <c r="A898" t="str">
        <f>RectangleHollowSection!R338</f>
        <v>'&lt;option value="260;140;8;12;20"&gt;CFRHS260X140X8&lt;/option&gt;</v>
      </c>
    </row>
    <row r="899" spans="1:1">
      <c r="A899" t="str">
        <f>RectangleHollowSection!R339</f>
        <v>'&lt;option value="300;100;6;6;12"&gt;CFRHS300X100X6&lt;/option&gt;</v>
      </c>
    </row>
    <row r="900" spans="1:1">
      <c r="A900" t="str">
        <f>RectangleHollowSection!R340</f>
        <v>'&lt;option value="300;100;8;12;20"&gt;CFRHS300X100X8&lt;/option&gt;</v>
      </c>
    </row>
    <row r="901" spans="1:1">
      <c r="A901" t="str">
        <f>RectangleHollowSection!R341</f>
        <v>'&lt;option value="300;100;10;15;25"&gt;CFRHS300X100X10&lt;/option&gt;</v>
      </c>
    </row>
    <row r="902" spans="1:1">
      <c r="A902" t="str">
        <f>RectangleHollowSection!R342</f>
        <v>'&lt;option value="300;200;6;6;12"&gt;CFRHS300X200X6&lt;/option&gt;</v>
      </c>
    </row>
    <row r="903" spans="1:1">
      <c r="A903" t="str">
        <f>RectangleHollowSection!R343</f>
        <v>'&lt;option value="300;200;8;12;20"&gt;CFRHS300X200X8&lt;/option&gt;</v>
      </c>
    </row>
    <row r="904" spans="1:1">
      <c r="A904" t="str">
        <f>RectangleHollowSection!R344</f>
        <v>'&lt;option value="300;200;10;15;25"&gt;CFRHS300X200X10&lt;/option&gt;</v>
      </c>
    </row>
    <row r="905" spans="1:1">
      <c r="A905" t="str">
        <f>RectangleHollowSection!R345</f>
        <v>'&lt;option value="300;200;12.5;25;37.5"&gt;CFRHS300X200X12.5&lt;/option&gt;</v>
      </c>
    </row>
    <row r="906" spans="1:1">
      <c r="A906" t="str">
        <f>RectangleHollowSection!R346</f>
        <v>'&lt;option value="400;200;8;12;20"&gt;CFRHS400X200X8&lt;/option&gt;</v>
      </c>
    </row>
    <row r="907" spans="1:1">
      <c r="A907" t="str">
        <f>RectangleHollowSection!R347</f>
        <v>'&lt;option value="400;200;10;15;25"&gt;CFRHS400X200X10&lt;/option&gt;</v>
      </c>
    </row>
    <row r="908" spans="1:1">
      <c r="A908" t="str">
        <f>RectangleHollowSection!R348</f>
        <v>'&lt;option value="400;200;12.5;25;37.5"&gt;CFRHS400X200X12.5&lt;/option&gt;</v>
      </c>
    </row>
    <row r="909" spans="1:1">
      <c r="A909" t="str">
        <f>RectangleHollowSection!R349</f>
        <v>'&lt;option value="400;200;16;32;48"&gt;CFRHS400X200X16&lt;/option&gt;</v>
      </c>
    </row>
    <row r="910" spans="1:1">
      <c r="A910" t="str">
        <f>RectangleHollowSection!R350</f>
        <v>'&lt;option value="450;250;10;15;25"&gt;CFRHS450X250X10&lt;/option&gt;</v>
      </c>
    </row>
    <row r="911" spans="1:1">
      <c r="A911" t="str">
        <f>RectangleHollowSection!R351</f>
        <v>'&lt;option value="450;250;12.5;25;37.5"&gt;CFRHS450X250X12.5&lt;/option&gt;</v>
      </c>
    </row>
    <row r="912" spans="1:1">
      <c r="A912" t="str">
        <f>RectangleHollowSection!R352</f>
        <v>'&lt;option value="500;300;10;15;25"&gt;CFRHS500X300X10&lt;/option&gt;</v>
      </c>
    </row>
    <row r="913" spans="1:1">
      <c r="A913" t="str">
        <f>RectangleHollowSection!R353</f>
        <v>'&lt;option value="500;300;12.5;25;37.5"&gt;CFRHS500X300X12.5&lt;/option&gt;</v>
      </c>
    </row>
    <row r="914" spans="1:1">
      <c r="A914" t="str">
        <f>RectangleHollowSection!R354</f>
        <v>'&lt;option value="500;300;16;32;48"&gt;CFRHS500X300X16&lt;/option&gt;</v>
      </c>
    </row>
    <row r="915" spans="1:1">
      <c r="A915" t="str">
        <f>'C'!S4</f>
        <v>'&lt;option value="100;50;1;2;10"&gt;C100/50/10/1&lt;/option&gt;</v>
      </c>
    </row>
    <row r="916" spans="1:1">
      <c r="A916" t="str">
        <f>'C'!S5</f>
        <v>'&lt;option value="100;50;1.5;2.5;10"&gt;C100/50/10/1.5&lt;/option&gt;</v>
      </c>
    </row>
    <row r="917" spans="1:1">
      <c r="A917" t="str">
        <f>'C'!S6</f>
        <v>'&lt;option value="100;50;2;3;10"&gt;C100/50/10/2&lt;/option&gt;</v>
      </c>
    </row>
    <row r="918" spans="1:1">
      <c r="A918" t="str">
        <f>'C'!S7</f>
        <v>'&lt;option value="150;50;1;2;10"&gt;C150/50/10/1&lt;/option&gt;</v>
      </c>
    </row>
    <row r="919" spans="1:1">
      <c r="A919" t="str">
        <f>'C'!S8</f>
        <v>'&lt;option value="150;50;1.5;2.5;10"&gt;C150/50/10/1.5&lt;/option&gt;</v>
      </c>
    </row>
    <row r="920" spans="1:1">
      <c r="A920" t="str">
        <f>'C'!S9</f>
        <v>'&lt;option value="150;50;2;3;10"&gt;C150/50/10/2&lt;/option&gt;</v>
      </c>
    </row>
    <row r="921" spans="1:1">
      <c r="A921" t="str">
        <f>'C'!S10</f>
        <v>'&lt;option value="200;50;1;2;10"&gt;C200/50/10/1&lt;/option&gt;</v>
      </c>
    </row>
    <row r="922" spans="1:1">
      <c r="A922" t="str">
        <f>'C'!S11</f>
        <v>'&lt;option value="200;50;1.5;2.5;10"&gt;C200/50/10/1.5&lt;/option&gt;</v>
      </c>
    </row>
    <row r="923" spans="1:1">
      <c r="A923" t="str">
        <f>'C'!S12</f>
        <v>'&lt;option value="200;50;2;3;10"&gt;C200/50/10/2&lt;/option&gt;</v>
      </c>
    </row>
    <row r="924" spans="1:1">
      <c r="A924" t="str">
        <f>'C'!S13</f>
        <v>'&lt;option value="250;50;1;2;10"&gt;C250/50/10/1&lt;/option&gt;</v>
      </c>
    </row>
    <row r="925" spans="1:1">
      <c r="A925" t="str">
        <f>'C'!S14</f>
        <v>'&lt;option value="250;50;1.5;2.5;10"&gt;C250/50/10/1.5&lt;/option&gt;</v>
      </c>
    </row>
    <row r="926" spans="1:1">
      <c r="A926" t="str">
        <f>'C'!S15</f>
        <v>'&lt;option value="250;50;2;3;10"&gt;C250/50/10/2&lt;/option&gt;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6"/>
  <sheetViews>
    <sheetView topLeftCell="R53" zoomScaleNormal="100" workbookViewId="0">
      <selection activeCell="T86" sqref="T86"/>
    </sheetView>
  </sheetViews>
  <sheetFormatPr defaultRowHeight="15"/>
  <cols>
    <col min="1" max="5" width="8.85546875" style="7" customWidth="1"/>
    <col min="6" max="6" width="10.7109375" style="7" customWidth="1"/>
    <col min="7" max="8" width="8.85546875" style="7" customWidth="1"/>
    <col min="9" max="9" width="21.28515625" style="7" customWidth="1"/>
    <col min="10" max="10" width="45.7109375" style="7" customWidth="1"/>
    <col min="11" max="11" width="23.28515625" style="8" customWidth="1"/>
    <col min="12" max="17" width="8.85546875" style="8" customWidth="1"/>
    <col min="18" max="18" width="58.85546875" style="8" customWidth="1"/>
    <col min="19" max="19" width="132.140625" style="8" customWidth="1"/>
    <col min="20" max="20" width="59.28515625" style="8" bestFit="1" customWidth="1"/>
    <col min="21" max="16380" width="8.85546875" style="8" customWidth="1"/>
    <col min="16381" max="16384" width="8.85546875" customWidth="1"/>
  </cols>
  <sheetData>
    <row r="1" spans="1:20 16381:16384">
      <c r="A1" s="32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622</v>
      </c>
      <c r="H1" s="27" t="s">
        <v>623</v>
      </c>
      <c r="I1" s="27" t="s">
        <v>624</v>
      </c>
      <c r="J1" s="27"/>
      <c r="K1" s="28" t="s">
        <v>7</v>
      </c>
      <c r="L1" s="28" t="s">
        <v>8</v>
      </c>
      <c r="M1" s="28"/>
      <c r="N1" s="33"/>
      <c r="O1" s="33"/>
      <c r="P1" s="33"/>
      <c r="Q1" s="33"/>
      <c r="R1" s="33"/>
      <c r="S1" s="34" t="s">
        <v>9</v>
      </c>
      <c r="T1" s="30" t="s">
        <v>2079</v>
      </c>
    </row>
    <row r="2" spans="1:20 16381:16384">
      <c r="A2" s="35"/>
      <c r="B2" s="35"/>
      <c r="C2" s="35"/>
      <c r="D2" s="35"/>
      <c r="E2" s="35"/>
      <c r="F2" s="35" t="s">
        <v>625</v>
      </c>
      <c r="G2" s="35" t="s">
        <v>626</v>
      </c>
      <c r="H2" s="35"/>
      <c r="I2" s="35" t="s">
        <v>627</v>
      </c>
      <c r="J2" s="27" t="s">
        <v>628</v>
      </c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 16381:16384" s="12" customFormat="1">
      <c r="A3" s="36"/>
      <c r="B3" s="36" t="s">
        <v>10</v>
      </c>
      <c r="C3" s="36" t="s">
        <v>10</v>
      </c>
      <c r="D3" s="36" t="s">
        <v>10</v>
      </c>
      <c r="E3" s="36" t="s">
        <v>10</v>
      </c>
      <c r="F3" s="36" t="s">
        <v>10</v>
      </c>
      <c r="G3" s="36" t="s">
        <v>10</v>
      </c>
      <c r="H3" s="36" t="s">
        <v>629</v>
      </c>
      <c r="I3" s="36" t="s">
        <v>630</v>
      </c>
      <c r="J3" s="36" t="s">
        <v>631</v>
      </c>
      <c r="K3" s="37"/>
      <c r="L3" s="37"/>
      <c r="M3" s="37"/>
      <c r="N3" s="37"/>
      <c r="O3" s="37"/>
      <c r="P3" s="37"/>
      <c r="Q3" s="37"/>
      <c r="R3" s="37"/>
      <c r="S3" s="37"/>
      <c r="T3" s="37"/>
      <c r="XFA3"/>
      <c r="XFB3"/>
      <c r="XFC3"/>
      <c r="XFD3"/>
    </row>
    <row r="4" spans="1:20 16381:16384">
      <c r="A4" s="5" t="s">
        <v>632</v>
      </c>
      <c r="B4" s="5">
        <v>80</v>
      </c>
      <c r="C4" s="5">
        <v>42</v>
      </c>
      <c r="D4" s="5" t="s">
        <v>633</v>
      </c>
      <c r="E4" s="5" t="s">
        <v>281</v>
      </c>
      <c r="F4" s="5" t="s">
        <v>633</v>
      </c>
      <c r="G4" s="5">
        <v>2.2999999999999998</v>
      </c>
      <c r="H4" s="5">
        <v>14</v>
      </c>
      <c r="I4" s="5"/>
      <c r="K4" s="8" t="s">
        <v>634</v>
      </c>
      <c r="L4" s="6" t="str">
        <f t="shared" ref="L4:L35" si="0">A4</f>
        <v>INP80</v>
      </c>
      <c r="M4" s="6" t="s">
        <v>635</v>
      </c>
      <c r="N4" s="6" t="s">
        <v>636</v>
      </c>
      <c r="O4" s="6" t="str">
        <f t="shared" ref="O4:O24" si="1">LOWER(L4)</f>
        <v>inp80</v>
      </c>
      <c r="P4" s="8" t="str">
        <f t="shared" ref="P4:P24" si="2">LOWER(M4)</f>
        <v>in80p</v>
      </c>
      <c r="Q4" s="8" t="str">
        <f t="shared" ref="Q4:Q24" si="3">LOWER(N4)</f>
        <v>inp 80</v>
      </c>
      <c r="R4" s="2" t="str">
        <f t="shared" ref="R4:R35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synonyms":["INP80","IN80P","INP 80","inp80","in80p","inp 80"]}]},</v>
      </c>
      <c r="S4" s="8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""""&amp;R4</f>
        <v>{"INP80": [{"shape_coords":[80,42,3.9,5.9,3.9],"shape_name":"14","synonyms":["INP80","IN80P","INP 80","inp80","in80p","inp 80"]}]},</v>
      </c>
      <c r="T4" s="2" t="str">
        <f>"'&lt;option value=""" &amp;B4 &amp; ";" &amp;C4 &amp; ";" &amp;D4 &amp; ";" &amp;E4 &amp; ";" &amp;F4 &amp; ";" &amp;G4 &amp; ";" &amp;H4 &amp; ";" &amp;I4 &amp; """&gt;" &amp;A4 &amp; "&lt;/option&gt;"</f>
        <v>'&lt;option value="80;42;3.9;5.9;3.9;2,3;14;"&gt;INP80&lt;/option&gt;</v>
      </c>
    </row>
    <row r="5" spans="1:20 16381:16384">
      <c r="A5" s="5" t="s">
        <v>637</v>
      </c>
      <c r="B5" s="5">
        <v>100</v>
      </c>
      <c r="C5" s="5">
        <v>50</v>
      </c>
      <c r="D5" s="5" t="s">
        <v>336</v>
      </c>
      <c r="E5" s="5" t="s">
        <v>638</v>
      </c>
      <c r="F5" s="5" t="s">
        <v>336</v>
      </c>
      <c r="G5" s="5">
        <v>2.7</v>
      </c>
      <c r="H5" s="5">
        <v>14</v>
      </c>
      <c r="I5" s="5"/>
      <c r="K5" s="8" t="s">
        <v>634</v>
      </c>
      <c r="L5" s="6" t="str">
        <f t="shared" si="0"/>
        <v>INP100</v>
      </c>
      <c r="M5" s="6" t="s">
        <v>639</v>
      </c>
      <c r="N5" s="6" t="s">
        <v>640</v>
      </c>
      <c r="O5" s="6" t="str">
        <f t="shared" si="1"/>
        <v>inp100</v>
      </c>
      <c r="P5" s="8" t="str">
        <f t="shared" si="2"/>
        <v>in100p</v>
      </c>
      <c r="Q5" s="8" t="str">
        <f t="shared" si="3"/>
        <v>inp 100</v>
      </c>
      <c r="R5" s="2" t="str">
        <f t="shared" si="4"/>
        <v>synonyms":["INP100","IN100P","INP 100","inp100","in100p","inp 100"]}]},</v>
      </c>
      <c r="S5" s="8" t="str">
        <f t="shared" ref="S5:S68" si="5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""""&amp;R5</f>
        <v>{"INP100": [{"shape_coords":[100,50,4.5,6.8,4.5],"shape_name":"14","synonyms":["INP100","IN100P","INP 100","inp100","in100p","inp 100"]}]},</v>
      </c>
      <c r="T5" s="2" t="str">
        <f t="shared" ref="T5:T68" si="6">"'&lt;option value=""" &amp;B5 &amp; ";" &amp;C5 &amp; ";" &amp;D5 &amp; ";" &amp;E5 &amp; ";" &amp;F5 &amp; ";" &amp;G5 &amp; ";" &amp;H5 &amp; ";" &amp;I5 &amp; """&gt;" &amp;A5 &amp; "&lt;/option&gt;"</f>
        <v>'&lt;option value="100;50;4.5;6.8;4.5;2,7;14;"&gt;INP100&lt;/option&gt;</v>
      </c>
    </row>
    <row r="6" spans="1:20 16381:16384">
      <c r="A6" s="5" t="s">
        <v>641</v>
      </c>
      <c r="B6" s="7">
        <v>120</v>
      </c>
      <c r="C6" s="7">
        <v>58</v>
      </c>
      <c r="D6" s="7" t="s">
        <v>642</v>
      </c>
      <c r="E6" s="7" t="s">
        <v>643</v>
      </c>
      <c r="F6" s="7" t="s">
        <v>642</v>
      </c>
      <c r="G6" s="7">
        <v>3.1</v>
      </c>
      <c r="H6" s="5">
        <v>14</v>
      </c>
      <c r="I6" s="5"/>
      <c r="K6" s="8" t="s">
        <v>634</v>
      </c>
      <c r="L6" s="6" t="str">
        <f t="shared" si="0"/>
        <v>INP120</v>
      </c>
      <c r="M6" s="6" t="s">
        <v>644</v>
      </c>
      <c r="N6" s="6" t="s">
        <v>645</v>
      </c>
      <c r="O6" s="6" t="str">
        <f t="shared" si="1"/>
        <v>inp120</v>
      </c>
      <c r="P6" s="8" t="str">
        <f t="shared" si="2"/>
        <v>in120p</v>
      </c>
      <c r="Q6" s="8" t="str">
        <f t="shared" si="3"/>
        <v>inp 120</v>
      </c>
      <c r="R6" s="2" t="str">
        <f t="shared" si="4"/>
        <v>synonyms":["INP120","IN120P","INP 120","inp120","in120p","inp 120"]}]},</v>
      </c>
      <c r="S6" s="8" t="str">
        <f t="shared" si="5"/>
        <v>{"INP120": [{"shape_coords":[120,58,5.1,7.7,5.1],"shape_name":"14","synonyms":["INP120","IN120P","INP 120","inp120","in120p","inp 120"]}]},</v>
      </c>
      <c r="T6" s="2" t="str">
        <f t="shared" si="6"/>
        <v>'&lt;option value="120;58;5.1;7.7;5.1;3,1;14;"&gt;INP120&lt;/option&gt;</v>
      </c>
    </row>
    <row r="7" spans="1:20 16381:16384">
      <c r="A7" s="5" t="s">
        <v>646</v>
      </c>
      <c r="B7" s="7">
        <v>140</v>
      </c>
      <c r="C7" s="7">
        <v>66</v>
      </c>
      <c r="D7" s="7" t="s">
        <v>255</v>
      </c>
      <c r="E7" s="7" t="s">
        <v>308</v>
      </c>
      <c r="F7" s="7" t="s">
        <v>255</v>
      </c>
      <c r="G7" s="7">
        <v>3.4</v>
      </c>
      <c r="H7" s="5">
        <v>14</v>
      </c>
      <c r="I7" s="5"/>
      <c r="K7" s="8" t="s">
        <v>634</v>
      </c>
      <c r="L7" s="6" t="str">
        <f t="shared" si="0"/>
        <v>INP140</v>
      </c>
      <c r="M7" s="6" t="s">
        <v>647</v>
      </c>
      <c r="N7" s="6" t="s">
        <v>648</v>
      </c>
      <c r="O7" s="6" t="str">
        <f t="shared" si="1"/>
        <v>inp140</v>
      </c>
      <c r="P7" s="8" t="str">
        <f t="shared" si="2"/>
        <v>in140p</v>
      </c>
      <c r="Q7" s="8" t="str">
        <f t="shared" si="3"/>
        <v>inp 140</v>
      </c>
      <c r="R7" s="2" t="str">
        <f t="shared" si="4"/>
        <v>synonyms":["INP140","IN140P","INP 140","inp140","in140p","inp 140"]}]},</v>
      </c>
      <c r="S7" s="8" t="str">
        <f t="shared" si="5"/>
        <v>{"INP140": [{"shape_coords":[140,66,5.7,8.6,5.7],"shape_name":"14","synonyms":["INP140","IN140P","INP 140","inp140","in140p","inp 140"]}]},</v>
      </c>
      <c r="T7" s="2" t="str">
        <f t="shared" si="6"/>
        <v>'&lt;option value="140;66;5.7;8.6;5.7;3,4;14;"&gt;INP140&lt;/option&gt;</v>
      </c>
    </row>
    <row r="8" spans="1:20 16381:16384">
      <c r="A8" s="5" t="s">
        <v>649</v>
      </c>
      <c r="B8" s="7">
        <v>160</v>
      </c>
      <c r="C8" s="7">
        <v>74</v>
      </c>
      <c r="D8" s="7" t="s">
        <v>260</v>
      </c>
      <c r="E8" s="7" t="s">
        <v>59</v>
      </c>
      <c r="F8" s="7" t="s">
        <v>260</v>
      </c>
      <c r="G8" s="7">
        <v>3.8</v>
      </c>
      <c r="H8" s="5">
        <v>14</v>
      </c>
      <c r="I8" s="5"/>
      <c r="K8" s="8" t="s">
        <v>634</v>
      </c>
      <c r="L8" s="6" t="str">
        <f t="shared" si="0"/>
        <v>INP160</v>
      </c>
      <c r="M8" s="6" t="s">
        <v>650</v>
      </c>
      <c r="N8" s="6" t="s">
        <v>651</v>
      </c>
      <c r="O8" s="6" t="str">
        <f t="shared" si="1"/>
        <v>inp160</v>
      </c>
      <c r="P8" s="8" t="str">
        <f t="shared" si="2"/>
        <v>in160p</v>
      </c>
      <c r="Q8" s="8" t="str">
        <f t="shared" si="3"/>
        <v>inp 160</v>
      </c>
      <c r="R8" s="2" t="str">
        <f t="shared" si="4"/>
        <v>synonyms":["INP160","IN160P","INP 160","inp160","in160p","inp 160"]}]},</v>
      </c>
      <c r="S8" s="8" t="str">
        <f t="shared" si="5"/>
        <v>{"INP160": [{"shape_coords":[160,74,6.3,9.5,6.3],"shape_name":"14","synonyms":["INP160","IN160P","INP 160","inp160","in160p","inp 160"]}]},</v>
      </c>
      <c r="T8" s="2" t="str">
        <f t="shared" si="6"/>
        <v>'&lt;option value="160;74;6.3;9.5;6.3;3,8;14;"&gt;INP160&lt;/option&gt;</v>
      </c>
    </row>
    <row r="9" spans="1:20 16381:16384">
      <c r="A9" s="5" t="s">
        <v>652</v>
      </c>
      <c r="B9" s="7">
        <v>180</v>
      </c>
      <c r="C9" s="7">
        <v>82</v>
      </c>
      <c r="D9" s="7" t="s">
        <v>265</v>
      </c>
      <c r="E9" s="7" t="s">
        <v>653</v>
      </c>
      <c r="F9" s="7" t="s">
        <v>265</v>
      </c>
      <c r="G9" s="7">
        <v>4.0999999999999996</v>
      </c>
      <c r="H9" s="5">
        <v>14</v>
      </c>
      <c r="I9" s="5"/>
      <c r="K9" s="8" t="s">
        <v>634</v>
      </c>
      <c r="L9" s="6" t="str">
        <f t="shared" si="0"/>
        <v>INP180</v>
      </c>
      <c r="M9" s="6" t="s">
        <v>654</v>
      </c>
      <c r="N9" s="6" t="s">
        <v>655</v>
      </c>
      <c r="O9" s="6" t="str">
        <f t="shared" si="1"/>
        <v>inp180</v>
      </c>
      <c r="P9" s="8" t="str">
        <f t="shared" si="2"/>
        <v>in180p</v>
      </c>
      <c r="Q9" s="8" t="str">
        <f t="shared" si="3"/>
        <v>inp 180</v>
      </c>
      <c r="R9" s="2" t="str">
        <f t="shared" si="4"/>
        <v>synonyms":["INP180","IN180P","INP 180","inp180","in180p","inp 180"]}]},</v>
      </c>
      <c r="S9" s="8" t="str">
        <f t="shared" si="5"/>
        <v>{"INP180": [{"shape_coords":[180,82,6.9,10.4,6.9],"shape_name":"14","synonyms":["INP180","IN180P","INP 180","inp180","in180p","inp 180"]}]},</v>
      </c>
      <c r="T9" s="2" t="str">
        <f t="shared" si="6"/>
        <v>'&lt;option value="180;82;6.9;10.4;6.9;4,1;14;"&gt;INP180&lt;/option&gt;</v>
      </c>
    </row>
    <row r="10" spans="1:20 16381:16384">
      <c r="A10" s="5" t="s">
        <v>656</v>
      </c>
      <c r="B10" s="7">
        <v>200</v>
      </c>
      <c r="C10" s="7">
        <v>90</v>
      </c>
      <c r="D10" s="7" t="s">
        <v>42</v>
      </c>
      <c r="E10" s="7" t="s">
        <v>657</v>
      </c>
      <c r="F10" s="7" t="s">
        <v>42</v>
      </c>
      <c r="G10" s="7">
        <v>4.5</v>
      </c>
      <c r="H10" s="5">
        <v>14</v>
      </c>
      <c r="I10" s="5"/>
      <c r="K10" s="8" t="s">
        <v>634</v>
      </c>
      <c r="L10" s="6" t="str">
        <f t="shared" si="0"/>
        <v>INP200</v>
      </c>
      <c r="M10" s="6" t="s">
        <v>658</v>
      </c>
      <c r="N10" s="6" t="s">
        <v>659</v>
      </c>
      <c r="O10" s="6" t="str">
        <f t="shared" si="1"/>
        <v>inp200</v>
      </c>
      <c r="P10" s="8" t="str">
        <f t="shared" si="2"/>
        <v>in200p</v>
      </c>
      <c r="Q10" s="8" t="str">
        <f t="shared" si="3"/>
        <v>inp 200</v>
      </c>
      <c r="R10" s="2" t="str">
        <f t="shared" si="4"/>
        <v>synonyms":["INP200","IN200P","INP 200","inp200","in200p","inp 200"]}]},</v>
      </c>
      <c r="S10" s="8" t="str">
        <f t="shared" si="5"/>
        <v>{"INP200": [{"shape_coords":[200,90,7.5,11.3,7.5],"shape_name":"14","synonyms":["INP200","IN200P","INP 200","inp200","in200p","inp 200"]}]},</v>
      </c>
      <c r="T10" s="2" t="str">
        <f t="shared" si="6"/>
        <v>'&lt;option value="200;90;7.5;11.3;7.5;4,5;14;"&gt;INP200&lt;/option&gt;</v>
      </c>
    </row>
    <row r="11" spans="1:20 16381:16384">
      <c r="A11" s="5" t="s">
        <v>660</v>
      </c>
      <c r="B11" s="7">
        <v>220</v>
      </c>
      <c r="C11" s="7">
        <v>98</v>
      </c>
      <c r="D11" s="7" t="s">
        <v>661</v>
      </c>
      <c r="E11" s="7" t="s">
        <v>662</v>
      </c>
      <c r="F11" s="7" t="s">
        <v>661</v>
      </c>
      <c r="G11" s="7">
        <v>4.9000000000000004</v>
      </c>
      <c r="H11" s="5">
        <v>14</v>
      </c>
      <c r="I11" s="5"/>
      <c r="K11" s="8" t="s">
        <v>634</v>
      </c>
      <c r="L11" s="6" t="str">
        <f t="shared" si="0"/>
        <v>INP220</v>
      </c>
      <c r="M11" s="6" t="s">
        <v>663</v>
      </c>
      <c r="N11" s="6" t="s">
        <v>664</v>
      </c>
      <c r="O11" s="6" t="str">
        <f t="shared" si="1"/>
        <v>inp220</v>
      </c>
      <c r="P11" s="8" t="str">
        <f t="shared" si="2"/>
        <v>in220p</v>
      </c>
      <c r="Q11" s="8" t="str">
        <f t="shared" si="3"/>
        <v>inp 220</v>
      </c>
      <c r="R11" s="2" t="str">
        <f t="shared" si="4"/>
        <v>synonyms":["INP220","IN220P","INP 220","inp220","in220p","inp 220"]}]},</v>
      </c>
      <c r="S11" s="8" t="str">
        <f t="shared" si="5"/>
        <v>{"INP220": [{"shape_coords":[220,98,8.1,12.2,8.1],"shape_name":"14","synonyms":["INP220","IN220P","INP 220","inp220","in220p","inp 220"]}]},</v>
      </c>
      <c r="T11" s="2" t="str">
        <f t="shared" si="6"/>
        <v>'&lt;option value="220;98;8.1;12.2;8.1;4,9;14;"&gt;INP220&lt;/option&gt;</v>
      </c>
    </row>
    <row r="12" spans="1:20 16381:16384">
      <c r="A12" s="5" t="s">
        <v>665</v>
      </c>
      <c r="B12" s="7">
        <v>240</v>
      </c>
      <c r="C12" s="7">
        <v>106</v>
      </c>
      <c r="D12" s="7" t="s">
        <v>666</v>
      </c>
      <c r="E12" s="7" t="s">
        <v>667</v>
      </c>
      <c r="F12" s="7" t="s">
        <v>666</v>
      </c>
      <c r="G12" s="7">
        <v>5.2</v>
      </c>
      <c r="H12" s="5">
        <v>14</v>
      </c>
      <c r="I12" s="5"/>
      <c r="K12" s="8" t="s">
        <v>634</v>
      </c>
      <c r="L12" s="6" t="str">
        <f t="shared" si="0"/>
        <v>INP240</v>
      </c>
      <c r="M12" s="6" t="s">
        <v>668</v>
      </c>
      <c r="N12" s="6" t="s">
        <v>669</v>
      </c>
      <c r="O12" s="6" t="str">
        <f t="shared" si="1"/>
        <v>inp240</v>
      </c>
      <c r="P12" s="8" t="str">
        <f t="shared" si="2"/>
        <v>in240p</v>
      </c>
      <c r="Q12" s="8" t="str">
        <f t="shared" si="3"/>
        <v>inp 240</v>
      </c>
      <c r="R12" s="2" t="str">
        <f t="shared" si="4"/>
        <v>synonyms":["INP240","IN240P","INP 240","inp240","in240p","inp 240"]}]},</v>
      </c>
      <c r="S12" s="8" t="str">
        <f t="shared" si="5"/>
        <v>{"INP240": [{"shape_coords":[240,106,8.7,13.1,8.7],"shape_name":"14","synonyms":["INP240","IN240P","INP 240","inp240","in240p","inp 240"]}]},</v>
      </c>
      <c r="T12" s="2" t="str">
        <f t="shared" si="6"/>
        <v>'&lt;option value="240;106;8.7;13.1;8.7;5,2;14;"&gt;INP240&lt;/option&gt;</v>
      </c>
    </row>
    <row r="13" spans="1:20 16381:16384">
      <c r="A13" s="5" t="s">
        <v>670</v>
      </c>
      <c r="B13" s="7">
        <v>260</v>
      </c>
      <c r="C13" s="7">
        <v>113</v>
      </c>
      <c r="D13" s="7" t="s">
        <v>312</v>
      </c>
      <c r="E13" s="7" t="s">
        <v>671</v>
      </c>
      <c r="F13" s="7" t="s">
        <v>312</v>
      </c>
      <c r="G13" s="7">
        <v>5.6</v>
      </c>
      <c r="H13" s="5">
        <v>14</v>
      </c>
      <c r="I13" s="5"/>
      <c r="K13" s="8" t="s">
        <v>634</v>
      </c>
      <c r="L13" s="6" t="str">
        <f t="shared" si="0"/>
        <v>INP260</v>
      </c>
      <c r="M13" s="6" t="s">
        <v>672</v>
      </c>
      <c r="N13" s="6" t="s">
        <v>673</v>
      </c>
      <c r="O13" s="6" t="str">
        <f t="shared" si="1"/>
        <v>inp260</v>
      </c>
      <c r="P13" s="8" t="str">
        <f t="shared" si="2"/>
        <v>in260p</v>
      </c>
      <c r="Q13" s="8" t="str">
        <f t="shared" si="3"/>
        <v>inp 260</v>
      </c>
      <c r="R13" s="2" t="str">
        <f t="shared" si="4"/>
        <v>synonyms":["INP260","IN260P","INP 260","inp260","in260p","inp 260"]}]},</v>
      </c>
      <c r="S13" s="8" t="str">
        <f t="shared" si="5"/>
        <v>{"INP260": [{"shape_coords":[260,113,9.4,14.1,9.4],"shape_name":"14","synonyms":["INP260","IN260P","INP 260","inp260","in260p","inp 260"]}]},</v>
      </c>
      <c r="T13" s="2" t="str">
        <f t="shared" si="6"/>
        <v>'&lt;option value="260;113;9.4;14.1;9.4;5,6;14;"&gt;INP260&lt;/option&gt;</v>
      </c>
    </row>
    <row r="14" spans="1:20 16381:16384">
      <c r="A14" s="5" t="s">
        <v>674</v>
      </c>
      <c r="B14" s="7">
        <v>280</v>
      </c>
      <c r="C14" s="7">
        <v>119</v>
      </c>
      <c r="D14" s="7" t="s">
        <v>675</v>
      </c>
      <c r="E14" s="7" t="s">
        <v>676</v>
      </c>
      <c r="F14" s="7" t="s">
        <v>675</v>
      </c>
      <c r="G14" s="7">
        <v>6.1</v>
      </c>
      <c r="H14" s="5">
        <v>14</v>
      </c>
      <c r="I14" s="5"/>
      <c r="K14" s="8" t="s">
        <v>634</v>
      </c>
      <c r="L14" s="6" t="str">
        <f t="shared" si="0"/>
        <v>INP280</v>
      </c>
      <c r="M14" s="6" t="s">
        <v>677</v>
      </c>
      <c r="N14" s="6" t="s">
        <v>678</v>
      </c>
      <c r="O14" s="6" t="str">
        <f t="shared" si="1"/>
        <v>inp280</v>
      </c>
      <c r="P14" s="8" t="str">
        <f t="shared" si="2"/>
        <v>in280p</v>
      </c>
      <c r="Q14" s="8" t="str">
        <f t="shared" si="3"/>
        <v>inp 280</v>
      </c>
      <c r="R14" s="2" t="str">
        <f t="shared" si="4"/>
        <v>synonyms":["INP280","IN280P","INP 280","inp280","in280p","inp 280"]}]},</v>
      </c>
      <c r="S14" s="8" t="str">
        <f t="shared" si="5"/>
        <v>{"INP280": [{"shape_coords":[280,119,10.1,15.2,10.1],"shape_name":"14","synonyms":["INP280","IN280P","INP 280","inp280","in280p","inp 280"]}]},</v>
      </c>
      <c r="T14" s="2" t="str">
        <f t="shared" si="6"/>
        <v>'&lt;option value="280;119;10.1;15.2;10.1;6,1;14;"&gt;INP280&lt;/option&gt;</v>
      </c>
    </row>
    <row r="15" spans="1:20 16381:16384">
      <c r="A15" s="5" t="s">
        <v>679</v>
      </c>
      <c r="B15" s="7">
        <v>300</v>
      </c>
      <c r="C15" s="7">
        <v>125</v>
      </c>
      <c r="D15" s="7" t="s">
        <v>680</v>
      </c>
      <c r="E15" s="7" t="s">
        <v>681</v>
      </c>
      <c r="F15" s="7" t="s">
        <v>680</v>
      </c>
      <c r="G15" s="7">
        <v>6.5</v>
      </c>
      <c r="H15" s="5">
        <v>14</v>
      </c>
      <c r="I15" s="5"/>
      <c r="K15" s="8" t="s">
        <v>634</v>
      </c>
      <c r="L15" s="6" t="str">
        <f t="shared" si="0"/>
        <v>INP300</v>
      </c>
      <c r="M15" s="6" t="s">
        <v>682</v>
      </c>
      <c r="N15" s="6" t="s">
        <v>683</v>
      </c>
      <c r="O15" s="6" t="str">
        <f t="shared" si="1"/>
        <v>inp300</v>
      </c>
      <c r="P15" s="8" t="str">
        <f t="shared" si="2"/>
        <v>in300p</v>
      </c>
      <c r="Q15" s="8" t="str">
        <f t="shared" si="3"/>
        <v>inp 300</v>
      </c>
      <c r="R15" s="2" t="str">
        <f t="shared" si="4"/>
        <v>synonyms":["INP300","IN300P","INP 300","inp300","in300p","inp 300"]}]},</v>
      </c>
      <c r="S15" s="8" t="str">
        <f t="shared" si="5"/>
        <v>{"INP300": [{"shape_coords":[300,125,10.8,16.2,10.8],"shape_name":"14","synonyms":["INP300","IN300P","INP 300","inp300","in300p","inp 300"]}]},</v>
      </c>
      <c r="T15" s="2" t="str">
        <f t="shared" si="6"/>
        <v>'&lt;option value="300;125;10.8;16.2;10.8;6,5;14;"&gt;INP300&lt;/option&gt;</v>
      </c>
    </row>
    <row r="16" spans="1:20 16381:16384">
      <c r="A16" s="5" t="s">
        <v>684</v>
      </c>
      <c r="B16" s="7">
        <v>320</v>
      </c>
      <c r="C16" s="7">
        <v>131</v>
      </c>
      <c r="D16" s="7" t="s">
        <v>69</v>
      </c>
      <c r="E16" s="7" t="s">
        <v>438</v>
      </c>
      <c r="F16" s="7" t="s">
        <v>69</v>
      </c>
      <c r="G16" s="7">
        <v>6.9</v>
      </c>
      <c r="H16" s="5">
        <v>14</v>
      </c>
      <c r="I16" s="5"/>
      <c r="K16" s="8" t="s">
        <v>634</v>
      </c>
      <c r="L16" s="6" t="str">
        <f t="shared" si="0"/>
        <v>INP320</v>
      </c>
      <c r="M16" s="6" t="s">
        <v>685</v>
      </c>
      <c r="N16" s="6" t="s">
        <v>686</v>
      </c>
      <c r="O16" s="6" t="str">
        <f t="shared" si="1"/>
        <v>inp320</v>
      </c>
      <c r="P16" s="8" t="str">
        <f t="shared" si="2"/>
        <v>in320p</v>
      </c>
      <c r="Q16" s="8" t="str">
        <f t="shared" si="3"/>
        <v>inp 320</v>
      </c>
      <c r="R16" s="2" t="str">
        <f t="shared" si="4"/>
        <v>synonyms":["INP320","IN320P","INP 320","inp320","in320p","inp 320"]}]},</v>
      </c>
      <c r="S16" s="8" t="str">
        <f t="shared" si="5"/>
        <v>{"INP320": [{"shape_coords":[320,131,11.5,17.3,11.5],"shape_name":"14","synonyms":["INP320","IN320P","INP 320","inp320","in320p","inp 320"]}]},</v>
      </c>
      <c r="T16" s="2" t="str">
        <f t="shared" si="6"/>
        <v>'&lt;option value="320;131;11.5;17.3;11.5;6,9;14;"&gt;INP320&lt;/option&gt;</v>
      </c>
    </row>
    <row r="17" spans="1:20">
      <c r="A17" s="5" t="s">
        <v>687</v>
      </c>
      <c r="B17" s="7">
        <v>340</v>
      </c>
      <c r="C17" s="7">
        <v>137</v>
      </c>
      <c r="D17" s="7" t="s">
        <v>662</v>
      </c>
      <c r="E17" s="7" t="s">
        <v>688</v>
      </c>
      <c r="F17" s="7" t="s">
        <v>662</v>
      </c>
      <c r="G17" s="7">
        <v>7.3</v>
      </c>
      <c r="H17" s="5">
        <v>14</v>
      </c>
      <c r="I17" s="5"/>
      <c r="K17" s="8" t="s">
        <v>634</v>
      </c>
      <c r="L17" s="6" t="str">
        <f t="shared" si="0"/>
        <v>INP340</v>
      </c>
      <c r="M17" s="6" t="s">
        <v>689</v>
      </c>
      <c r="N17" s="6" t="s">
        <v>690</v>
      </c>
      <c r="O17" s="6" t="str">
        <f t="shared" si="1"/>
        <v>inp340</v>
      </c>
      <c r="P17" s="8" t="str">
        <f t="shared" si="2"/>
        <v>in340p</v>
      </c>
      <c r="Q17" s="8" t="str">
        <f t="shared" si="3"/>
        <v>inp 340</v>
      </c>
      <c r="R17" s="2" t="str">
        <f t="shared" si="4"/>
        <v>synonyms":["INP340","IN340P","INP 340","inp340","in340p","inp 340"]}]},</v>
      </c>
      <c r="S17" s="8" t="str">
        <f t="shared" si="5"/>
        <v>{"INP340": [{"shape_coords":[340,137,12.2,18.3,12.2],"shape_name":"14","synonyms":["INP340","IN340P","INP 340","inp340","in340p","inp 340"]}]},</v>
      </c>
      <c r="T17" s="2" t="str">
        <f t="shared" si="6"/>
        <v>'&lt;option value="340;137;12.2;18.3;12.2;7,3;14;"&gt;INP340&lt;/option&gt;</v>
      </c>
    </row>
    <row r="18" spans="1:20">
      <c r="A18" s="5" t="s">
        <v>691</v>
      </c>
      <c r="B18" s="7">
        <v>360</v>
      </c>
      <c r="C18" s="7">
        <v>143</v>
      </c>
      <c r="D18" s="7">
        <v>13</v>
      </c>
      <c r="E18" s="7" t="s">
        <v>692</v>
      </c>
      <c r="F18" s="7">
        <v>13</v>
      </c>
      <c r="G18" s="7">
        <v>7.8</v>
      </c>
      <c r="H18" s="5">
        <v>14</v>
      </c>
      <c r="I18" s="5"/>
      <c r="K18" s="8" t="s">
        <v>634</v>
      </c>
      <c r="L18" s="6" t="str">
        <f t="shared" si="0"/>
        <v>INP360</v>
      </c>
      <c r="M18" s="6" t="s">
        <v>693</v>
      </c>
      <c r="N18" s="6" t="s">
        <v>694</v>
      </c>
      <c r="O18" s="6" t="str">
        <f t="shared" si="1"/>
        <v>inp360</v>
      </c>
      <c r="P18" s="8" t="str">
        <f t="shared" si="2"/>
        <v>in360p</v>
      </c>
      <c r="Q18" s="8" t="str">
        <f t="shared" si="3"/>
        <v>inp 360</v>
      </c>
      <c r="R18" s="2" t="str">
        <f t="shared" si="4"/>
        <v>synonyms":["INP360","IN360P","INP 360","inp360","in360p","inp 360"]}]},</v>
      </c>
      <c r="S18" s="8" t="str">
        <f t="shared" si="5"/>
        <v>{"INP360": [{"shape_coords":[360,143,13,19.5,13],"shape_name":"14","synonyms":["INP360","IN360P","INP 360","inp360","in360p","inp 360"]}]},</v>
      </c>
      <c r="T18" s="2" t="str">
        <f t="shared" si="6"/>
        <v>'&lt;option value="360;143;13;19.5;13;7,8;14;"&gt;INP360&lt;/option&gt;</v>
      </c>
    </row>
    <row r="19" spans="1:20">
      <c r="A19" s="5" t="s">
        <v>695</v>
      </c>
      <c r="B19" s="7">
        <v>380</v>
      </c>
      <c r="C19" s="7">
        <v>149</v>
      </c>
      <c r="D19" s="7" t="s">
        <v>696</v>
      </c>
      <c r="E19" s="7" t="s">
        <v>402</v>
      </c>
      <c r="F19" s="7" t="s">
        <v>696</v>
      </c>
      <c r="G19" s="7">
        <v>8.1999999999999993</v>
      </c>
      <c r="H19" s="5">
        <v>14</v>
      </c>
      <c r="I19" s="5"/>
      <c r="K19" s="8" t="s">
        <v>634</v>
      </c>
      <c r="L19" s="6" t="str">
        <f t="shared" si="0"/>
        <v>INP380</v>
      </c>
      <c r="M19" s="6" t="s">
        <v>697</v>
      </c>
      <c r="N19" s="6" t="s">
        <v>698</v>
      </c>
      <c r="O19" s="6" t="str">
        <f t="shared" si="1"/>
        <v>inp380</v>
      </c>
      <c r="P19" s="8" t="str">
        <f t="shared" si="2"/>
        <v>in380p</v>
      </c>
      <c r="Q19" s="8" t="str">
        <f t="shared" si="3"/>
        <v>inp 380</v>
      </c>
      <c r="R19" s="2" t="str">
        <f t="shared" si="4"/>
        <v>synonyms":["INP380","IN380P","INP 380","inp380","in380p","inp 380"]}]},</v>
      </c>
      <c r="S19" s="8" t="str">
        <f t="shared" si="5"/>
        <v>{"INP380": [{"shape_coords":[380,149,13.7,20.5,13.7],"shape_name":"14","synonyms":["INP380","IN380P","INP 380","inp380","in380p","inp 380"]}]},</v>
      </c>
      <c r="T19" s="2" t="str">
        <f t="shared" si="6"/>
        <v>'&lt;option value="380;149;13.7;20.5;13.7;8,2;14;"&gt;INP380&lt;/option&gt;</v>
      </c>
    </row>
    <row r="20" spans="1:20">
      <c r="A20" s="5" t="s">
        <v>699</v>
      </c>
      <c r="B20" s="7">
        <v>400</v>
      </c>
      <c r="C20" s="7">
        <v>155</v>
      </c>
      <c r="D20" s="7" t="s">
        <v>700</v>
      </c>
      <c r="E20" s="7" t="s">
        <v>701</v>
      </c>
      <c r="F20" s="7" t="s">
        <v>700</v>
      </c>
      <c r="G20" s="7">
        <v>8.6</v>
      </c>
      <c r="H20" s="5">
        <v>14</v>
      </c>
      <c r="I20" s="5"/>
      <c r="K20" s="8" t="s">
        <v>634</v>
      </c>
      <c r="L20" s="6" t="str">
        <f t="shared" si="0"/>
        <v>INP400</v>
      </c>
      <c r="M20" s="6" t="s">
        <v>702</v>
      </c>
      <c r="N20" s="6" t="s">
        <v>703</v>
      </c>
      <c r="O20" s="6" t="str">
        <f t="shared" si="1"/>
        <v>inp400</v>
      </c>
      <c r="P20" s="8" t="str">
        <f t="shared" si="2"/>
        <v>in400p</v>
      </c>
      <c r="Q20" s="8" t="str">
        <f t="shared" si="3"/>
        <v>inp 400</v>
      </c>
      <c r="R20" s="2" t="str">
        <f t="shared" si="4"/>
        <v>synonyms":["INP400","IN400P","INP 400","inp400","in400p","inp 400"]}]},</v>
      </c>
      <c r="S20" s="8" t="str">
        <f t="shared" si="5"/>
        <v>{"INP400": [{"shape_coords":[400,155,14.4,21.6,14.4],"shape_name":"14","synonyms":["INP400","IN400P","INP 400","inp400","in400p","inp 400"]}]},</v>
      </c>
      <c r="T20" s="2" t="str">
        <f t="shared" si="6"/>
        <v>'&lt;option value="400;155;14.4;21.6;14.4;8,6;14;"&gt;INP400&lt;/option&gt;</v>
      </c>
    </row>
    <row r="21" spans="1:20">
      <c r="A21" s="5" t="s">
        <v>704</v>
      </c>
      <c r="B21" s="7">
        <v>450</v>
      </c>
      <c r="C21" s="7">
        <v>170</v>
      </c>
      <c r="D21" s="7" t="s">
        <v>681</v>
      </c>
      <c r="E21" s="7" t="s">
        <v>705</v>
      </c>
      <c r="F21" s="7" t="s">
        <v>681</v>
      </c>
      <c r="G21" s="7">
        <v>9.6999999999999993</v>
      </c>
      <c r="H21" s="5">
        <v>14</v>
      </c>
      <c r="I21" s="5"/>
      <c r="K21" s="8" t="s">
        <v>634</v>
      </c>
      <c r="L21" s="6" t="str">
        <f t="shared" si="0"/>
        <v>INP450</v>
      </c>
      <c r="M21" s="6" t="s">
        <v>706</v>
      </c>
      <c r="N21" s="6" t="s">
        <v>707</v>
      </c>
      <c r="O21" s="6" t="str">
        <f t="shared" si="1"/>
        <v>inp450</v>
      </c>
      <c r="P21" s="8" t="str">
        <f t="shared" si="2"/>
        <v>in450p</v>
      </c>
      <c r="Q21" s="8" t="str">
        <f t="shared" si="3"/>
        <v>inp 450</v>
      </c>
      <c r="R21" s="2" t="str">
        <f t="shared" si="4"/>
        <v>synonyms":["INP450","IN450P","INP 450","inp450","in450p","inp 450"]}]},</v>
      </c>
      <c r="S21" s="8" t="str">
        <f t="shared" si="5"/>
        <v>{"INP450": [{"shape_coords":[450,170,16.2,24.3,16.2],"shape_name":"14","synonyms":["INP450","IN450P","INP 450","inp450","in450p","inp 450"]}]},</v>
      </c>
      <c r="T21" s="2" t="str">
        <f t="shared" si="6"/>
        <v>'&lt;option value="450;170;16.2;24.3;16.2;9,7;14;"&gt;INP450&lt;/option&gt;</v>
      </c>
    </row>
    <row r="22" spans="1:20">
      <c r="A22" s="5" t="s">
        <v>708</v>
      </c>
      <c r="B22" s="7">
        <v>500</v>
      </c>
      <c r="C22" s="7">
        <v>185</v>
      </c>
      <c r="D22" s="7">
        <v>18</v>
      </c>
      <c r="E22" s="7">
        <v>27</v>
      </c>
      <c r="F22" s="7">
        <v>18</v>
      </c>
      <c r="G22" s="7">
        <v>10.8</v>
      </c>
      <c r="H22" s="5">
        <v>14</v>
      </c>
      <c r="I22" s="5"/>
      <c r="K22" s="8" t="s">
        <v>634</v>
      </c>
      <c r="L22" s="6" t="str">
        <f t="shared" si="0"/>
        <v>INP500</v>
      </c>
      <c r="M22" s="6" t="s">
        <v>709</v>
      </c>
      <c r="N22" s="6" t="s">
        <v>710</v>
      </c>
      <c r="O22" s="6" t="str">
        <f t="shared" si="1"/>
        <v>inp500</v>
      </c>
      <c r="P22" s="8" t="str">
        <f t="shared" si="2"/>
        <v>in500p</v>
      </c>
      <c r="Q22" s="8" t="str">
        <f t="shared" si="3"/>
        <v>inp 500</v>
      </c>
      <c r="R22" s="2" t="str">
        <f t="shared" si="4"/>
        <v>synonyms":["INP500","IN500P","INP 500","inp500","in500p","inp 500"]}]},</v>
      </c>
      <c r="S22" s="8" t="str">
        <f t="shared" si="5"/>
        <v>{"INP500": [{"shape_coords":[500,185,18,27,18],"shape_name":"14","synonyms":["INP500","IN500P","INP 500","inp500","in500p","inp 500"]}]},</v>
      </c>
      <c r="T22" s="2" t="str">
        <f t="shared" si="6"/>
        <v>'&lt;option value="500;185;18;27;18;10,8;14;"&gt;INP500&lt;/option&gt;</v>
      </c>
    </row>
    <row r="23" spans="1:20">
      <c r="A23" s="5" t="s">
        <v>711</v>
      </c>
      <c r="B23" s="7">
        <v>550</v>
      </c>
      <c r="C23" s="7">
        <v>200</v>
      </c>
      <c r="D23" s="7">
        <v>19</v>
      </c>
      <c r="E23" s="7">
        <v>30</v>
      </c>
      <c r="F23" s="7">
        <v>19</v>
      </c>
      <c r="G23" s="7">
        <v>11.9</v>
      </c>
      <c r="H23" s="5">
        <v>14</v>
      </c>
      <c r="I23" s="5"/>
      <c r="K23" s="8" t="s">
        <v>634</v>
      </c>
      <c r="L23" s="6" t="str">
        <f t="shared" si="0"/>
        <v>INP550</v>
      </c>
      <c r="M23" s="6" t="s">
        <v>712</v>
      </c>
      <c r="N23" s="6" t="s">
        <v>713</v>
      </c>
      <c r="O23" s="6" t="str">
        <f t="shared" si="1"/>
        <v>inp550</v>
      </c>
      <c r="P23" s="8" t="str">
        <f t="shared" si="2"/>
        <v>in550p</v>
      </c>
      <c r="Q23" s="8" t="str">
        <f t="shared" si="3"/>
        <v>inp 550</v>
      </c>
      <c r="R23" s="2" t="str">
        <f t="shared" si="4"/>
        <v>synonyms":["INP550","IN550P","INP 550","inp550","in550p","inp 550"]}]},</v>
      </c>
      <c r="S23" s="8" t="str">
        <f t="shared" si="5"/>
        <v>{"INP550": [{"shape_coords":[550,200,19,30,19],"shape_name":"14","synonyms":["INP550","IN550P","INP 550","inp550","in550p","inp 550"]}]},</v>
      </c>
      <c r="T23" s="2" t="str">
        <f t="shared" si="6"/>
        <v>'&lt;option value="550;200;19;30;19;11,9;14;"&gt;INP550&lt;/option&gt;</v>
      </c>
    </row>
    <row r="24" spans="1:20" customFormat="1">
      <c r="A24" s="5" t="s">
        <v>714</v>
      </c>
      <c r="B24" s="7">
        <v>600</v>
      </c>
      <c r="C24" s="7">
        <v>215</v>
      </c>
      <c r="D24" s="7" t="s">
        <v>701</v>
      </c>
      <c r="E24" s="7" t="s">
        <v>715</v>
      </c>
      <c r="F24" s="7" t="s">
        <v>701</v>
      </c>
      <c r="G24" s="7">
        <v>13</v>
      </c>
      <c r="H24" s="5">
        <v>14</v>
      </c>
      <c r="I24" s="5"/>
      <c r="J24" s="7"/>
      <c r="K24" s="8" t="s">
        <v>634</v>
      </c>
      <c r="L24" s="6" t="str">
        <f t="shared" si="0"/>
        <v>INP600</v>
      </c>
      <c r="M24" s="6" t="s">
        <v>712</v>
      </c>
      <c r="N24" s="6" t="s">
        <v>713</v>
      </c>
      <c r="O24" s="6" t="str">
        <f t="shared" si="1"/>
        <v>inp600</v>
      </c>
      <c r="P24" s="8" t="str">
        <f t="shared" si="2"/>
        <v>in550p</v>
      </c>
      <c r="Q24" s="8" t="str">
        <f t="shared" si="3"/>
        <v>inp 550</v>
      </c>
      <c r="R24" s="2" t="str">
        <f t="shared" si="4"/>
        <v>synonyms":["INP600","IN550P","INP 550","inp600","in550p","inp 550"]}]},</v>
      </c>
      <c r="S24" s="8" t="str">
        <f t="shared" si="5"/>
        <v>{"INP600": [{"shape_coords":[600,215,21.6,32.4,21.6],"shape_name":"14","synonyms":["INP600","IN550P","INP 550","inp600","in550p","inp 550"]}]},</v>
      </c>
      <c r="T24" s="2" t="str">
        <f t="shared" si="6"/>
        <v>'&lt;option value="600;215;21.6;32.4;21.6;13;14;"&gt;INP600&lt;/option&gt;</v>
      </c>
    </row>
    <row r="25" spans="1:20">
      <c r="A25" s="7" t="s">
        <v>716</v>
      </c>
      <c r="B25" s="7">
        <v>180</v>
      </c>
      <c r="C25" s="7">
        <v>180</v>
      </c>
      <c r="D25" s="7" t="s">
        <v>52</v>
      </c>
      <c r="E25" s="7" t="s">
        <v>717</v>
      </c>
      <c r="F25" s="7" t="str">
        <f t="shared" ref="F25:F56" si="7">D25</f>
        <v>8.5</v>
      </c>
      <c r="G25" s="7">
        <v>0</v>
      </c>
      <c r="H25" s="7">
        <v>9</v>
      </c>
      <c r="I25" s="7">
        <v>47</v>
      </c>
      <c r="J25" s="7" t="str">
        <f t="shared" ref="J25:J56" si="8">A25 &amp; "," &amp; B25 &amp; "," &amp;C25&amp; "," &amp;D25&amp; "," &amp;I25&amp; "," &amp;E25&amp; "," &amp;F25&amp; "," &amp;G25</f>
        <v>18 B,180,180,8.5,47,12.9,8.5,0</v>
      </c>
      <c r="K25" s="8" t="s">
        <v>634</v>
      </c>
      <c r="L25" s="6" t="str">
        <f t="shared" si="0"/>
        <v>18 B</v>
      </c>
      <c r="M25" s="6" t="s">
        <v>718</v>
      </c>
      <c r="N25" s="6" t="s">
        <v>718</v>
      </c>
      <c r="O25" s="6" t="str">
        <f t="shared" ref="O25:O53" si="9">LOWER(L25)</f>
        <v>18 b</v>
      </c>
      <c r="P25" s="6" t="str">
        <f t="shared" ref="P25:P53" si="10">LOWER(M25)</f>
        <v>18b</v>
      </c>
      <c r="Q25" s="6" t="s">
        <v>718</v>
      </c>
      <c r="R25" s="2" t="str">
        <f t="shared" si="4"/>
        <v>synonyms":["18 B","18B","18B","18 b","18b","18B"]}]},</v>
      </c>
      <c r="S25" s="8" t="str">
        <f t="shared" si="5"/>
        <v>{"18 B": [{"shape_coords":[180,180,8.5,12.9,8.5],"shape_name":"9","synonyms":["18 B","18B","18B","18 b","18b","18B"]}]},</v>
      </c>
      <c r="T25" s="2" t="str">
        <f t="shared" si="6"/>
        <v>'&lt;option value="180;180;8.5;12.9;8.5;0;9;47"&gt;18 B&lt;/option&gt;</v>
      </c>
    </row>
    <row r="26" spans="1:20">
      <c r="A26" s="7" t="s">
        <v>719</v>
      </c>
      <c r="B26" s="7">
        <v>200</v>
      </c>
      <c r="C26" s="7">
        <v>200</v>
      </c>
      <c r="D26" s="7" t="s">
        <v>52</v>
      </c>
      <c r="E26" s="7" t="s">
        <v>720</v>
      </c>
      <c r="F26" s="7" t="str">
        <f t="shared" si="7"/>
        <v>8.5</v>
      </c>
      <c r="G26" s="7">
        <v>0</v>
      </c>
      <c r="H26" s="7">
        <v>9</v>
      </c>
      <c r="I26" s="7" t="s">
        <v>721</v>
      </c>
      <c r="J26" s="7" t="str">
        <f t="shared" si="8"/>
        <v>20 B,200,200,8.5,55.3,13.8,8.5,0</v>
      </c>
      <c r="K26" s="8" t="s">
        <v>634</v>
      </c>
      <c r="L26" s="6" t="str">
        <f t="shared" si="0"/>
        <v>20 B</v>
      </c>
      <c r="M26" s="6" t="s">
        <v>722</v>
      </c>
      <c r="N26" s="6" t="s">
        <v>722</v>
      </c>
      <c r="O26" s="6" t="str">
        <f t="shared" si="9"/>
        <v>20 b</v>
      </c>
      <c r="P26" s="6" t="str">
        <f t="shared" si="10"/>
        <v>20b</v>
      </c>
      <c r="Q26" s="6" t="s">
        <v>722</v>
      </c>
      <c r="R26" s="2" t="str">
        <f t="shared" si="4"/>
        <v>synonyms":["20 B","20B","20B","20 b","20b","20B"]}]},</v>
      </c>
      <c r="S26" s="8" t="str">
        <f t="shared" si="5"/>
        <v>{"20 B": [{"shape_coords":[200,200,8.5,13.8,8.5],"shape_name":"9","synonyms":["20 B","20B","20B","20 b","20b","20B"]}]},</v>
      </c>
      <c r="T26" s="2" t="str">
        <f t="shared" si="6"/>
        <v>'&lt;option value="200;200;8.5;13.8;8.5;0;9;55.3"&gt;20 B&lt;/option&gt;</v>
      </c>
    </row>
    <row r="27" spans="1:20">
      <c r="A27" s="7" t="s">
        <v>723</v>
      </c>
      <c r="B27" s="7">
        <v>220</v>
      </c>
      <c r="C27" s="5">
        <v>220</v>
      </c>
      <c r="D27" s="7">
        <v>9</v>
      </c>
      <c r="E27" s="7" t="s">
        <v>724</v>
      </c>
      <c r="F27" s="7">
        <f t="shared" si="7"/>
        <v>9</v>
      </c>
      <c r="G27" s="7">
        <v>0</v>
      </c>
      <c r="H27" s="7">
        <v>9</v>
      </c>
      <c r="I27" s="7" t="s">
        <v>725</v>
      </c>
      <c r="J27" s="7" t="str">
        <f t="shared" si="8"/>
        <v>22 B,220,220,9,64.8,14.8,9,0</v>
      </c>
      <c r="K27" s="8" t="s">
        <v>634</v>
      </c>
      <c r="L27" s="6" t="str">
        <f t="shared" si="0"/>
        <v>22 B</v>
      </c>
      <c r="M27" s="6" t="s">
        <v>726</v>
      </c>
      <c r="N27" s="6" t="s">
        <v>726</v>
      </c>
      <c r="O27" s="6" t="str">
        <f t="shared" si="9"/>
        <v>22 b</v>
      </c>
      <c r="P27" s="6" t="str">
        <f t="shared" si="10"/>
        <v>22b</v>
      </c>
      <c r="Q27" s="6" t="s">
        <v>726</v>
      </c>
      <c r="R27" s="2" t="str">
        <f t="shared" si="4"/>
        <v>synonyms":["22 B","22B","22B","22 b","22b","22B"]}]},</v>
      </c>
      <c r="S27" s="8" t="str">
        <f t="shared" si="5"/>
        <v>{"22 B": [{"shape_coords":[220,220,9,14.8,9],"shape_name":"9","synonyms":["22 B","22B","22B","22 b","22b","22B"]}]},</v>
      </c>
      <c r="T27" s="2" t="str">
        <f t="shared" si="6"/>
        <v>'&lt;option value="220;220;9;14.8;9;0;9;64.8"&gt;22 B&lt;/option&gt;</v>
      </c>
    </row>
    <row r="28" spans="1:20">
      <c r="A28" s="7" t="s">
        <v>727</v>
      </c>
      <c r="B28" s="7">
        <v>240</v>
      </c>
      <c r="C28" s="5">
        <v>240</v>
      </c>
      <c r="D28" s="7">
        <v>10</v>
      </c>
      <c r="E28" s="7" t="s">
        <v>728</v>
      </c>
      <c r="F28" s="7">
        <f t="shared" si="7"/>
        <v>10</v>
      </c>
      <c r="G28" s="7">
        <v>0</v>
      </c>
      <c r="H28" s="7">
        <v>9</v>
      </c>
      <c r="I28" s="7">
        <v>76</v>
      </c>
      <c r="J28" s="7" t="str">
        <f t="shared" si="8"/>
        <v>24 B,240,240,10,76,15.7,10,0</v>
      </c>
      <c r="K28" s="8" t="s">
        <v>634</v>
      </c>
      <c r="L28" s="6" t="str">
        <f t="shared" si="0"/>
        <v>24 B</v>
      </c>
      <c r="M28" s="6" t="s">
        <v>729</v>
      </c>
      <c r="N28" s="6" t="s">
        <v>729</v>
      </c>
      <c r="O28" s="6" t="str">
        <f t="shared" si="9"/>
        <v>24 b</v>
      </c>
      <c r="P28" s="6" t="str">
        <f t="shared" si="10"/>
        <v>24b</v>
      </c>
      <c r="Q28" s="6" t="s">
        <v>729</v>
      </c>
      <c r="R28" s="2" t="str">
        <f t="shared" si="4"/>
        <v>synonyms":["24 B","24B","24B","24 b","24b","24B"]}]},</v>
      </c>
      <c r="S28" s="8" t="str">
        <f t="shared" si="5"/>
        <v>{"24 B": [{"shape_coords":[240,240,10,15.7,10],"shape_name":"9","synonyms":["24 B","24B","24B","24 b","24b","24B"]}]},</v>
      </c>
      <c r="T28" s="2" t="str">
        <f t="shared" si="6"/>
        <v>'&lt;option value="240;240;10;15.7;10;0;9;76"&gt;24 B&lt;/option&gt;</v>
      </c>
    </row>
    <row r="29" spans="1:20">
      <c r="A29" s="7" t="s">
        <v>730</v>
      </c>
      <c r="B29" s="7">
        <v>250</v>
      </c>
      <c r="C29" s="7">
        <v>250</v>
      </c>
      <c r="D29" s="7" t="s">
        <v>128</v>
      </c>
      <c r="E29" s="7" t="s">
        <v>731</v>
      </c>
      <c r="F29" s="7" t="str">
        <f t="shared" si="7"/>
        <v>10.5</v>
      </c>
      <c r="G29" s="7">
        <v>0</v>
      </c>
      <c r="H29" s="7">
        <v>9</v>
      </c>
      <c r="I29" s="7" t="s">
        <v>732</v>
      </c>
      <c r="J29" s="7" t="str">
        <f t="shared" si="8"/>
        <v>25 B,250,250,10.5,82.5,16.3,10.5,0</v>
      </c>
      <c r="K29" s="8" t="s">
        <v>634</v>
      </c>
      <c r="L29" s="6" t="str">
        <f t="shared" si="0"/>
        <v>25 B</v>
      </c>
      <c r="M29" s="6" t="s">
        <v>733</v>
      </c>
      <c r="N29" s="6" t="s">
        <v>733</v>
      </c>
      <c r="O29" s="6" t="str">
        <f t="shared" si="9"/>
        <v>25 b</v>
      </c>
      <c r="P29" s="6" t="str">
        <f t="shared" si="10"/>
        <v>25b</v>
      </c>
      <c r="Q29" s="6" t="s">
        <v>733</v>
      </c>
      <c r="R29" s="2" t="str">
        <f t="shared" si="4"/>
        <v>synonyms":["25 B","25B","25B","25 b","25b","25B"]}]},</v>
      </c>
      <c r="S29" s="8" t="str">
        <f t="shared" si="5"/>
        <v>{"25 B": [{"shape_coords":[250,250,10.5,16.3,10.5],"shape_name":"9","synonyms":["25 B","25B","25B","25 b","25b","25B"]}]},</v>
      </c>
      <c r="T29" s="2" t="str">
        <f t="shared" si="6"/>
        <v>'&lt;option value="250;250;10.5;16.3;10.5;0;9;82.5"&gt;25 B&lt;/option&gt;</v>
      </c>
    </row>
    <row r="30" spans="1:20">
      <c r="A30" s="7" t="s">
        <v>734</v>
      </c>
      <c r="B30" s="7">
        <v>260</v>
      </c>
      <c r="C30" s="7">
        <v>260</v>
      </c>
      <c r="D30" s="7">
        <v>11</v>
      </c>
      <c r="E30" s="7" t="s">
        <v>438</v>
      </c>
      <c r="F30" s="7">
        <f t="shared" si="7"/>
        <v>11</v>
      </c>
      <c r="G30" s="7">
        <v>0</v>
      </c>
      <c r="H30" s="7">
        <v>9</v>
      </c>
      <c r="I30" s="7" t="s">
        <v>735</v>
      </c>
      <c r="J30" s="7" t="str">
        <f t="shared" si="8"/>
        <v>26 B,260,260,11,90.7,17.3,11,0</v>
      </c>
      <c r="K30" s="8" t="s">
        <v>634</v>
      </c>
      <c r="L30" s="6" t="str">
        <f t="shared" si="0"/>
        <v>26 B</v>
      </c>
      <c r="M30" s="6" t="s">
        <v>736</v>
      </c>
      <c r="N30" s="6" t="s">
        <v>736</v>
      </c>
      <c r="O30" s="6" t="str">
        <f t="shared" si="9"/>
        <v>26 b</v>
      </c>
      <c r="P30" s="6" t="str">
        <f t="shared" si="10"/>
        <v>26b</v>
      </c>
      <c r="Q30" s="6" t="s">
        <v>736</v>
      </c>
      <c r="R30" s="2" t="str">
        <f t="shared" si="4"/>
        <v>synonyms":["26 B","26B","26B","26 b","26b","26B"]}]},</v>
      </c>
      <c r="S30" s="8" t="str">
        <f t="shared" si="5"/>
        <v>{"26 B": [{"shape_coords":[260,260,11,17.3,11],"shape_name":"9","synonyms":["26 B","26B","26B","26 b","26b","26B"]}]},</v>
      </c>
      <c r="T30" s="2" t="str">
        <f t="shared" si="6"/>
        <v>'&lt;option value="260;260;11;17.3;11;0;9;90.7"&gt;26 B&lt;/option&gt;</v>
      </c>
    </row>
    <row r="31" spans="1:20">
      <c r="A31" s="7" t="s">
        <v>737</v>
      </c>
      <c r="B31" s="7">
        <v>270</v>
      </c>
      <c r="C31" s="7">
        <v>270</v>
      </c>
      <c r="D31" s="7" t="s">
        <v>738</v>
      </c>
      <c r="E31" s="7" t="s">
        <v>739</v>
      </c>
      <c r="F31" s="7" t="str">
        <f t="shared" si="7"/>
        <v>11.25</v>
      </c>
      <c r="G31" s="7">
        <v>0</v>
      </c>
      <c r="H31" s="7">
        <v>9</v>
      </c>
      <c r="I31" s="7" t="s">
        <v>740</v>
      </c>
      <c r="J31" s="7" t="str">
        <f t="shared" si="8"/>
        <v>27 B,270,270,11.25,96.7,17.8,11.25,0</v>
      </c>
      <c r="K31" s="8" t="s">
        <v>634</v>
      </c>
      <c r="L31" s="6" t="str">
        <f t="shared" si="0"/>
        <v>27 B</v>
      </c>
      <c r="M31" s="6" t="s">
        <v>741</v>
      </c>
      <c r="N31" s="6" t="s">
        <v>741</v>
      </c>
      <c r="O31" s="6" t="str">
        <f t="shared" si="9"/>
        <v>27 b</v>
      </c>
      <c r="P31" s="6" t="str">
        <f t="shared" si="10"/>
        <v>27b</v>
      </c>
      <c r="Q31" s="6" t="s">
        <v>741</v>
      </c>
      <c r="R31" s="2" t="str">
        <f t="shared" si="4"/>
        <v>synonyms":["27 B","27B","27B","27 b","27b","27B"]}]},</v>
      </c>
      <c r="S31" s="8" t="str">
        <f t="shared" si="5"/>
        <v>{"27 B": [{"shape_coords":[270,270,11.25,17.8,11.25],"shape_name":"9","synonyms":["27 B","27B","27B","27 b","27b","27B"]}]},</v>
      </c>
      <c r="T31" s="2" t="str">
        <f t="shared" si="6"/>
        <v>'&lt;option value="270;270;11.25;17.8;11.25;0;9;96.7"&gt;27 B&lt;/option&gt;</v>
      </c>
    </row>
    <row r="32" spans="1:20">
      <c r="A32" s="7" t="s">
        <v>742</v>
      </c>
      <c r="B32" s="7">
        <v>280</v>
      </c>
      <c r="C32" s="7">
        <v>280</v>
      </c>
      <c r="D32" s="7" t="s">
        <v>69</v>
      </c>
      <c r="E32" s="7" t="s">
        <v>743</v>
      </c>
      <c r="F32" s="7" t="str">
        <f t="shared" si="7"/>
        <v>11.5</v>
      </c>
      <c r="G32" s="7">
        <v>0</v>
      </c>
      <c r="H32" s="7">
        <v>9</v>
      </c>
      <c r="I32" s="7" t="s">
        <v>744</v>
      </c>
      <c r="J32" s="7" t="str">
        <f t="shared" si="8"/>
        <v>28 B,280,280,11.5,103.4,18.4,11.5,0</v>
      </c>
      <c r="K32" s="8" t="s">
        <v>634</v>
      </c>
      <c r="L32" s="6" t="str">
        <f t="shared" si="0"/>
        <v>28 B</v>
      </c>
      <c r="M32" s="6" t="s">
        <v>745</v>
      </c>
      <c r="N32" s="6" t="s">
        <v>745</v>
      </c>
      <c r="O32" s="6" t="str">
        <f t="shared" si="9"/>
        <v>28 b</v>
      </c>
      <c r="P32" s="6" t="str">
        <f t="shared" si="10"/>
        <v>28b</v>
      </c>
      <c r="Q32" s="6" t="s">
        <v>745</v>
      </c>
      <c r="R32" s="2" t="str">
        <f t="shared" si="4"/>
        <v>synonyms":["28 B","28B","28B","28 b","28b","28B"]}]},</v>
      </c>
      <c r="S32" s="8" t="str">
        <f t="shared" si="5"/>
        <v>{"28 B": [{"shape_coords":[280,280,11.5,18.4,11.5],"shape_name":"9","synonyms":["28 B","28B","28B","28 b","28b","28B"]}]},</v>
      </c>
      <c r="T32" s="2" t="str">
        <f t="shared" si="6"/>
        <v>'&lt;option value="280;280;11.5;18.4;11.5;0;9;103.4"&gt;28 B&lt;/option&gt;</v>
      </c>
    </row>
    <row r="33" spans="1:20">
      <c r="A33" s="7" t="s">
        <v>746</v>
      </c>
      <c r="B33" s="7">
        <v>290</v>
      </c>
      <c r="C33" s="7">
        <v>290</v>
      </c>
      <c r="D33" s="7">
        <v>12</v>
      </c>
      <c r="E33" s="7">
        <v>19</v>
      </c>
      <c r="F33" s="7">
        <f t="shared" si="7"/>
        <v>12</v>
      </c>
      <c r="G33" s="7">
        <v>0</v>
      </c>
      <c r="H33" s="7">
        <v>9</v>
      </c>
      <c r="I33" s="7" t="s">
        <v>747</v>
      </c>
      <c r="J33" s="7" t="str">
        <f t="shared" si="8"/>
        <v>29 B,290,290,12,110.8,19,12,0</v>
      </c>
      <c r="K33" s="8" t="s">
        <v>634</v>
      </c>
      <c r="L33" s="6" t="str">
        <f t="shared" si="0"/>
        <v>29 B</v>
      </c>
      <c r="M33" s="6" t="s">
        <v>748</v>
      </c>
      <c r="N33" s="6" t="s">
        <v>748</v>
      </c>
      <c r="O33" s="6" t="str">
        <f t="shared" si="9"/>
        <v>29 b</v>
      </c>
      <c r="P33" s="6" t="str">
        <f t="shared" si="10"/>
        <v>29b</v>
      </c>
      <c r="Q33" s="6" t="s">
        <v>748</v>
      </c>
      <c r="R33" s="2" t="str">
        <f t="shared" si="4"/>
        <v>synonyms":["29 B","29B","29B","29 b","29b","29B"]}]},</v>
      </c>
      <c r="S33" s="8" t="str">
        <f t="shared" si="5"/>
        <v>{"29 B": [{"shape_coords":[290,290,12,19,12],"shape_name":"9","synonyms":["29 B","29B","29B","29 b","29b","29B"]}]},</v>
      </c>
      <c r="T33" s="2" t="str">
        <f t="shared" si="6"/>
        <v>'&lt;option value="290;290;12;19;12;0;9;110.8"&gt;29 B&lt;/option&gt;</v>
      </c>
    </row>
    <row r="34" spans="1:20">
      <c r="A34" s="7" t="s">
        <v>749</v>
      </c>
      <c r="B34" s="7">
        <v>300</v>
      </c>
      <c r="C34" s="7">
        <v>300</v>
      </c>
      <c r="D34" s="7" t="s">
        <v>76</v>
      </c>
      <c r="E34" s="7" t="s">
        <v>422</v>
      </c>
      <c r="F34" s="7" t="str">
        <f t="shared" si="7"/>
        <v>12.5</v>
      </c>
      <c r="G34" s="7">
        <v>0</v>
      </c>
      <c r="H34" s="7">
        <v>9</v>
      </c>
      <c r="I34" s="7" t="s">
        <v>750</v>
      </c>
      <c r="J34" s="7" t="str">
        <f t="shared" si="8"/>
        <v>30 B,300,300,12.5,119.4,19.8,12.5,0</v>
      </c>
      <c r="K34" s="8" t="s">
        <v>634</v>
      </c>
      <c r="L34" s="6" t="str">
        <f t="shared" si="0"/>
        <v>30 B</v>
      </c>
      <c r="M34" s="6" t="s">
        <v>751</v>
      </c>
      <c r="N34" s="6" t="s">
        <v>751</v>
      </c>
      <c r="O34" s="6" t="str">
        <f t="shared" si="9"/>
        <v>30 b</v>
      </c>
      <c r="P34" s="6" t="str">
        <f t="shared" si="10"/>
        <v>30b</v>
      </c>
      <c r="Q34" s="6" t="s">
        <v>751</v>
      </c>
      <c r="R34" s="2" t="str">
        <f t="shared" si="4"/>
        <v>synonyms":["30 B","30B","30B","30 b","30b","30B"]}]},</v>
      </c>
      <c r="S34" s="8" t="str">
        <f t="shared" si="5"/>
        <v>{"30 B": [{"shape_coords":[300,300,12.5,19.8,12.5],"shape_name":"9","synonyms":["30 B","30B","30B","30 b","30b","30B"]}]},</v>
      </c>
      <c r="T34" s="2" t="str">
        <f t="shared" si="6"/>
        <v>'&lt;option value="300;300;12.5;19.8;12.5;0;9;119.4"&gt;30 B&lt;/option&gt;</v>
      </c>
    </row>
    <row r="35" spans="1:20">
      <c r="A35" s="7" t="s">
        <v>752</v>
      </c>
      <c r="B35" s="7">
        <v>320</v>
      </c>
      <c r="C35" s="7">
        <v>300</v>
      </c>
      <c r="D35" s="7">
        <v>13</v>
      </c>
      <c r="E35" s="7" t="s">
        <v>753</v>
      </c>
      <c r="F35" s="7">
        <f t="shared" si="7"/>
        <v>13</v>
      </c>
      <c r="G35" s="7">
        <v>0</v>
      </c>
      <c r="H35" s="7">
        <v>9</v>
      </c>
      <c r="I35" s="7" t="s">
        <v>754</v>
      </c>
      <c r="J35" s="7" t="str">
        <f t="shared" si="8"/>
        <v>32 B,320,300,13,126.2,20.6,13,0</v>
      </c>
      <c r="K35" s="8" t="s">
        <v>634</v>
      </c>
      <c r="L35" s="6" t="str">
        <f t="shared" si="0"/>
        <v>32 B</v>
      </c>
      <c r="M35" s="6" t="s">
        <v>755</v>
      </c>
      <c r="N35" s="6" t="s">
        <v>755</v>
      </c>
      <c r="O35" s="6" t="str">
        <f t="shared" si="9"/>
        <v>32 b</v>
      </c>
      <c r="P35" s="6" t="str">
        <f t="shared" si="10"/>
        <v>32b</v>
      </c>
      <c r="Q35" s="6" t="s">
        <v>755</v>
      </c>
      <c r="R35" s="2" t="str">
        <f t="shared" si="4"/>
        <v>synonyms":["32 B","32B","32B","32 b","32b","32B"]}]},</v>
      </c>
      <c r="S35" s="8" t="str">
        <f t="shared" si="5"/>
        <v>{"32 B": [{"shape_coords":[320,300,13,20.6,13],"shape_name":"9","synonyms":["32 B","32B","32B","32 b","32b","32B"]}]},</v>
      </c>
      <c r="T35" s="2" t="str">
        <f t="shared" si="6"/>
        <v>'&lt;option value="320;300;13;20.6;13;0;9;126.2"&gt;32 B&lt;/option&gt;</v>
      </c>
    </row>
    <row r="36" spans="1:20">
      <c r="A36" s="7" t="s">
        <v>756</v>
      </c>
      <c r="B36" s="7">
        <v>340</v>
      </c>
      <c r="C36" s="7">
        <v>300</v>
      </c>
      <c r="D36" s="7" t="s">
        <v>757</v>
      </c>
      <c r="E36" s="7" t="s">
        <v>758</v>
      </c>
      <c r="F36" s="7" t="str">
        <f t="shared" si="7"/>
        <v>13.4</v>
      </c>
      <c r="G36" s="7">
        <v>0</v>
      </c>
      <c r="H36" s="7">
        <v>9</v>
      </c>
      <c r="I36" s="7" t="s">
        <v>759</v>
      </c>
      <c r="J36" s="7" t="str">
        <f t="shared" si="8"/>
        <v>34 B,340,300,13.4,131.4,21.2,13.4,0</v>
      </c>
      <c r="K36" s="8" t="s">
        <v>634</v>
      </c>
      <c r="L36" s="6" t="str">
        <f t="shared" ref="L36:L53" si="11">A36</f>
        <v>34 B</v>
      </c>
      <c r="M36" s="6" t="s">
        <v>760</v>
      </c>
      <c r="N36" s="6" t="s">
        <v>760</v>
      </c>
      <c r="O36" s="6" t="str">
        <f t="shared" si="9"/>
        <v>34 b</v>
      </c>
      <c r="P36" s="6" t="str">
        <f t="shared" si="10"/>
        <v>34b</v>
      </c>
      <c r="Q36" s="6" t="s">
        <v>760</v>
      </c>
      <c r="R36" s="2" t="str">
        <f t="shared" ref="R36:R67" si="12" xml:space="preserve"> "synonyms"&amp;""""&amp;":["&amp;""""&amp;L36&amp;""""&amp;","&amp;""""&amp;M36&amp;""""&amp;","&amp;""""&amp;N36&amp;""""&amp;","&amp;""""&amp;O36&amp;""""&amp;","&amp;""""&amp;P36&amp;""""&amp;","&amp;""""&amp;Q36&amp;""""&amp;"]}]},"</f>
        <v>synonyms":["34 B","34B","34B","34 b","34b","34B"]}]},</v>
      </c>
      <c r="S36" s="8" t="str">
        <f t="shared" si="5"/>
        <v>{"34 B": [{"shape_coords":[340,300,13.4,21.2,13.4],"shape_name":"9","synonyms":["34 B","34B","34B","34 b","34b","34B"]}]},</v>
      </c>
      <c r="T36" s="2" t="str">
        <f t="shared" si="6"/>
        <v>'&lt;option value="340;300;13.4;21.2;13.4;0;9;131.4"&gt;34 B&lt;/option&gt;</v>
      </c>
    </row>
    <row r="37" spans="1:20">
      <c r="A37" s="7" t="s">
        <v>761</v>
      </c>
      <c r="B37" s="7">
        <v>360</v>
      </c>
      <c r="C37" s="7">
        <v>300</v>
      </c>
      <c r="D37" s="7" t="s">
        <v>762</v>
      </c>
      <c r="E37" s="7" t="s">
        <v>450</v>
      </c>
      <c r="F37" s="7" t="str">
        <f t="shared" si="7"/>
        <v>14.2</v>
      </c>
      <c r="G37" s="7">
        <v>0</v>
      </c>
      <c r="H37" s="7">
        <v>9</v>
      </c>
      <c r="I37" s="7" t="s">
        <v>763</v>
      </c>
      <c r="J37" s="7" t="str">
        <f t="shared" si="8"/>
        <v>36 B,360,300,14.2,142.5,22.6,14.2,0</v>
      </c>
      <c r="K37" s="8" t="s">
        <v>634</v>
      </c>
      <c r="L37" s="6" t="str">
        <f t="shared" si="11"/>
        <v>36 B</v>
      </c>
      <c r="M37" s="6" t="s">
        <v>764</v>
      </c>
      <c r="N37" s="6" t="s">
        <v>764</v>
      </c>
      <c r="O37" s="6" t="str">
        <f t="shared" si="9"/>
        <v>36 b</v>
      </c>
      <c r="P37" s="6" t="str">
        <f t="shared" si="10"/>
        <v>36b</v>
      </c>
      <c r="Q37" s="6" t="s">
        <v>764</v>
      </c>
      <c r="R37" s="2" t="str">
        <f t="shared" si="12"/>
        <v>synonyms":["36 B","36B","36B","36 b","36b","36B"]}]},</v>
      </c>
      <c r="S37" s="8" t="str">
        <f t="shared" si="5"/>
        <v>{"36 B": [{"shape_coords":[360,300,14.2,22.6,14.2],"shape_name":"9","synonyms":["36 B","36B","36B","36 b","36b","36B"]}]},</v>
      </c>
      <c r="T37" s="2" t="str">
        <f t="shared" si="6"/>
        <v>'&lt;option value="360;300;14.2;22.6;14.2;0;9;142.5"&gt;36 B&lt;/option&gt;</v>
      </c>
    </row>
    <row r="38" spans="1:20">
      <c r="A38" s="7" t="s">
        <v>765</v>
      </c>
      <c r="B38" s="7">
        <v>380</v>
      </c>
      <c r="C38" s="7">
        <v>300</v>
      </c>
      <c r="D38" s="7" t="s">
        <v>724</v>
      </c>
      <c r="E38" s="7" t="s">
        <v>766</v>
      </c>
      <c r="F38" s="7" t="str">
        <f t="shared" si="7"/>
        <v>14.8</v>
      </c>
      <c r="G38" s="7">
        <v>0</v>
      </c>
      <c r="H38" s="7">
        <v>9</v>
      </c>
      <c r="I38" s="7" t="s">
        <v>767</v>
      </c>
      <c r="J38" s="7" t="str">
        <f t="shared" si="8"/>
        <v>38 B,380,300,14.8,150.1,23.4,14.8,0</v>
      </c>
      <c r="K38" s="8" t="s">
        <v>634</v>
      </c>
      <c r="L38" s="6" t="str">
        <f t="shared" si="11"/>
        <v>38 B</v>
      </c>
      <c r="M38" s="6" t="s">
        <v>768</v>
      </c>
      <c r="N38" s="6" t="s">
        <v>768</v>
      </c>
      <c r="O38" s="6" t="str">
        <f t="shared" si="9"/>
        <v>38 b</v>
      </c>
      <c r="P38" s="6" t="str">
        <f t="shared" si="10"/>
        <v>38b</v>
      </c>
      <c r="Q38" s="6" t="s">
        <v>768</v>
      </c>
      <c r="R38" s="2" t="str">
        <f t="shared" si="12"/>
        <v>synonyms":["38 B","38B","38B","38 b","38b","38B"]}]},</v>
      </c>
      <c r="S38" s="8" t="str">
        <f t="shared" si="5"/>
        <v>{"38 B": [{"shape_coords":[380,300,14.8,23.4,14.8],"shape_name":"9","synonyms":["38 B","38B","38B","38 b","38b","38B"]}]},</v>
      </c>
      <c r="T38" s="2" t="str">
        <f t="shared" si="6"/>
        <v>'&lt;option value="380;300;14.8;23.4;14.8;0;9;150.1"&gt;38 B&lt;/option&gt;</v>
      </c>
    </row>
    <row r="39" spans="1:20">
      <c r="A39" s="7" t="s">
        <v>769</v>
      </c>
      <c r="B39" s="7">
        <v>400</v>
      </c>
      <c r="C39" s="7">
        <v>300</v>
      </c>
      <c r="D39" s="7" t="s">
        <v>156</v>
      </c>
      <c r="E39" s="7" t="s">
        <v>770</v>
      </c>
      <c r="F39" s="7" t="str">
        <f t="shared" si="7"/>
        <v>15.5</v>
      </c>
      <c r="G39" s="7">
        <v>0</v>
      </c>
      <c r="H39" s="7">
        <v>9</v>
      </c>
      <c r="I39" s="7" t="s">
        <v>771</v>
      </c>
      <c r="J39" s="7" t="str">
        <f t="shared" si="8"/>
        <v>40 B,400,300,15.5,159.8,24.6,15.5,0</v>
      </c>
      <c r="K39" s="8" t="s">
        <v>634</v>
      </c>
      <c r="L39" s="6" t="str">
        <f t="shared" si="11"/>
        <v>40 B</v>
      </c>
      <c r="M39" s="6" t="s">
        <v>772</v>
      </c>
      <c r="N39" s="6" t="s">
        <v>772</v>
      </c>
      <c r="O39" s="6" t="str">
        <f t="shared" si="9"/>
        <v>40 b</v>
      </c>
      <c r="P39" s="6" t="str">
        <f t="shared" si="10"/>
        <v>40b</v>
      </c>
      <c r="Q39" s="6" t="s">
        <v>772</v>
      </c>
      <c r="R39" s="2" t="str">
        <f t="shared" si="12"/>
        <v>synonyms":["40 B","40B","40B","40 b","40b","40B"]}]},</v>
      </c>
      <c r="S39" s="8" t="str">
        <f t="shared" si="5"/>
        <v>{"40 B": [{"shape_coords":[400,300,15.5,24.6,15.5],"shape_name":"9","synonyms":["40 B","40B","40B","40 b","40b","40B"]}]},</v>
      </c>
      <c r="T39" s="2" t="str">
        <f t="shared" si="6"/>
        <v>'&lt;option value="400;300;15.5;24.6;15.5;0;9;159.8"&gt;40 B&lt;/option&gt;</v>
      </c>
    </row>
    <row r="40" spans="1:20">
      <c r="A40" s="7" t="s">
        <v>773</v>
      </c>
      <c r="B40" s="7">
        <v>425</v>
      </c>
      <c r="C40" s="7">
        <v>300</v>
      </c>
      <c r="D40" s="7">
        <v>16</v>
      </c>
      <c r="E40" s="7" t="s">
        <v>774</v>
      </c>
      <c r="F40" s="7">
        <f t="shared" si="7"/>
        <v>16</v>
      </c>
      <c r="G40" s="7">
        <v>0</v>
      </c>
      <c r="H40" s="7">
        <v>9</v>
      </c>
      <c r="I40" s="7" t="s">
        <v>775</v>
      </c>
      <c r="J40" s="7" t="str">
        <f t="shared" si="8"/>
        <v>42.5 B,425,300,16,167.9,25.4,16,0</v>
      </c>
      <c r="K40" s="8" t="s">
        <v>634</v>
      </c>
      <c r="L40" s="6" t="str">
        <f t="shared" si="11"/>
        <v>42.5 B</v>
      </c>
      <c r="M40" s="6" t="s">
        <v>776</v>
      </c>
      <c r="N40" s="6" t="s">
        <v>776</v>
      </c>
      <c r="O40" s="6" t="str">
        <f t="shared" si="9"/>
        <v>42.5 b</v>
      </c>
      <c r="P40" s="6" t="str">
        <f t="shared" si="10"/>
        <v>42.5b</v>
      </c>
      <c r="Q40" s="6" t="s">
        <v>776</v>
      </c>
      <c r="R40" s="2" t="str">
        <f t="shared" si="12"/>
        <v>synonyms":["42.5 B","42.5B","42.5B","42.5 b","42.5b","42.5B"]}]},</v>
      </c>
      <c r="S40" s="8" t="str">
        <f t="shared" si="5"/>
        <v>{"42.5 B": [{"shape_coords":[425,300,16,25.4,16],"shape_name":"9","synonyms":["42.5 B","42.5B","42.5B","42.5 b","42.5b","42.5B"]}]},</v>
      </c>
      <c r="T40" s="2" t="str">
        <f t="shared" si="6"/>
        <v>'&lt;option value="425;300;16;25.4;16;0;9;167.9"&gt;42.5 B&lt;/option&gt;</v>
      </c>
    </row>
    <row r="41" spans="1:20">
      <c r="A41" s="7" t="s">
        <v>777</v>
      </c>
      <c r="B41" s="7">
        <v>450</v>
      </c>
      <c r="C41" s="7">
        <v>300</v>
      </c>
      <c r="D41" s="7">
        <v>17</v>
      </c>
      <c r="E41" s="7" t="s">
        <v>778</v>
      </c>
      <c r="F41" s="7">
        <f t="shared" si="7"/>
        <v>17</v>
      </c>
      <c r="G41" s="7">
        <v>0</v>
      </c>
      <c r="H41" s="7">
        <v>9</v>
      </c>
      <c r="I41" s="7">
        <v>180</v>
      </c>
      <c r="J41" s="7" t="str">
        <f t="shared" si="8"/>
        <v>45 B,450,300,17,180,26.7,17,0</v>
      </c>
      <c r="K41" s="8" t="s">
        <v>634</v>
      </c>
      <c r="L41" s="6" t="str">
        <f t="shared" si="11"/>
        <v>45 B</v>
      </c>
      <c r="M41" s="6" t="s">
        <v>779</v>
      </c>
      <c r="N41" s="6" t="s">
        <v>779</v>
      </c>
      <c r="O41" s="6" t="str">
        <f t="shared" si="9"/>
        <v>45 b</v>
      </c>
      <c r="P41" s="6" t="str">
        <f t="shared" si="10"/>
        <v>45b</v>
      </c>
      <c r="Q41" s="6" t="s">
        <v>779</v>
      </c>
      <c r="R41" s="2" t="str">
        <f t="shared" si="12"/>
        <v>synonyms":["45 B","45B","45B","45 b","45b","45B"]}]},</v>
      </c>
      <c r="S41" s="8" t="str">
        <f t="shared" si="5"/>
        <v>{"45 B": [{"shape_coords":[450,300,17,26.7,17],"shape_name":"9","synonyms":["45 B","45B","45B","45 b","45b","45B"]}]},</v>
      </c>
      <c r="T41" s="2" t="str">
        <f t="shared" si="6"/>
        <v>'&lt;option value="450;300;17;26.7;17;0;9;180"&gt;45 B&lt;/option&gt;</v>
      </c>
    </row>
    <row r="42" spans="1:20">
      <c r="A42" s="7" t="s">
        <v>780</v>
      </c>
      <c r="B42" s="7">
        <v>475</v>
      </c>
      <c r="C42" s="7">
        <v>300</v>
      </c>
      <c r="D42" s="7" t="s">
        <v>781</v>
      </c>
      <c r="E42" s="7" t="s">
        <v>439</v>
      </c>
      <c r="F42" s="7" t="str">
        <f t="shared" si="7"/>
        <v>17.6</v>
      </c>
      <c r="G42" s="7">
        <v>0</v>
      </c>
      <c r="H42" s="7">
        <v>9</v>
      </c>
      <c r="I42" s="7">
        <v>190</v>
      </c>
      <c r="J42" s="7" t="str">
        <f t="shared" si="8"/>
        <v>47.5 B,475,300,17.6,190,27.7,17.6,0</v>
      </c>
      <c r="K42" s="8" t="s">
        <v>634</v>
      </c>
      <c r="L42" s="6" t="str">
        <f t="shared" si="11"/>
        <v>47.5 B</v>
      </c>
      <c r="M42" s="6" t="s">
        <v>782</v>
      </c>
      <c r="N42" s="6" t="s">
        <v>782</v>
      </c>
      <c r="O42" s="6" t="str">
        <f t="shared" si="9"/>
        <v>47.5 b</v>
      </c>
      <c r="P42" s="6" t="str">
        <f t="shared" si="10"/>
        <v>47.5b</v>
      </c>
      <c r="Q42" s="6" t="s">
        <v>782</v>
      </c>
      <c r="R42" s="2" t="str">
        <f t="shared" si="12"/>
        <v>synonyms":["47.5 B","47.5B","47.5B","47.5 b","47.5b","47.5B"]}]},</v>
      </c>
      <c r="S42" s="8" t="str">
        <f t="shared" si="5"/>
        <v>{"47.5 B": [{"shape_coords":[475,300,17.6,27.7,17.6],"shape_name":"9","synonyms":["47.5 B","47.5B","47.5B","47.5 b","47.5b","47.5B"]}]},</v>
      </c>
      <c r="T42" s="2" t="str">
        <f t="shared" si="6"/>
        <v>'&lt;option value="475;300;17.6;27.7;17.6;0;9;190"&gt;47.5 B&lt;/option&gt;</v>
      </c>
    </row>
    <row r="43" spans="1:20">
      <c r="A43" s="7" t="s">
        <v>783</v>
      </c>
      <c r="B43" s="7">
        <v>500</v>
      </c>
      <c r="C43" s="7">
        <v>300</v>
      </c>
      <c r="D43" s="7" t="s">
        <v>784</v>
      </c>
      <c r="E43" s="7" t="s">
        <v>785</v>
      </c>
      <c r="F43" s="7" t="str">
        <f t="shared" si="7"/>
        <v>19.4</v>
      </c>
      <c r="G43" s="7">
        <v>0</v>
      </c>
      <c r="H43" s="7">
        <v>9</v>
      </c>
      <c r="I43" s="7" t="s">
        <v>786</v>
      </c>
      <c r="J43" s="7" t="str">
        <f t="shared" si="8"/>
        <v>50 B,500,300,19.4,205.5,28.9,19.4,0</v>
      </c>
      <c r="K43" s="8" t="s">
        <v>634</v>
      </c>
      <c r="L43" s="6" t="str">
        <f t="shared" si="11"/>
        <v>50 B</v>
      </c>
      <c r="M43" s="6" t="s">
        <v>787</v>
      </c>
      <c r="N43" s="6" t="s">
        <v>787</v>
      </c>
      <c r="O43" s="6" t="str">
        <f t="shared" si="9"/>
        <v>50 b</v>
      </c>
      <c r="P43" s="6" t="str">
        <f t="shared" si="10"/>
        <v>50b</v>
      </c>
      <c r="Q43" s="6" t="s">
        <v>787</v>
      </c>
      <c r="R43" s="2" t="str">
        <f t="shared" si="12"/>
        <v>synonyms":["50 B","50B","50B","50 b","50b","50B"]}]},</v>
      </c>
      <c r="S43" s="8" t="str">
        <f t="shared" si="5"/>
        <v>{"50 B": [{"shape_coords":[500,300,19.4,28.9,19.4],"shape_name":"9","synonyms":["50 B","50B","50B","50 b","50b","50B"]}]},</v>
      </c>
      <c r="T43" s="2" t="str">
        <f t="shared" si="6"/>
        <v>'&lt;option value="500;300;19.4;28.9;19.4;0;9;205.5"&gt;50 B&lt;/option&gt;</v>
      </c>
    </row>
    <row r="44" spans="1:20">
      <c r="A44" s="7" t="s">
        <v>788</v>
      </c>
      <c r="B44" s="7">
        <v>550</v>
      </c>
      <c r="C44" s="7">
        <v>300</v>
      </c>
      <c r="D44" s="7" t="s">
        <v>753</v>
      </c>
      <c r="E44" s="7" t="s">
        <v>789</v>
      </c>
      <c r="F44" s="7" t="str">
        <f t="shared" si="7"/>
        <v>20.6</v>
      </c>
      <c r="G44" s="7">
        <v>0</v>
      </c>
      <c r="H44" s="7">
        <v>9</v>
      </c>
      <c r="I44" s="7" t="s">
        <v>790</v>
      </c>
      <c r="J44" s="7" t="str">
        <f t="shared" si="8"/>
        <v>55 B,550,300,20.6,226.1,30.8,20.6,0</v>
      </c>
      <c r="K44" s="8" t="s">
        <v>634</v>
      </c>
      <c r="L44" s="6" t="str">
        <f t="shared" si="11"/>
        <v>55 B</v>
      </c>
      <c r="M44" s="6" t="s">
        <v>791</v>
      </c>
      <c r="N44" s="6" t="s">
        <v>791</v>
      </c>
      <c r="O44" s="6" t="str">
        <f t="shared" si="9"/>
        <v>55 b</v>
      </c>
      <c r="P44" s="6" t="str">
        <f t="shared" si="10"/>
        <v>55b</v>
      </c>
      <c r="Q44" s="6" t="s">
        <v>791</v>
      </c>
      <c r="R44" s="2" t="str">
        <f t="shared" si="12"/>
        <v>synonyms":["55 B","55B","55B","55 b","55b","55B"]}]},</v>
      </c>
      <c r="S44" s="8" t="str">
        <f t="shared" si="5"/>
        <v>{"55 B": [{"shape_coords":[550,300,20.6,30.8,20.6],"shape_name":"9","synonyms":["55 B","55B","55B","55 b","55b","55B"]}]},</v>
      </c>
      <c r="T44" s="2" t="str">
        <f t="shared" si="6"/>
        <v>'&lt;option value="550;300;20.6;30.8;20.6;0;9;226.1"&gt;55 B&lt;/option&gt;</v>
      </c>
    </row>
    <row r="45" spans="1:20">
      <c r="A45" s="7" t="s">
        <v>792</v>
      </c>
      <c r="B45" s="7">
        <v>600</v>
      </c>
      <c r="C45" s="7">
        <v>300</v>
      </c>
      <c r="D45" s="7" t="s">
        <v>793</v>
      </c>
      <c r="E45" s="7">
        <v>31</v>
      </c>
      <c r="F45" s="7" t="str">
        <f t="shared" si="7"/>
        <v>20.8</v>
      </c>
      <c r="G45" s="7">
        <v>0</v>
      </c>
      <c r="H45" s="7">
        <v>9</v>
      </c>
      <c r="I45" s="7">
        <v>236</v>
      </c>
      <c r="J45" s="7" t="str">
        <f t="shared" si="8"/>
        <v>60 B,600,300,20.8,236,31,20.8,0</v>
      </c>
      <c r="K45" s="8" t="s">
        <v>634</v>
      </c>
      <c r="L45" s="6" t="str">
        <f t="shared" si="11"/>
        <v>60 B</v>
      </c>
      <c r="M45" s="6" t="s">
        <v>794</v>
      </c>
      <c r="N45" s="6" t="s">
        <v>794</v>
      </c>
      <c r="O45" s="6" t="str">
        <f t="shared" si="9"/>
        <v>60 b</v>
      </c>
      <c r="P45" s="6" t="str">
        <f t="shared" si="10"/>
        <v>60b</v>
      </c>
      <c r="Q45" s="6" t="s">
        <v>794</v>
      </c>
      <c r="R45" s="2" t="str">
        <f t="shared" si="12"/>
        <v>synonyms":["60 B","60B","60B","60 b","60b","60B"]}]},</v>
      </c>
      <c r="S45" s="8" t="str">
        <f t="shared" si="5"/>
        <v>{"60 B": [{"shape_coords":[600,300,20.8,31,20.8],"shape_name":"9","synonyms":["60 B","60B","60B","60 b","60b","60B"]}]},</v>
      </c>
      <c r="T45" s="2" t="str">
        <f t="shared" si="6"/>
        <v>'&lt;option value="600;300;20.8;31;20.8;0;9;236"&gt;60 B&lt;/option&gt;</v>
      </c>
    </row>
    <row r="46" spans="1:20">
      <c r="A46" s="7" t="s">
        <v>795</v>
      </c>
      <c r="B46" s="7">
        <v>650</v>
      </c>
      <c r="C46" s="7">
        <v>300</v>
      </c>
      <c r="D46" s="7" t="s">
        <v>446</v>
      </c>
      <c r="E46" s="7" t="s">
        <v>796</v>
      </c>
      <c r="F46" s="7" t="str">
        <f t="shared" si="7"/>
        <v>21.1</v>
      </c>
      <c r="G46" s="7">
        <v>0</v>
      </c>
      <c r="H46" s="7">
        <v>9</v>
      </c>
      <c r="I46" s="7" t="s">
        <v>797</v>
      </c>
      <c r="J46" s="7" t="str">
        <f t="shared" si="8"/>
        <v>65 B,650,300,21.1,246.9,31.3,21.1,0</v>
      </c>
      <c r="K46" s="8" t="s">
        <v>634</v>
      </c>
      <c r="L46" s="6" t="str">
        <f t="shared" si="11"/>
        <v>65 B</v>
      </c>
      <c r="M46" s="6" t="s">
        <v>798</v>
      </c>
      <c r="N46" s="6" t="s">
        <v>798</v>
      </c>
      <c r="O46" s="6" t="str">
        <f t="shared" si="9"/>
        <v>65 b</v>
      </c>
      <c r="P46" s="6" t="str">
        <f t="shared" si="10"/>
        <v>65b</v>
      </c>
      <c r="Q46" s="6" t="s">
        <v>798</v>
      </c>
      <c r="R46" s="2" t="str">
        <f t="shared" si="12"/>
        <v>synonyms":["65 B","65B","65B","65 b","65b","65B"]}]},</v>
      </c>
      <c r="S46" s="8" t="str">
        <f t="shared" si="5"/>
        <v>{"65 B": [{"shape_coords":[650,300,21.1,31.3,21.1],"shape_name":"9","synonyms":["65 B","65B","65B","65 b","65b","65B"]}]},</v>
      </c>
      <c r="T46" s="2" t="str">
        <f t="shared" si="6"/>
        <v>'&lt;option value="650;300;21.1;31.3;21.1;0;9;246.9"&gt;65 B&lt;/option&gt;</v>
      </c>
    </row>
    <row r="47" spans="1:20">
      <c r="A47" s="7" t="s">
        <v>799</v>
      </c>
      <c r="B47" s="7">
        <v>700</v>
      </c>
      <c r="C47" s="7">
        <v>300</v>
      </c>
      <c r="D47" s="7" t="s">
        <v>446</v>
      </c>
      <c r="E47" s="7" t="s">
        <v>796</v>
      </c>
      <c r="F47" s="7" t="str">
        <f t="shared" si="7"/>
        <v>21.1</v>
      </c>
      <c r="G47" s="7">
        <v>0</v>
      </c>
      <c r="H47" s="7">
        <v>9</v>
      </c>
      <c r="I47" s="7" t="s">
        <v>800</v>
      </c>
      <c r="J47" s="7" t="str">
        <f t="shared" si="8"/>
        <v>70 B,700,300,21.1,255.3,31.3,21.1,0</v>
      </c>
      <c r="K47" s="8" t="s">
        <v>634</v>
      </c>
      <c r="L47" s="6" t="str">
        <f t="shared" si="11"/>
        <v>70 B</v>
      </c>
      <c r="M47" s="6" t="s">
        <v>801</v>
      </c>
      <c r="N47" s="6" t="s">
        <v>801</v>
      </c>
      <c r="O47" s="6" t="str">
        <f t="shared" si="9"/>
        <v>70 b</v>
      </c>
      <c r="P47" s="6" t="str">
        <f t="shared" si="10"/>
        <v>70b</v>
      </c>
      <c r="Q47" s="6" t="s">
        <v>801</v>
      </c>
      <c r="R47" s="2" t="str">
        <f t="shared" si="12"/>
        <v>synonyms":["70 B","70B","70B","70 b","70b","70B"]}]},</v>
      </c>
      <c r="S47" s="8" t="str">
        <f t="shared" si="5"/>
        <v>{"70 B": [{"shape_coords":[700,300,21.1,31.3,21.1],"shape_name":"9","synonyms":["70 B","70B","70B","70 b","70b","70B"]}]},</v>
      </c>
      <c r="T47" s="2" t="str">
        <f t="shared" si="6"/>
        <v>'&lt;option value="700;300;21.1;31.3;21.1;0;9;255.3"&gt;70 B&lt;/option&gt;</v>
      </c>
    </row>
    <row r="48" spans="1:20">
      <c r="A48" s="7" t="s">
        <v>802</v>
      </c>
      <c r="B48" s="7">
        <v>750</v>
      </c>
      <c r="C48" s="7">
        <v>300</v>
      </c>
      <c r="D48" s="7" t="s">
        <v>446</v>
      </c>
      <c r="E48" s="7" t="s">
        <v>796</v>
      </c>
      <c r="F48" s="7" t="str">
        <f t="shared" si="7"/>
        <v>21.1</v>
      </c>
      <c r="G48" s="7">
        <v>0</v>
      </c>
      <c r="H48" s="7">
        <v>9</v>
      </c>
      <c r="I48" s="7" t="s">
        <v>803</v>
      </c>
      <c r="J48" s="7" t="str">
        <f t="shared" si="8"/>
        <v>75 B,750,300,21.1,263.4,31.3,21.1,0</v>
      </c>
      <c r="K48" s="8" t="s">
        <v>634</v>
      </c>
      <c r="L48" s="6" t="str">
        <f t="shared" si="11"/>
        <v>75 B</v>
      </c>
      <c r="M48" s="6" t="s">
        <v>804</v>
      </c>
      <c r="N48" s="6" t="s">
        <v>804</v>
      </c>
      <c r="O48" s="6" t="str">
        <f t="shared" si="9"/>
        <v>75 b</v>
      </c>
      <c r="P48" s="6" t="str">
        <f t="shared" si="10"/>
        <v>75b</v>
      </c>
      <c r="Q48" s="6" t="s">
        <v>804</v>
      </c>
      <c r="R48" s="2" t="str">
        <f t="shared" si="12"/>
        <v>synonyms":["75 B","75B","75B","75 b","75b","75B"]}]},</v>
      </c>
      <c r="S48" s="8" t="str">
        <f t="shared" si="5"/>
        <v>{"75 B": [{"shape_coords":[750,300,21.1,31.3,21.1],"shape_name":"9","synonyms":["75 B","75B","75B","75 b","75b","75B"]}]},</v>
      </c>
      <c r="T48" s="2" t="str">
        <f t="shared" si="6"/>
        <v>'&lt;option value="750;300;21.1;31.3;21.1;0;9;263.4"&gt;75 B&lt;/option&gt;</v>
      </c>
    </row>
    <row r="49" spans="1:20">
      <c r="A49" s="7" t="s">
        <v>805</v>
      </c>
      <c r="B49" s="7">
        <v>800</v>
      </c>
      <c r="C49" s="7">
        <v>300</v>
      </c>
      <c r="D49" s="7" t="s">
        <v>385</v>
      </c>
      <c r="E49" s="7" t="s">
        <v>806</v>
      </c>
      <c r="F49" s="7" t="str">
        <f t="shared" si="7"/>
        <v>21.5</v>
      </c>
      <c r="G49" s="7">
        <v>0</v>
      </c>
      <c r="H49" s="7">
        <v>9</v>
      </c>
      <c r="I49" s="7" t="s">
        <v>807</v>
      </c>
      <c r="J49" s="7" t="str">
        <f t="shared" si="8"/>
        <v>80 B,800,300,21.5,278.6,32.3,21.5,0</v>
      </c>
      <c r="K49" s="8" t="s">
        <v>634</v>
      </c>
      <c r="L49" s="6" t="str">
        <f t="shared" si="11"/>
        <v>80 B</v>
      </c>
      <c r="M49" s="6" t="s">
        <v>808</v>
      </c>
      <c r="N49" s="6" t="s">
        <v>808</v>
      </c>
      <c r="O49" s="6" t="str">
        <f t="shared" si="9"/>
        <v>80 b</v>
      </c>
      <c r="P49" s="6" t="str">
        <f t="shared" si="10"/>
        <v>80b</v>
      </c>
      <c r="Q49" s="6" t="s">
        <v>808</v>
      </c>
      <c r="R49" s="2" t="str">
        <f t="shared" si="12"/>
        <v>synonyms":["80 B","80B","80B","80 b","80b","80B"]}]},</v>
      </c>
      <c r="S49" s="8" t="str">
        <f t="shared" si="5"/>
        <v>{"80 B": [{"shape_coords":[800,300,21.5,32.3,21.5],"shape_name":"9","synonyms":["80 B","80B","80B","80 b","80b","80B"]}]},</v>
      </c>
      <c r="T49" s="2" t="str">
        <f t="shared" si="6"/>
        <v>'&lt;option value="800;300;21.5;32.3;21.5;0;9;278.6"&gt;80 B&lt;/option&gt;</v>
      </c>
    </row>
    <row r="50" spans="1:20">
      <c r="A50" s="7" t="s">
        <v>809</v>
      </c>
      <c r="B50" s="7">
        <v>850</v>
      </c>
      <c r="C50" s="7">
        <v>300</v>
      </c>
      <c r="D50" s="7" t="s">
        <v>385</v>
      </c>
      <c r="E50" s="7" t="s">
        <v>806</v>
      </c>
      <c r="F50" s="7" t="str">
        <f t="shared" si="7"/>
        <v>21.5</v>
      </c>
      <c r="G50" s="7">
        <v>0</v>
      </c>
      <c r="H50" s="7">
        <v>9</v>
      </c>
      <c r="I50" s="7">
        <v>287</v>
      </c>
      <c r="J50" s="7" t="str">
        <f t="shared" si="8"/>
        <v>85 B,850,300,21.5,287,32.3,21.5,0</v>
      </c>
      <c r="K50" s="8" t="s">
        <v>634</v>
      </c>
      <c r="L50" s="6" t="str">
        <f t="shared" si="11"/>
        <v>85 B</v>
      </c>
      <c r="M50" s="6" t="s">
        <v>810</v>
      </c>
      <c r="N50" s="6" t="s">
        <v>810</v>
      </c>
      <c r="O50" s="6" t="str">
        <f t="shared" si="9"/>
        <v>85 b</v>
      </c>
      <c r="P50" s="6" t="str">
        <f t="shared" si="10"/>
        <v>85b</v>
      </c>
      <c r="Q50" s="6" t="s">
        <v>810</v>
      </c>
      <c r="R50" s="2" t="str">
        <f t="shared" si="12"/>
        <v>synonyms":["85 B","85B","85B","85 b","85b","85B"]}]},</v>
      </c>
      <c r="S50" s="8" t="str">
        <f t="shared" si="5"/>
        <v>{"85 B": [{"shape_coords":[850,300,21.5,32.3,21.5],"shape_name":"9","synonyms":["85 B","85B","85B","85 b","85b","85B"]}]},</v>
      </c>
      <c r="T50" s="2" t="str">
        <f t="shared" si="6"/>
        <v>'&lt;option value="850;300;21.5;32.3;21.5;0;9;287"&gt;85 B&lt;/option&gt;</v>
      </c>
    </row>
    <row r="51" spans="1:20">
      <c r="A51" s="7" t="s">
        <v>811</v>
      </c>
      <c r="B51" s="7">
        <v>900</v>
      </c>
      <c r="C51" s="7">
        <v>300</v>
      </c>
      <c r="D51" s="7" t="s">
        <v>385</v>
      </c>
      <c r="E51" s="7" t="s">
        <v>806</v>
      </c>
      <c r="F51" s="7" t="str">
        <f t="shared" si="7"/>
        <v>21.5</v>
      </c>
      <c r="G51" s="7">
        <v>0</v>
      </c>
      <c r="H51" s="7">
        <v>9</v>
      </c>
      <c r="I51" s="7" t="s">
        <v>812</v>
      </c>
      <c r="J51" s="7" t="str">
        <f t="shared" si="8"/>
        <v>90 B,900,300,21.5,295.5,32.3,21.5,0</v>
      </c>
      <c r="K51" s="8" t="s">
        <v>634</v>
      </c>
      <c r="L51" s="6" t="str">
        <f t="shared" si="11"/>
        <v>90 B</v>
      </c>
      <c r="M51" s="6" t="s">
        <v>813</v>
      </c>
      <c r="N51" s="6" t="s">
        <v>813</v>
      </c>
      <c r="O51" s="6" t="str">
        <f t="shared" si="9"/>
        <v>90 b</v>
      </c>
      <c r="P51" s="6" t="str">
        <f t="shared" si="10"/>
        <v>90b</v>
      </c>
      <c r="Q51" s="6" t="s">
        <v>813</v>
      </c>
      <c r="R51" s="2" t="str">
        <f t="shared" si="12"/>
        <v>synonyms":["90 B","90B","90B","90 b","90b","90B"]}]},</v>
      </c>
      <c r="S51" s="8" t="str">
        <f t="shared" si="5"/>
        <v>{"90 B": [{"shape_coords":[900,300,21.5,32.3,21.5],"shape_name":"9","synonyms":["90 B","90B","90B","90 b","90b","90B"]}]},</v>
      </c>
      <c r="T51" s="2" t="str">
        <f t="shared" si="6"/>
        <v>'&lt;option value="900;300;21.5;32.3;21.5;0;9;295.5"&gt;90 B&lt;/option&gt;</v>
      </c>
    </row>
    <row r="52" spans="1:20">
      <c r="A52" s="7" t="s">
        <v>814</v>
      </c>
      <c r="B52" s="7">
        <v>950</v>
      </c>
      <c r="C52" s="7">
        <v>300</v>
      </c>
      <c r="D52" s="7" t="s">
        <v>815</v>
      </c>
      <c r="E52" s="7" t="s">
        <v>447</v>
      </c>
      <c r="F52" s="7" t="str">
        <f t="shared" si="7"/>
        <v>21.9</v>
      </c>
      <c r="G52" s="7">
        <v>0</v>
      </c>
      <c r="H52" s="7">
        <v>9</v>
      </c>
      <c r="I52" s="7">
        <v>311</v>
      </c>
      <c r="J52" s="7" t="str">
        <f t="shared" si="8"/>
        <v>95 B,950,300,21.9,311,33.3,21.9,0</v>
      </c>
      <c r="K52" s="8" t="s">
        <v>634</v>
      </c>
      <c r="L52" s="6" t="str">
        <f t="shared" si="11"/>
        <v>95 B</v>
      </c>
      <c r="M52" s="6" t="s">
        <v>816</v>
      </c>
      <c r="N52" s="6" t="s">
        <v>816</v>
      </c>
      <c r="O52" s="6" t="str">
        <f t="shared" si="9"/>
        <v>95 b</v>
      </c>
      <c r="P52" s="6" t="str">
        <f t="shared" si="10"/>
        <v>95b</v>
      </c>
      <c r="Q52" s="6" t="s">
        <v>816</v>
      </c>
      <c r="R52" s="2" t="str">
        <f t="shared" si="12"/>
        <v>synonyms":["95 B","95B","95B","95 b","95b","95B"]}]},</v>
      </c>
      <c r="S52" s="8" t="str">
        <f t="shared" si="5"/>
        <v>{"95 B": [{"shape_coords":[950,300,21.9,33.3,21.9],"shape_name":"9","synonyms":["95 B","95B","95B","95 b","95b","95B"]}]},</v>
      </c>
      <c r="T52" s="2" t="str">
        <f t="shared" si="6"/>
        <v>'&lt;option value="950;300;21.9;33.3;21.9;0;9;311"&gt;95 B&lt;/option&gt;</v>
      </c>
    </row>
    <row r="53" spans="1:20">
      <c r="A53" s="7" t="s">
        <v>817</v>
      </c>
      <c r="B53" s="7">
        <v>1000</v>
      </c>
      <c r="C53" s="7">
        <v>300</v>
      </c>
      <c r="D53" s="7" t="s">
        <v>815</v>
      </c>
      <c r="E53" s="7" t="s">
        <v>447</v>
      </c>
      <c r="F53" s="7" t="str">
        <f t="shared" si="7"/>
        <v>21.9</v>
      </c>
      <c r="G53" s="7">
        <v>0</v>
      </c>
      <c r="H53" s="7">
        <v>9</v>
      </c>
      <c r="I53" s="7" t="s">
        <v>818</v>
      </c>
      <c r="J53" s="7" t="str">
        <f t="shared" si="8"/>
        <v>100 B,1000,300,21.9,319.7,33.3,21.9,0</v>
      </c>
      <c r="K53" s="8" t="s">
        <v>634</v>
      </c>
      <c r="L53" s="6" t="str">
        <f t="shared" si="11"/>
        <v>100 B</v>
      </c>
      <c r="M53" s="6" t="s">
        <v>819</v>
      </c>
      <c r="N53" s="6" t="s">
        <v>819</v>
      </c>
      <c r="O53" s="6" t="str">
        <f t="shared" si="9"/>
        <v>100 b</v>
      </c>
      <c r="P53" s="6" t="str">
        <f t="shared" si="10"/>
        <v>100b</v>
      </c>
      <c r="Q53" s="6" t="s">
        <v>819</v>
      </c>
      <c r="R53" s="2" t="str">
        <f t="shared" si="12"/>
        <v>synonyms":["100 B","100B","100B","100 b","100b","100B"]}]},</v>
      </c>
      <c r="S53" s="8" t="str">
        <f t="shared" si="5"/>
        <v>{"100 B": [{"shape_coords":[1000,300,21.9,33.3,21.9],"shape_name":"9","synonyms":["100 B","100B","100B","100 b","100b","100B"]}]},</v>
      </c>
      <c r="T53" s="2" t="str">
        <f t="shared" si="6"/>
        <v>'&lt;option value="1000;300;21.9;33.3;21.9;0;9;319.7"&gt;100 B&lt;/option&gt;</v>
      </c>
    </row>
    <row r="54" spans="1:20">
      <c r="A54" s="7" t="str">
        <f t="shared" ref="A54:A81" si="13">B54/10 &amp; " N.P."</f>
        <v>8 N.P.</v>
      </c>
      <c r="B54" s="7">
        <v>80</v>
      </c>
      <c r="C54" s="7">
        <v>42</v>
      </c>
      <c r="D54" s="7" t="s">
        <v>633</v>
      </c>
      <c r="E54" s="7" t="s">
        <v>281</v>
      </c>
      <c r="F54" s="7" t="str">
        <f t="shared" si="7"/>
        <v>3.9</v>
      </c>
      <c r="G54" s="7" t="s">
        <v>820</v>
      </c>
      <c r="H54" s="5">
        <v>14</v>
      </c>
      <c r="I54" s="5" t="s">
        <v>821</v>
      </c>
      <c r="J54" s="7" t="str">
        <f t="shared" si="8"/>
        <v>8 N.P.,80,42,3.9,5.91,5.9,3.9,2.34</v>
      </c>
      <c r="K54" s="8" t="s">
        <v>634</v>
      </c>
      <c r="L54" s="7" t="str">
        <f t="shared" ref="L54:L81" si="14">B54/10 &amp; " NP"</f>
        <v>8 NP</v>
      </c>
      <c r="M54" s="7" t="str">
        <f t="shared" ref="M54:M81" si="15">"NP" &amp; B54/10</f>
        <v>NP8</v>
      </c>
      <c r="N54" s="8" t="str">
        <f t="shared" ref="N54:N81" si="16">"NP " &amp; B54/10</f>
        <v>NP 8</v>
      </c>
      <c r="O54" s="8" t="str">
        <f t="shared" ref="O54:O81" si="17">"N.P. " &amp; B54/10</f>
        <v>N.P. 8</v>
      </c>
      <c r="P54" s="6" t="str">
        <f t="shared" ref="P54:P81" si="18">LOWER(M54)</f>
        <v>np8</v>
      </c>
      <c r="Q54" s="6" t="str">
        <f t="shared" ref="Q54:Q81" si="19">LOWER(N54)</f>
        <v>np 8</v>
      </c>
      <c r="R54" s="2" t="str">
        <f t="shared" si="12"/>
        <v>synonyms":["8 NP","NP8","NP 8","N.P. 8","np8","np 8"]}]},</v>
      </c>
      <c r="S54" s="8" t="str">
        <f t="shared" si="5"/>
        <v>{"8 N.P.": [{"shape_coords":[80,42,3.9,5.9,3.9],"shape_name":"14","synonyms":["8 NP","NP8","NP 8","N.P. 8","np8","np 8"]}]},</v>
      </c>
      <c r="T54" s="2" t="str">
        <f t="shared" si="6"/>
        <v>'&lt;option value="80;42;3.9;5.9;3.9;2.34;14;5.91"&gt;8 N.P.&lt;/option&gt;</v>
      </c>
    </row>
    <row r="55" spans="1:20">
      <c r="A55" s="7" t="str">
        <f t="shared" si="13"/>
        <v>9 N.P.</v>
      </c>
      <c r="B55" s="7">
        <v>90</v>
      </c>
      <c r="C55" s="7">
        <v>46</v>
      </c>
      <c r="D55" s="7" t="s">
        <v>328</v>
      </c>
      <c r="E55" s="7" t="s">
        <v>260</v>
      </c>
      <c r="F55" s="7" t="str">
        <f t="shared" si="7"/>
        <v>4.2</v>
      </c>
      <c r="G55" s="7" t="s">
        <v>822</v>
      </c>
      <c r="H55" s="5">
        <v>14</v>
      </c>
      <c r="I55" s="5" t="s">
        <v>823</v>
      </c>
      <c r="J55" s="7" t="str">
        <f t="shared" si="8"/>
        <v>9 N.P.,90,46,4.2,7.06,6.3,4.2,2.52</v>
      </c>
      <c r="K55" s="8" t="s">
        <v>634</v>
      </c>
      <c r="L55" s="7" t="str">
        <f t="shared" si="14"/>
        <v>9 NP</v>
      </c>
      <c r="M55" s="7" t="str">
        <f t="shared" si="15"/>
        <v>NP9</v>
      </c>
      <c r="N55" s="8" t="str">
        <f t="shared" si="16"/>
        <v>NP 9</v>
      </c>
      <c r="O55" s="8" t="str">
        <f t="shared" si="17"/>
        <v>N.P. 9</v>
      </c>
      <c r="P55" s="6" t="str">
        <f t="shared" si="18"/>
        <v>np9</v>
      </c>
      <c r="Q55" s="6" t="str">
        <f t="shared" si="19"/>
        <v>np 9</v>
      </c>
      <c r="R55" s="2" t="str">
        <f t="shared" si="12"/>
        <v>synonyms":["9 NP","NP9","NP 9","N.P. 9","np9","np 9"]}]},</v>
      </c>
      <c r="S55" s="8" t="str">
        <f t="shared" si="5"/>
        <v>{"9 N.P.": [{"shape_coords":[90,46,4.2,6.3,4.2],"shape_name":"14","synonyms":["9 NP","NP9","NP 9","N.P. 9","np9","np 9"]}]},</v>
      </c>
      <c r="T55" s="2" t="str">
        <f t="shared" si="6"/>
        <v>'&lt;option value="90;46;4.2;6.3;4.2;2.52;14;7.06"&gt;9 N.P.&lt;/option&gt;</v>
      </c>
    </row>
    <row r="56" spans="1:20">
      <c r="A56" s="7" t="str">
        <f t="shared" si="13"/>
        <v>10 N.P.</v>
      </c>
      <c r="B56" s="7">
        <v>100</v>
      </c>
      <c r="C56" s="7">
        <v>50</v>
      </c>
      <c r="D56" s="7" t="s">
        <v>336</v>
      </c>
      <c r="E56" s="7" t="s">
        <v>638</v>
      </c>
      <c r="F56" s="7" t="str">
        <f t="shared" si="7"/>
        <v>4.5</v>
      </c>
      <c r="G56" s="7" t="s">
        <v>824</v>
      </c>
      <c r="H56" s="5">
        <v>14</v>
      </c>
      <c r="I56" s="5" t="s">
        <v>825</v>
      </c>
      <c r="J56" s="7" t="str">
        <f t="shared" si="8"/>
        <v>10 N.P.,100,50,4.5,8.32,6.8,4.5,2.7</v>
      </c>
      <c r="K56" s="8" t="s">
        <v>634</v>
      </c>
      <c r="L56" s="7" t="str">
        <f t="shared" si="14"/>
        <v>10 NP</v>
      </c>
      <c r="M56" s="7" t="str">
        <f t="shared" si="15"/>
        <v>NP10</v>
      </c>
      <c r="N56" s="8" t="str">
        <f t="shared" si="16"/>
        <v>NP 10</v>
      </c>
      <c r="O56" s="8" t="str">
        <f t="shared" si="17"/>
        <v>N.P. 10</v>
      </c>
      <c r="P56" s="6" t="str">
        <f t="shared" si="18"/>
        <v>np10</v>
      </c>
      <c r="Q56" s="6" t="str">
        <f t="shared" si="19"/>
        <v>np 10</v>
      </c>
      <c r="R56" s="2" t="str">
        <f t="shared" si="12"/>
        <v>synonyms":["10 NP","NP10","NP 10","N.P. 10","np10","np 10"]}]},</v>
      </c>
      <c r="S56" s="8" t="str">
        <f t="shared" si="5"/>
        <v>{"10 N.P.": [{"shape_coords":[100,50,4.5,6.8,4.5],"shape_name":"14","synonyms":["10 NP","NP10","NP 10","N.P. 10","np10","np 10"]}]},</v>
      </c>
      <c r="T56" s="2" t="str">
        <f t="shared" si="6"/>
        <v>'&lt;option value="100;50;4.5;6.8;4.5;2.7;14;8.32"&gt;10 N.P.&lt;/option&gt;</v>
      </c>
    </row>
    <row r="57" spans="1:20">
      <c r="A57" s="7" t="str">
        <f t="shared" si="13"/>
        <v>11 N.P.</v>
      </c>
      <c r="B57" s="7">
        <v>110</v>
      </c>
      <c r="C57" s="7">
        <v>54</v>
      </c>
      <c r="D57" s="7" t="s">
        <v>826</v>
      </c>
      <c r="E57" s="7" t="s">
        <v>827</v>
      </c>
      <c r="F57" s="7" t="str">
        <f t="shared" ref="F57:F81" si="20">D57</f>
        <v>4.8</v>
      </c>
      <c r="G57" s="7" t="s">
        <v>828</v>
      </c>
      <c r="H57" s="5">
        <v>14</v>
      </c>
      <c r="I57" s="5" t="s">
        <v>829</v>
      </c>
      <c r="J57" s="7" t="str">
        <f t="shared" ref="J57:J86" si="21">A57 &amp; "," &amp; B57 &amp; "," &amp;C57&amp; "," &amp;D57&amp; "," &amp;I57&amp; "," &amp;E57&amp; "," &amp;F57&amp; "," &amp;G57</f>
        <v>11 N.P.,110,54,4.8,9.66,7.2,4.8,2.88</v>
      </c>
      <c r="K57" s="8" t="s">
        <v>634</v>
      </c>
      <c r="L57" s="7" t="str">
        <f t="shared" si="14"/>
        <v>11 NP</v>
      </c>
      <c r="M57" s="7" t="str">
        <f t="shared" si="15"/>
        <v>NP11</v>
      </c>
      <c r="N57" s="8" t="str">
        <f t="shared" si="16"/>
        <v>NP 11</v>
      </c>
      <c r="O57" s="8" t="str">
        <f t="shared" si="17"/>
        <v>N.P. 11</v>
      </c>
      <c r="P57" s="6" t="str">
        <f t="shared" si="18"/>
        <v>np11</v>
      </c>
      <c r="Q57" s="6" t="str">
        <f t="shared" si="19"/>
        <v>np 11</v>
      </c>
      <c r="R57" s="2" t="str">
        <f t="shared" si="12"/>
        <v>synonyms":["11 NP","NP11","NP 11","N.P. 11","np11","np 11"]}]},</v>
      </c>
      <c r="S57" s="8" t="str">
        <f t="shared" si="5"/>
        <v>{"11 N.P.": [{"shape_coords":[110,54,4.8,7.2,4.8],"shape_name":"14","synonyms":["11 NP","NP11","NP 11","N.P. 11","np11","np 11"]}]},</v>
      </c>
      <c r="T57" s="2" t="str">
        <f t="shared" si="6"/>
        <v>'&lt;option value="110;54;4.8;7.2;4.8;2.88;14;9.66"&gt;11 N.P.&lt;/option&gt;</v>
      </c>
    </row>
    <row r="58" spans="1:20">
      <c r="A58" s="7" t="str">
        <f t="shared" si="13"/>
        <v>12 N.P.</v>
      </c>
      <c r="B58" s="7">
        <v>120</v>
      </c>
      <c r="C58" s="7">
        <v>58</v>
      </c>
      <c r="D58" s="7" t="s">
        <v>642</v>
      </c>
      <c r="E58" s="7" t="s">
        <v>643</v>
      </c>
      <c r="F58" s="7" t="str">
        <f t="shared" si="20"/>
        <v>5.1</v>
      </c>
      <c r="G58" s="7" t="s">
        <v>830</v>
      </c>
      <c r="H58" s="5">
        <v>14</v>
      </c>
      <c r="I58" s="5" t="s">
        <v>320</v>
      </c>
      <c r="J58" s="7" t="str">
        <f t="shared" si="21"/>
        <v>12 N.P.,120,58,5.1,11.1,7.7,5.1,3.06</v>
      </c>
      <c r="K58" s="8" t="s">
        <v>634</v>
      </c>
      <c r="L58" s="7" t="str">
        <f t="shared" si="14"/>
        <v>12 NP</v>
      </c>
      <c r="M58" s="7" t="str">
        <f t="shared" si="15"/>
        <v>NP12</v>
      </c>
      <c r="N58" s="8" t="str">
        <f t="shared" si="16"/>
        <v>NP 12</v>
      </c>
      <c r="O58" s="8" t="str">
        <f t="shared" si="17"/>
        <v>N.P. 12</v>
      </c>
      <c r="P58" s="6" t="str">
        <f t="shared" si="18"/>
        <v>np12</v>
      </c>
      <c r="Q58" s="6" t="str">
        <f t="shared" si="19"/>
        <v>np 12</v>
      </c>
      <c r="R58" s="2" t="str">
        <f t="shared" si="12"/>
        <v>synonyms":["12 NP","NP12","NP 12","N.P. 12","np12","np 12"]}]},</v>
      </c>
      <c r="S58" s="8" t="str">
        <f t="shared" si="5"/>
        <v>{"12 N.P.": [{"shape_coords":[120,58,5.1,7.7,5.1],"shape_name":"14","synonyms":["12 NP","NP12","NP 12","N.P. 12","np12","np 12"]}]},</v>
      </c>
      <c r="T58" s="2" t="str">
        <f t="shared" si="6"/>
        <v>'&lt;option value="120;58;5.1;7.7;5.1;3.06;14;11.1"&gt;12 N.P.&lt;/option&gt;</v>
      </c>
    </row>
    <row r="59" spans="1:20">
      <c r="A59" s="7" t="str">
        <f t="shared" si="13"/>
        <v>13 N.P.</v>
      </c>
      <c r="B59" s="7">
        <v>130</v>
      </c>
      <c r="C59" s="7">
        <v>62</v>
      </c>
      <c r="D59" s="7" t="s">
        <v>831</v>
      </c>
      <c r="E59" s="13" t="s">
        <v>661</v>
      </c>
      <c r="F59" s="7" t="str">
        <f t="shared" si="20"/>
        <v>5.4</v>
      </c>
      <c r="G59" s="7" t="s">
        <v>832</v>
      </c>
      <c r="H59" s="5">
        <v>14</v>
      </c>
      <c r="I59" s="5" t="s">
        <v>833</v>
      </c>
      <c r="J59" s="7" t="str">
        <f t="shared" si="21"/>
        <v>13 N.P.,130,62,5.4,12.6,8.1,5.4,3.24</v>
      </c>
      <c r="K59" s="8" t="s">
        <v>634</v>
      </c>
      <c r="L59" s="7" t="str">
        <f t="shared" si="14"/>
        <v>13 NP</v>
      </c>
      <c r="M59" s="7" t="str">
        <f t="shared" si="15"/>
        <v>NP13</v>
      </c>
      <c r="N59" s="8" t="str">
        <f t="shared" si="16"/>
        <v>NP 13</v>
      </c>
      <c r="O59" s="8" t="str">
        <f t="shared" si="17"/>
        <v>N.P. 13</v>
      </c>
      <c r="P59" s="6" t="str">
        <f t="shared" si="18"/>
        <v>np13</v>
      </c>
      <c r="Q59" s="6" t="str">
        <f t="shared" si="19"/>
        <v>np 13</v>
      </c>
      <c r="R59" s="2" t="str">
        <f t="shared" si="12"/>
        <v>synonyms":["13 NP","NP13","NP 13","N.P. 13","np13","np 13"]}]},</v>
      </c>
      <c r="S59" s="8" t="str">
        <f t="shared" si="5"/>
        <v>{"13 N.P.": [{"shape_coords":[130,62,5.4,8.1,5.4],"shape_name":"14","synonyms":["13 NP","NP13","NP 13","N.P. 13","np13","np 13"]}]},</v>
      </c>
      <c r="T59" s="2" t="str">
        <f t="shared" si="6"/>
        <v>'&lt;option value="130;62;5.4;8.1;5.4;3.24;14;12.6"&gt;13 N.P.&lt;/option&gt;</v>
      </c>
    </row>
    <row r="60" spans="1:20">
      <c r="A60" s="7" t="str">
        <f t="shared" si="13"/>
        <v>14 N.P.</v>
      </c>
      <c r="B60" s="7">
        <v>140</v>
      </c>
      <c r="C60" s="7">
        <v>66</v>
      </c>
      <c r="D60" s="7" t="s">
        <v>255</v>
      </c>
      <c r="E60" s="13" t="s">
        <v>308</v>
      </c>
      <c r="F60" s="7" t="str">
        <f t="shared" si="20"/>
        <v>5.7</v>
      </c>
      <c r="G60" s="7" t="s">
        <v>834</v>
      </c>
      <c r="H60" s="5">
        <v>14</v>
      </c>
      <c r="I60" s="5" t="s">
        <v>835</v>
      </c>
      <c r="J60" s="7" t="str">
        <f t="shared" si="21"/>
        <v>14 N.P.,140,66,5.7,14.3,8.6,5.7,3.42</v>
      </c>
      <c r="K60" s="8" t="s">
        <v>634</v>
      </c>
      <c r="L60" s="7" t="str">
        <f t="shared" si="14"/>
        <v>14 NP</v>
      </c>
      <c r="M60" s="7" t="str">
        <f t="shared" si="15"/>
        <v>NP14</v>
      </c>
      <c r="N60" s="8" t="str">
        <f t="shared" si="16"/>
        <v>NP 14</v>
      </c>
      <c r="O60" s="8" t="str">
        <f t="shared" si="17"/>
        <v>N.P. 14</v>
      </c>
      <c r="P60" s="6" t="str">
        <f t="shared" si="18"/>
        <v>np14</v>
      </c>
      <c r="Q60" s="6" t="str">
        <f t="shared" si="19"/>
        <v>np 14</v>
      </c>
      <c r="R60" s="2" t="str">
        <f t="shared" si="12"/>
        <v>synonyms":["14 NP","NP14","NP 14","N.P. 14","np14","np 14"]}]},</v>
      </c>
      <c r="S60" s="8" t="str">
        <f t="shared" si="5"/>
        <v>{"14 N.P.": [{"shape_coords":[140,66,5.7,8.6,5.7],"shape_name":"14","synonyms":["14 NP","NP14","NP 14","N.P. 14","np14","np 14"]}]},</v>
      </c>
      <c r="T60" s="2" t="str">
        <f t="shared" si="6"/>
        <v>'&lt;option value="140;66;5.7;8.6;5.7;3.42;14;14.3"&gt;14 N.P.&lt;/option&gt;</v>
      </c>
    </row>
    <row r="61" spans="1:20">
      <c r="A61" s="7" t="str">
        <f t="shared" si="13"/>
        <v>15 N.P.</v>
      </c>
      <c r="B61" s="7">
        <v>150</v>
      </c>
      <c r="C61" s="7">
        <v>70</v>
      </c>
      <c r="D61" s="7">
        <v>6</v>
      </c>
      <c r="E61" s="13">
        <v>9</v>
      </c>
      <c r="F61" s="7">
        <f t="shared" si="20"/>
        <v>6</v>
      </c>
      <c r="G61" s="7" t="s">
        <v>836</v>
      </c>
      <c r="H61" s="5">
        <v>14</v>
      </c>
      <c r="I61" s="5">
        <v>16</v>
      </c>
      <c r="J61" s="7" t="str">
        <f t="shared" si="21"/>
        <v>15 N.P.,150,70,6,16,9,6,3.6</v>
      </c>
      <c r="K61" s="8" t="s">
        <v>634</v>
      </c>
      <c r="L61" s="7" t="str">
        <f t="shared" si="14"/>
        <v>15 NP</v>
      </c>
      <c r="M61" s="7" t="str">
        <f t="shared" si="15"/>
        <v>NP15</v>
      </c>
      <c r="N61" s="8" t="str">
        <f t="shared" si="16"/>
        <v>NP 15</v>
      </c>
      <c r="O61" s="8" t="str">
        <f t="shared" si="17"/>
        <v>N.P. 15</v>
      </c>
      <c r="P61" s="6" t="str">
        <f t="shared" si="18"/>
        <v>np15</v>
      </c>
      <c r="Q61" s="6" t="str">
        <f t="shared" si="19"/>
        <v>np 15</v>
      </c>
      <c r="R61" s="2" t="str">
        <f t="shared" si="12"/>
        <v>synonyms":["15 NP","NP15","NP 15","N.P. 15","np15","np 15"]}]},</v>
      </c>
      <c r="S61" s="8" t="str">
        <f t="shared" si="5"/>
        <v>{"15 N.P.": [{"shape_coords":[150,70,6,9,6],"shape_name":"14","synonyms":["15 NP","NP15","NP 15","N.P. 15","np15","np 15"]}]},</v>
      </c>
      <c r="T61" s="2" t="str">
        <f t="shared" si="6"/>
        <v>'&lt;option value="150;70;6;9;6;3.6;14;16"&gt;15 N.P.&lt;/option&gt;</v>
      </c>
    </row>
    <row r="62" spans="1:20">
      <c r="A62" s="7" t="str">
        <f t="shared" si="13"/>
        <v>16 N.P.</v>
      </c>
      <c r="B62" s="7">
        <v>160</v>
      </c>
      <c r="C62" s="7">
        <v>74</v>
      </c>
      <c r="D62" s="7" t="s">
        <v>260</v>
      </c>
      <c r="E62" s="13" t="s">
        <v>59</v>
      </c>
      <c r="F62" s="7" t="str">
        <f t="shared" si="20"/>
        <v>6.3</v>
      </c>
      <c r="G62" s="7" t="s">
        <v>837</v>
      </c>
      <c r="H62" s="5">
        <v>14</v>
      </c>
      <c r="I62" s="5" t="s">
        <v>838</v>
      </c>
      <c r="J62" s="7" t="str">
        <f t="shared" si="21"/>
        <v>16 N.P.,160,74,6.3,17.9,9.5,6.3,3.78</v>
      </c>
      <c r="K62" s="8" t="s">
        <v>634</v>
      </c>
      <c r="L62" s="7" t="str">
        <f t="shared" si="14"/>
        <v>16 NP</v>
      </c>
      <c r="M62" s="7" t="str">
        <f t="shared" si="15"/>
        <v>NP16</v>
      </c>
      <c r="N62" s="8" t="str">
        <f t="shared" si="16"/>
        <v>NP 16</v>
      </c>
      <c r="O62" s="8" t="str">
        <f t="shared" si="17"/>
        <v>N.P. 16</v>
      </c>
      <c r="P62" s="6" t="str">
        <f t="shared" si="18"/>
        <v>np16</v>
      </c>
      <c r="Q62" s="6" t="str">
        <f t="shared" si="19"/>
        <v>np 16</v>
      </c>
      <c r="R62" s="2" t="str">
        <f t="shared" si="12"/>
        <v>synonyms":["16 NP","NP16","NP 16","N.P. 16","np16","np 16"]}]},</v>
      </c>
      <c r="S62" s="8" t="str">
        <f t="shared" si="5"/>
        <v>{"16 N.P.": [{"shape_coords":[160,74,6.3,9.5,6.3],"shape_name":"14","synonyms":["16 NP","NP16","NP 16","N.P. 16","np16","np 16"]}]},</v>
      </c>
      <c r="T62" s="2" t="str">
        <f t="shared" si="6"/>
        <v>'&lt;option value="160;74;6.3;9.5;6.3;3.78;14;17.9"&gt;16 N.P.&lt;/option&gt;</v>
      </c>
    </row>
    <row r="63" spans="1:20">
      <c r="A63" s="7" t="str">
        <f t="shared" si="13"/>
        <v>17 N.P.</v>
      </c>
      <c r="B63" s="7">
        <v>170</v>
      </c>
      <c r="C63" s="7">
        <v>78</v>
      </c>
      <c r="D63" s="7" t="s">
        <v>291</v>
      </c>
      <c r="E63" s="13" t="s">
        <v>839</v>
      </c>
      <c r="F63" s="7" t="str">
        <f t="shared" si="20"/>
        <v>6.6</v>
      </c>
      <c r="G63" s="7" t="s">
        <v>840</v>
      </c>
      <c r="H63" s="5">
        <v>14</v>
      </c>
      <c r="I63" s="5" t="s">
        <v>422</v>
      </c>
      <c r="J63" s="7" t="str">
        <f t="shared" si="21"/>
        <v>17 N.P.,170,78,6.6,19.8,9.9,6.6,3.96</v>
      </c>
      <c r="K63" s="8" t="s">
        <v>634</v>
      </c>
      <c r="L63" s="7" t="str">
        <f t="shared" si="14"/>
        <v>17 NP</v>
      </c>
      <c r="M63" s="7" t="str">
        <f t="shared" si="15"/>
        <v>NP17</v>
      </c>
      <c r="N63" s="8" t="str">
        <f t="shared" si="16"/>
        <v>NP 17</v>
      </c>
      <c r="O63" s="8" t="str">
        <f t="shared" si="17"/>
        <v>N.P. 17</v>
      </c>
      <c r="P63" s="6" t="str">
        <f t="shared" si="18"/>
        <v>np17</v>
      </c>
      <c r="Q63" s="6" t="str">
        <f t="shared" si="19"/>
        <v>np 17</v>
      </c>
      <c r="R63" s="2" t="str">
        <f t="shared" si="12"/>
        <v>synonyms":["17 NP","NP17","NP 17","N.P. 17","np17","np 17"]}]},</v>
      </c>
      <c r="S63" s="8" t="str">
        <f t="shared" si="5"/>
        <v>{"17 N.P.": [{"shape_coords":[170,78,6.6,9.9,6.6],"shape_name":"14","synonyms":["17 NP","NP17","NP 17","N.P. 17","np17","np 17"]}]},</v>
      </c>
      <c r="T63" s="2" t="str">
        <f t="shared" si="6"/>
        <v>'&lt;option value="170;78;6.6;9.9;6.6;3.96;14;19.8"&gt;17 N.P.&lt;/option&gt;</v>
      </c>
    </row>
    <row r="64" spans="1:20">
      <c r="A64" s="7" t="str">
        <f t="shared" si="13"/>
        <v>18 N.P.</v>
      </c>
      <c r="B64" s="7">
        <v>180</v>
      </c>
      <c r="C64" s="7">
        <v>82</v>
      </c>
      <c r="D64" s="7" t="s">
        <v>265</v>
      </c>
      <c r="E64" s="13" t="s">
        <v>653</v>
      </c>
      <c r="F64" s="7" t="str">
        <f t="shared" si="20"/>
        <v>6.9</v>
      </c>
      <c r="G64" s="7" t="s">
        <v>841</v>
      </c>
      <c r="H64" s="5">
        <v>14</v>
      </c>
      <c r="I64" s="5" t="s">
        <v>815</v>
      </c>
      <c r="J64" s="7" t="str">
        <f t="shared" si="21"/>
        <v>18 N.P.,180,82,6.9,21.9,10.4,6.9,4.14</v>
      </c>
      <c r="K64" s="8" t="s">
        <v>634</v>
      </c>
      <c r="L64" s="7" t="str">
        <f t="shared" si="14"/>
        <v>18 NP</v>
      </c>
      <c r="M64" s="7" t="str">
        <f t="shared" si="15"/>
        <v>NP18</v>
      </c>
      <c r="N64" s="8" t="str">
        <f t="shared" si="16"/>
        <v>NP 18</v>
      </c>
      <c r="O64" s="8" t="str">
        <f t="shared" si="17"/>
        <v>N.P. 18</v>
      </c>
      <c r="P64" s="6" t="str">
        <f t="shared" si="18"/>
        <v>np18</v>
      </c>
      <c r="Q64" s="6" t="str">
        <f t="shared" si="19"/>
        <v>np 18</v>
      </c>
      <c r="R64" s="2" t="str">
        <f t="shared" si="12"/>
        <v>synonyms":["18 NP","NP18","NP 18","N.P. 18","np18","np 18"]}]},</v>
      </c>
      <c r="S64" s="8" t="str">
        <f t="shared" si="5"/>
        <v>{"18 N.P.": [{"shape_coords":[180,82,6.9,10.4,6.9],"shape_name":"14","synonyms":["18 NP","NP18","NP 18","N.P. 18","np18","np 18"]}]},</v>
      </c>
      <c r="T64" s="2" t="str">
        <f t="shared" si="6"/>
        <v>'&lt;option value="180;82;6.9;10.4;6.9;4.14;14;21.9"&gt;18 N.P.&lt;/option&gt;</v>
      </c>
    </row>
    <row r="65" spans="1:20">
      <c r="A65" s="7" t="str">
        <f t="shared" si="13"/>
        <v>19 N.P.</v>
      </c>
      <c r="B65" s="7">
        <v>190</v>
      </c>
      <c r="C65" s="7">
        <v>86</v>
      </c>
      <c r="D65" s="7" t="s">
        <v>827</v>
      </c>
      <c r="E65" s="13" t="s">
        <v>680</v>
      </c>
      <c r="F65" s="7" t="str">
        <f t="shared" si="20"/>
        <v>7.2</v>
      </c>
      <c r="G65" s="7" t="s">
        <v>842</v>
      </c>
      <c r="H65" s="5">
        <v>14</v>
      </c>
      <c r="I65" s="5" t="s">
        <v>429</v>
      </c>
      <c r="J65" s="7" t="str">
        <f t="shared" si="21"/>
        <v>19 N.P.,190,86,7.2,23.9,10.8,7.2,4.32</v>
      </c>
      <c r="K65" s="8" t="s">
        <v>634</v>
      </c>
      <c r="L65" s="7" t="str">
        <f t="shared" si="14"/>
        <v>19 NP</v>
      </c>
      <c r="M65" s="7" t="str">
        <f t="shared" si="15"/>
        <v>NP19</v>
      </c>
      <c r="N65" s="8" t="str">
        <f t="shared" si="16"/>
        <v>NP 19</v>
      </c>
      <c r="O65" s="8" t="str">
        <f t="shared" si="17"/>
        <v>N.P. 19</v>
      </c>
      <c r="P65" s="6" t="str">
        <f t="shared" si="18"/>
        <v>np19</v>
      </c>
      <c r="Q65" s="6" t="str">
        <f t="shared" si="19"/>
        <v>np 19</v>
      </c>
      <c r="R65" s="2" t="str">
        <f t="shared" si="12"/>
        <v>synonyms":["19 NP","NP19","NP 19","N.P. 19","np19","np 19"]}]},</v>
      </c>
      <c r="S65" s="8" t="str">
        <f t="shared" si="5"/>
        <v>{"19 N.P.": [{"shape_coords":[190,86,7.2,10.8,7.2],"shape_name":"14","synonyms":["19 NP","NP19","NP 19","N.P. 19","np19","np 19"]}]},</v>
      </c>
      <c r="T65" s="2" t="str">
        <f t="shared" si="6"/>
        <v>'&lt;option value="190;86;7.2;10.8;7.2;4.32;14;23.9"&gt;19 N.P.&lt;/option&gt;</v>
      </c>
    </row>
    <row r="66" spans="1:20">
      <c r="A66" s="7" t="str">
        <f t="shared" si="13"/>
        <v>20 N.P.</v>
      </c>
      <c r="B66" s="7">
        <v>200</v>
      </c>
      <c r="C66" s="7">
        <v>90</v>
      </c>
      <c r="D66" s="7" t="s">
        <v>42</v>
      </c>
      <c r="E66" s="13" t="s">
        <v>657</v>
      </c>
      <c r="F66" s="7" t="str">
        <f t="shared" si="20"/>
        <v>7.5</v>
      </c>
      <c r="G66" s="7" t="s">
        <v>336</v>
      </c>
      <c r="H66" s="5">
        <v>14</v>
      </c>
      <c r="I66" s="5" t="s">
        <v>433</v>
      </c>
      <c r="J66" s="7" t="str">
        <f t="shared" si="21"/>
        <v>20 N.P.,200,90,7.5,26.2,11.3,7.5,4.5</v>
      </c>
      <c r="K66" s="8" t="s">
        <v>634</v>
      </c>
      <c r="L66" s="7" t="str">
        <f t="shared" si="14"/>
        <v>20 NP</v>
      </c>
      <c r="M66" s="7" t="str">
        <f t="shared" si="15"/>
        <v>NP20</v>
      </c>
      <c r="N66" s="8" t="str">
        <f t="shared" si="16"/>
        <v>NP 20</v>
      </c>
      <c r="O66" s="8" t="str">
        <f t="shared" si="17"/>
        <v>N.P. 20</v>
      </c>
      <c r="P66" s="6" t="str">
        <f t="shared" si="18"/>
        <v>np20</v>
      </c>
      <c r="Q66" s="6" t="str">
        <f t="shared" si="19"/>
        <v>np 20</v>
      </c>
      <c r="R66" s="2" t="str">
        <f t="shared" si="12"/>
        <v>synonyms":["20 NP","NP20","NP 20","N.P. 20","np20","np 20"]}]},</v>
      </c>
      <c r="S66" s="8" t="str">
        <f t="shared" si="5"/>
        <v>{"20 N.P.": [{"shape_coords":[200,90,7.5,11.3,7.5],"shape_name":"14","synonyms":["20 NP","NP20","NP 20","N.P. 20","np20","np 20"]}]},</v>
      </c>
      <c r="T66" s="2" t="str">
        <f t="shared" si="6"/>
        <v>'&lt;option value="200;90;7.5;11.3;7.5;4.5;14;26.2"&gt;20 N.P.&lt;/option&gt;</v>
      </c>
    </row>
    <row r="67" spans="1:20">
      <c r="A67" s="7" t="str">
        <f t="shared" si="13"/>
        <v>21 N.P.</v>
      </c>
      <c r="B67" s="7">
        <v>210</v>
      </c>
      <c r="C67" s="7">
        <v>94</v>
      </c>
      <c r="D67" s="7" t="s">
        <v>546</v>
      </c>
      <c r="E67" s="13" t="s">
        <v>843</v>
      </c>
      <c r="F67" s="7" t="str">
        <f t="shared" si="20"/>
        <v>7.8</v>
      </c>
      <c r="G67" s="7" t="s">
        <v>844</v>
      </c>
      <c r="H67" s="5">
        <v>14</v>
      </c>
      <c r="I67" s="5" t="s">
        <v>845</v>
      </c>
      <c r="J67" s="7" t="str">
        <f t="shared" si="21"/>
        <v>21 N.P.,210,94,7.8,28.5,11.7,7.8,4.68</v>
      </c>
      <c r="K67" s="8" t="s">
        <v>634</v>
      </c>
      <c r="L67" s="7" t="str">
        <f t="shared" si="14"/>
        <v>21 NP</v>
      </c>
      <c r="M67" s="7" t="str">
        <f t="shared" si="15"/>
        <v>NP21</v>
      </c>
      <c r="N67" s="8" t="str">
        <f t="shared" si="16"/>
        <v>NP 21</v>
      </c>
      <c r="O67" s="8" t="str">
        <f t="shared" si="17"/>
        <v>N.P. 21</v>
      </c>
      <c r="P67" s="6" t="str">
        <f t="shared" si="18"/>
        <v>np21</v>
      </c>
      <c r="Q67" s="6" t="str">
        <f t="shared" si="19"/>
        <v>np 21</v>
      </c>
      <c r="R67" s="2" t="str">
        <f t="shared" si="12"/>
        <v>synonyms":["21 NP","NP21","NP 21","N.P. 21","np21","np 21"]}]},</v>
      </c>
      <c r="S67" s="8" t="str">
        <f t="shared" si="5"/>
        <v>{"21 N.P.": [{"shape_coords":[210,94,7.8,11.7,7.8],"shape_name":"14","synonyms":["21 NP","NP21","NP 21","N.P. 21","np21","np 21"]}]},</v>
      </c>
      <c r="T67" s="2" t="str">
        <f t="shared" si="6"/>
        <v>'&lt;option value="210;94;7.8;11.7;7.8;4.68;14;28.5"&gt;21 N.P.&lt;/option&gt;</v>
      </c>
    </row>
    <row r="68" spans="1:20">
      <c r="A68" s="7" t="str">
        <f t="shared" si="13"/>
        <v>22 N.P.</v>
      </c>
      <c r="B68" s="7">
        <v>220</v>
      </c>
      <c r="C68" s="7">
        <v>98</v>
      </c>
      <c r="D68" s="7" t="s">
        <v>661</v>
      </c>
      <c r="E68" s="13" t="s">
        <v>662</v>
      </c>
      <c r="F68" s="7" t="str">
        <f t="shared" si="20"/>
        <v>8.1</v>
      </c>
      <c r="G68" s="7" t="s">
        <v>846</v>
      </c>
      <c r="H68" s="5">
        <v>14</v>
      </c>
      <c r="I68" s="5">
        <v>31</v>
      </c>
      <c r="J68" s="7" t="str">
        <f t="shared" si="21"/>
        <v>22 N.P.,220,98,8.1,31,12.2,8.1,4.86</v>
      </c>
      <c r="K68" s="8" t="s">
        <v>634</v>
      </c>
      <c r="L68" s="7" t="str">
        <f t="shared" si="14"/>
        <v>22 NP</v>
      </c>
      <c r="M68" s="7" t="str">
        <f t="shared" si="15"/>
        <v>NP22</v>
      </c>
      <c r="N68" s="8" t="str">
        <f t="shared" si="16"/>
        <v>NP 22</v>
      </c>
      <c r="O68" s="8" t="str">
        <f t="shared" si="17"/>
        <v>N.P. 22</v>
      </c>
      <c r="P68" s="6" t="str">
        <f t="shared" si="18"/>
        <v>np22</v>
      </c>
      <c r="Q68" s="6" t="str">
        <f t="shared" si="19"/>
        <v>np 22</v>
      </c>
      <c r="R68" s="2" t="str">
        <f t="shared" ref="R68:R86" si="22" xml:space="preserve"> "synonyms"&amp;""""&amp;":["&amp;""""&amp;L68&amp;""""&amp;","&amp;""""&amp;M68&amp;""""&amp;","&amp;""""&amp;N68&amp;""""&amp;","&amp;""""&amp;O68&amp;""""&amp;","&amp;""""&amp;P68&amp;""""&amp;","&amp;""""&amp;Q68&amp;""""&amp;"]}]},"</f>
        <v>synonyms":["22 NP","NP22","NP 22","N.P. 22","np22","np 22"]}]},</v>
      </c>
      <c r="S68" s="8" t="str">
        <f t="shared" si="5"/>
        <v>{"22 N.P.": [{"shape_coords":[220,98,8.1,12.2,8.1],"shape_name":"14","synonyms":["22 NP","NP22","NP 22","N.P. 22","np22","np 22"]}]},</v>
      </c>
      <c r="T68" s="2" t="str">
        <f t="shared" si="6"/>
        <v>'&lt;option value="220;98;8.1;12.2;8.1;4.86;14;31"&gt;22 N.P.&lt;/option&gt;</v>
      </c>
    </row>
    <row r="69" spans="1:20">
      <c r="A69" s="7" t="str">
        <f t="shared" si="13"/>
        <v>23 N.P.</v>
      </c>
      <c r="B69" s="7">
        <v>230</v>
      </c>
      <c r="C69" s="7">
        <v>102</v>
      </c>
      <c r="D69" s="7" t="s">
        <v>847</v>
      </c>
      <c r="E69" s="13" t="s">
        <v>833</v>
      </c>
      <c r="F69" s="7" t="str">
        <f t="shared" si="20"/>
        <v>8.4</v>
      </c>
      <c r="G69" s="7" t="s">
        <v>848</v>
      </c>
      <c r="H69" s="5">
        <v>14</v>
      </c>
      <c r="I69" s="5" t="s">
        <v>849</v>
      </c>
      <c r="J69" s="7" t="str">
        <f t="shared" si="21"/>
        <v>23 N.P.,230,102,8.4,33.4,12.6,8.4,5.04</v>
      </c>
      <c r="K69" s="8" t="s">
        <v>634</v>
      </c>
      <c r="L69" s="7" t="str">
        <f t="shared" si="14"/>
        <v>23 NP</v>
      </c>
      <c r="M69" s="7" t="str">
        <f t="shared" si="15"/>
        <v>NP23</v>
      </c>
      <c r="N69" s="8" t="str">
        <f t="shared" si="16"/>
        <v>NP 23</v>
      </c>
      <c r="O69" s="8" t="str">
        <f t="shared" si="17"/>
        <v>N.P. 23</v>
      </c>
      <c r="P69" s="6" t="str">
        <f t="shared" si="18"/>
        <v>np23</v>
      </c>
      <c r="Q69" s="6" t="str">
        <f t="shared" si="19"/>
        <v>np 23</v>
      </c>
      <c r="R69" s="2" t="str">
        <f t="shared" si="22"/>
        <v>synonyms":["23 NP","NP23","NP 23","N.P. 23","np23","np 23"]}]},</v>
      </c>
      <c r="S69" s="8" t="str">
        <f t="shared" ref="S69:S86" si="23">"{" &amp; """"&amp;A69&amp;""""&amp;": [{""" &amp;"shape_coords"&amp;"""" &amp; ":" &amp; "[" &amp; B69 &amp; "," &amp;C69 &amp; "," &amp;D69&amp; "," &amp;E69&amp; "," &amp;F69 &amp; "]," &amp; """" &amp;"shape_name"&amp;"""" &amp; ":" &amp; """" &amp;H69 &amp; """" &amp; "," &amp; """"&amp;R69</f>
        <v>{"23 N.P.": [{"shape_coords":[230,102,8.4,12.6,8.4],"shape_name":"14","synonyms":["23 NP","NP23","NP 23","N.P. 23","np23","np 23"]}]},</v>
      </c>
      <c r="T69" s="2" t="str">
        <f t="shared" ref="T69:T86" si="24">"'&lt;option value=""" &amp;B69 &amp; ";" &amp;C69 &amp; ";" &amp;D69 &amp; ";" &amp;E69 &amp; ";" &amp;F69 &amp; ";" &amp;G69 &amp; ";" &amp;H69 &amp; ";" &amp;I69 &amp; """&gt;" &amp;A69 &amp; "&lt;/option&gt;"</f>
        <v>'&lt;option value="230;102;8.4;12.6;8.4;5.04;14;33.4"&gt;23 N.P.&lt;/option&gt;</v>
      </c>
    </row>
    <row r="70" spans="1:20">
      <c r="A70" s="7" t="str">
        <f t="shared" si="13"/>
        <v>24 N.P.</v>
      </c>
      <c r="B70" s="7">
        <v>240</v>
      </c>
      <c r="C70" s="7">
        <v>106</v>
      </c>
      <c r="D70" s="7" t="s">
        <v>666</v>
      </c>
      <c r="E70" s="13" t="s">
        <v>667</v>
      </c>
      <c r="F70" s="7" t="str">
        <f t="shared" si="20"/>
        <v>8.7</v>
      </c>
      <c r="G70" s="7" t="s">
        <v>850</v>
      </c>
      <c r="H70" s="5">
        <v>14</v>
      </c>
      <c r="I70" s="5" t="s">
        <v>851</v>
      </c>
      <c r="J70" s="7" t="str">
        <f t="shared" si="21"/>
        <v>24 N.P.,240,106,8.7,36.2,13.1,8.7,5.22</v>
      </c>
      <c r="K70" s="8" t="s">
        <v>634</v>
      </c>
      <c r="L70" s="7" t="str">
        <f t="shared" si="14"/>
        <v>24 NP</v>
      </c>
      <c r="M70" s="7" t="str">
        <f t="shared" si="15"/>
        <v>NP24</v>
      </c>
      <c r="N70" s="8" t="str">
        <f t="shared" si="16"/>
        <v>NP 24</v>
      </c>
      <c r="O70" s="8" t="str">
        <f t="shared" si="17"/>
        <v>N.P. 24</v>
      </c>
      <c r="P70" s="6" t="str">
        <f t="shared" si="18"/>
        <v>np24</v>
      </c>
      <c r="Q70" s="6" t="str">
        <f t="shared" si="19"/>
        <v>np 24</v>
      </c>
      <c r="R70" s="2" t="str">
        <f t="shared" si="22"/>
        <v>synonyms":["24 NP","NP24","NP 24","N.P. 24","np24","np 24"]}]},</v>
      </c>
      <c r="S70" s="8" t="str">
        <f t="shared" si="23"/>
        <v>{"24 N.P.": [{"shape_coords":[240,106,8.7,13.1,8.7],"shape_name":"14","synonyms":["24 NP","NP24","NP 24","N.P. 24","np24","np 24"]}]},</v>
      </c>
      <c r="T70" s="2" t="str">
        <f t="shared" si="24"/>
        <v>'&lt;option value="240;106;8.7;13.1;8.7;5.22;14;36.2"&gt;24 N.P.&lt;/option&gt;</v>
      </c>
    </row>
    <row r="71" spans="1:20">
      <c r="A71" s="7" t="str">
        <f t="shared" si="13"/>
        <v>25 N.P.</v>
      </c>
      <c r="B71" s="7">
        <v>250</v>
      </c>
      <c r="C71" s="7">
        <v>110</v>
      </c>
      <c r="D71" s="7">
        <v>9</v>
      </c>
      <c r="E71" s="13" t="s">
        <v>852</v>
      </c>
      <c r="F71" s="7">
        <f t="shared" si="20"/>
        <v>9</v>
      </c>
      <c r="G71" s="7" t="s">
        <v>831</v>
      </c>
      <c r="H71" s="5">
        <v>14</v>
      </c>
      <c r="I71" s="5">
        <v>39</v>
      </c>
      <c r="J71" s="7" t="str">
        <f t="shared" si="21"/>
        <v>25 N.P.,250,110,9,39,13.6,9,5.4</v>
      </c>
      <c r="K71" s="8" t="s">
        <v>634</v>
      </c>
      <c r="L71" s="7" t="str">
        <f t="shared" si="14"/>
        <v>25 NP</v>
      </c>
      <c r="M71" s="7" t="str">
        <f t="shared" si="15"/>
        <v>NP25</v>
      </c>
      <c r="N71" s="8" t="str">
        <f t="shared" si="16"/>
        <v>NP 25</v>
      </c>
      <c r="O71" s="8" t="str">
        <f t="shared" si="17"/>
        <v>N.P. 25</v>
      </c>
      <c r="P71" s="6" t="str">
        <f t="shared" si="18"/>
        <v>np25</v>
      </c>
      <c r="Q71" s="6" t="str">
        <f t="shared" si="19"/>
        <v>np 25</v>
      </c>
      <c r="R71" s="2" t="str">
        <f t="shared" si="22"/>
        <v>synonyms":["25 NP","NP25","NP 25","N.P. 25","np25","np 25"]}]},</v>
      </c>
      <c r="S71" s="8" t="str">
        <f t="shared" si="23"/>
        <v>{"25 N.P.": [{"shape_coords":[250,110,9,13.6,9],"shape_name":"14","synonyms":["25 NP","NP25","NP 25","N.P. 25","np25","np 25"]}]},</v>
      </c>
      <c r="T71" s="2" t="str">
        <f t="shared" si="24"/>
        <v>'&lt;option value="250;110;9;13.6;9;5.4;14;39"&gt;25 N.P.&lt;/option&gt;</v>
      </c>
    </row>
    <row r="72" spans="1:20">
      <c r="A72" s="7" t="str">
        <f t="shared" si="13"/>
        <v>26 N.P.</v>
      </c>
      <c r="B72" s="7">
        <v>260</v>
      </c>
      <c r="C72" s="7">
        <v>113</v>
      </c>
      <c r="D72" s="7" t="s">
        <v>312</v>
      </c>
      <c r="E72" s="13" t="s">
        <v>671</v>
      </c>
      <c r="F72" s="7" t="str">
        <f t="shared" si="20"/>
        <v>9.4</v>
      </c>
      <c r="G72" s="7" t="s">
        <v>853</v>
      </c>
      <c r="H72" s="5">
        <v>14</v>
      </c>
      <c r="I72" s="5" t="s">
        <v>854</v>
      </c>
      <c r="J72" s="7" t="str">
        <f t="shared" si="21"/>
        <v>26 N.P.,260,113,9.4,41.8,14.1,9.4,5.64</v>
      </c>
      <c r="K72" s="8" t="s">
        <v>634</v>
      </c>
      <c r="L72" s="7" t="str">
        <f t="shared" si="14"/>
        <v>26 NP</v>
      </c>
      <c r="M72" s="7" t="str">
        <f t="shared" si="15"/>
        <v>NP26</v>
      </c>
      <c r="N72" s="8" t="str">
        <f t="shared" si="16"/>
        <v>NP 26</v>
      </c>
      <c r="O72" s="8" t="str">
        <f t="shared" si="17"/>
        <v>N.P. 26</v>
      </c>
      <c r="P72" s="6" t="str">
        <f t="shared" si="18"/>
        <v>np26</v>
      </c>
      <c r="Q72" s="6" t="str">
        <f t="shared" si="19"/>
        <v>np 26</v>
      </c>
      <c r="R72" s="2" t="str">
        <f t="shared" si="22"/>
        <v>synonyms":["26 NP","NP26","NP 26","N.P. 26","np26","np 26"]}]},</v>
      </c>
      <c r="S72" s="8" t="str">
        <f t="shared" si="23"/>
        <v>{"26 N.P.": [{"shape_coords":[260,113,9.4,14.1,9.4],"shape_name":"14","synonyms":["26 NP","NP26","NP 26","N.P. 26","np26","np 26"]}]},</v>
      </c>
      <c r="T72" s="2" t="str">
        <f t="shared" si="24"/>
        <v>'&lt;option value="260;113;9.4;14.1;9.4;5.64;14;41.8"&gt;26 N.P.&lt;/option&gt;</v>
      </c>
    </row>
    <row r="73" spans="1:20">
      <c r="A73" s="7" t="str">
        <f t="shared" si="13"/>
        <v>27 N.P.</v>
      </c>
      <c r="B73" s="7">
        <v>270</v>
      </c>
      <c r="C73" s="7">
        <v>116</v>
      </c>
      <c r="D73" s="7" t="s">
        <v>855</v>
      </c>
      <c r="E73" s="13" t="s">
        <v>856</v>
      </c>
      <c r="F73" s="7" t="str">
        <f t="shared" si="20"/>
        <v>9.7</v>
      </c>
      <c r="G73" s="7" t="s">
        <v>857</v>
      </c>
      <c r="H73" s="5">
        <v>14</v>
      </c>
      <c r="I73" s="5" t="s">
        <v>858</v>
      </c>
      <c r="J73" s="7" t="str">
        <f t="shared" si="21"/>
        <v>27 N.P.,270,116,9.7,44.8,14.7,9.7,5.82</v>
      </c>
      <c r="K73" s="8" t="s">
        <v>634</v>
      </c>
      <c r="L73" s="7" t="str">
        <f t="shared" si="14"/>
        <v>27 NP</v>
      </c>
      <c r="M73" s="7" t="str">
        <f t="shared" si="15"/>
        <v>NP27</v>
      </c>
      <c r="N73" s="8" t="str">
        <f t="shared" si="16"/>
        <v>NP 27</v>
      </c>
      <c r="O73" s="8" t="str">
        <f t="shared" si="17"/>
        <v>N.P. 27</v>
      </c>
      <c r="P73" s="6" t="str">
        <f t="shared" si="18"/>
        <v>np27</v>
      </c>
      <c r="Q73" s="6" t="str">
        <f t="shared" si="19"/>
        <v>np 27</v>
      </c>
      <c r="R73" s="2" t="str">
        <f t="shared" si="22"/>
        <v>synonyms":["27 NP","NP27","NP 27","N.P. 27","np27","np 27"]}]},</v>
      </c>
      <c r="S73" s="8" t="str">
        <f t="shared" si="23"/>
        <v>{"27 N.P.": [{"shape_coords":[270,116,9.7,14.7,9.7],"shape_name":"14","synonyms":["27 NP","NP27","NP 27","N.P. 27","np27","np 27"]}]},</v>
      </c>
      <c r="T73" s="2" t="str">
        <f t="shared" si="24"/>
        <v>'&lt;option value="270;116;9.7;14.7;9.7;5.82;14;44.8"&gt;27 N.P.&lt;/option&gt;</v>
      </c>
    </row>
    <row r="74" spans="1:20">
      <c r="A74" s="7" t="str">
        <f t="shared" si="13"/>
        <v>28 N.P.</v>
      </c>
      <c r="B74" s="7">
        <v>280</v>
      </c>
      <c r="C74" s="7">
        <v>119</v>
      </c>
      <c r="D74" s="7" t="s">
        <v>675</v>
      </c>
      <c r="E74" s="13" t="s">
        <v>676</v>
      </c>
      <c r="F74" s="7" t="str">
        <f t="shared" si="20"/>
        <v>10.1</v>
      </c>
      <c r="G74" s="7" t="s">
        <v>859</v>
      </c>
      <c r="H74" s="5">
        <v>14</v>
      </c>
      <c r="I74" s="5" t="s">
        <v>860</v>
      </c>
      <c r="J74" s="7" t="str">
        <f t="shared" si="21"/>
        <v>28 N.P.,280,119,10.1,47.9,15.2,10.1,6.06</v>
      </c>
      <c r="K74" s="8" t="s">
        <v>634</v>
      </c>
      <c r="L74" s="7" t="str">
        <f t="shared" si="14"/>
        <v>28 NP</v>
      </c>
      <c r="M74" s="7" t="str">
        <f t="shared" si="15"/>
        <v>NP28</v>
      </c>
      <c r="N74" s="8" t="str">
        <f t="shared" si="16"/>
        <v>NP 28</v>
      </c>
      <c r="O74" s="8" t="str">
        <f t="shared" si="17"/>
        <v>N.P. 28</v>
      </c>
      <c r="P74" s="6" t="str">
        <f t="shared" si="18"/>
        <v>np28</v>
      </c>
      <c r="Q74" s="6" t="str">
        <f t="shared" si="19"/>
        <v>np 28</v>
      </c>
      <c r="R74" s="2" t="str">
        <f t="shared" si="22"/>
        <v>synonyms":["28 NP","NP28","NP 28","N.P. 28","np28","np 28"]}]},</v>
      </c>
      <c r="S74" s="8" t="str">
        <f t="shared" si="23"/>
        <v>{"28 N.P.": [{"shape_coords":[280,119,10.1,15.2,10.1],"shape_name":"14","synonyms":["28 NP","NP28","NP 28","N.P. 28","np28","np 28"]}]},</v>
      </c>
      <c r="T74" s="2" t="str">
        <f t="shared" si="24"/>
        <v>'&lt;option value="280;119;10.1;15.2;10.1;6.06;14;47.9"&gt;28 N.P.&lt;/option&gt;</v>
      </c>
    </row>
    <row r="75" spans="1:20">
      <c r="A75" s="7" t="str">
        <f t="shared" si="13"/>
        <v>29 N.P.</v>
      </c>
      <c r="B75" s="7">
        <v>290</v>
      </c>
      <c r="C75" s="7">
        <v>122</v>
      </c>
      <c r="D75" s="7" t="s">
        <v>653</v>
      </c>
      <c r="E75" s="13" t="s">
        <v>728</v>
      </c>
      <c r="F75" s="7" t="str">
        <f t="shared" si="20"/>
        <v>10.4</v>
      </c>
      <c r="G75" s="7" t="s">
        <v>861</v>
      </c>
      <c r="H75" s="5">
        <v>14</v>
      </c>
      <c r="I75" s="5" t="s">
        <v>862</v>
      </c>
      <c r="J75" s="7" t="str">
        <f t="shared" si="21"/>
        <v>29 N.P.,290,122,10.4,50.9,15.7,10.4,6.24</v>
      </c>
      <c r="K75" s="8" t="s">
        <v>634</v>
      </c>
      <c r="L75" s="7" t="str">
        <f t="shared" si="14"/>
        <v>29 NP</v>
      </c>
      <c r="M75" s="7" t="str">
        <f t="shared" si="15"/>
        <v>NP29</v>
      </c>
      <c r="N75" s="8" t="str">
        <f t="shared" si="16"/>
        <v>NP 29</v>
      </c>
      <c r="O75" s="8" t="str">
        <f t="shared" si="17"/>
        <v>N.P. 29</v>
      </c>
      <c r="P75" s="6" t="str">
        <f t="shared" si="18"/>
        <v>np29</v>
      </c>
      <c r="Q75" s="6" t="str">
        <f t="shared" si="19"/>
        <v>np 29</v>
      </c>
      <c r="R75" s="2" t="str">
        <f t="shared" si="22"/>
        <v>synonyms":["29 NP","NP29","NP 29","N.P. 29","np29","np 29"]}]},</v>
      </c>
      <c r="S75" s="8" t="str">
        <f t="shared" si="23"/>
        <v>{"29 N.P.": [{"shape_coords":[290,122,10.4,15.7,10.4],"shape_name":"14","synonyms":["29 NP","NP29","NP 29","N.P. 29","np29","np 29"]}]},</v>
      </c>
      <c r="T75" s="2" t="str">
        <f t="shared" si="24"/>
        <v>'&lt;option value="290;122;10.4;15.7;10.4;6.24;14;50.9"&gt;29 N.P.&lt;/option&gt;</v>
      </c>
    </row>
    <row r="76" spans="1:20">
      <c r="A76" s="7" t="str">
        <f t="shared" si="13"/>
        <v>30 N.P.</v>
      </c>
      <c r="B76" s="7">
        <v>300</v>
      </c>
      <c r="C76" s="7">
        <v>125</v>
      </c>
      <c r="D76" s="7" t="s">
        <v>680</v>
      </c>
      <c r="E76" s="13" t="s">
        <v>681</v>
      </c>
      <c r="F76" s="7" t="str">
        <f t="shared" si="20"/>
        <v>10.8</v>
      </c>
      <c r="G76" s="7" t="s">
        <v>863</v>
      </c>
      <c r="H76" s="5">
        <v>14</v>
      </c>
      <c r="I76" s="5" t="s">
        <v>864</v>
      </c>
      <c r="J76" s="7" t="str">
        <f t="shared" si="21"/>
        <v>30 N.P.,300,125,10.8,54.2,16.2,10.8,6.48</v>
      </c>
      <c r="K76" s="8" t="s">
        <v>634</v>
      </c>
      <c r="L76" s="7" t="str">
        <f t="shared" si="14"/>
        <v>30 NP</v>
      </c>
      <c r="M76" s="7" t="str">
        <f t="shared" si="15"/>
        <v>NP30</v>
      </c>
      <c r="N76" s="8" t="str">
        <f t="shared" si="16"/>
        <v>NP 30</v>
      </c>
      <c r="O76" s="8" t="str">
        <f t="shared" si="17"/>
        <v>N.P. 30</v>
      </c>
      <c r="P76" s="6" t="str">
        <f t="shared" si="18"/>
        <v>np30</v>
      </c>
      <c r="Q76" s="6" t="str">
        <f t="shared" si="19"/>
        <v>np 30</v>
      </c>
      <c r="R76" s="2" t="str">
        <f t="shared" si="22"/>
        <v>synonyms":["30 NP","NP30","NP 30","N.P. 30","np30","np 30"]}]},</v>
      </c>
      <c r="S76" s="8" t="str">
        <f t="shared" si="23"/>
        <v>{"30 N.P.": [{"shape_coords":[300,125,10.8,16.2,10.8],"shape_name":"14","synonyms":["30 NP","NP30","NP 30","N.P. 30","np30","np 30"]}]},</v>
      </c>
      <c r="T76" s="2" t="str">
        <f t="shared" si="24"/>
        <v>'&lt;option value="300;125;10.8;16.2;10.8;6.48;14;54.2"&gt;30 N.P.&lt;/option&gt;</v>
      </c>
    </row>
    <row r="77" spans="1:20">
      <c r="A77" s="7" t="str">
        <f t="shared" si="13"/>
        <v>32 N.P.</v>
      </c>
      <c r="B77" s="7">
        <v>320</v>
      </c>
      <c r="C77" s="7">
        <v>131</v>
      </c>
      <c r="D77" s="7" t="s">
        <v>69</v>
      </c>
      <c r="E77" s="13" t="s">
        <v>438</v>
      </c>
      <c r="F77" s="7" t="str">
        <f t="shared" si="20"/>
        <v>11.5</v>
      </c>
      <c r="G77" s="7" t="s">
        <v>265</v>
      </c>
      <c r="H77" s="5">
        <v>14</v>
      </c>
      <c r="I77" s="5">
        <v>61</v>
      </c>
      <c r="J77" s="7" t="str">
        <f t="shared" si="21"/>
        <v>32 N.P.,320,131,11.5,61,17.3,11.5,6.9</v>
      </c>
      <c r="K77" s="8" t="s">
        <v>634</v>
      </c>
      <c r="L77" s="7" t="str">
        <f t="shared" si="14"/>
        <v>32 NP</v>
      </c>
      <c r="M77" s="7" t="str">
        <f t="shared" si="15"/>
        <v>NP32</v>
      </c>
      <c r="N77" s="8" t="str">
        <f t="shared" si="16"/>
        <v>NP 32</v>
      </c>
      <c r="O77" s="8" t="str">
        <f t="shared" si="17"/>
        <v>N.P. 32</v>
      </c>
      <c r="P77" s="6" t="str">
        <f t="shared" si="18"/>
        <v>np32</v>
      </c>
      <c r="Q77" s="6" t="str">
        <f t="shared" si="19"/>
        <v>np 32</v>
      </c>
      <c r="R77" s="2" t="str">
        <f t="shared" si="22"/>
        <v>synonyms":["32 NP","NP32","NP 32","N.P. 32","np32","np 32"]}]},</v>
      </c>
      <c r="S77" s="8" t="str">
        <f t="shared" si="23"/>
        <v>{"32 N.P.": [{"shape_coords":[320,131,11.5,17.3,11.5],"shape_name":"14","synonyms":["32 NP","NP32","NP 32","N.P. 32","np32","np 32"]}]},</v>
      </c>
      <c r="T77" s="2" t="str">
        <f t="shared" si="24"/>
        <v>'&lt;option value="320;131;11.5;17.3;11.5;6.9;14;61"&gt;32 N.P.&lt;/option&gt;</v>
      </c>
    </row>
    <row r="78" spans="1:20">
      <c r="A78" s="7" t="str">
        <f t="shared" si="13"/>
        <v>34 N.P.</v>
      </c>
      <c r="B78" s="7">
        <v>340</v>
      </c>
      <c r="C78" s="7">
        <v>137</v>
      </c>
      <c r="D78" s="7" t="s">
        <v>662</v>
      </c>
      <c r="E78" s="13" t="s">
        <v>688</v>
      </c>
      <c r="F78" s="7" t="str">
        <f t="shared" si="20"/>
        <v>12.2</v>
      </c>
      <c r="G78" s="7" t="s">
        <v>865</v>
      </c>
      <c r="H78" s="5">
        <v>14</v>
      </c>
      <c r="I78" s="5" t="s">
        <v>866</v>
      </c>
      <c r="J78" s="7" t="str">
        <f t="shared" si="21"/>
        <v>34 N.P.,340,137,12.2,68.1,18.3,12.2,7.32</v>
      </c>
      <c r="K78" s="8" t="s">
        <v>634</v>
      </c>
      <c r="L78" s="7" t="str">
        <f t="shared" si="14"/>
        <v>34 NP</v>
      </c>
      <c r="M78" s="7" t="str">
        <f t="shared" si="15"/>
        <v>NP34</v>
      </c>
      <c r="N78" s="8" t="str">
        <f t="shared" si="16"/>
        <v>NP 34</v>
      </c>
      <c r="O78" s="8" t="str">
        <f t="shared" si="17"/>
        <v>N.P. 34</v>
      </c>
      <c r="P78" s="6" t="str">
        <f t="shared" si="18"/>
        <v>np34</v>
      </c>
      <c r="Q78" s="6" t="str">
        <f t="shared" si="19"/>
        <v>np 34</v>
      </c>
      <c r="R78" s="2" t="str">
        <f t="shared" si="22"/>
        <v>synonyms":["34 NP","NP34","NP 34","N.P. 34","np34","np 34"]}]},</v>
      </c>
      <c r="S78" s="8" t="str">
        <f t="shared" si="23"/>
        <v>{"34 N.P.": [{"shape_coords":[340,137,12.2,18.3,12.2],"shape_name":"14","synonyms":["34 NP","NP34","NP 34","N.P. 34","np34","np 34"]}]},</v>
      </c>
      <c r="T78" s="2" t="str">
        <f t="shared" si="24"/>
        <v>'&lt;option value="340;137;12.2;18.3;12.2;7.32;14;68.1"&gt;34 N.P.&lt;/option&gt;</v>
      </c>
    </row>
    <row r="79" spans="1:20">
      <c r="A79" s="7" t="str">
        <f t="shared" si="13"/>
        <v>36 N.P.</v>
      </c>
      <c r="B79" s="7">
        <v>360</v>
      </c>
      <c r="C79" s="7">
        <v>143</v>
      </c>
      <c r="D79" s="7">
        <v>13</v>
      </c>
      <c r="E79" s="13" t="s">
        <v>692</v>
      </c>
      <c r="F79" s="7">
        <f t="shared" si="20"/>
        <v>13</v>
      </c>
      <c r="G79" s="7" t="s">
        <v>546</v>
      </c>
      <c r="H79" s="5">
        <v>14</v>
      </c>
      <c r="I79" s="5" t="s">
        <v>867</v>
      </c>
      <c r="J79" s="7" t="str">
        <f t="shared" si="21"/>
        <v>36 N.P.,360,143,13,76.1,19.5,13,7.8</v>
      </c>
      <c r="K79" s="8" t="s">
        <v>634</v>
      </c>
      <c r="L79" s="7" t="str">
        <f t="shared" si="14"/>
        <v>36 NP</v>
      </c>
      <c r="M79" s="7" t="str">
        <f t="shared" si="15"/>
        <v>NP36</v>
      </c>
      <c r="N79" s="8" t="str">
        <f t="shared" si="16"/>
        <v>NP 36</v>
      </c>
      <c r="O79" s="8" t="str">
        <f t="shared" si="17"/>
        <v>N.P. 36</v>
      </c>
      <c r="P79" s="6" t="str">
        <f t="shared" si="18"/>
        <v>np36</v>
      </c>
      <c r="Q79" s="6" t="str">
        <f t="shared" si="19"/>
        <v>np 36</v>
      </c>
      <c r="R79" s="2" t="str">
        <f t="shared" si="22"/>
        <v>synonyms":["36 NP","NP36","NP 36","N.P. 36","np36","np 36"]}]},</v>
      </c>
      <c r="S79" s="8" t="str">
        <f t="shared" si="23"/>
        <v>{"36 N.P.": [{"shape_coords":[360,143,13,19.5,13],"shape_name":"14","synonyms":["36 NP","NP36","NP 36","N.P. 36","np36","np 36"]}]},</v>
      </c>
      <c r="T79" s="2" t="str">
        <f t="shared" si="24"/>
        <v>'&lt;option value="360;143;13;19.5;13;7.8;14;76.1"&gt;36 N.P.&lt;/option&gt;</v>
      </c>
    </row>
    <row r="80" spans="1:20">
      <c r="A80" s="7" t="str">
        <f t="shared" si="13"/>
        <v>38 N.P.</v>
      </c>
      <c r="B80" s="7">
        <v>380</v>
      </c>
      <c r="C80" s="7">
        <v>149</v>
      </c>
      <c r="D80" s="7" t="s">
        <v>696</v>
      </c>
      <c r="E80" s="13" t="s">
        <v>402</v>
      </c>
      <c r="F80" s="7" t="str">
        <f t="shared" si="20"/>
        <v>13.7</v>
      </c>
      <c r="G80" s="7" t="s">
        <v>868</v>
      </c>
      <c r="H80" s="5">
        <v>14</v>
      </c>
      <c r="I80" s="5">
        <v>84</v>
      </c>
      <c r="J80" s="7" t="str">
        <f t="shared" si="21"/>
        <v>38 N.P.,380,149,13.7,84,20.5,13.7,8.22</v>
      </c>
      <c r="K80" s="8" t="s">
        <v>634</v>
      </c>
      <c r="L80" s="7" t="str">
        <f t="shared" si="14"/>
        <v>38 NP</v>
      </c>
      <c r="M80" s="7" t="str">
        <f t="shared" si="15"/>
        <v>NP38</v>
      </c>
      <c r="N80" s="8" t="str">
        <f t="shared" si="16"/>
        <v>NP 38</v>
      </c>
      <c r="O80" s="8" t="str">
        <f t="shared" si="17"/>
        <v>N.P. 38</v>
      </c>
      <c r="P80" s="6" t="str">
        <f t="shared" si="18"/>
        <v>np38</v>
      </c>
      <c r="Q80" s="6" t="str">
        <f t="shared" si="19"/>
        <v>np 38</v>
      </c>
      <c r="R80" s="2" t="str">
        <f t="shared" si="22"/>
        <v>synonyms":["38 NP","NP38","NP 38","N.P. 38","np38","np 38"]}]},</v>
      </c>
      <c r="S80" s="8" t="str">
        <f t="shared" si="23"/>
        <v>{"38 N.P.": [{"shape_coords":[380,149,13.7,20.5,13.7],"shape_name":"14","synonyms":["38 NP","NP38","NP 38","N.P. 38","np38","np 38"]}]},</v>
      </c>
      <c r="T80" s="2" t="str">
        <f t="shared" si="24"/>
        <v>'&lt;option value="380;149;13.7;20.5;13.7;8.22;14;84"&gt;38 N.P.&lt;/option&gt;</v>
      </c>
    </row>
    <row r="81" spans="1:20">
      <c r="A81" s="7" t="str">
        <f t="shared" si="13"/>
        <v>40 N.P.</v>
      </c>
      <c r="B81" s="7">
        <v>400</v>
      </c>
      <c r="C81" s="7">
        <v>155</v>
      </c>
      <c r="D81" s="7" t="s">
        <v>700</v>
      </c>
      <c r="E81" s="13" t="s">
        <v>701</v>
      </c>
      <c r="F81" s="7" t="str">
        <f t="shared" si="20"/>
        <v>14.4</v>
      </c>
      <c r="G81" s="7" t="s">
        <v>869</v>
      </c>
      <c r="H81" s="5">
        <v>14</v>
      </c>
      <c r="I81" s="5" t="s">
        <v>870</v>
      </c>
      <c r="J81" s="7" t="str">
        <f t="shared" si="21"/>
        <v>40 N.P.,400,155,14.4,92.6,21.6,14.4,8.64</v>
      </c>
      <c r="K81" s="8" t="s">
        <v>634</v>
      </c>
      <c r="L81" s="7" t="str">
        <f t="shared" si="14"/>
        <v>40 NP</v>
      </c>
      <c r="M81" s="7" t="str">
        <f t="shared" si="15"/>
        <v>NP40</v>
      </c>
      <c r="N81" s="8" t="str">
        <f t="shared" si="16"/>
        <v>NP 40</v>
      </c>
      <c r="O81" s="8" t="str">
        <f t="shared" si="17"/>
        <v>N.P. 40</v>
      </c>
      <c r="P81" s="6" t="str">
        <f t="shared" si="18"/>
        <v>np40</v>
      </c>
      <c r="Q81" s="6" t="str">
        <f t="shared" si="19"/>
        <v>np 40</v>
      </c>
      <c r="R81" s="2" t="str">
        <f t="shared" si="22"/>
        <v>synonyms":["40 NP","NP40","NP 40","N.P. 40","np40","np 40"]}]},</v>
      </c>
      <c r="S81" s="8" t="str">
        <f t="shared" si="23"/>
        <v>{"40 N.P.": [{"shape_coords":[400,155,14.4,21.6,14.4],"shape_name":"14","synonyms":["40 NP","NP40","NP 40","N.P. 40","np40","np 40"]}]},</v>
      </c>
      <c r="T81" s="2" t="str">
        <f t="shared" si="24"/>
        <v>'&lt;option value="400;155;14.4;21.6;14.4;8.64;14;92.6"&gt;40 N.P.&lt;/option&gt;</v>
      </c>
    </row>
    <row r="82" spans="1:20">
      <c r="A82" s="7" t="s">
        <v>871</v>
      </c>
      <c r="B82" s="7">
        <v>425</v>
      </c>
      <c r="C82" s="7">
        <v>163</v>
      </c>
      <c r="D82" s="7" t="s">
        <v>872</v>
      </c>
      <c r="E82" s="13">
        <v>23</v>
      </c>
      <c r="F82" s="7" t="s">
        <v>872</v>
      </c>
      <c r="G82" s="7" t="s">
        <v>873</v>
      </c>
      <c r="H82" s="5">
        <v>14</v>
      </c>
      <c r="I82" s="5">
        <v>104</v>
      </c>
      <c r="J82" s="7" t="str">
        <f t="shared" si="21"/>
        <v>42.5 N.P.,425,163,15.3,104,23,15.3,9.18</v>
      </c>
      <c r="K82" s="8" t="s">
        <v>634</v>
      </c>
      <c r="L82" s="7" t="s">
        <v>874</v>
      </c>
      <c r="M82" s="7" t="s">
        <v>875</v>
      </c>
      <c r="N82" s="8" t="s">
        <v>876</v>
      </c>
      <c r="O82" s="8" t="s">
        <v>877</v>
      </c>
      <c r="P82" s="6" t="s">
        <v>878</v>
      </c>
      <c r="Q82" s="6" t="s">
        <v>879</v>
      </c>
      <c r="R82" s="2" t="str">
        <f t="shared" si="22"/>
        <v>synonyms":["42.5 NP","NP42.5","NP 42.5","N.P. 42.5","np42.5","np 42.5"]}]},</v>
      </c>
      <c r="S82" s="8" t="str">
        <f t="shared" si="23"/>
        <v>{"42.5 N.P.": [{"shape_coords":[425,163,15.3,23,15.3],"shape_name":"14","synonyms":["42.5 NP","NP42.5","NP 42.5","N.P. 42.5","np42.5","np 42.5"]}]},</v>
      </c>
      <c r="T82" s="2" t="str">
        <f t="shared" si="24"/>
        <v>'&lt;option value="425;163;15.3;23;15.3;9.18;14;104"&gt;42.5 N.P.&lt;/option&gt;</v>
      </c>
    </row>
    <row r="83" spans="1:20">
      <c r="A83" s="7" t="s">
        <v>880</v>
      </c>
      <c r="B83" s="7">
        <v>450</v>
      </c>
      <c r="C83" s="7">
        <v>170</v>
      </c>
      <c r="D83" s="7" t="s">
        <v>681</v>
      </c>
      <c r="E83" s="13" t="s">
        <v>705</v>
      </c>
      <c r="F83" s="7" t="s">
        <v>681</v>
      </c>
      <c r="G83" s="7" t="s">
        <v>881</v>
      </c>
      <c r="H83" s="5">
        <v>14</v>
      </c>
      <c r="I83" s="5">
        <v>115</v>
      </c>
      <c r="J83" s="7" t="str">
        <f t="shared" si="21"/>
        <v>45 N.P.,450,170,16.2,115,24.3,16.2,9.72</v>
      </c>
      <c r="K83" s="8" t="s">
        <v>634</v>
      </c>
      <c r="L83" s="7" t="s">
        <v>882</v>
      </c>
      <c r="M83" s="7" t="s">
        <v>883</v>
      </c>
      <c r="N83" s="8" t="s">
        <v>884</v>
      </c>
      <c r="O83" s="8" t="s">
        <v>885</v>
      </c>
      <c r="P83" s="6" t="s">
        <v>886</v>
      </c>
      <c r="Q83" s="6" t="s">
        <v>887</v>
      </c>
      <c r="R83" s="2" t="str">
        <f t="shared" si="22"/>
        <v>synonyms":["45 NP","NP45","NP 45","N.P. 45","np45","np 45"]}]},</v>
      </c>
      <c r="S83" s="8" t="str">
        <f t="shared" si="23"/>
        <v>{"45 N.P.": [{"shape_coords":[450,170,16.2,24.3,16.2],"shape_name":"14","synonyms":["45 NP","NP45","NP 45","N.P. 45","np45","np 45"]}]},</v>
      </c>
      <c r="T83" s="2" t="str">
        <f t="shared" si="24"/>
        <v>'&lt;option value="450;170;16.2;24.3;16.2;9.72;14;115"&gt;45 N.P.&lt;/option&gt;</v>
      </c>
    </row>
    <row r="84" spans="1:20">
      <c r="A84" s="7" t="s">
        <v>888</v>
      </c>
      <c r="B84" s="7">
        <v>475</v>
      </c>
      <c r="C84" s="7">
        <v>178</v>
      </c>
      <c r="D84" s="7" t="s">
        <v>889</v>
      </c>
      <c r="E84" s="13" t="s">
        <v>890</v>
      </c>
      <c r="F84" s="7" t="s">
        <v>889</v>
      </c>
      <c r="G84" s="7" t="s">
        <v>891</v>
      </c>
      <c r="H84" s="5">
        <v>14</v>
      </c>
      <c r="I84" s="5">
        <v>128</v>
      </c>
      <c r="J84" s="7" t="str">
        <f t="shared" si="21"/>
        <v>47.5 N.P.,475,178,17.1,128,25.6,17.1,10.26</v>
      </c>
      <c r="K84" s="8" t="s">
        <v>634</v>
      </c>
      <c r="L84" s="7" t="s">
        <v>892</v>
      </c>
      <c r="M84" s="7" t="s">
        <v>893</v>
      </c>
      <c r="N84" s="8" t="s">
        <v>894</v>
      </c>
      <c r="O84" s="8" t="s">
        <v>895</v>
      </c>
      <c r="P84" s="6" t="s">
        <v>896</v>
      </c>
      <c r="Q84" s="6" t="s">
        <v>897</v>
      </c>
      <c r="R84" s="2" t="str">
        <f t="shared" si="22"/>
        <v>synonyms":["47.5 NP","NP47.5","NP 47.5","N.P. 47.5","np47.5","np 47.5"]}]},</v>
      </c>
      <c r="S84" s="8" t="str">
        <f t="shared" si="23"/>
        <v>{"47.5 N.P.": [{"shape_coords":[475,178,17.1,25.6,17.1],"shape_name":"14","synonyms":["47.5 NP","NP47.5","NP 47.5","N.P. 47.5","np47.5","np 47.5"]}]},</v>
      </c>
      <c r="T84" s="2" t="str">
        <f t="shared" si="24"/>
        <v>'&lt;option value="475;178;17.1;25.6;17.1;10.26;14;128"&gt;47.5 N.P.&lt;/option&gt;</v>
      </c>
    </row>
    <row r="85" spans="1:20">
      <c r="A85" s="7" t="str">
        <f>B85/10 &amp; " N.P."</f>
        <v>50 N.P.</v>
      </c>
      <c r="B85" s="7">
        <v>500</v>
      </c>
      <c r="C85" s="7">
        <v>185</v>
      </c>
      <c r="D85" s="7">
        <v>18</v>
      </c>
      <c r="E85" s="13">
        <v>27</v>
      </c>
      <c r="F85" s="7">
        <f>D85</f>
        <v>18</v>
      </c>
      <c r="G85" s="7" t="s">
        <v>680</v>
      </c>
      <c r="H85" s="5">
        <v>14</v>
      </c>
      <c r="I85" s="5">
        <v>141</v>
      </c>
      <c r="J85" s="7" t="str">
        <f t="shared" si="21"/>
        <v>50 N.P.,500,185,18,141,27,18,10.8</v>
      </c>
      <c r="K85" s="8" t="s">
        <v>634</v>
      </c>
      <c r="L85" s="7" t="str">
        <f>B85/10 &amp; " NP"</f>
        <v>50 NP</v>
      </c>
      <c r="M85" s="7" t="str">
        <f>"NP" &amp; B85/10</f>
        <v>NP50</v>
      </c>
      <c r="N85" s="8" t="str">
        <f>"NP " &amp; B85/10</f>
        <v>NP 50</v>
      </c>
      <c r="O85" s="8" t="str">
        <f>"N.P. " &amp; B85/10</f>
        <v>N.P. 50</v>
      </c>
      <c r="P85" s="6" t="str">
        <f>LOWER(M85)</f>
        <v>np50</v>
      </c>
      <c r="Q85" s="6" t="str">
        <f>LOWER(N85)</f>
        <v>np 50</v>
      </c>
      <c r="R85" s="2" t="str">
        <f t="shared" si="22"/>
        <v>synonyms":["50 NP","NP50","NP 50","N.P. 50","np50","np 50"]}]},</v>
      </c>
      <c r="S85" s="8" t="str">
        <f t="shared" si="23"/>
        <v>{"50 N.P.": [{"shape_coords":[500,185,18,27,18],"shape_name":"14","synonyms":["50 NP","NP50","NP 50","N.P. 50","np50","np 50"]}]},</v>
      </c>
      <c r="T85" s="2" t="str">
        <f t="shared" si="24"/>
        <v>'&lt;option value="500;185;18;27;18;10.8;14;141"&gt;50 N.P.&lt;/option&gt;</v>
      </c>
    </row>
    <row r="86" spans="1:20">
      <c r="A86" s="7" t="str">
        <f>B86/10 &amp; " N.P."</f>
        <v>55 N.P.</v>
      </c>
      <c r="B86" s="7">
        <v>550</v>
      </c>
      <c r="C86" s="7">
        <v>200</v>
      </c>
      <c r="D86" s="7">
        <v>19</v>
      </c>
      <c r="E86" s="13">
        <v>30</v>
      </c>
      <c r="F86" s="7">
        <f>D86</f>
        <v>19</v>
      </c>
      <c r="G86" s="7" t="s">
        <v>898</v>
      </c>
      <c r="H86" s="5">
        <v>14</v>
      </c>
      <c r="I86" s="5">
        <v>166</v>
      </c>
      <c r="J86" s="7" t="str">
        <f t="shared" si="21"/>
        <v>55 N.P.,550,200,19,166,30,19,11.4</v>
      </c>
      <c r="K86" s="8" t="s">
        <v>634</v>
      </c>
      <c r="L86" s="7" t="str">
        <f>B86/10 &amp; " NP"</f>
        <v>55 NP</v>
      </c>
      <c r="M86" s="7" t="str">
        <f>"NP" &amp; B86/10</f>
        <v>NP55</v>
      </c>
      <c r="N86" s="8" t="str">
        <f>"NP " &amp; B86/10</f>
        <v>NP 55</v>
      </c>
      <c r="O86" s="8" t="str">
        <f>"N.P. " &amp; B86/10</f>
        <v>N.P. 55</v>
      </c>
      <c r="P86" s="6" t="str">
        <f>LOWER(M86)</f>
        <v>np55</v>
      </c>
      <c r="Q86" s="6" t="str">
        <f>LOWER(N86)</f>
        <v>np 55</v>
      </c>
      <c r="R86" s="2" t="str">
        <f t="shared" si="22"/>
        <v>synonyms":["55 NP","NP55","NP 55","N.P. 55","np55","np 55"]}]},</v>
      </c>
      <c r="S86" s="8" t="str">
        <f t="shared" si="23"/>
        <v>{"55 N.P.": [{"shape_coords":[550,200,19,30,19],"shape_name":"14","synonyms":["55 NP","NP55","NP 55","N.P. 55","np55","np 55"]}]},</v>
      </c>
      <c r="T86" s="2" t="str">
        <f t="shared" si="24"/>
        <v>'&lt;option value="550;200;19;30;19;11.4;14;166"&gt;55 N.P.&lt;/option&gt;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2"/>
  <sheetViews>
    <sheetView topLeftCell="S1" zoomScale="85" zoomScaleNormal="85" workbookViewId="0">
      <selection activeCell="T4" sqref="T4"/>
    </sheetView>
  </sheetViews>
  <sheetFormatPr defaultColWidth="9.28515625" defaultRowHeight="15"/>
  <cols>
    <col min="1" max="1" width="23.85546875" style="7" customWidth="1"/>
    <col min="2" max="9" width="9.28515625" style="7" customWidth="1"/>
    <col min="10" max="10" width="10.7109375" style="7" customWidth="1"/>
    <col min="11" max="11" width="23.28515625" style="7" customWidth="1"/>
    <col min="12" max="14" width="9.28515625" style="7" customWidth="1"/>
    <col min="15" max="16" width="9.28515625" style="8" customWidth="1"/>
    <col min="17" max="17" width="9.28515625" style="7" customWidth="1"/>
    <col min="18" max="18" width="62.7109375" style="7" customWidth="1"/>
    <col min="19" max="19" width="152.42578125" style="14" bestFit="1" customWidth="1"/>
    <col min="20" max="20" width="60.42578125" style="14" customWidth="1"/>
    <col min="21" max="16384" width="9.28515625" style="14"/>
  </cols>
  <sheetData>
    <row r="1" spans="1:20" customFormat="1">
      <c r="A1" s="32" t="s">
        <v>0</v>
      </c>
      <c r="B1" s="27" t="s">
        <v>1</v>
      </c>
      <c r="C1" s="27" t="s">
        <v>899</v>
      </c>
      <c r="D1" s="27" t="s">
        <v>3</v>
      </c>
      <c r="E1" s="27" t="s">
        <v>900</v>
      </c>
      <c r="F1" s="27" t="s">
        <v>622</v>
      </c>
      <c r="G1" s="27" t="s">
        <v>901</v>
      </c>
      <c r="H1" s="27" t="s">
        <v>902</v>
      </c>
      <c r="I1" s="27" t="s">
        <v>903</v>
      </c>
      <c r="J1" s="32" t="s">
        <v>904</v>
      </c>
      <c r="K1" s="27" t="s">
        <v>7</v>
      </c>
      <c r="L1" s="27" t="s">
        <v>8</v>
      </c>
      <c r="M1" s="27"/>
      <c r="N1" s="35"/>
      <c r="O1" s="33"/>
      <c r="P1" s="33"/>
      <c r="Q1" s="33"/>
      <c r="R1" s="33"/>
      <c r="S1" s="34" t="s">
        <v>9</v>
      </c>
      <c r="T1" s="30" t="s">
        <v>2079</v>
      </c>
    </row>
    <row r="2" spans="1:20" customFormat="1" ht="51">
      <c r="A2" s="32"/>
      <c r="B2" s="27"/>
      <c r="C2" s="27"/>
      <c r="D2" s="27"/>
      <c r="E2" s="27"/>
      <c r="F2" s="27" t="s">
        <v>905</v>
      </c>
      <c r="G2" s="27" t="s">
        <v>906</v>
      </c>
      <c r="H2" s="27" t="s">
        <v>907</v>
      </c>
      <c r="I2" s="27" t="s">
        <v>908</v>
      </c>
      <c r="J2" s="32" t="s">
        <v>909</v>
      </c>
      <c r="K2" s="27"/>
      <c r="L2" s="27"/>
      <c r="M2" s="27"/>
      <c r="N2" s="35"/>
      <c r="O2" s="33"/>
      <c r="P2" s="33"/>
      <c r="Q2" s="33"/>
      <c r="R2" s="33"/>
      <c r="S2" s="33"/>
      <c r="T2" s="33"/>
    </row>
    <row r="3" spans="1:20" customFormat="1">
      <c r="A3" s="35"/>
      <c r="B3" s="35" t="s">
        <v>10</v>
      </c>
      <c r="C3" s="35" t="s">
        <v>10</v>
      </c>
      <c r="D3" s="35" t="s">
        <v>10</v>
      </c>
      <c r="E3" s="35" t="s">
        <v>10</v>
      </c>
      <c r="F3" s="35" t="s">
        <v>10</v>
      </c>
      <c r="G3" s="35" t="s">
        <v>10</v>
      </c>
      <c r="H3" s="35" t="s">
        <v>10</v>
      </c>
      <c r="I3" s="35" t="s">
        <v>910</v>
      </c>
      <c r="J3" s="35" t="s">
        <v>10</v>
      </c>
      <c r="K3" s="35"/>
      <c r="L3" s="35"/>
      <c r="M3" s="35"/>
      <c r="N3" s="35"/>
      <c r="O3" s="33"/>
      <c r="P3" s="33"/>
      <c r="Q3" s="33"/>
      <c r="R3" s="38"/>
      <c r="S3" s="33"/>
      <c r="T3" s="37"/>
    </row>
    <row r="4" spans="1:20" customFormat="1">
      <c r="A4" s="7" t="s">
        <v>911</v>
      </c>
      <c r="B4" s="7">
        <v>80</v>
      </c>
      <c r="C4" s="7">
        <v>45</v>
      </c>
      <c r="D4" s="7">
        <v>6</v>
      </c>
      <c r="E4" s="7">
        <v>8</v>
      </c>
      <c r="F4" s="7">
        <f>E4</f>
        <v>8</v>
      </c>
      <c r="G4" s="7">
        <v>4</v>
      </c>
      <c r="H4" s="7">
        <f t="shared" ref="H4:H19" si="0">C4/2</f>
        <v>22.5</v>
      </c>
      <c r="I4" s="7">
        <v>8</v>
      </c>
      <c r="J4" s="7" t="s">
        <v>87</v>
      </c>
      <c r="K4" s="7" t="s">
        <v>912</v>
      </c>
      <c r="L4" s="7" t="s">
        <v>911</v>
      </c>
      <c r="M4" s="7" t="s">
        <v>913</v>
      </c>
      <c r="N4" s="7" t="s">
        <v>914</v>
      </c>
      <c r="O4" s="8" t="str">
        <f t="shared" ref="O4:O19" si="1">LOWER(L4)</f>
        <v>unp80</v>
      </c>
      <c r="P4" s="8" t="str">
        <f t="shared" ref="P4:P19" si="2">LOWER(M4)</f>
        <v>unp 80</v>
      </c>
      <c r="Q4" s="8" t="str">
        <f t="shared" ref="Q4:Q19" si="3">LOWER(N4)</f>
        <v>un80p</v>
      </c>
      <c r="R4" s="6" t="str">
        <f t="shared" ref="R4:R19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synonyms":["UNP80","UNP 80","UN80P","unp80","unp 80","un80p"]}]},</v>
      </c>
      <c r="S4" s="8" t="str">
        <f t="shared" ref="S4:S19" si="5">"{" &amp; """"&amp;A4&amp;""""&amp;": [{""" &amp;"shape_coords"&amp;"""" &amp; ":" &amp; "[" &amp; B4 &amp; "," &amp;C4 &amp; "," &amp;D4&amp; "," &amp;E4&amp; "," &amp;F4&amp; "," &amp;G4&amp; "," &amp;H4&amp; "," &amp;I4&amp; "," &amp;J4 &amp; "]," &amp; """" &amp;"shape_name"&amp;"""" &amp; ":" &amp; """" &amp;K4 &amp; """" &amp; "," &amp; """"&amp;R4</f>
        <v>{"UNP80": [{"shape_coords":[80,45,6,8,8,4,22.5,8,14.5],"shape_name":"C-channel sloped flange","synonyms":["UNP80","UNP 80","UN80P","unp80","unp 80","un80p"]}]},</v>
      </c>
      <c r="T4" s="2" t="str">
        <f>"'&lt;option value=""" &amp;B4 &amp; ";" &amp;C4 &amp; ";" &amp;D4 &amp; ";" &amp;E4 &amp; ";" &amp;F4 &amp; ";" &amp;G4 &amp; ";" &amp;H4 &amp; ";" &amp;I4 &amp;  ";" &amp;J4 &amp; """&gt;" &amp;A4 &amp; "&lt;/option&gt;"</f>
        <v>'&lt;option value="80;45;6;8;8;4;22,5;8;14.5"&gt;UNP80&lt;/option&gt;</v>
      </c>
    </row>
    <row r="5" spans="1:20" customFormat="1" ht="25.5">
      <c r="A5" s="7" t="s">
        <v>915</v>
      </c>
      <c r="B5" s="7">
        <v>100</v>
      </c>
      <c r="C5" s="7">
        <v>50</v>
      </c>
      <c r="D5" s="7">
        <v>6</v>
      </c>
      <c r="E5" s="7">
        <v>8.5</v>
      </c>
      <c r="F5" s="7">
        <v>8.5</v>
      </c>
      <c r="G5" s="7">
        <v>4.5</v>
      </c>
      <c r="H5" s="7">
        <f t="shared" si="0"/>
        <v>25</v>
      </c>
      <c r="I5" s="7">
        <v>8</v>
      </c>
      <c r="J5" s="7" t="s">
        <v>156</v>
      </c>
      <c r="K5" s="7" t="s">
        <v>912</v>
      </c>
      <c r="L5" s="7" t="s">
        <v>915</v>
      </c>
      <c r="M5" s="7" t="s">
        <v>916</v>
      </c>
      <c r="N5" s="7" t="s">
        <v>917</v>
      </c>
      <c r="O5" s="8" t="str">
        <f t="shared" si="1"/>
        <v>unp100</v>
      </c>
      <c r="P5" s="8" t="str">
        <f t="shared" si="2"/>
        <v>unp 100</v>
      </c>
      <c r="Q5" s="8" t="str">
        <f t="shared" si="3"/>
        <v>un100p</v>
      </c>
      <c r="R5" s="6" t="str">
        <f t="shared" si="4"/>
        <v>synonyms":["UNP100","UNP 100","UN100P","unp100","unp 100","un100p"]}]},</v>
      </c>
      <c r="S5" s="8" t="str">
        <f t="shared" si="5"/>
        <v>{"UNP100": [{"shape_coords":[100,50,6,8.5,8.5,4.5,25,8,15.5],"shape_name":"C-channel sloped flange","synonyms":["UNP100","UNP 100","UN100P","unp100","unp 100","un100p"]}]},</v>
      </c>
      <c r="T5" s="2" t="str">
        <f t="shared" ref="T5:T19" si="6">"'&lt;option value=""" &amp;B5 &amp; ";" &amp;C5 &amp; ";" &amp;D5 &amp; ";" &amp;E5 &amp; ";" &amp;F5 &amp; ";" &amp;G5 &amp; ";" &amp;H5 &amp; ";" &amp;I5 &amp;  ";" &amp;J5 &amp; """&gt;" &amp;A5 &amp; "&lt;/option&gt;"</f>
        <v>'&lt;option value="100;50;6;8,5;8,5;4,5;25;8;15.5"&gt;UNP100&lt;/option&gt;</v>
      </c>
    </row>
    <row r="6" spans="1:20" customFormat="1" ht="25.5">
      <c r="A6" s="7" t="s">
        <v>918</v>
      </c>
      <c r="B6" s="7">
        <v>120</v>
      </c>
      <c r="C6" s="7">
        <v>55</v>
      </c>
      <c r="D6" s="7">
        <v>7</v>
      </c>
      <c r="E6" s="7">
        <v>9</v>
      </c>
      <c r="F6" s="7">
        <f>E6</f>
        <v>9</v>
      </c>
      <c r="G6" s="7" t="s">
        <v>336</v>
      </c>
      <c r="H6" s="7">
        <f t="shared" si="0"/>
        <v>27.5</v>
      </c>
      <c r="I6" s="7">
        <v>8</v>
      </c>
      <c r="J6" s="7">
        <v>16</v>
      </c>
      <c r="K6" s="7" t="s">
        <v>912</v>
      </c>
      <c r="L6" s="7" t="s">
        <v>918</v>
      </c>
      <c r="M6" s="7" t="s">
        <v>919</v>
      </c>
      <c r="N6" s="7" t="s">
        <v>920</v>
      </c>
      <c r="O6" s="8" t="str">
        <f t="shared" si="1"/>
        <v>unp120</v>
      </c>
      <c r="P6" s="8" t="str">
        <f t="shared" si="2"/>
        <v>unp 120</v>
      </c>
      <c r="Q6" s="8" t="str">
        <f t="shared" si="3"/>
        <v>un120p</v>
      </c>
      <c r="R6" s="6" t="str">
        <f t="shared" si="4"/>
        <v>synonyms":["UNP120","UNP 120","UN120P","unp120","unp 120","un120p"]}]},</v>
      </c>
      <c r="S6" s="8" t="str">
        <f t="shared" si="5"/>
        <v>{"UNP120": [{"shape_coords":[120,55,7,9,9,4.5,27.5,8,16],"shape_name":"C-channel sloped flange","synonyms":["UNP120","UNP 120","UN120P","unp120","unp 120","un120p"]}]},</v>
      </c>
      <c r="T6" s="2" t="str">
        <f t="shared" si="6"/>
        <v>'&lt;option value="120;55;7;9;9;4.5;27,5;8;16"&gt;UNP120&lt;/option&gt;</v>
      </c>
    </row>
    <row r="7" spans="1:20" customFormat="1" ht="25.5">
      <c r="A7" s="7" t="s">
        <v>921</v>
      </c>
      <c r="B7" s="7">
        <v>140</v>
      </c>
      <c r="C7" s="7">
        <v>60</v>
      </c>
      <c r="D7" s="7">
        <v>7</v>
      </c>
      <c r="E7" s="7">
        <v>10</v>
      </c>
      <c r="F7" s="7">
        <f>E7</f>
        <v>10</v>
      </c>
      <c r="G7" s="7">
        <v>5</v>
      </c>
      <c r="H7" s="7">
        <f t="shared" si="0"/>
        <v>30</v>
      </c>
      <c r="I7" s="7">
        <v>8</v>
      </c>
      <c r="J7" s="7" t="s">
        <v>166</v>
      </c>
      <c r="K7" s="7" t="s">
        <v>912</v>
      </c>
      <c r="L7" s="7" t="s">
        <v>921</v>
      </c>
      <c r="M7" s="7" t="s">
        <v>922</v>
      </c>
      <c r="N7" s="7" t="s">
        <v>923</v>
      </c>
      <c r="O7" s="8" t="str">
        <f t="shared" si="1"/>
        <v>unp140</v>
      </c>
      <c r="P7" s="8" t="str">
        <f t="shared" si="2"/>
        <v>unp 140</v>
      </c>
      <c r="Q7" s="8" t="str">
        <f t="shared" si="3"/>
        <v>un140p</v>
      </c>
      <c r="R7" s="6" t="str">
        <f t="shared" si="4"/>
        <v>synonyms":["UNP140","UNP 140","UN140P","unp140","unp 140","un140p"]}]},</v>
      </c>
      <c r="S7" s="8" t="str">
        <f t="shared" si="5"/>
        <v>{"UNP140": [{"shape_coords":[140,60,7,10,10,5,30,8,17.5],"shape_name":"C-channel sloped flange","synonyms":["UNP140","UNP 140","UN140P","unp140","unp 140","un140p"]}]},</v>
      </c>
      <c r="T7" s="2" t="str">
        <f t="shared" si="6"/>
        <v>'&lt;option value="140;60;7;10;10;5;30;8;17.5"&gt;UNP140&lt;/option&gt;</v>
      </c>
    </row>
    <row r="8" spans="1:20" customFormat="1" ht="25.5">
      <c r="A8" s="7" t="s">
        <v>924</v>
      </c>
      <c r="B8" s="7">
        <v>160</v>
      </c>
      <c r="C8" s="7">
        <v>65</v>
      </c>
      <c r="D8" s="7">
        <v>7.5</v>
      </c>
      <c r="E8" s="7">
        <v>10.5</v>
      </c>
      <c r="F8" s="7">
        <v>10.5</v>
      </c>
      <c r="G8" s="7">
        <v>5.5</v>
      </c>
      <c r="H8" s="7">
        <f t="shared" si="0"/>
        <v>32.5</v>
      </c>
      <c r="I8" s="7">
        <v>8</v>
      </c>
      <c r="J8" s="7" t="s">
        <v>743</v>
      </c>
      <c r="K8" s="7" t="s">
        <v>912</v>
      </c>
      <c r="L8" s="7" t="s">
        <v>924</v>
      </c>
      <c r="M8" s="7" t="s">
        <v>925</v>
      </c>
      <c r="N8" s="7" t="s">
        <v>926</v>
      </c>
      <c r="O8" s="8" t="str">
        <f t="shared" si="1"/>
        <v>unp160</v>
      </c>
      <c r="P8" s="8" t="str">
        <f t="shared" si="2"/>
        <v>unp 160</v>
      </c>
      <c r="Q8" s="8" t="str">
        <f t="shared" si="3"/>
        <v>un160p</v>
      </c>
      <c r="R8" s="6" t="str">
        <f t="shared" si="4"/>
        <v>synonyms":["UNP160","UNP 160","UN160P","unp160","unp 160","un160p"]}]},</v>
      </c>
      <c r="S8" s="8" t="str">
        <f t="shared" si="5"/>
        <v>{"UNP160": [{"shape_coords":[160,65,7.5,10.5,10.5,5.5,32.5,8,18.4],"shape_name":"C-channel sloped flange","synonyms":["UNP160","UNP 160","UN160P","unp160","unp 160","un160p"]}]},</v>
      </c>
      <c r="T8" s="2" t="str">
        <f t="shared" si="6"/>
        <v>'&lt;option value="160;65;7,5;10,5;10,5;5,5;32,5;8;18.4"&gt;UNP160&lt;/option&gt;</v>
      </c>
    </row>
    <row r="9" spans="1:20" customFormat="1" ht="25.5">
      <c r="A9" s="7" t="s">
        <v>927</v>
      </c>
      <c r="B9" s="7">
        <v>180</v>
      </c>
      <c r="C9" s="7">
        <v>70</v>
      </c>
      <c r="D9" s="7">
        <v>8</v>
      </c>
      <c r="E9" s="7">
        <v>11</v>
      </c>
      <c r="F9" s="7">
        <f>E9</f>
        <v>11</v>
      </c>
      <c r="G9" s="7" t="s">
        <v>25</v>
      </c>
      <c r="H9" s="7">
        <f t="shared" si="0"/>
        <v>35</v>
      </c>
      <c r="I9" s="7">
        <v>8</v>
      </c>
      <c r="J9" s="7" t="s">
        <v>928</v>
      </c>
      <c r="K9" s="7" t="s">
        <v>912</v>
      </c>
      <c r="L9" s="7" t="s">
        <v>927</v>
      </c>
      <c r="M9" s="7" t="s">
        <v>929</v>
      </c>
      <c r="N9" s="7" t="s">
        <v>930</v>
      </c>
      <c r="O9" s="8" t="str">
        <f t="shared" si="1"/>
        <v>unp180</v>
      </c>
      <c r="P9" s="8" t="str">
        <f t="shared" si="2"/>
        <v>unp 180</v>
      </c>
      <c r="Q9" s="8" t="str">
        <f t="shared" si="3"/>
        <v>un180p</v>
      </c>
      <c r="R9" s="6" t="str">
        <f t="shared" si="4"/>
        <v>synonyms":["UNP180","UNP 180","UN180P","unp180","unp 180","un180p"]}]},</v>
      </c>
      <c r="S9" s="8" t="str">
        <f t="shared" si="5"/>
        <v>{"UNP180": [{"shape_coords":[180,70,8,11,11,5.5,35,8,19.2],"shape_name":"C-channel sloped flange","synonyms":["UNP180","UNP 180","UN180P","unp180","unp 180","un180p"]}]},</v>
      </c>
      <c r="T9" s="2" t="str">
        <f t="shared" si="6"/>
        <v>'&lt;option value="180;70;8;11;11;5.5;35;8;19.2"&gt;UNP180&lt;/option&gt;</v>
      </c>
    </row>
    <row r="10" spans="1:20" customFormat="1" ht="25.5">
      <c r="A10" s="7" t="s">
        <v>931</v>
      </c>
      <c r="B10" s="7">
        <v>200</v>
      </c>
      <c r="C10" s="7">
        <v>75</v>
      </c>
      <c r="D10" s="7">
        <v>8.5</v>
      </c>
      <c r="E10" s="7">
        <v>11.5</v>
      </c>
      <c r="F10" s="7">
        <v>11.5</v>
      </c>
      <c r="G10" s="7">
        <v>6</v>
      </c>
      <c r="H10" s="7">
        <f t="shared" si="0"/>
        <v>37.5</v>
      </c>
      <c r="I10" s="7">
        <v>8</v>
      </c>
      <c r="J10" s="7" t="s">
        <v>932</v>
      </c>
      <c r="K10" s="7" t="s">
        <v>912</v>
      </c>
      <c r="L10" s="7" t="s">
        <v>931</v>
      </c>
      <c r="M10" s="7" t="s">
        <v>933</v>
      </c>
      <c r="N10" s="7" t="s">
        <v>934</v>
      </c>
      <c r="O10" s="8" t="str">
        <f t="shared" si="1"/>
        <v>unp200</v>
      </c>
      <c r="P10" s="8" t="str">
        <f t="shared" si="2"/>
        <v>unp 200</v>
      </c>
      <c r="Q10" s="8" t="str">
        <f t="shared" si="3"/>
        <v>un200p</v>
      </c>
      <c r="R10" s="6" t="str">
        <f t="shared" si="4"/>
        <v>synonyms":["UNP200","UNP 200","UN200P","unp200","unp 200","un200p"]}]},</v>
      </c>
      <c r="S10" s="8" t="str">
        <f t="shared" si="5"/>
        <v>{"UNP200": [{"shape_coords":[200,75,8.5,11.5,11.5,6,37.5,8,20.1],"shape_name":"C-channel sloped flange","synonyms":["UNP200","UNP 200","UN200P","unp200","unp 200","un200p"]}]},</v>
      </c>
      <c r="T10" s="2" t="str">
        <f t="shared" si="6"/>
        <v>'&lt;option value="200;75;8,5;11,5;11,5;6;37,5;8;20.1"&gt;UNP200&lt;/option&gt;</v>
      </c>
    </row>
    <row r="11" spans="1:20" customFormat="1" ht="25.5">
      <c r="A11" s="7" t="s">
        <v>935</v>
      </c>
      <c r="B11" s="7">
        <v>220</v>
      </c>
      <c r="C11" s="7">
        <v>80</v>
      </c>
      <c r="D11" s="7">
        <v>9</v>
      </c>
      <c r="E11" s="7">
        <v>12.5</v>
      </c>
      <c r="F11" s="7">
        <v>12.5</v>
      </c>
      <c r="G11" s="7" t="s">
        <v>35</v>
      </c>
      <c r="H11" s="7">
        <f t="shared" si="0"/>
        <v>40</v>
      </c>
      <c r="I11" s="7">
        <v>8</v>
      </c>
      <c r="J11" s="7" t="s">
        <v>936</v>
      </c>
      <c r="K11" s="7" t="s">
        <v>912</v>
      </c>
      <c r="L11" s="7" t="s">
        <v>935</v>
      </c>
      <c r="M11" s="7" t="s">
        <v>937</v>
      </c>
      <c r="N11" s="7" t="s">
        <v>938</v>
      </c>
      <c r="O11" s="8" t="str">
        <f t="shared" si="1"/>
        <v>unp220</v>
      </c>
      <c r="P11" s="8" t="str">
        <f t="shared" si="2"/>
        <v>unp 220</v>
      </c>
      <c r="Q11" s="8" t="str">
        <f t="shared" si="3"/>
        <v>un220p</v>
      </c>
      <c r="R11" s="6" t="str">
        <f t="shared" si="4"/>
        <v>synonyms":["UNP220","UNP 220","UN220P","unp220","unp 220","un220p"]}]},</v>
      </c>
      <c r="S11" s="8" t="str">
        <f t="shared" si="5"/>
        <v>{"UNP220": [{"shape_coords":[220,80,9,12.5,12.5,6.5,40,8,21.4],"shape_name":"C-channel sloped flange","synonyms":["UNP220","UNP 220","UN220P","unp220","unp 220","un220p"]}]},</v>
      </c>
      <c r="T11" s="2" t="str">
        <f t="shared" si="6"/>
        <v>'&lt;option value="220;80;9;12,5;12,5;6.5;40;8;21.4"&gt;UNP220&lt;/option&gt;</v>
      </c>
    </row>
    <row r="12" spans="1:20" customFormat="1" ht="25.5">
      <c r="A12" s="7" t="s">
        <v>939</v>
      </c>
      <c r="B12" s="7">
        <v>240</v>
      </c>
      <c r="C12" s="7">
        <v>85</v>
      </c>
      <c r="D12" s="7">
        <v>9.5</v>
      </c>
      <c r="E12" s="7">
        <v>13</v>
      </c>
      <c r="F12" s="7">
        <f>E12</f>
        <v>13</v>
      </c>
      <c r="G12" s="7" t="s">
        <v>35</v>
      </c>
      <c r="H12" s="7">
        <f t="shared" si="0"/>
        <v>42.5</v>
      </c>
      <c r="I12" s="7">
        <v>8</v>
      </c>
      <c r="J12" s="7" t="s">
        <v>940</v>
      </c>
      <c r="K12" s="7" t="s">
        <v>912</v>
      </c>
      <c r="L12" s="7" t="s">
        <v>939</v>
      </c>
      <c r="M12" s="7" t="s">
        <v>941</v>
      </c>
      <c r="N12" s="7" t="s">
        <v>942</v>
      </c>
      <c r="O12" s="8" t="str">
        <f t="shared" si="1"/>
        <v>unp240</v>
      </c>
      <c r="P12" s="8" t="str">
        <f t="shared" si="2"/>
        <v>unp 240</v>
      </c>
      <c r="Q12" s="8" t="str">
        <f t="shared" si="3"/>
        <v>un240p</v>
      </c>
      <c r="R12" s="6" t="str">
        <f t="shared" si="4"/>
        <v>synonyms":["UNP240","UNP 240","UN240P","unp240","unp 240","un240p"]}]},</v>
      </c>
      <c r="S12" s="8" t="str">
        <f t="shared" si="5"/>
        <v>{"UNP240": [{"shape_coords":[240,85,9.5,13,13,6.5,42.5,8,22.3],"shape_name":"C-channel sloped flange","synonyms":["UNP240","UNP 240","UN240P","unp240","unp 240","un240p"]}]},</v>
      </c>
      <c r="T12" s="2" t="str">
        <f t="shared" si="6"/>
        <v>'&lt;option value="240;85;9,5;13;13;6.5;42,5;8;22.3"&gt;UNP240&lt;/option&gt;</v>
      </c>
    </row>
    <row r="13" spans="1:20" customFormat="1" ht="25.5">
      <c r="A13" s="7" t="s">
        <v>943</v>
      </c>
      <c r="B13" s="7">
        <v>260</v>
      </c>
      <c r="C13" s="7">
        <v>90</v>
      </c>
      <c r="D13" s="7">
        <v>10</v>
      </c>
      <c r="E13" s="7">
        <v>14</v>
      </c>
      <c r="F13" s="7">
        <f>E13</f>
        <v>14</v>
      </c>
      <c r="G13" s="7">
        <v>7</v>
      </c>
      <c r="H13" s="7">
        <f t="shared" si="0"/>
        <v>45</v>
      </c>
      <c r="I13" s="7">
        <v>8</v>
      </c>
      <c r="J13" s="7" t="s">
        <v>944</v>
      </c>
      <c r="K13" s="7" t="s">
        <v>912</v>
      </c>
      <c r="L13" s="7" t="s">
        <v>943</v>
      </c>
      <c r="M13" s="7" t="s">
        <v>945</v>
      </c>
      <c r="N13" s="7" t="s">
        <v>946</v>
      </c>
      <c r="O13" s="8" t="str">
        <f t="shared" si="1"/>
        <v>unp260</v>
      </c>
      <c r="P13" s="8" t="str">
        <f t="shared" si="2"/>
        <v>unp 260</v>
      </c>
      <c r="Q13" s="8" t="str">
        <f t="shared" si="3"/>
        <v>un260p</v>
      </c>
      <c r="R13" s="6" t="str">
        <f t="shared" si="4"/>
        <v>synonyms":["UNP260","UNP 260","UN260P","unp260","unp 260","un260p"]}]},</v>
      </c>
      <c r="S13" s="8" t="str">
        <f t="shared" si="5"/>
        <v>{"UNP260": [{"shape_coords":[260,90,10,14,14,7,45,8,23.6],"shape_name":"C-channel sloped flange","synonyms":["UNP260","UNP 260","UN260P","unp260","unp 260","un260p"]}]},</v>
      </c>
      <c r="T13" s="2" t="str">
        <f t="shared" si="6"/>
        <v>'&lt;option value="260;90;10;14;14;7;45;8;23.6"&gt;UNP260&lt;/option&gt;</v>
      </c>
    </row>
    <row r="14" spans="1:20" customFormat="1" ht="25.5">
      <c r="A14" s="7" t="s">
        <v>947</v>
      </c>
      <c r="B14" s="7">
        <v>280</v>
      </c>
      <c r="C14" s="7">
        <v>95</v>
      </c>
      <c r="D14" s="7">
        <v>10</v>
      </c>
      <c r="E14" s="7">
        <v>15</v>
      </c>
      <c r="F14" s="7">
        <f>E14</f>
        <v>15</v>
      </c>
      <c r="G14" s="7" t="s">
        <v>42</v>
      </c>
      <c r="H14" s="7">
        <f t="shared" si="0"/>
        <v>47.5</v>
      </c>
      <c r="I14" s="7">
        <v>8</v>
      </c>
      <c r="J14" s="7" t="s">
        <v>948</v>
      </c>
      <c r="K14" s="7" t="s">
        <v>912</v>
      </c>
      <c r="L14" s="7" t="s">
        <v>947</v>
      </c>
      <c r="M14" s="7" t="s">
        <v>949</v>
      </c>
      <c r="N14" s="7" t="s">
        <v>950</v>
      </c>
      <c r="O14" s="8" t="str">
        <f t="shared" si="1"/>
        <v>unp280</v>
      </c>
      <c r="P14" s="8" t="str">
        <f t="shared" si="2"/>
        <v>unp 280</v>
      </c>
      <c r="Q14" s="8" t="str">
        <f t="shared" si="3"/>
        <v>un280p</v>
      </c>
      <c r="R14" s="6" t="str">
        <f t="shared" si="4"/>
        <v>synonyms":["UNP280","UNP 280","UN280P","unp280","unp 280","un280p"]}]},</v>
      </c>
      <c r="S14" s="8" t="str">
        <f t="shared" si="5"/>
        <v>{"UNP280": [{"shape_coords":[280,95,10,15,15,7.5,47.5,8,25.3],"shape_name":"C-channel sloped flange","synonyms":["UNP280","UNP 280","UN280P","unp280","unp 280","un280p"]}]},</v>
      </c>
      <c r="T14" s="2" t="str">
        <f t="shared" si="6"/>
        <v>'&lt;option value="280;95;10;15;15;7.5;47,5;8;25.3"&gt;UNP280&lt;/option&gt;</v>
      </c>
    </row>
    <row r="15" spans="1:20" customFormat="1" ht="25.5">
      <c r="A15" s="7" t="s">
        <v>951</v>
      </c>
      <c r="B15" s="7">
        <v>300</v>
      </c>
      <c r="C15" s="7">
        <v>100</v>
      </c>
      <c r="D15" s="7">
        <v>10</v>
      </c>
      <c r="E15" s="7">
        <v>16</v>
      </c>
      <c r="F15" s="7">
        <f>E15</f>
        <v>16</v>
      </c>
      <c r="G15" s="7">
        <v>8</v>
      </c>
      <c r="H15" s="7">
        <f t="shared" si="0"/>
        <v>50</v>
      </c>
      <c r="I15" s="7">
        <v>8</v>
      </c>
      <c r="J15" s="7">
        <v>27</v>
      </c>
      <c r="K15" s="7" t="s">
        <v>912</v>
      </c>
      <c r="L15" s="7" t="s">
        <v>951</v>
      </c>
      <c r="M15" s="7" t="s">
        <v>952</v>
      </c>
      <c r="N15" s="7" t="s">
        <v>953</v>
      </c>
      <c r="O15" s="8" t="str">
        <f t="shared" si="1"/>
        <v>unp300</v>
      </c>
      <c r="P15" s="8" t="str">
        <f t="shared" si="2"/>
        <v>unp 300</v>
      </c>
      <c r="Q15" s="8" t="str">
        <f t="shared" si="3"/>
        <v>un300p</v>
      </c>
      <c r="R15" s="6" t="str">
        <f t="shared" si="4"/>
        <v>synonyms":["UNP300","UNP 300","UN300P","unp300","unp 300","un300p"]}]},</v>
      </c>
      <c r="S15" s="8" t="str">
        <f t="shared" si="5"/>
        <v>{"UNP300": [{"shape_coords":[300,100,10,16,16,8,50,8,27],"shape_name":"C-channel sloped flange","synonyms":["UNP300","UNP 300","UN300P","unp300","unp 300","un300p"]}]},</v>
      </c>
      <c r="T15" s="2" t="str">
        <f t="shared" si="6"/>
        <v>'&lt;option value="300;100;10;16;16;8;50;8;27"&gt;UNP300&lt;/option&gt;</v>
      </c>
    </row>
    <row r="16" spans="1:20" customFormat="1" ht="25.5">
      <c r="A16" s="7" t="s">
        <v>954</v>
      </c>
      <c r="B16" s="7">
        <v>320</v>
      </c>
      <c r="C16" s="7">
        <v>100</v>
      </c>
      <c r="D16" s="7">
        <v>14</v>
      </c>
      <c r="E16" s="7">
        <v>17.5</v>
      </c>
      <c r="F16" s="7">
        <v>17.5</v>
      </c>
      <c r="G16" s="7" t="s">
        <v>955</v>
      </c>
      <c r="H16" s="7">
        <f t="shared" si="0"/>
        <v>50</v>
      </c>
      <c r="I16" s="7">
        <v>5</v>
      </c>
      <c r="J16" s="7">
        <v>26</v>
      </c>
      <c r="K16" s="7" t="s">
        <v>912</v>
      </c>
      <c r="L16" s="7" t="s">
        <v>954</v>
      </c>
      <c r="M16" s="7" t="s">
        <v>956</v>
      </c>
      <c r="N16" s="7" t="s">
        <v>957</v>
      </c>
      <c r="O16" s="8" t="str">
        <f t="shared" si="1"/>
        <v>unp320</v>
      </c>
      <c r="P16" s="8" t="str">
        <f t="shared" si="2"/>
        <v>unp 320</v>
      </c>
      <c r="Q16" s="8" t="str">
        <f t="shared" si="3"/>
        <v>un320p</v>
      </c>
      <c r="R16" s="6" t="str">
        <f t="shared" si="4"/>
        <v>synonyms":["UNP320","UNP 320","UN320P","unp320","unp 320","un320p"]}]},</v>
      </c>
      <c r="S16" s="8" t="str">
        <f t="shared" si="5"/>
        <v>{"UNP320": [{"shape_coords":[320,100,14,17.5,17.5,8.75,50,5,26],"shape_name":"C-channel sloped flange","synonyms":["UNP320","UNP 320","UN320P","unp320","unp 320","un320p"]}]},</v>
      </c>
      <c r="T16" s="2" t="str">
        <f t="shared" si="6"/>
        <v>'&lt;option value="320;100;14;17,5;17,5;8.75;50;5;26"&gt;UNP320&lt;/option&gt;</v>
      </c>
    </row>
    <row r="17" spans="1:20" customFormat="1" ht="25.5">
      <c r="A17" s="7" t="s">
        <v>958</v>
      </c>
      <c r="B17" s="7">
        <v>350</v>
      </c>
      <c r="C17" s="7">
        <v>100</v>
      </c>
      <c r="D17" s="7">
        <v>14</v>
      </c>
      <c r="E17" s="7">
        <v>16</v>
      </c>
      <c r="F17" s="7">
        <f>E17</f>
        <v>16</v>
      </c>
      <c r="G17" s="7">
        <v>8</v>
      </c>
      <c r="H17" s="7">
        <f t="shared" si="0"/>
        <v>50</v>
      </c>
      <c r="I17" s="7">
        <v>5</v>
      </c>
      <c r="J17" s="7">
        <v>24</v>
      </c>
      <c r="K17" s="7" t="s">
        <v>912</v>
      </c>
      <c r="L17" s="7" t="s">
        <v>958</v>
      </c>
      <c r="M17" s="7" t="s">
        <v>959</v>
      </c>
      <c r="N17" s="7" t="s">
        <v>960</v>
      </c>
      <c r="O17" s="8" t="str">
        <f t="shared" si="1"/>
        <v>unp350</v>
      </c>
      <c r="P17" s="8" t="str">
        <f t="shared" si="2"/>
        <v>unp 350</v>
      </c>
      <c r="Q17" s="8" t="str">
        <f t="shared" si="3"/>
        <v>un350p</v>
      </c>
      <c r="R17" s="6" t="str">
        <f t="shared" si="4"/>
        <v>synonyms":["UNP350","UNP 350","UN350P","unp350","unp 350","un350p"]}]},</v>
      </c>
      <c r="S17" s="8" t="str">
        <f t="shared" si="5"/>
        <v>{"UNP350": [{"shape_coords":[350,100,14,16,16,8,50,5,24],"shape_name":"C-channel sloped flange","synonyms":["UNP350","UNP 350","UN350P","unp350","unp 350","un350p"]}]},</v>
      </c>
      <c r="T17" s="2" t="str">
        <f t="shared" si="6"/>
        <v>'&lt;option value="350;100;14;16;16;8;50;5;24"&gt;UNP350&lt;/option&gt;</v>
      </c>
    </row>
    <row r="18" spans="1:20" customFormat="1" ht="25.5">
      <c r="A18" s="7" t="s">
        <v>961</v>
      </c>
      <c r="B18" s="7">
        <v>380</v>
      </c>
      <c r="C18" s="7">
        <v>102</v>
      </c>
      <c r="D18" s="7">
        <v>13.5</v>
      </c>
      <c r="E18" s="7">
        <v>16</v>
      </c>
      <c r="F18" s="7">
        <f>E18</f>
        <v>16</v>
      </c>
      <c r="G18" s="7">
        <v>8</v>
      </c>
      <c r="H18" s="7">
        <f t="shared" si="0"/>
        <v>51</v>
      </c>
      <c r="I18" s="7">
        <v>5</v>
      </c>
      <c r="J18" s="7" t="s">
        <v>962</v>
      </c>
      <c r="K18" s="7" t="s">
        <v>912</v>
      </c>
      <c r="L18" s="7" t="s">
        <v>961</v>
      </c>
      <c r="M18" s="7" t="s">
        <v>963</v>
      </c>
      <c r="N18" s="7" t="s">
        <v>964</v>
      </c>
      <c r="O18" s="8" t="str">
        <f t="shared" si="1"/>
        <v>unp380</v>
      </c>
      <c r="P18" s="8" t="str">
        <f t="shared" si="2"/>
        <v>unp 380</v>
      </c>
      <c r="Q18" s="8" t="str">
        <f t="shared" si="3"/>
        <v>un380p</v>
      </c>
      <c r="R18" s="6" t="str">
        <f t="shared" si="4"/>
        <v>synonyms":["UNP380","UNP 380","UN380P","unp380","unp 380","un380p"]}]},</v>
      </c>
      <c r="S18" s="8" t="str">
        <f t="shared" si="5"/>
        <v>{"UNP380": [{"shape_coords":[380,102,13.5,16,16,8,51,5,23.8],"shape_name":"C-channel sloped flange","synonyms":["UNP380","UNP 380","UN380P","unp380","unp 380","un380p"]}]},</v>
      </c>
      <c r="T18" s="2" t="str">
        <f t="shared" si="6"/>
        <v>'&lt;option value="380;102;13,5;16;16;8;51;5;23.8"&gt;UNP380&lt;/option&gt;</v>
      </c>
    </row>
    <row r="19" spans="1:20" customFormat="1" ht="25.5">
      <c r="A19" s="7" t="s">
        <v>965</v>
      </c>
      <c r="B19" s="7">
        <v>400</v>
      </c>
      <c r="C19" s="7">
        <v>110</v>
      </c>
      <c r="D19" s="7">
        <v>14</v>
      </c>
      <c r="E19" s="7">
        <v>18</v>
      </c>
      <c r="F19" s="7">
        <f>E19</f>
        <v>18</v>
      </c>
      <c r="G19" s="7">
        <v>9</v>
      </c>
      <c r="H19" s="7">
        <f t="shared" si="0"/>
        <v>55</v>
      </c>
      <c r="I19" s="7">
        <v>5</v>
      </c>
      <c r="J19" s="7" t="s">
        <v>388</v>
      </c>
      <c r="K19" s="7" t="s">
        <v>912</v>
      </c>
      <c r="L19" s="7" t="s">
        <v>965</v>
      </c>
      <c r="M19" s="7" t="s">
        <v>966</v>
      </c>
      <c r="N19" s="7" t="s">
        <v>967</v>
      </c>
      <c r="O19" s="8" t="str">
        <f t="shared" si="1"/>
        <v>unp400</v>
      </c>
      <c r="P19" s="8" t="str">
        <f t="shared" si="2"/>
        <v>unp 400</v>
      </c>
      <c r="Q19" s="8" t="str">
        <f t="shared" si="3"/>
        <v>un400p</v>
      </c>
      <c r="R19" s="6" t="str">
        <f t="shared" si="4"/>
        <v>synonyms":["UNP400","UNP 400","UN400P","unp400","unp 400","un400p"]}]},</v>
      </c>
      <c r="S19" s="8" t="str">
        <f t="shared" si="5"/>
        <v>{"UNP400": [{"shape_coords":[400,110,14,18,18,9,55,5,26.5],"shape_name":"C-channel sloped flange","synonyms":["UNP400","UNP 400","UN400P","unp400","unp 400","un400p"]}]},</v>
      </c>
      <c r="T19" s="2" t="str">
        <f t="shared" si="6"/>
        <v>'&lt;option value="400;110;14;18;18;9;55;5;26.5"&gt;UNP400&lt;/option&gt;</v>
      </c>
    </row>
    <row r="20" spans="1:20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7"/>
      <c r="S20" s="14"/>
      <c r="T20" s="2"/>
    </row>
    <row r="21" spans="1:20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7"/>
      <c r="S21" s="14"/>
      <c r="T21" s="14"/>
    </row>
    <row r="22" spans="1:20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7"/>
      <c r="S22" s="14"/>
      <c r="T22" s="14"/>
    </row>
    <row r="23" spans="1:20" customFormat="1">
      <c r="A23" s="7"/>
      <c r="B23" s="15" t="s">
        <v>968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7"/>
      <c r="S23" s="14"/>
      <c r="T23" s="14"/>
    </row>
    <row r="98" spans="11:13">
      <c r="K98" s="7">
        <v>3</v>
      </c>
      <c r="L98" s="7">
        <v>20</v>
      </c>
      <c r="M98" s="7" t="s">
        <v>969</v>
      </c>
    </row>
    <row r="99" spans="11:13">
      <c r="K99" s="7">
        <v>3</v>
      </c>
      <c r="L99" s="7">
        <v>20</v>
      </c>
      <c r="M99" s="7" t="s">
        <v>969</v>
      </c>
    </row>
    <row r="100" spans="11:13">
      <c r="K100" s="7">
        <v>3</v>
      </c>
      <c r="L100" s="7">
        <v>20</v>
      </c>
      <c r="M100" s="7" t="s">
        <v>969</v>
      </c>
    </row>
    <row r="101" spans="11:13">
      <c r="K101" s="7">
        <v>3</v>
      </c>
      <c r="L101" s="7">
        <v>20</v>
      </c>
      <c r="M101" s="7" t="s">
        <v>969</v>
      </c>
    </row>
    <row r="122" spans="11:12">
      <c r="K122" s="7" t="s">
        <v>970</v>
      </c>
      <c r="L122" s="7" t="s">
        <v>971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0"/>
  <sheetViews>
    <sheetView workbookViewId="0">
      <selection activeCell="L1" sqref="L1:L4"/>
    </sheetView>
  </sheetViews>
  <sheetFormatPr defaultColWidth="8.85546875" defaultRowHeight="12.75"/>
  <cols>
    <col min="1" max="1" width="14.28515625" style="8" customWidth="1"/>
    <col min="2" max="3" width="8.85546875" style="7" customWidth="1"/>
    <col min="4" max="4" width="16.7109375" style="8" customWidth="1"/>
    <col min="5" max="5" width="22.7109375" style="4" customWidth="1"/>
    <col min="6" max="7" width="11.5703125" style="8" customWidth="1"/>
    <col min="8" max="8" width="13.28515625" style="8" customWidth="1"/>
    <col min="9" max="9" width="12.7109375" style="8" customWidth="1"/>
    <col min="10" max="10" width="62.7109375" style="8" customWidth="1"/>
    <col min="11" max="11" width="127.140625" style="8" customWidth="1"/>
    <col min="12" max="12" width="41.7109375" style="8" bestFit="1" customWidth="1"/>
    <col min="13" max="16384" width="8.85546875" style="8"/>
  </cols>
  <sheetData>
    <row r="1" spans="1:12" s="10" customFormat="1">
      <c r="A1" s="34" t="s">
        <v>0</v>
      </c>
      <c r="B1" s="32" t="s">
        <v>972</v>
      </c>
      <c r="C1" s="32" t="s">
        <v>973</v>
      </c>
      <c r="D1" s="34" t="s">
        <v>7</v>
      </c>
      <c r="E1" s="27" t="s">
        <v>6</v>
      </c>
      <c r="F1" s="34" t="s">
        <v>8</v>
      </c>
      <c r="G1" s="34"/>
      <c r="H1" s="34"/>
      <c r="I1" s="34"/>
      <c r="J1" s="34"/>
      <c r="K1" s="34" t="s">
        <v>9</v>
      </c>
      <c r="L1" s="30" t="s">
        <v>2079</v>
      </c>
    </row>
    <row r="2" spans="1:12">
      <c r="A2" s="33"/>
      <c r="B2" s="35"/>
      <c r="C2" s="35"/>
      <c r="D2" s="33"/>
      <c r="E2" s="31"/>
      <c r="F2" s="33"/>
      <c r="G2" s="33"/>
      <c r="H2" s="33"/>
      <c r="I2" s="33"/>
      <c r="J2" s="33"/>
      <c r="K2" s="33"/>
      <c r="L2" s="33"/>
    </row>
    <row r="3" spans="1:12" s="12" customFormat="1">
      <c r="A3" s="37"/>
      <c r="B3" s="36" t="s">
        <v>10</v>
      </c>
      <c r="C3" s="36" t="s">
        <v>10</v>
      </c>
      <c r="D3" s="37"/>
      <c r="E3" s="31"/>
      <c r="F3" s="37"/>
      <c r="G3" s="37"/>
      <c r="H3" s="37"/>
      <c r="I3" s="37"/>
      <c r="J3" s="37"/>
      <c r="K3" s="37"/>
      <c r="L3" s="37"/>
    </row>
    <row r="4" spans="1:12">
      <c r="A4" s="8" t="str">
        <f t="shared" ref="A4:A35" si="0">"B" &amp;B4 &amp;"/" &amp; C4</f>
        <v>B42.4/2.6</v>
      </c>
      <c r="B4" s="7" t="s">
        <v>974</v>
      </c>
      <c r="C4" s="7" t="s">
        <v>975</v>
      </c>
      <c r="D4" s="8" t="s">
        <v>976</v>
      </c>
      <c r="E4" s="5" t="s">
        <v>977</v>
      </c>
      <c r="F4" s="8" t="str">
        <f t="shared" ref="F4:F35" si="1">A4</f>
        <v>B42.4/2.6</v>
      </c>
      <c r="G4" s="8" t="str">
        <f t="shared" ref="G4:G35" si="2">"B" &amp;B4 &amp;"x" &amp; C4</f>
        <v>B42.4x2.6</v>
      </c>
      <c r="H4" s="8" t="str">
        <f t="shared" ref="H4:H35" si="3">"Buis" &amp;B4 &amp;"/" &amp; C4</f>
        <v>Buis42.4/2.6</v>
      </c>
      <c r="I4" s="8" t="str">
        <f t="shared" ref="I4:I35" si="4">"Buis" &amp;B4 &amp;"x" &amp; C4</f>
        <v>Buis42.4x2.6</v>
      </c>
      <c r="J4" s="8" t="str">
        <f t="shared" ref="J4:J35" si="5" xml:space="preserve"> "synonyms"&amp;""""&amp;":["&amp;""""&amp;F4&amp;""""&amp;","&amp;""""&amp;G4&amp;""""&amp;","&amp;""""&amp;H4&amp;""""&amp;","&amp;""""&amp;I4&amp;""""&amp;"]}]},"</f>
        <v>synonyms":["B42.4/2.6","B42.4x2.6","Buis42.4/2.6","Buis42.4x2.6"]}]},</v>
      </c>
      <c r="K4" s="8" t="str">
        <f t="shared" ref="K4:K35" si="6">"{" &amp; """"&amp;A4&amp;""""&amp;": [{""" &amp;"shape_coords"&amp;"""" &amp; ":" &amp; "[" &amp; B4 &amp; "," &amp;C4 &amp; "]," &amp; """" &amp;"shape_name"&amp;"""" &amp; ":" &amp; """" &amp;D4 &amp; """" &amp; "," &amp; """"&amp;J4</f>
        <v>{"B42.4/2.6": [{"shape_coords":[42.4,2.6],"shape_name":"Round tube profile","synonyms":["B42.4/2.6","B42.4x2.6","Buis42.4/2.6","Buis42.4x2.6"]}]},</v>
      </c>
      <c r="L4" s="2" t="str">
        <f>"'&lt;option value=""" &amp;B4 &amp; ";" &amp;C4 &amp; """&gt;" &amp;A4 &amp; "&lt;/option&gt;"</f>
        <v>'&lt;option value="42.4;2.6"&gt;B42.4/2.6&lt;/option&gt;</v>
      </c>
    </row>
    <row r="5" spans="1:12">
      <c r="A5" s="8" t="str">
        <f t="shared" si="0"/>
        <v>B42.4/3.2</v>
      </c>
      <c r="B5" s="7" t="s">
        <v>974</v>
      </c>
      <c r="C5" s="7" t="s">
        <v>978</v>
      </c>
      <c r="D5" s="8" t="s">
        <v>976</v>
      </c>
      <c r="E5" s="5" t="s">
        <v>977</v>
      </c>
      <c r="F5" s="8" t="str">
        <f t="shared" si="1"/>
        <v>B42.4/3.2</v>
      </c>
      <c r="G5" s="8" t="str">
        <f t="shared" si="2"/>
        <v>B42.4x3.2</v>
      </c>
      <c r="H5" s="8" t="str">
        <f t="shared" si="3"/>
        <v>Buis42.4/3.2</v>
      </c>
      <c r="I5" s="8" t="str">
        <f t="shared" si="4"/>
        <v>Buis42.4x3.2</v>
      </c>
      <c r="J5" s="8" t="str">
        <f t="shared" si="5"/>
        <v>synonyms":["B42.4/3.2","B42.4x3.2","Buis42.4/3.2","Buis42.4x3.2"]}]},</v>
      </c>
      <c r="K5" s="8" t="str">
        <f t="shared" si="6"/>
        <v>{"B42.4/3.2": [{"shape_coords":[42.4,3.2],"shape_name":"Round tube profile","synonyms":["B42.4/3.2","B42.4x3.2","Buis42.4/3.2","Buis42.4x3.2"]}]},</v>
      </c>
      <c r="L5" s="2" t="str">
        <f t="shared" ref="L5:L67" si="7">"'&lt;option value=""" &amp;B5 &amp; ";" &amp;C5 &amp; """&gt;" &amp;A5 &amp; "&lt;/option&gt;"</f>
        <v>'&lt;option value="42.4;3.2"&gt;B42.4/3.2&lt;/option&gt;</v>
      </c>
    </row>
    <row r="6" spans="1:12">
      <c r="A6" s="8" t="str">
        <f t="shared" si="0"/>
        <v>B42.4/4</v>
      </c>
      <c r="B6" s="7" t="s">
        <v>974</v>
      </c>
      <c r="C6" s="7">
        <v>4</v>
      </c>
      <c r="D6" s="8" t="s">
        <v>976</v>
      </c>
      <c r="E6" s="5" t="s">
        <v>977</v>
      </c>
      <c r="F6" s="8" t="str">
        <f t="shared" si="1"/>
        <v>B42.4/4</v>
      </c>
      <c r="G6" s="8" t="str">
        <f t="shared" si="2"/>
        <v>B42.4x4</v>
      </c>
      <c r="H6" s="8" t="str">
        <f t="shared" si="3"/>
        <v>Buis42.4/4</v>
      </c>
      <c r="I6" s="8" t="str">
        <f t="shared" si="4"/>
        <v>Buis42.4x4</v>
      </c>
      <c r="J6" s="8" t="str">
        <f t="shared" si="5"/>
        <v>synonyms":["B42.4/4","B42.4x4","Buis42.4/4","Buis42.4x4"]}]},</v>
      </c>
      <c r="K6" s="8" t="str">
        <f t="shared" si="6"/>
        <v>{"B42.4/4": [{"shape_coords":[42.4,4],"shape_name":"Round tube profile","synonyms":["B42.4/4","B42.4x4","Buis42.4/4","Buis42.4x4"]}]},</v>
      </c>
      <c r="L6" s="2" t="str">
        <f t="shared" si="7"/>
        <v>'&lt;option value="42.4;4"&gt;B42.4/4&lt;/option&gt;</v>
      </c>
    </row>
    <row r="7" spans="1:12">
      <c r="A7" s="8" t="str">
        <f t="shared" si="0"/>
        <v>B48.3/2.6</v>
      </c>
      <c r="B7" s="7" t="s">
        <v>979</v>
      </c>
      <c r="C7" s="7" t="s">
        <v>975</v>
      </c>
      <c r="D7" s="8" t="s">
        <v>976</v>
      </c>
      <c r="E7" s="5" t="s">
        <v>977</v>
      </c>
      <c r="F7" s="8" t="str">
        <f t="shared" si="1"/>
        <v>B48.3/2.6</v>
      </c>
      <c r="G7" s="8" t="str">
        <f t="shared" si="2"/>
        <v>B48.3x2.6</v>
      </c>
      <c r="H7" s="8" t="str">
        <f t="shared" si="3"/>
        <v>Buis48.3/2.6</v>
      </c>
      <c r="I7" s="8" t="str">
        <f t="shared" si="4"/>
        <v>Buis48.3x2.6</v>
      </c>
      <c r="J7" s="8" t="str">
        <f t="shared" si="5"/>
        <v>synonyms":["B48.3/2.6","B48.3x2.6","Buis48.3/2.6","Buis48.3x2.6"]}]},</v>
      </c>
      <c r="K7" s="8" t="str">
        <f t="shared" si="6"/>
        <v>{"B48.3/2.6": [{"shape_coords":[48.3,2.6],"shape_name":"Round tube profile","synonyms":["B48.3/2.6","B48.3x2.6","Buis48.3/2.6","Buis48.3x2.6"]}]},</v>
      </c>
      <c r="L7" s="2" t="str">
        <f t="shared" si="7"/>
        <v>'&lt;option value="48.3;2.6"&gt;B48.3/2.6&lt;/option&gt;</v>
      </c>
    </row>
    <row r="8" spans="1:12">
      <c r="A8" s="8" t="str">
        <f t="shared" si="0"/>
        <v>B48.3/3.2</v>
      </c>
      <c r="B8" s="7" t="s">
        <v>979</v>
      </c>
      <c r="C8" s="7" t="s">
        <v>978</v>
      </c>
      <c r="D8" s="8" t="s">
        <v>976</v>
      </c>
      <c r="E8" s="5" t="s">
        <v>977</v>
      </c>
      <c r="F8" s="8" t="str">
        <f t="shared" si="1"/>
        <v>B48.3/3.2</v>
      </c>
      <c r="G8" s="8" t="str">
        <f t="shared" si="2"/>
        <v>B48.3x3.2</v>
      </c>
      <c r="H8" s="8" t="str">
        <f t="shared" si="3"/>
        <v>Buis48.3/3.2</v>
      </c>
      <c r="I8" s="8" t="str">
        <f t="shared" si="4"/>
        <v>Buis48.3x3.2</v>
      </c>
      <c r="J8" s="8" t="str">
        <f t="shared" si="5"/>
        <v>synonyms":["B48.3/3.2","B48.3x3.2","Buis48.3/3.2","Buis48.3x3.2"]}]},</v>
      </c>
      <c r="K8" s="8" t="str">
        <f t="shared" si="6"/>
        <v>{"B48.3/3.2": [{"shape_coords":[48.3,3.2],"shape_name":"Round tube profile","synonyms":["B48.3/3.2","B48.3x3.2","Buis48.3/3.2","Buis48.3x3.2"]}]},</v>
      </c>
      <c r="L8" s="2" t="str">
        <f t="shared" si="7"/>
        <v>'&lt;option value="48.3;3.2"&gt;B48.3/3.2&lt;/option&gt;</v>
      </c>
    </row>
    <row r="9" spans="1:12">
      <c r="A9" s="8" t="str">
        <f t="shared" si="0"/>
        <v>B48.3/4</v>
      </c>
      <c r="B9" s="7" t="s">
        <v>979</v>
      </c>
      <c r="C9" s="7">
        <v>4</v>
      </c>
      <c r="D9" s="8" t="s">
        <v>976</v>
      </c>
      <c r="E9" s="5" t="s">
        <v>977</v>
      </c>
      <c r="F9" s="8" t="str">
        <f t="shared" si="1"/>
        <v>B48.3/4</v>
      </c>
      <c r="G9" s="8" t="str">
        <f t="shared" si="2"/>
        <v>B48.3x4</v>
      </c>
      <c r="H9" s="8" t="str">
        <f t="shared" si="3"/>
        <v>Buis48.3/4</v>
      </c>
      <c r="I9" s="8" t="str">
        <f t="shared" si="4"/>
        <v>Buis48.3x4</v>
      </c>
      <c r="J9" s="8" t="str">
        <f t="shared" si="5"/>
        <v>synonyms":["B48.3/4","B48.3x4","Buis48.3/4","Buis48.3x4"]}]},</v>
      </c>
      <c r="K9" s="8" t="str">
        <f t="shared" si="6"/>
        <v>{"B48.3/4": [{"shape_coords":[48.3,4],"shape_name":"Round tube profile","synonyms":["B48.3/4","B48.3x4","Buis48.3/4","Buis48.3x4"]}]},</v>
      </c>
      <c r="L9" s="2" t="str">
        <f t="shared" si="7"/>
        <v>'&lt;option value="48.3;4"&gt;B48.3/4&lt;/option&gt;</v>
      </c>
    </row>
    <row r="10" spans="1:12">
      <c r="A10" s="8" t="str">
        <f t="shared" si="0"/>
        <v>B60.3/3.2</v>
      </c>
      <c r="B10" s="7" t="s">
        <v>980</v>
      </c>
      <c r="C10" s="7" t="s">
        <v>978</v>
      </c>
      <c r="D10" s="8" t="s">
        <v>976</v>
      </c>
      <c r="E10" s="5" t="s">
        <v>977</v>
      </c>
      <c r="F10" s="8" t="str">
        <f t="shared" si="1"/>
        <v>B60.3/3.2</v>
      </c>
      <c r="G10" s="8" t="str">
        <f t="shared" si="2"/>
        <v>B60.3x3.2</v>
      </c>
      <c r="H10" s="8" t="str">
        <f t="shared" si="3"/>
        <v>Buis60.3/3.2</v>
      </c>
      <c r="I10" s="8" t="str">
        <f t="shared" si="4"/>
        <v>Buis60.3x3.2</v>
      </c>
      <c r="J10" s="8" t="str">
        <f t="shared" si="5"/>
        <v>synonyms":["B60.3/3.2","B60.3x3.2","Buis60.3/3.2","Buis60.3x3.2"]}]},</v>
      </c>
      <c r="K10" s="8" t="str">
        <f t="shared" si="6"/>
        <v>{"B60.3/3.2": [{"shape_coords":[60.3,3.2],"shape_name":"Round tube profile","synonyms":["B60.3/3.2","B60.3x3.2","Buis60.3/3.2","Buis60.3x3.2"]}]},</v>
      </c>
      <c r="L10" s="2" t="str">
        <f t="shared" si="7"/>
        <v>'&lt;option value="60.3;3.2"&gt;B60.3/3.2&lt;/option&gt;</v>
      </c>
    </row>
    <row r="11" spans="1:12">
      <c r="A11" s="8" t="str">
        <f t="shared" si="0"/>
        <v>B60.3/4</v>
      </c>
      <c r="B11" s="7" t="s">
        <v>980</v>
      </c>
      <c r="C11" s="7">
        <v>4</v>
      </c>
      <c r="D11" s="8" t="s">
        <v>976</v>
      </c>
      <c r="E11" s="5" t="s">
        <v>977</v>
      </c>
      <c r="F11" s="8" t="str">
        <f t="shared" si="1"/>
        <v>B60.3/4</v>
      </c>
      <c r="G11" s="8" t="str">
        <f t="shared" si="2"/>
        <v>B60.3x4</v>
      </c>
      <c r="H11" s="8" t="str">
        <f t="shared" si="3"/>
        <v>Buis60.3/4</v>
      </c>
      <c r="I11" s="8" t="str">
        <f t="shared" si="4"/>
        <v>Buis60.3x4</v>
      </c>
      <c r="J11" s="8" t="str">
        <f t="shared" si="5"/>
        <v>synonyms":["B60.3/4","B60.3x4","Buis60.3/4","Buis60.3x4"]}]},</v>
      </c>
      <c r="K11" s="8" t="str">
        <f t="shared" si="6"/>
        <v>{"B60.3/4": [{"shape_coords":[60.3,4],"shape_name":"Round tube profile","synonyms":["B60.3/4","B60.3x4","Buis60.3/4","Buis60.3x4"]}]},</v>
      </c>
      <c r="L11" s="2" t="str">
        <f t="shared" si="7"/>
        <v>'&lt;option value="60.3;4"&gt;B60.3/4&lt;/option&gt;</v>
      </c>
    </row>
    <row r="12" spans="1:12">
      <c r="A12" s="8" t="str">
        <f t="shared" si="0"/>
        <v>B60.3/5</v>
      </c>
      <c r="B12" s="7" t="s">
        <v>980</v>
      </c>
      <c r="C12" s="7">
        <v>5</v>
      </c>
      <c r="D12" s="8" t="s">
        <v>976</v>
      </c>
      <c r="E12" s="5" t="s">
        <v>977</v>
      </c>
      <c r="F12" s="8" t="str">
        <f t="shared" si="1"/>
        <v>B60.3/5</v>
      </c>
      <c r="G12" s="8" t="str">
        <f t="shared" si="2"/>
        <v>B60.3x5</v>
      </c>
      <c r="H12" s="8" t="str">
        <f t="shared" si="3"/>
        <v>Buis60.3/5</v>
      </c>
      <c r="I12" s="8" t="str">
        <f t="shared" si="4"/>
        <v>Buis60.3x5</v>
      </c>
      <c r="J12" s="8" t="str">
        <f t="shared" si="5"/>
        <v>synonyms":["B60.3/5","B60.3x5","Buis60.3/5","Buis60.3x5"]}]},</v>
      </c>
      <c r="K12" s="8" t="str">
        <f t="shared" si="6"/>
        <v>{"B60.3/5": [{"shape_coords":[60.3,5],"shape_name":"Round tube profile","synonyms":["B60.3/5","B60.3x5","Buis60.3/5","Buis60.3x5"]}]},</v>
      </c>
      <c r="L12" s="2" t="str">
        <f t="shared" si="7"/>
        <v>'&lt;option value="60.3;5"&gt;B60.3/5&lt;/option&gt;</v>
      </c>
    </row>
    <row r="13" spans="1:12">
      <c r="A13" s="8" t="str">
        <f t="shared" si="0"/>
        <v>B76.1/3.2</v>
      </c>
      <c r="B13" s="7" t="s">
        <v>867</v>
      </c>
      <c r="C13" s="7" t="s">
        <v>978</v>
      </c>
      <c r="D13" s="8" t="s">
        <v>976</v>
      </c>
      <c r="E13" s="5" t="s">
        <v>977</v>
      </c>
      <c r="F13" s="8" t="str">
        <f t="shared" si="1"/>
        <v>B76.1/3.2</v>
      </c>
      <c r="G13" s="8" t="str">
        <f t="shared" si="2"/>
        <v>B76.1x3.2</v>
      </c>
      <c r="H13" s="8" t="str">
        <f t="shared" si="3"/>
        <v>Buis76.1/3.2</v>
      </c>
      <c r="I13" s="8" t="str">
        <f t="shared" si="4"/>
        <v>Buis76.1x3.2</v>
      </c>
      <c r="J13" s="8" t="str">
        <f t="shared" si="5"/>
        <v>synonyms":["B76.1/3.2","B76.1x3.2","Buis76.1/3.2","Buis76.1x3.2"]}]},</v>
      </c>
      <c r="K13" s="8" t="str">
        <f t="shared" si="6"/>
        <v>{"B76.1/3.2": [{"shape_coords":[76.1,3.2],"shape_name":"Round tube profile","synonyms":["B76.1/3.2","B76.1x3.2","Buis76.1/3.2","Buis76.1x3.2"]}]},</v>
      </c>
      <c r="L13" s="2" t="str">
        <f t="shared" si="7"/>
        <v>'&lt;option value="76.1;3.2"&gt;B76.1/3.2&lt;/option&gt;</v>
      </c>
    </row>
    <row r="14" spans="1:12">
      <c r="A14" s="8" t="str">
        <f t="shared" si="0"/>
        <v>B76.1/4</v>
      </c>
      <c r="B14" s="7" t="s">
        <v>867</v>
      </c>
      <c r="C14" s="7">
        <v>4</v>
      </c>
      <c r="D14" s="8" t="s">
        <v>976</v>
      </c>
      <c r="E14" s="5" t="s">
        <v>977</v>
      </c>
      <c r="F14" s="8" t="str">
        <f t="shared" si="1"/>
        <v>B76.1/4</v>
      </c>
      <c r="G14" s="8" t="str">
        <f t="shared" si="2"/>
        <v>B76.1x4</v>
      </c>
      <c r="H14" s="8" t="str">
        <f t="shared" si="3"/>
        <v>Buis76.1/4</v>
      </c>
      <c r="I14" s="8" t="str">
        <f t="shared" si="4"/>
        <v>Buis76.1x4</v>
      </c>
      <c r="J14" s="8" t="str">
        <f t="shared" si="5"/>
        <v>synonyms":["B76.1/4","B76.1x4","Buis76.1/4","Buis76.1x4"]}]},</v>
      </c>
      <c r="K14" s="8" t="str">
        <f t="shared" si="6"/>
        <v>{"B76.1/4": [{"shape_coords":[76.1,4],"shape_name":"Round tube profile","synonyms":["B76.1/4","B76.1x4","Buis76.1/4","Buis76.1x4"]}]},</v>
      </c>
      <c r="L14" s="2" t="str">
        <f t="shared" si="7"/>
        <v>'&lt;option value="76.1;4"&gt;B76.1/4&lt;/option&gt;</v>
      </c>
    </row>
    <row r="15" spans="1:12">
      <c r="A15" s="8" t="str">
        <f t="shared" si="0"/>
        <v>B76.1/5</v>
      </c>
      <c r="B15" s="7" t="s">
        <v>867</v>
      </c>
      <c r="C15" s="7">
        <v>5</v>
      </c>
      <c r="D15" s="8" t="s">
        <v>976</v>
      </c>
      <c r="E15" s="5" t="s">
        <v>977</v>
      </c>
      <c r="F15" s="8" t="str">
        <f t="shared" si="1"/>
        <v>B76.1/5</v>
      </c>
      <c r="G15" s="8" t="str">
        <f t="shared" si="2"/>
        <v>B76.1x5</v>
      </c>
      <c r="H15" s="8" t="str">
        <f t="shared" si="3"/>
        <v>Buis76.1/5</v>
      </c>
      <c r="I15" s="8" t="str">
        <f t="shared" si="4"/>
        <v>Buis76.1x5</v>
      </c>
      <c r="J15" s="8" t="str">
        <f t="shared" si="5"/>
        <v>synonyms":["B76.1/5","B76.1x5","Buis76.1/5","Buis76.1x5"]}]},</v>
      </c>
      <c r="K15" s="8" t="str">
        <f t="shared" si="6"/>
        <v>{"B76.1/5": [{"shape_coords":[76.1,5],"shape_name":"Round tube profile","synonyms":["B76.1/5","B76.1x5","Buis76.1/5","Buis76.1x5"]}]},</v>
      </c>
      <c r="L15" s="2" t="str">
        <f t="shared" si="7"/>
        <v>'&lt;option value="76.1;5"&gt;B76.1/5&lt;/option&gt;</v>
      </c>
    </row>
    <row r="16" spans="1:12">
      <c r="A16" s="8" t="str">
        <f t="shared" si="0"/>
        <v>B88.9/3.2</v>
      </c>
      <c r="B16" s="7" t="s">
        <v>494</v>
      </c>
      <c r="C16" s="7" t="s">
        <v>978</v>
      </c>
      <c r="D16" s="8" t="s">
        <v>976</v>
      </c>
      <c r="E16" s="5" t="s">
        <v>977</v>
      </c>
      <c r="F16" s="8" t="str">
        <f t="shared" si="1"/>
        <v>B88.9/3.2</v>
      </c>
      <c r="G16" s="8" t="str">
        <f t="shared" si="2"/>
        <v>B88.9x3.2</v>
      </c>
      <c r="H16" s="8" t="str">
        <f t="shared" si="3"/>
        <v>Buis88.9/3.2</v>
      </c>
      <c r="I16" s="8" t="str">
        <f t="shared" si="4"/>
        <v>Buis88.9x3.2</v>
      </c>
      <c r="J16" s="8" t="str">
        <f t="shared" si="5"/>
        <v>synonyms":["B88.9/3.2","B88.9x3.2","Buis88.9/3.2","Buis88.9x3.2"]}]},</v>
      </c>
      <c r="K16" s="8" t="str">
        <f t="shared" si="6"/>
        <v>{"B88.9/3.2": [{"shape_coords":[88.9,3.2],"shape_name":"Round tube profile","synonyms":["B88.9/3.2","B88.9x3.2","Buis88.9/3.2","Buis88.9x3.2"]}]},</v>
      </c>
      <c r="L16" s="2" t="str">
        <f t="shared" si="7"/>
        <v>'&lt;option value="88.9;3.2"&gt;B88.9/3.2&lt;/option&gt;</v>
      </c>
    </row>
    <row r="17" spans="1:12">
      <c r="A17" s="8" t="str">
        <f t="shared" si="0"/>
        <v>B88.9/4</v>
      </c>
      <c r="B17" s="7" t="s">
        <v>494</v>
      </c>
      <c r="C17" s="7">
        <v>4</v>
      </c>
      <c r="D17" s="8" t="s">
        <v>976</v>
      </c>
      <c r="E17" s="5" t="s">
        <v>977</v>
      </c>
      <c r="F17" s="8" t="str">
        <f t="shared" si="1"/>
        <v>B88.9/4</v>
      </c>
      <c r="G17" s="8" t="str">
        <f t="shared" si="2"/>
        <v>B88.9x4</v>
      </c>
      <c r="H17" s="8" t="str">
        <f t="shared" si="3"/>
        <v>Buis88.9/4</v>
      </c>
      <c r="I17" s="8" t="str">
        <f t="shared" si="4"/>
        <v>Buis88.9x4</v>
      </c>
      <c r="J17" s="8" t="str">
        <f t="shared" si="5"/>
        <v>synonyms":["B88.9/4","B88.9x4","Buis88.9/4","Buis88.9x4"]}]},</v>
      </c>
      <c r="K17" s="8" t="str">
        <f t="shared" si="6"/>
        <v>{"B88.9/4": [{"shape_coords":[88.9,4],"shape_name":"Round tube profile","synonyms":["B88.9/4","B88.9x4","Buis88.9/4","Buis88.9x4"]}]},</v>
      </c>
      <c r="L17" s="2" t="str">
        <f t="shared" si="7"/>
        <v>'&lt;option value="88.9;4"&gt;B88.9/4&lt;/option&gt;</v>
      </c>
    </row>
    <row r="18" spans="1:12">
      <c r="A18" s="8" t="str">
        <f t="shared" si="0"/>
        <v>B88.9/5</v>
      </c>
      <c r="B18" s="7" t="s">
        <v>494</v>
      </c>
      <c r="C18" s="7">
        <v>5</v>
      </c>
      <c r="D18" s="8" t="s">
        <v>976</v>
      </c>
      <c r="E18" s="5" t="s">
        <v>977</v>
      </c>
      <c r="F18" s="8" t="str">
        <f t="shared" si="1"/>
        <v>B88.9/5</v>
      </c>
      <c r="G18" s="8" t="str">
        <f t="shared" si="2"/>
        <v>B88.9x5</v>
      </c>
      <c r="H18" s="8" t="str">
        <f t="shared" si="3"/>
        <v>Buis88.9/5</v>
      </c>
      <c r="I18" s="8" t="str">
        <f t="shared" si="4"/>
        <v>Buis88.9x5</v>
      </c>
      <c r="J18" s="8" t="str">
        <f t="shared" si="5"/>
        <v>synonyms":["B88.9/5","B88.9x5","Buis88.9/5","Buis88.9x5"]}]},</v>
      </c>
      <c r="K18" s="8" t="str">
        <f t="shared" si="6"/>
        <v>{"B88.9/5": [{"shape_coords":[88.9,5],"shape_name":"Round tube profile","synonyms":["B88.9/5","B88.9x5","Buis88.9/5","Buis88.9x5"]}]},</v>
      </c>
      <c r="L18" s="2" t="str">
        <f t="shared" si="7"/>
        <v>'&lt;option value="88.9;5"&gt;B88.9/5&lt;/option&gt;</v>
      </c>
    </row>
    <row r="19" spans="1:12">
      <c r="A19" s="8" t="str">
        <f t="shared" si="0"/>
        <v>B114.3/4</v>
      </c>
      <c r="B19" s="7" t="s">
        <v>981</v>
      </c>
      <c r="C19" s="7">
        <v>4</v>
      </c>
      <c r="D19" s="8" t="s">
        <v>976</v>
      </c>
      <c r="E19" s="5" t="s">
        <v>977</v>
      </c>
      <c r="F19" s="8" t="str">
        <f t="shared" si="1"/>
        <v>B114.3/4</v>
      </c>
      <c r="G19" s="8" t="str">
        <f t="shared" si="2"/>
        <v>B114.3x4</v>
      </c>
      <c r="H19" s="8" t="str">
        <f t="shared" si="3"/>
        <v>Buis114.3/4</v>
      </c>
      <c r="I19" s="8" t="str">
        <f t="shared" si="4"/>
        <v>Buis114.3x4</v>
      </c>
      <c r="J19" s="8" t="str">
        <f t="shared" si="5"/>
        <v>synonyms":["B114.3/4","B114.3x4","Buis114.3/4","Buis114.3x4"]}]},</v>
      </c>
      <c r="K19" s="8" t="str">
        <f t="shared" si="6"/>
        <v>{"B114.3/4": [{"shape_coords":[114.3,4],"shape_name":"Round tube profile","synonyms":["B114.3/4","B114.3x4","Buis114.3/4","Buis114.3x4"]}]},</v>
      </c>
      <c r="L19" s="2" t="str">
        <f t="shared" si="7"/>
        <v>'&lt;option value="114.3;4"&gt;B114.3/4&lt;/option&gt;</v>
      </c>
    </row>
    <row r="20" spans="1:12">
      <c r="A20" s="8" t="str">
        <f t="shared" si="0"/>
        <v>B114.3/5</v>
      </c>
      <c r="B20" s="7" t="s">
        <v>981</v>
      </c>
      <c r="C20" s="7">
        <v>5</v>
      </c>
      <c r="D20" s="8" t="s">
        <v>976</v>
      </c>
      <c r="E20" s="5" t="s">
        <v>977</v>
      </c>
      <c r="F20" s="8" t="str">
        <f t="shared" si="1"/>
        <v>B114.3/5</v>
      </c>
      <c r="G20" s="8" t="str">
        <f t="shared" si="2"/>
        <v>B114.3x5</v>
      </c>
      <c r="H20" s="8" t="str">
        <f t="shared" si="3"/>
        <v>Buis114.3/5</v>
      </c>
      <c r="I20" s="8" t="str">
        <f t="shared" si="4"/>
        <v>Buis114.3x5</v>
      </c>
      <c r="J20" s="8" t="str">
        <f t="shared" si="5"/>
        <v>synonyms":["B114.3/5","B114.3x5","Buis114.3/5","Buis114.3x5"]}]},</v>
      </c>
      <c r="K20" s="8" t="str">
        <f t="shared" si="6"/>
        <v>{"B114.3/5": [{"shape_coords":[114.3,5],"shape_name":"Round tube profile","synonyms":["B114.3/5","B114.3x5","Buis114.3/5","Buis114.3x5"]}]},</v>
      </c>
      <c r="L20" s="2" t="str">
        <f t="shared" si="7"/>
        <v>'&lt;option value="114.3;5"&gt;B114.3/5&lt;/option&gt;</v>
      </c>
    </row>
    <row r="21" spans="1:12">
      <c r="A21" s="8" t="str">
        <f t="shared" si="0"/>
        <v>B114.3/6.3</v>
      </c>
      <c r="B21" s="7" t="s">
        <v>981</v>
      </c>
      <c r="C21" s="7" t="s">
        <v>260</v>
      </c>
      <c r="D21" s="8" t="s">
        <v>976</v>
      </c>
      <c r="E21" s="5" t="s">
        <v>977</v>
      </c>
      <c r="F21" s="8" t="str">
        <f t="shared" si="1"/>
        <v>B114.3/6.3</v>
      </c>
      <c r="G21" s="8" t="str">
        <f t="shared" si="2"/>
        <v>B114.3x6.3</v>
      </c>
      <c r="H21" s="8" t="str">
        <f t="shared" si="3"/>
        <v>Buis114.3/6.3</v>
      </c>
      <c r="I21" s="8" t="str">
        <f t="shared" si="4"/>
        <v>Buis114.3x6.3</v>
      </c>
      <c r="J21" s="8" t="str">
        <f t="shared" si="5"/>
        <v>synonyms":["B114.3/6.3","B114.3x6.3","Buis114.3/6.3","Buis114.3x6.3"]}]},</v>
      </c>
      <c r="K21" s="8" t="str">
        <f t="shared" si="6"/>
        <v>{"B114.3/6.3": [{"shape_coords":[114.3,6.3],"shape_name":"Round tube profile","synonyms":["B114.3/6.3","B114.3x6.3","Buis114.3/6.3","Buis114.3x6.3"]}]},</v>
      </c>
      <c r="L21" s="2" t="str">
        <f t="shared" si="7"/>
        <v>'&lt;option value="114.3;6.3"&gt;B114.3/6.3&lt;/option&gt;</v>
      </c>
    </row>
    <row r="22" spans="1:12">
      <c r="A22" s="8" t="str">
        <f t="shared" si="0"/>
        <v>B139.7/4</v>
      </c>
      <c r="B22" s="7" t="s">
        <v>982</v>
      </c>
      <c r="C22" s="7">
        <v>4</v>
      </c>
      <c r="D22" s="8" t="s">
        <v>976</v>
      </c>
      <c r="E22" s="5" t="s">
        <v>977</v>
      </c>
      <c r="F22" s="8" t="str">
        <f t="shared" si="1"/>
        <v>B139.7/4</v>
      </c>
      <c r="G22" s="8" t="str">
        <f t="shared" si="2"/>
        <v>B139.7x4</v>
      </c>
      <c r="H22" s="8" t="str">
        <f t="shared" si="3"/>
        <v>Buis139.7/4</v>
      </c>
      <c r="I22" s="8" t="str">
        <f t="shared" si="4"/>
        <v>Buis139.7x4</v>
      </c>
      <c r="J22" s="8" t="str">
        <f t="shared" si="5"/>
        <v>synonyms":["B139.7/4","B139.7x4","Buis139.7/4","Buis139.7x4"]}]},</v>
      </c>
      <c r="K22" s="8" t="str">
        <f t="shared" si="6"/>
        <v>{"B139.7/4": [{"shape_coords":[139.7,4],"shape_name":"Round tube profile","synonyms":["B139.7/4","B139.7x4","Buis139.7/4","Buis139.7x4"]}]},</v>
      </c>
      <c r="L22" s="2" t="str">
        <f t="shared" si="7"/>
        <v>'&lt;option value="139.7;4"&gt;B139.7/4&lt;/option&gt;</v>
      </c>
    </row>
    <row r="23" spans="1:12">
      <c r="A23" s="8" t="str">
        <f t="shared" si="0"/>
        <v>B139.7/5</v>
      </c>
      <c r="B23" s="7" t="s">
        <v>982</v>
      </c>
      <c r="C23" s="7">
        <v>5</v>
      </c>
      <c r="D23" s="8" t="s">
        <v>976</v>
      </c>
      <c r="E23" s="5" t="s">
        <v>977</v>
      </c>
      <c r="F23" s="8" t="str">
        <f t="shared" si="1"/>
        <v>B139.7/5</v>
      </c>
      <c r="G23" s="8" t="str">
        <f t="shared" si="2"/>
        <v>B139.7x5</v>
      </c>
      <c r="H23" s="8" t="str">
        <f t="shared" si="3"/>
        <v>Buis139.7/5</v>
      </c>
      <c r="I23" s="8" t="str">
        <f t="shared" si="4"/>
        <v>Buis139.7x5</v>
      </c>
      <c r="J23" s="8" t="str">
        <f t="shared" si="5"/>
        <v>synonyms":["B139.7/5","B139.7x5","Buis139.7/5","Buis139.7x5"]}]},</v>
      </c>
      <c r="K23" s="8" t="str">
        <f t="shared" si="6"/>
        <v>{"B139.7/5": [{"shape_coords":[139.7,5],"shape_name":"Round tube profile","synonyms":["B139.7/5","B139.7x5","Buis139.7/5","Buis139.7x5"]}]},</v>
      </c>
      <c r="L23" s="2" t="str">
        <f t="shared" si="7"/>
        <v>'&lt;option value="139.7;5"&gt;B139.7/5&lt;/option&gt;</v>
      </c>
    </row>
    <row r="24" spans="1:12">
      <c r="A24" s="8" t="str">
        <f t="shared" si="0"/>
        <v>B139.7/6.3</v>
      </c>
      <c r="B24" s="7" t="s">
        <v>982</v>
      </c>
      <c r="C24" s="7" t="s">
        <v>260</v>
      </c>
      <c r="D24" s="8" t="s">
        <v>976</v>
      </c>
      <c r="E24" s="5" t="s">
        <v>977</v>
      </c>
      <c r="F24" s="8" t="str">
        <f t="shared" si="1"/>
        <v>B139.7/6.3</v>
      </c>
      <c r="G24" s="8" t="str">
        <f t="shared" si="2"/>
        <v>B139.7x6.3</v>
      </c>
      <c r="H24" s="8" t="str">
        <f t="shared" si="3"/>
        <v>Buis139.7/6.3</v>
      </c>
      <c r="I24" s="8" t="str">
        <f t="shared" si="4"/>
        <v>Buis139.7x6.3</v>
      </c>
      <c r="J24" s="8" t="str">
        <f t="shared" si="5"/>
        <v>synonyms":["B139.7/6.3","B139.7x6.3","Buis139.7/6.3","Buis139.7x6.3"]}]},</v>
      </c>
      <c r="K24" s="8" t="str">
        <f t="shared" si="6"/>
        <v>{"B139.7/6.3": [{"shape_coords":[139.7,6.3],"shape_name":"Round tube profile","synonyms":["B139.7/6.3","B139.7x6.3","Buis139.7/6.3","Buis139.7x6.3"]}]},</v>
      </c>
      <c r="L24" s="2" t="str">
        <f t="shared" si="7"/>
        <v>'&lt;option value="139.7;6.3"&gt;B139.7/6.3&lt;/option&gt;</v>
      </c>
    </row>
    <row r="25" spans="1:12">
      <c r="A25" s="8" t="str">
        <f t="shared" si="0"/>
        <v>B139.7/8</v>
      </c>
      <c r="B25" s="7" t="s">
        <v>982</v>
      </c>
      <c r="C25" s="7">
        <v>8</v>
      </c>
      <c r="D25" s="8" t="s">
        <v>976</v>
      </c>
      <c r="E25" s="5" t="s">
        <v>977</v>
      </c>
      <c r="F25" s="8" t="str">
        <f t="shared" si="1"/>
        <v>B139.7/8</v>
      </c>
      <c r="G25" s="8" t="str">
        <f t="shared" si="2"/>
        <v>B139.7x8</v>
      </c>
      <c r="H25" s="8" t="str">
        <f t="shared" si="3"/>
        <v>Buis139.7/8</v>
      </c>
      <c r="I25" s="8" t="str">
        <f t="shared" si="4"/>
        <v>Buis139.7x8</v>
      </c>
      <c r="J25" s="8" t="str">
        <f t="shared" si="5"/>
        <v>synonyms":["B139.7/8","B139.7x8","Buis139.7/8","Buis139.7x8"]}]},</v>
      </c>
      <c r="K25" s="8" t="str">
        <f t="shared" si="6"/>
        <v>{"B139.7/8": [{"shape_coords":[139.7,8],"shape_name":"Round tube profile","synonyms":["B139.7/8","B139.7x8","Buis139.7/8","Buis139.7x8"]}]},</v>
      </c>
      <c r="L25" s="2" t="str">
        <f t="shared" si="7"/>
        <v>'&lt;option value="139.7;8"&gt;B139.7/8&lt;/option&gt;</v>
      </c>
    </row>
    <row r="26" spans="1:12">
      <c r="A26" s="8" t="str">
        <f t="shared" si="0"/>
        <v>B168.3/5</v>
      </c>
      <c r="B26" s="7" t="s">
        <v>983</v>
      </c>
      <c r="C26" s="7">
        <v>5</v>
      </c>
      <c r="D26" s="8" t="s">
        <v>976</v>
      </c>
      <c r="E26" s="5" t="s">
        <v>977</v>
      </c>
      <c r="F26" s="8" t="str">
        <f t="shared" si="1"/>
        <v>B168.3/5</v>
      </c>
      <c r="G26" s="8" t="str">
        <f t="shared" si="2"/>
        <v>B168.3x5</v>
      </c>
      <c r="H26" s="8" t="str">
        <f t="shared" si="3"/>
        <v>Buis168.3/5</v>
      </c>
      <c r="I26" s="8" t="str">
        <f t="shared" si="4"/>
        <v>Buis168.3x5</v>
      </c>
      <c r="J26" s="8" t="str">
        <f t="shared" si="5"/>
        <v>synonyms":["B168.3/5","B168.3x5","Buis168.3/5","Buis168.3x5"]}]},</v>
      </c>
      <c r="K26" s="8" t="str">
        <f t="shared" si="6"/>
        <v>{"B168.3/5": [{"shape_coords":[168.3,5],"shape_name":"Round tube profile","synonyms":["B168.3/5","B168.3x5","Buis168.3/5","Buis168.3x5"]}]},</v>
      </c>
      <c r="L26" s="2" t="str">
        <f t="shared" si="7"/>
        <v>'&lt;option value="168.3;5"&gt;B168.3/5&lt;/option&gt;</v>
      </c>
    </row>
    <row r="27" spans="1:12">
      <c r="A27" s="8" t="str">
        <f t="shared" si="0"/>
        <v>B168.3/6.3</v>
      </c>
      <c r="B27" s="7" t="s">
        <v>983</v>
      </c>
      <c r="C27" s="7" t="s">
        <v>260</v>
      </c>
      <c r="D27" s="8" t="s">
        <v>976</v>
      </c>
      <c r="E27" s="5" t="s">
        <v>977</v>
      </c>
      <c r="F27" s="8" t="str">
        <f t="shared" si="1"/>
        <v>B168.3/6.3</v>
      </c>
      <c r="G27" s="8" t="str">
        <f t="shared" si="2"/>
        <v>B168.3x6.3</v>
      </c>
      <c r="H27" s="8" t="str">
        <f t="shared" si="3"/>
        <v>Buis168.3/6.3</v>
      </c>
      <c r="I27" s="8" t="str">
        <f t="shared" si="4"/>
        <v>Buis168.3x6.3</v>
      </c>
      <c r="J27" s="8" t="str">
        <f t="shared" si="5"/>
        <v>synonyms":["B168.3/6.3","B168.3x6.3","Buis168.3/6.3","Buis168.3x6.3"]}]},</v>
      </c>
      <c r="K27" s="8" t="str">
        <f t="shared" si="6"/>
        <v>{"B168.3/6.3": [{"shape_coords":[168.3,6.3],"shape_name":"Round tube profile","synonyms":["B168.3/6.3","B168.3x6.3","Buis168.3/6.3","Buis168.3x6.3"]}]},</v>
      </c>
      <c r="L27" s="2" t="str">
        <f t="shared" si="7"/>
        <v>'&lt;option value="168.3;6.3"&gt;B168.3/6.3&lt;/option&gt;</v>
      </c>
    </row>
    <row r="28" spans="1:12">
      <c r="A28" s="8" t="str">
        <f t="shared" si="0"/>
        <v>B168.3/8</v>
      </c>
      <c r="B28" s="7" t="s">
        <v>983</v>
      </c>
      <c r="C28" s="7">
        <v>8</v>
      </c>
      <c r="D28" s="8" t="s">
        <v>976</v>
      </c>
      <c r="E28" s="5" t="s">
        <v>977</v>
      </c>
      <c r="F28" s="8" t="str">
        <f t="shared" si="1"/>
        <v>B168.3/8</v>
      </c>
      <c r="G28" s="8" t="str">
        <f t="shared" si="2"/>
        <v>B168.3x8</v>
      </c>
      <c r="H28" s="8" t="str">
        <f t="shared" si="3"/>
        <v>Buis168.3/8</v>
      </c>
      <c r="I28" s="8" t="str">
        <f t="shared" si="4"/>
        <v>Buis168.3x8</v>
      </c>
      <c r="J28" s="8" t="str">
        <f t="shared" si="5"/>
        <v>synonyms":["B168.3/8","B168.3x8","Buis168.3/8","Buis168.3x8"]}]},</v>
      </c>
      <c r="K28" s="8" t="str">
        <f t="shared" si="6"/>
        <v>{"B168.3/8": [{"shape_coords":[168.3,8],"shape_name":"Round tube profile","synonyms":["B168.3/8","B168.3x8","Buis168.3/8","Buis168.3x8"]}]},</v>
      </c>
      <c r="L28" s="2" t="str">
        <f t="shared" si="7"/>
        <v>'&lt;option value="168.3;8"&gt;B168.3/8&lt;/option&gt;</v>
      </c>
    </row>
    <row r="29" spans="1:12">
      <c r="A29" s="8" t="str">
        <f t="shared" si="0"/>
        <v>B168.3/10</v>
      </c>
      <c r="B29" s="7" t="s">
        <v>983</v>
      </c>
      <c r="C29" s="7">
        <v>10</v>
      </c>
      <c r="D29" s="8" t="s">
        <v>976</v>
      </c>
      <c r="E29" s="5" t="s">
        <v>977</v>
      </c>
      <c r="F29" s="8" t="str">
        <f t="shared" si="1"/>
        <v>B168.3/10</v>
      </c>
      <c r="G29" s="8" t="str">
        <f t="shared" si="2"/>
        <v>B168.3x10</v>
      </c>
      <c r="H29" s="8" t="str">
        <f t="shared" si="3"/>
        <v>Buis168.3/10</v>
      </c>
      <c r="I29" s="8" t="str">
        <f t="shared" si="4"/>
        <v>Buis168.3x10</v>
      </c>
      <c r="J29" s="8" t="str">
        <f t="shared" si="5"/>
        <v>synonyms":["B168.3/10","B168.3x10","Buis168.3/10","Buis168.3x10"]}]},</v>
      </c>
      <c r="K29" s="8" t="str">
        <f t="shared" si="6"/>
        <v>{"B168.3/10": [{"shape_coords":[168.3,10],"shape_name":"Round tube profile","synonyms":["B168.3/10","B168.3x10","Buis168.3/10","Buis168.3x10"]}]},</v>
      </c>
      <c r="L29" s="2" t="str">
        <f t="shared" si="7"/>
        <v>'&lt;option value="168.3;10"&gt;B168.3/10&lt;/option&gt;</v>
      </c>
    </row>
    <row r="30" spans="1:12">
      <c r="A30" s="8" t="str">
        <f t="shared" si="0"/>
        <v>B193.7/6.3</v>
      </c>
      <c r="B30" s="7" t="s">
        <v>984</v>
      </c>
      <c r="C30" s="7" t="s">
        <v>260</v>
      </c>
      <c r="D30" s="8" t="s">
        <v>976</v>
      </c>
      <c r="E30" s="5" t="s">
        <v>977</v>
      </c>
      <c r="F30" s="8" t="str">
        <f t="shared" si="1"/>
        <v>B193.7/6.3</v>
      </c>
      <c r="G30" s="8" t="str">
        <f t="shared" si="2"/>
        <v>B193.7x6.3</v>
      </c>
      <c r="H30" s="8" t="str">
        <f t="shared" si="3"/>
        <v>Buis193.7/6.3</v>
      </c>
      <c r="I30" s="8" t="str">
        <f t="shared" si="4"/>
        <v>Buis193.7x6.3</v>
      </c>
      <c r="J30" s="8" t="str">
        <f t="shared" si="5"/>
        <v>synonyms":["B193.7/6.3","B193.7x6.3","Buis193.7/6.3","Buis193.7x6.3"]}]},</v>
      </c>
      <c r="K30" s="8" t="str">
        <f t="shared" si="6"/>
        <v>{"B193.7/6.3": [{"shape_coords":[193.7,6.3],"shape_name":"Round tube profile","synonyms":["B193.7/6.3","B193.7x6.3","Buis193.7/6.3","Buis193.7x6.3"]}]},</v>
      </c>
      <c r="L30" s="2" t="str">
        <f t="shared" si="7"/>
        <v>'&lt;option value="193.7;6.3"&gt;B193.7/6.3&lt;/option&gt;</v>
      </c>
    </row>
    <row r="31" spans="1:12">
      <c r="A31" s="8" t="str">
        <f t="shared" si="0"/>
        <v>B193.7/8</v>
      </c>
      <c r="B31" s="7" t="s">
        <v>984</v>
      </c>
      <c r="C31" s="7">
        <v>8</v>
      </c>
      <c r="D31" s="8" t="s">
        <v>976</v>
      </c>
      <c r="E31" s="5" t="s">
        <v>977</v>
      </c>
      <c r="F31" s="8" t="str">
        <f t="shared" si="1"/>
        <v>B193.7/8</v>
      </c>
      <c r="G31" s="8" t="str">
        <f t="shared" si="2"/>
        <v>B193.7x8</v>
      </c>
      <c r="H31" s="8" t="str">
        <f t="shared" si="3"/>
        <v>Buis193.7/8</v>
      </c>
      <c r="I31" s="8" t="str">
        <f t="shared" si="4"/>
        <v>Buis193.7x8</v>
      </c>
      <c r="J31" s="8" t="str">
        <f t="shared" si="5"/>
        <v>synonyms":["B193.7/8","B193.7x8","Buis193.7/8","Buis193.7x8"]}]},</v>
      </c>
      <c r="K31" s="8" t="str">
        <f t="shared" si="6"/>
        <v>{"B193.7/8": [{"shape_coords":[193.7,8],"shape_name":"Round tube profile","synonyms":["B193.7/8","B193.7x8","Buis193.7/8","Buis193.7x8"]}]},</v>
      </c>
      <c r="L31" s="2" t="str">
        <f t="shared" si="7"/>
        <v>'&lt;option value="193.7;8"&gt;B193.7/8&lt;/option&gt;</v>
      </c>
    </row>
    <row r="32" spans="1:12">
      <c r="A32" s="8" t="str">
        <f t="shared" si="0"/>
        <v>B193.7/10</v>
      </c>
      <c r="B32" s="7" t="s">
        <v>984</v>
      </c>
      <c r="C32" s="7">
        <v>10</v>
      </c>
      <c r="D32" s="8" t="s">
        <v>976</v>
      </c>
      <c r="E32" s="5" t="s">
        <v>977</v>
      </c>
      <c r="F32" s="8" t="str">
        <f t="shared" si="1"/>
        <v>B193.7/10</v>
      </c>
      <c r="G32" s="8" t="str">
        <f t="shared" si="2"/>
        <v>B193.7x10</v>
      </c>
      <c r="H32" s="8" t="str">
        <f t="shared" si="3"/>
        <v>Buis193.7/10</v>
      </c>
      <c r="I32" s="8" t="str">
        <f t="shared" si="4"/>
        <v>Buis193.7x10</v>
      </c>
      <c r="J32" s="8" t="str">
        <f t="shared" si="5"/>
        <v>synonyms":["B193.7/10","B193.7x10","Buis193.7/10","Buis193.7x10"]}]},</v>
      </c>
      <c r="K32" s="8" t="str">
        <f t="shared" si="6"/>
        <v>{"B193.7/10": [{"shape_coords":[193.7,10],"shape_name":"Round tube profile","synonyms":["B193.7/10","B193.7x10","Buis193.7/10","Buis193.7x10"]}]},</v>
      </c>
      <c r="L32" s="2" t="str">
        <f t="shared" si="7"/>
        <v>'&lt;option value="193.7;10"&gt;B193.7/10&lt;/option&gt;</v>
      </c>
    </row>
    <row r="33" spans="1:12">
      <c r="A33" s="8" t="str">
        <f t="shared" si="0"/>
        <v>B219.1/5.9</v>
      </c>
      <c r="B33" s="7" t="s">
        <v>985</v>
      </c>
      <c r="C33" s="7" t="s">
        <v>281</v>
      </c>
      <c r="D33" s="8" t="s">
        <v>976</v>
      </c>
      <c r="E33" s="5" t="s">
        <v>977</v>
      </c>
      <c r="F33" s="8" t="str">
        <f t="shared" si="1"/>
        <v>B219.1/5.9</v>
      </c>
      <c r="G33" s="8" t="str">
        <f t="shared" si="2"/>
        <v>B219.1x5.9</v>
      </c>
      <c r="H33" s="8" t="str">
        <f t="shared" si="3"/>
        <v>Buis219.1/5.9</v>
      </c>
      <c r="I33" s="8" t="str">
        <f t="shared" si="4"/>
        <v>Buis219.1x5.9</v>
      </c>
      <c r="J33" s="8" t="str">
        <f t="shared" si="5"/>
        <v>synonyms":["B219.1/5.9","B219.1x5.9","Buis219.1/5.9","Buis219.1x5.9"]}]},</v>
      </c>
      <c r="K33" s="8" t="str">
        <f t="shared" si="6"/>
        <v>{"B219.1/5.9": [{"shape_coords":[219.1,5.9],"shape_name":"Round tube profile","synonyms":["B219.1/5.9","B219.1x5.9","Buis219.1/5.9","Buis219.1x5.9"]}]},</v>
      </c>
      <c r="L33" s="2" t="str">
        <f t="shared" si="7"/>
        <v>'&lt;option value="219.1;5.9"&gt;B219.1/5.9&lt;/option&gt;</v>
      </c>
    </row>
    <row r="34" spans="1:12">
      <c r="A34" s="8" t="str">
        <f t="shared" si="0"/>
        <v>B219.1/6.3</v>
      </c>
      <c r="B34" s="7" t="s">
        <v>985</v>
      </c>
      <c r="C34" s="7" t="s">
        <v>260</v>
      </c>
      <c r="D34" s="8" t="s">
        <v>976</v>
      </c>
      <c r="E34" s="5" t="s">
        <v>977</v>
      </c>
      <c r="F34" s="8" t="str">
        <f t="shared" si="1"/>
        <v>B219.1/6.3</v>
      </c>
      <c r="G34" s="8" t="str">
        <f t="shared" si="2"/>
        <v>B219.1x6.3</v>
      </c>
      <c r="H34" s="8" t="str">
        <f t="shared" si="3"/>
        <v>Buis219.1/6.3</v>
      </c>
      <c r="I34" s="8" t="str">
        <f t="shared" si="4"/>
        <v>Buis219.1x6.3</v>
      </c>
      <c r="J34" s="8" t="str">
        <f t="shared" si="5"/>
        <v>synonyms":["B219.1/6.3","B219.1x6.3","Buis219.1/6.3","Buis219.1x6.3"]}]},</v>
      </c>
      <c r="K34" s="8" t="str">
        <f t="shared" si="6"/>
        <v>{"B219.1/6.3": [{"shape_coords":[219.1,6.3],"shape_name":"Round tube profile","synonyms":["B219.1/6.3","B219.1x6.3","Buis219.1/6.3","Buis219.1x6.3"]}]},</v>
      </c>
      <c r="L34" s="2" t="str">
        <f t="shared" si="7"/>
        <v>'&lt;option value="219.1;6.3"&gt;B219.1/6.3&lt;/option&gt;</v>
      </c>
    </row>
    <row r="35" spans="1:12">
      <c r="A35" s="8" t="str">
        <f t="shared" si="0"/>
        <v>B219.1/8</v>
      </c>
      <c r="B35" s="7" t="s">
        <v>985</v>
      </c>
      <c r="C35" s="7">
        <v>8</v>
      </c>
      <c r="D35" s="8" t="s">
        <v>976</v>
      </c>
      <c r="E35" s="5" t="s">
        <v>977</v>
      </c>
      <c r="F35" s="8" t="str">
        <f t="shared" si="1"/>
        <v>B219.1/8</v>
      </c>
      <c r="G35" s="8" t="str">
        <f t="shared" si="2"/>
        <v>B219.1x8</v>
      </c>
      <c r="H35" s="8" t="str">
        <f t="shared" si="3"/>
        <v>Buis219.1/8</v>
      </c>
      <c r="I35" s="8" t="str">
        <f t="shared" si="4"/>
        <v>Buis219.1x8</v>
      </c>
      <c r="J35" s="8" t="str">
        <f t="shared" si="5"/>
        <v>synonyms":["B219.1/8","B219.1x8","Buis219.1/8","Buis219.1x8"]}]},</v>
      </c>
      <c r="K35" s="8" t="str">
        <f t="shared" si="6"/>
        <v>{"B219.1/8": [{"shape_coords":[219.1,8],"shape_name":"Round tube profile","synonyms":["B219.1/8","B219.1x8","Buis219.1/8","Buis219.1x8"]}]},</v>
      </c>
      <c r="L35" s="2" t="str">
        <f t="shared" si="7"/>
        <v>'&lt;option value="219.1;8"&gt;B219.1/8&lt;/option&gt;</v>
      </c>
    </row>
    <row r="36" spans="1:12">
      <c r="A36" s="8" t="str">
        <f t="shared" ref="A36:A67" si="8">"B" &amp;B36 &amp;"/" &amp; C36</f>
        <v>B219.1/10</v>
      </c>
      <c r="B36" s="7" t="s">
        <v>985</v>
      </c>
      <c r="C36" s="7">
        <v>10</v>
      </c>
      <c r="D36" s="8" t="s">
        <v>976</v>
      </c>
      <c r="E36" s="5" t="s">
        <v>977</v>
      </c>
      <c r="F36" s="8" t="str">
        <f t="shared" ref="F36:F67" si="9">A36</f>
        <v>B219.1/10</v>
      </c>
      <c r="G36" s="8" t="str">
        <f t="shared" ref="G36:G67" si="10">"B" &amp;B36 &amp;"x" &amp; C36</f>
        <v>B219.1x10</v>
      </c>
      <c r="H36" s="8" t="str">
        <f t="shared" ref="H36:H67" si="11">"Buis" &amp;B36 &amp;"/" &amp; C36</f>
        <v>Buis219.1/10</v>
      </c>
      <c r="I36" s="8" t="str">
        <f t="shared" ref="I36:I67" si="12">"Buis" &amp;B36 &amp;"x" &amp; C36</f>
        <v>Buis219.1x10</v>
      </c>
      <c r="J36" s="8" t="str">
        <f t="shared" ref="J36:J67" si="13" xml:space="preserve"> "synonyms"&amp;""""&amp;":["&amp;""""&amp;F36&amp;""""&amp;","&amp;""""&amp;G36&amp;""""&amp;","&amp;""""&amp;H36&amp;""""&amp;","&amp;""""&amp;I36&amp;""""&amp;"]}]},"</f>
        <v>synonyms":["B219.1/10","B219.1x10","Buis219.1/10","Buis219.1x10"]}]},</v>
      </c>
      <c r="K36" s="8" t="str">
        <f t="shared" ref="K36:K67" si="14">"{" &amp; """"&amp;A36&amp;""""&amp;": [{""" &amp;"shape_coords"&amp;"""" &amp; ":" &amp; "[" &amp; B36 &amp; "," &amp;C36 &amp; "]," &amp; """" &amp;"shape_name"&amp;"""" &amp; ":" &amp; """" &amp;D36 &amp; """" &amp; "," &amp; """"&amp;J36</f>
        <v>{"B219.1/10": [{"shape_coords":[219.1,10],"shape_name":"Round tube profile","synonyms":["B219.1/10","B219.1x10","Buis219.1/10","Buis219.1x10"]}]},</v>
      </c>
      <c r="L36" s="2" t="str">
        <f t="shared" si="7"/>
        <v>'&lt;option value="219.1;10"&gt;B219.1/10&lt;/option&gt;</v>
      </c>
    </row>
    <row r="37" spans="1:12">
      <c r="A37" s="8" t="str">
        <f t="shared" si="8"/>
        <v>B244.5/6.3</v>
      </c>
      <c r="B37" s="7" t="s">
        <v>986</v>
      </c>
      <c r="C37" s="7" t="s">
        <v>260</v>
      </c>
      <c r="D37" s="8" t="s">
        <v>976</v>
      </c>
      <c r="E37" s="5" t="s">
        <v>977</v>
      </c>
      <c r="F37" s="8" t="str">
        <f t="shared" si="9"/>
        <v>B244.5/6.3</v>
      </c>
      <c r="G37" s="8" t="str">
        <f t="shared" si="10"/>
        <v>B244.5x6.3</v>
      </c>
      <c r="H37" s="8" t="str">
        <f t="shared" si="11"/>
        <v>Buis244.5/6.3</v>
      </c>
      <c r="I37" s="8" t="str">
        <f t="shared" si="12"/>
        <v>Buis244.5x6.3</v>
      </c>
      <c r="J37" s="8" t="str">
        <f t="shared" si="13"/>
        <v>synonyms":["B244.5/6.3","B244.5x6.3","Buis244.5/6.3","Buis244.5x6.3"]}]},</v>
      </c>
      <c r="K37" s="8" t="str">
        <f t="shared" si="14"/>
        <v>{"B244.5/6.3": [{"shape_coords":[244.5,6.3],"shape_name":"Round tube profile","synonyms":["B244.5/6.3","B244.5x6.3","Buis244.5/6.3","Buis244.5x6.3"]}]},</v>
      </c>
      <c r="L37" s="2" t="str">
        <f t="shared" si="7"/>
        <v>'&lt;option value="244.5;6.3"&gt;B244.5/6.3&lt;/option&gt;</v>
      </c>
    </row>
    <row r="38" spans="1:12">
      <c r="A38" s="8" t="str">
        <f t="shared" si="8"/>
        <v>B244.5/8</v>
      </c>
      <c r="B38" s="7" t="s">
        <v>986</v>
      </c>
      <c r="C38" s="7">
        <v>8</v>
      </c>
      <c r="D38" s="8" t="s">
        <v>976</v>
      </c>
      <c r="E38" s="5" t="s">
        <v>977</v>
      </c>
      <c r="F38" s="8" t="str">
        <f t="shared" si="9"/>
        <v>B244.5/8</v>
      </c>
      <c r="G38" s="8" t="str">
        <f t="shared" si="10"/>
        <v>B244.5x8</v>
      </c>
      <c r="H38" s="8" t="str">
        <f t="shared" si="11"/>
        <v>Buis244.5/8</v>
      </c>
      <c r="I38" s="8" t="str">
        <f t="shared" si="12"/>
        <v>Buis244.5x8</v>
      </c>
      <c r="J38" s="8" t="str">
        <f t="shared" si="13"/>
        <v>synonyms":["B244.5/8","B244.5x8","Buis244.5/8","Buis244.5x8"]}]},</v>
      </c>
      <c r="K38" s="8" t="str">
        <f t="shared" si="14"/>
        <v>{"B244.5/8": [{"shape_coords":[244.5,8],"shape_name":"Round tube profile","synonyms":["B244.5/8","B244.5x8","Buis244.5/8","Buis244.5x8"]}]},</v>
      </c>
      <c r="L38" s="2" t="str">
        <f t="shared" si="7"/>
        <v>'&lt;option value="244.5;8"&gt;B244.5/8&lt;/option&gt;</v>
      </c>
    </row>
    <row r="39" spans="1:12">
      <c r="A39" s="8" t="str">
        <f t="shared" si="8"/>
        <v>B244.5/10</v>
      </c>
      <c r="B39" s="7" t="s">
        <v>986</v>
      </c>
      <c r="C39" s="7">
        <v>10</v>
      </c>
      <c r="D39" s="8" t="s">
        <v>976</v>
      </c>
      <c r="E39" s="5" t="s">
        <v>977</v>
      </c>
      <c r="F39" s="8" t="str">
        <f t="shared" si="9"/>
        <v>B244.5/10</v>
      </c>
      <c r="G39" s="8" t="str">
        <f t="shared" si="10"/>
        <v>B244.5x10</v>
      </c>
      <c r="H39" s="8" t="str">
        <f t="shared" si="11"/>
        <v>Buis244.5/10</v>
      </c>
      <c r="I39" s="8" t="str">
        <f t="shared" si="12"/>
        <v>Buis244.5x10</v>
      </c>
      <c r="J39" s="8" t="str">
        <f t="shared" si="13"/>
        <v>synonyms":["B244.5/10","B244.5x10","Buis244.5/10","Buis244.5x10"]}]},</v>
      </c>
      <c r="K39" s="8" t="str">
        <f t="shared" si="14"/>
        <v>{"B244.5/10": [{"shape_coords":[244.5,10],"shape_name":"Round tube profile","synonyms":["B244.5/10","B244.5x10","Buis244.5/10","Buis244.5x10"]}]},</v>
      </c>
      <c r="L39" s="2" t="str">
        <f t="shared" si="7"/>
        <v>'&lt;option value="244.5;10"&gt;B244.5/10&lt;/option&gt;</v>
      </c>
    </row>
    <row r="40" spans="1:12">
      <c r="A40" s="8" t="str">
        <f t="shared" si="8"/>
        <v>B244.5/12.5</v>
      </c>
      <c r="B40" s="7" t="s">
        <v>986</v>
      </c>
      <c r="C40" s="7" t="s">
        <v>76</v>
      </c>
      <c r="D40" s="8" t="s">
        <v>976</v>
      </c>
      <c r="E40" s="5" t="s">
        <v>977</v>
      </c>
      <c r="F40" s="8" t="str">
        <f t="shared" si="9"/>
        <v>B244.5/12.5</v>
      </c>
      <c r="G40" s="8" t="str">
        <f t="shared" si="10"/>
        <v>B244.5x12.5</v>
      </c>
      <c r="H40" s="8" t="str">
        <f t="shared" si="11"/>
        <v>Buis244.5/12.5</v>
      </c>
      <c r="I40" s="8" t="str">
        <f t="shared" si="12"/>
        <v>Buis244.5x12.5</v>
      </c>
      <c r="J40" s="8" t="str">
        <f t="shared" si="13"/>
        <v>synonyms":["B244.5/12.5","B244.5x12.5","Buis244.5/12.5","Buis244.5x12.5"]}]},</v>
      </c>
      <c r="K40" s="8" t="str">
        <f t="shared" si="14"/>
        <v>{"B244.5/12.5": [{"shape_coords":[244.5,12.5],"shape_name":"Round tube profile","synonyms":["B244.5/12.5","B244.5x12.5","Buis244.5/12.5","Buis244.5x12.5"]}]},</v>
      </c>
      <c r="L40" s="2" t="str">
        <f t="shared" si="7"/>
        <v>'&lt;option value="244.5;12.5"&gt;B244.5/12.5&lt;/option&gt;</v>
      </c>
    </row>
    <row r="41" spans="1:12">
      <c r="A41" s="8" t="str">
        <f t="shared" si="8"/>
        <v>B273/6.3</v>
      </c>
      <c r="B41" s="7">
        <v>273</v>
      </c>
      <c r="C41" s="7" t="s">
        <v>260</v>
      </c>
      <c r="D41" s="8" t="s">
        <v>976</v>
      </c>
      <c r="E41" s="5" t="s">
        <v>977</v>
      </c>
      <c r="F41" s="8" t="str">
        <f t="shared" si="9"/>
        <v>B273/6.3</v>
      </c>
      <c r="G41" s="8" t="str">
        <f t="shared" si="10"/>
        <v>B273x6.3</v>
      </c>
      <c r="H41" s="8" t="str">
        <f t="shared" si="11"/>
        <v>Buis273/6.3</v>
      </c>
      <c r="I41" s="8" t="str">
        <f t="shared" si="12"/>
        <v>Buis273x6.3</v>
      </c>
      <c r="J41" s="8" t="str">
        <f t="shared" si="13"/>
        <v>synonyms":["B273/6.3","B273x6.3","Buis273/6.3","Buis273x6.3"]}]},</v>
      </c>
      <c r="K41" s="8" t="str">
        <f t="shared" si="14"/>
        <v>{"B273/6.3": [{"shape_coords":[273,6.3],"shape_name":"Round tube profile","synonyms":["B273/6.3","B273x6.3","Buis273/6.3","Buis273x6.3"]}]},</v>
      </c>
      <c r="L41" s="2" t="str">
        <f t="shared" si="7"/>
        <v>'&lt;option value="273;6.3"&gt;B273/6.3&lt;/option&gt;</v>
      </c>
    </row>
    <row r="42" spans="1:12">
      <c r="A42" s="8" t="str">
        <f t="shared" si="8"/>
        <v>B273/8</v>
      </c>
      <c r="B42" s="7">
        <v>273</v>
      </c>
      <c r="C42" s="7">
        <v>8</v>
      </c>
      <c r="D42" s="8" t="s">
        <v>976</v>
      </c>
      <c r="E42" s="5" t="s">
        <v>977</v>
      </c>
      <c r="F42" s="8" t="str">
        <f t="shared" si="9"/>
        <v>B273/8</v>
      </c>
      <c r="G42" s="8" t="str">
        <f t="shared" si="10"/>
        <v>B273x8</v>
      </c>
      <c r="H42" s="8" t="str">
        <f t="shared" si="11"/>
        <v>Buis273/8</v>
      </c>
      <c r="I42" s="8" t="str">
        <f t="shared" si="12"/>
        <v>Buis273x8</v>
      </c>
      <c r="J42" s="8" t="str">
        <f t="shared" si="13"/>
        <v>synonyms":["B273/8","B273x8","Buis273/8","Buis273x8"]}]},</v>
      </c>
      <c r="K42" s="8" t="str">
        <f t="shared" si="14"/>
        <v>{"B273/8": [{"shape_coords":[273,8],"shape_name":"Round tube profile","synonyms":["B273/8","B273x8","Buis273/8","Buis273x8"]}]},</v>
      </c>
      <c r="L42" s="2" t="str">
        <f t="shared" si="7"/>
        <v>'&lt;option value="273;8"&gt;B273/8&lt;/option&gt;</v>
      </c>
    </row>
    <row r="43" spans="1:12">
      <c r="A43" s="8" t="str">
        <f t="shared" si="8"/>
        <v>B273/10</v>
      </c>
      <c r="B43" s="7">
        <v>273</v>
      </c>
      <c r="C43" s="7">
        <v>10</v>
      </c>
      <c r="D43" s="8" t="s">
        <v>976</v>
      </c>
      <c r="E43" s="5" t="s">
        <v>977</v>
      </c>
      <c r="F43" s="8" t="str">
        <f t="shared" si="9"/>
        <v>B273/10</v>
      </c>
      <c r="G43" s="8" t="str">
        <f t="shared" si="10"/>
        <v>B273x10</v>
      </c>
      <c r="H43" s="8" t="str">
        <f t="shared" si="11"/>
        <v>Buis273/10</v>
      </c>
      <c r="I43" s="8" t="str">
        <f t="shared" si="12"/>
        <v>Buis273x10</v>
      </c>
      <c r="J43" s="8" t="str">
        <f t="shared" si="13"/>
        <v>synonyms":["B273/10","B273x10","Buis273/10","Buis273x10"]}]},</v>
      </c>
      <c r="K43" s="8" t="str">
        <f t="shared" si="14"/>
        <v>{"B273/10": [{"shape_coords":[273,10],"shape_name":"Round tube profile","synonyms":["B273/10","B273x10","Buis273/10","Buis273x10"]}]},</v>
      </c>
      <c r="L43" s="2" t="str">
        <f t="shared" si="7"/>
        <v>'&lt;option value="273;10"&gt;B273/10&lt;/option&gt;</v>
      </c>
    </row>
    <row r="44" spans="1:12">
      <c r="A44" s="8" t="str">
        <f t="shared" si="8"/>
        <v>B273/12.5</v>
      </c>
      <c r="B44" s="7">
        <v>273</v>
      </c>
      <c r="C44" s="7" t="s">
        <v>76</v>
      </c>
      <c r="D44" s="8" t="s">
        <v>976</v>
      </c>
      <c r="E44" s="5" t="s">
        <v>977</v>
      </c>
      <c r="F44" s="8" t="str">
        <f t="shared" si="9"/>
        <v>B273/12.5</v>
      </c>
      <c r="G44" s="8" t="str">
        <f t="shared" si="10"/>
        <v>B273x12.5</v>
      </c>
      <c r="H44" s="8" t="str">
        <f t="shared" si="11"/>
        <v>Buis273/12.5</v>
      </c>
      <c r="I44" s="8" t="str">
        <f t="shared" si="12"/>
        <v>Buis273x12.5</v>
      </c>
      <c r="J44" s="8" t="str">
        <f t="shared" si="13"/>
        <v>synonyms":["B273/12.5","B273x12.5","Buis273/12.5","Buis273x12.5"]}]},</v>
      </c>
      <c r="K44" s="8" t="str">
        <f t="shared" si="14"/>
        <v>{"B273/12.5": [{"shape_coords":[273,12.5],"shape_name":"Round tube profile","synonyms":["B273/12.5","B273x12.5","Buis273/12.5","Buis273x12.5"]}]},</v>
      </c>
      <c r="L44" s="2" t="str">
        <f t="shared" si="7"/>
        <v>'&lt;option value="273;12.5"&gt;B273/12.5&lt;/option&gt;</v>
      </c>
    </row>
    <row r="45" spans="1:12">
      <c r="A45" s="8" t="str">
        <f t="shared" si="8"/>
        <v>B323.9/8</v>
      </c>
      <c r="B45" s="7" t="s">
        <v>987</v>
      </c>
      <c r="C45" s="7">
        <v>8</v>
      </c>
      <c r="D45" s="8" t="s">
        <v>976</v>
      </c>
      <c r="E45" s="5" t="s">
        <v>977</v>
      </c>
      <c r="F45" s="8" t="str">
        <f t="shared" si="9"/>
        <v>B323.9/8</v>
      </c>
      <c r="G45" s="8" t="str">
        <f t="shared" si="10"/>
        <v>B323.9x8</v>
      </c>
      <c r="H45" s="8" t="str">
        <f t="shared" si="11"/>
        <v>Buis323.9/8</v>
      </c>
      <c r="I45" s="8" t="str">
        <f t="shared" si="12"/>
        <v>Buis323.9x8</v>
      </c>
      <c r="J45" s="8" t="str">
        <f t="shared" si="13"/>
        <v>synonyms":["B323.9/8","B323.9x8","Buis323.9/8","Buis323.9x8"]}]},</v>
      </c>
      <c r="K45" s="8" t="str">
        <f t="shared" si="14"/>
        <v>{"B323.9/8": [{"shape_coords":[323.9,8],"shape_name":"Round tube profile","synonyms":["B323.9/8","B323.9x8","Buis323.9/8","Buis323.9x8"]}]},</v>
      </c>
      <c r="L45" s="2" t="str">
        <f t="shared" si="7"/>
        <v>'&lt;option value="323.9;8"&gt;B323.9/8&lt;/option&gt;</v>
      </c>
    </row>
    <row r="46" spans="1:12">
      <c r="A46" s="8" t="str">
        <f t="shared" si="8"/>
        <v>B323.9/10</v>
      </c>
      <c r="B46" s="7" t="s">
        <v>987</v>
      </c>
      <c r="C46" s="7">
        <v>10</v>
      </c>
      <c r="D46" s="8" t="s">
        <v>976</v>
      </c>
      <c r="E46" s="5" t="s">
        <v>977</v>
      </c>
      <c r="F46" s="8" t="str">
        <f t="shared" si="9"/>
        <v>B323.9/10</v>
      </c>
      <c r="G46" s="8" t="str">
        <f t="shared" si="10"/>
        <v>B323.9x10</v>
      </c>
      <c r="H46" s="8" t="str">
        <f t="shared" si="11"/>
        <v>Buis323.9/10</v>
      </c>
      <c r="I46" s="8" t="str">
        <f t="shared" si="12"/>
        <v>Buis323.9x10</v>
      </c>
      <c r="J46" s="8" t="str">
        <f t="shared" si="13"/>
        <v>synonyms":["B323.9/10","B323.9x10","Buis323.9/10","Buis323.9x10"]}]},</v>
      </c>
      <c r="K46" s="8" t="str">
        <f t="shared" si="14"/>
        <v>{"B323.9/10": [{"shape_coords":[323.9,10],"shape_name":"Round tube profile","synonyms":["B323.9/10","B323.9x10","Buis323.9/10","Buis323.9x10"]}]},</v>
      </c>
      <c r="L46" s="2" t="str">
        <f t="shared" si="7"/>
        <v>'&lt;option value="323.9;10"&gt;B323.9/10&lt;/option&gt;</v>
      </c>
    </row>
    <row r="47" spans="1:12">
      <c r="A47" s="8" t="str">
        <f t="shared" si="8"/>
        <v>B323.9/12.5</v>
      </c>
      <c r="B47" s="7" t="s">
        <v>987</v>
      </c>
      <c r="C47" s="7" t="s">
        <v>76</v>
      </c>
      <c r="D47" s="8" t="s">
        <v>976</v>
      </c>
      <c r="E47" s="5" t="s">
        <v>977</v>
      </c>
      <c r="F47" s="8" t="str">
        <f t="shared" si="9"/>
        <v>B323.9/12.5</v>
      </c>
      <c r="G47" s="8" t="str">
        <f t="shared" si="10"/>
        <v>B323.9x12.5</v>
      </c>
      <c r="H47" s="8" t="str">
        <f t="shared" si="11"/>
        <v>Buis323.9/12.5</v>
      </c>
      <c r="I47" s="8" t="str">
        <f t="shared" si="12"/>
        <v>Buis323.9x12.5</v>
      </c>
      <c r="J47" s="8" t="str">
        <f t="shared" si="13"/>
        <v>synonyms":["B323.9/12.5","B323.9x12.5","Buis323.9/12.5","Buis323.9x12.5"]}]},</v>
      </c>
      <c r="K47" s="8" t="str">
        <f t="shared" si="14"/>
        <v>{"B323.9/12.5": [{"shape_coords":[323.9,12.5],"shape_name":"Round tube profile","synonyms":["B323.9/12.5","B323.9x12.5","Buis323.9/12.5","Buis323.9x12.5"]}]},</v>
      </c>
      <c r="L47" s="2" t="str">
        <f t="shared" si="7"/>
        <v>'&lt;option value="323.9;12.5"&gt;B323.9/12.5&lt;/option&gt;</v>
      </c>
    </row>
    <row r="48" spans="1:12">
      <c r="A48" s="8" t="str">
        <f t="shared" si="8"/>
        <v>B355.6/8</v>
      </c>
      <c r="B48" s="7" t="s">
        <v>988</v>
      </c>
      <c r="C48" s="7">
        <v>8</v>
      </c>
      <c r="D48" s="8" t="s">
        <v>976</v>
      </c>
      <c r="E48" s="5" t="s">
        <v>977</v>
      </c>
      <c r="F48" s="8" t="str">
        <f t="shared" si="9"/>
        <v>B355.6/8</v>
      </c>
      <c r="G48" s="8" t="str">
        <f t="shared" si="10"/>
        <v>B355.6x8</v>
      </c>
      <c r="H48" s="8" t="str">
        <f t="shared" si="11"/>
        <v>Buis355.6/8</v>
      </c>
      <c r="I48" s="8" t="str">
        <f t="shared" si="12"/>
        <v>Buis355.6x8</v>
      </c>
      <c r="J48" s="8" t="str">
        <f t="shared" si="13"/>
        <v>synonyms":["B355.6/8","B355.6x8","Buis355.6/8","Buis355.6x8"]}]},</v>
      </c>
      <c r="K48" s="8" t="str">
        <f t="shared" si="14"/>
        <v>{"B355.6/8": [{"shape_coords":[355.6,8],"shape_name":"Round tube profile","synonyms":["B355.6/8","B355.6x8","Buis355.6/8","Buis355.6x8"]}]},</v>
      </c>
      <c r="L48" s="2" t="str">
        <f t="shared" si="7"/>
        <v>'&lt;option value="355.6;8"&gt;B355.6/8&lt;/option&gt;</v>
      </c>
    </row>
    <row r="49" spans="1:12">
      <c r="A49" s="8" t="str">
        <f t="shared" si="8"/>
        <v>B355.6/10</v>
      </c>
      <c r="B49" s="7" t="s">
        <v>988</v>
      </c>
      <c r="C49" s="7">
        <v>10</v>
      </c>
      <c r="D49" s="8" t="s">
        <v>976</v>
      </c>
      <c r="E49" s="5" t="s">
        <v>977</v>
      </c>
      <c r="F49" s="8" t="str">
        <f t="shared" si="9"/>
        <v>B355.6/10</v>
      </c>
      <c r="G49" s="8" t="str">
        <f t="shared" si="10"/>
        <v>B355.6x10</v>
      </c>
      <c r="H49" s="8" t="str">
        <f t="shared" si="11"/>
        <v>Buis355.6/10</v>
      </c>
      <c r="I49" s="8" t="str">
        <f t="shared" si="12"/>
        <v>Buis355.6x10</v>
      </c>
      <c r="J49" s="8" t="str">
        <f t="shared" si="13"/>
        <v>synonyms":["B355.6/10","B355.6x10","Buis355.6/10","Buis355.6x10"]}]},</v>
      </c>
      <c r="K49" s="8" t="str">
        <f t="shared" si="14"/>
        <v>{"B355.6/10": [{"shape_coords":[355.6,10],"shape_name":"Round tube profile","synonyms":["B355.6/10","B355.6x10","Buis355.6/10","Buis355.6x10"]}]},</v>
      </c>
      <c r="L49" s="2" t="str">
        <f t="shared" si="7"/>
        <v>'&lt;option value="355.6;10"&gt;B355.6/10&lt;/option&gt;</v>
      </c>
    </row>
    <row r="50" spans="1:12">
      <c r="A50" s="8" t="str">
        <f t="shared" si="8"/>
        <v>B355.6/12.5</v>
      </c>
      <c r="B50" s="7" t="s">
        <v>988</v>
      </c>
      <c r="C50" s="7" t="s">
        <v>76</v>
      </c>
      <c r="D50" s="8" t="s">
        <v>976</v>
      </c>
      <c r="E50" s="5" t="s">
        <v>977</v>
      </c>
      <c r="F50" s="8" t="str">
        <f t="shared" si="9"/>
        <v>B355.6/12.5</v>
      </c>
      <c r="G50" s="8" t="str">
        <f t="shared" si="10"/>
        <v>B355.6x12.5</v>
      </c>
      <c r="H50" s="8" t="str">
        <f t="shared" si="11"/>
        <v>Buis355.6/12.5</v>
      </c>
      <c r="I50" s="8" t="str">
        <f t="shared" si="12"/>
        <v>Buis355.6x12.5</v>
      </c>
      <c r="J50" s="8" t="str">
        <f t="shared" si="13"/>
        <v>synonyms":["B355.6/12.5","B355.6x12.5","Buis355.6/12.5","Buis355.6x12.5"]}]},</v>
      </c>
      <c r="K50" s="8" t="str">
        <f t="shared" si="14"/>
        <v>{"B355.6/12.5": [{"shape_coords":[355.6,12.5],"shape_name":"Round tube profile","synonyms":["B355.6/12.5","B355.6x12.5","Buis355.6/12.5","Buis355.6x12.5"]}]},</v>
      </c>
      <c r="L50" s="2" t="str">
        <f t="shared" si="7"/>
        <v>'&lt;option value="355.6;12.5"&gt;B355.6/12.5&lt;/option&gt;</v>
      </c>
    </row>
    <row r="51" spans="1:12">
      <c r="A51" s="8" t="str">
        <f t="shared" si="8"/>
        <v>B355.6/16</v>
      </c>
      <c r="B51" s="7" t="s">
        <v>988</v>
      </c>
      <c r="C51" s="7">
        <v>16</v>
      </c>
      <c r="D51" s="8" t="s">
        <v>976</v>
      </c>
      <c r="E51" s="5" t="s">
        <v>977</v>
      </c>
      <c r="F51" s="8" t="str">
        <f t="shared" si="9"/>
        <v>B355.6/16</v>
      </c>
      <c r="G51" s="8" t="str">
        <f t="shared" si="10"/>
        <v>B355.6x16</v>
      </c>
      <c r="H51" s="8" t="str">
        <f t="shared" si="11"/>
        <v>Buis355.6/16</v>
      </c>
      <c r="I51" s="8" t="str">
        <f t="shared" si="12"/>
        <v>Buis355.6x16</v>
      </c>
      <c r="J51" s="8" t="str">
        <f t="shared" si="13"/>
        <v>synonyms":["B355.6/16","B355.6x16","Buis355.6/16","Buis355.6x16"]}]},</v>
      </c>
      <c r="K51" s="8" t="str">
        <f t="shared" si="14"/>
        <v>{"B355.6/16": [{"shape_coords":[355.6,16],"shape_name":"Round tube profile","synonyms":["B355.6/16","B355.6x16","Buis355.6/16","Buis355.6x16"]}]},</v>
      </c>
      <c r="L51" s="2" t="str">
        <f t="shared" si="7"/>
        <v>'&lt;option value="355.6;16"&gt;B355.6/16&lt;/option&gt;</v>
      </c>
    </row>
    <row r="52" spans="1:12">
      <c r="A52" s="8" t="str">
        <f t="shared" si="8"/>
        <v>B406.4/8</v>
      </c>
      <c r="B52" s="7" t="s">
        <v>989</v>
      </c>
      <c r="C52" s="7">
        <v>8</v>
      </c>
      <c r="D52" s="8" t="s">
        <v>976</v>
      </c>
      <c r="E52" s="5" t="s">
        <v>977</v>
      </c>
      <c r="F52" s="8" t="str">
        <f t="shared" si="9"/>
        <v>B406.4/8</v>
      </c>
      <c r="G52" s="8" t="str">
        <f t="shared" si="10"/>
        <v>B406.4x8</v>
      </c>
      <c r="H52" s="8" t="str">
        <f t="shared" si="11"/>
        <v>Buis406.4/8</v>
      </c>
      <c r="I52" s="8" t="str">
        <f t="shared" si="12"/>
        <v>Buis406.4x8</v>
      </c>
      <c r="J52" s="8" t="str">
        <f t="shared" si="13"/>
        <v>synonyms":["B406.4/8","B406.4x8","Buis406.4/8","Buis406.4x8"]}]},</v>
      </c>
      <c r="K52" s="8" t="str">
        <f t="shared" si="14"/>
        <v>{"B406.4/8": [{"shape_coords":[406.4,8],"shape_name":"Round tube profile","synonyms":["B406.4/8","B406.4x8","Buis406.4/8","Buis406.4x8"]}]},</v>
      </c>
      <c r="L52" s="2" t="str">
        <f t="shared" si="7"/>
        <v>'&lt;option value="406.4;8"&gt;B406.4/8&lt;/option&gt;</v>
      </c>
    </row>
    <row r="53" spans="1:12">
      <c r="A53" s="8" t="str">
        <f t="shared" si="8"/>
        <v>B406.4/10</v>
      </c>
      <c r="B53" s="7" t="s">
        <v>989</v>
      </c>
      <c r="C53" s="7">
        <v>10</v>
      </c>
      <c r="D53" s="8" t="s">
        <v>976</v>
      </c>
      <c r="E53" s="5" t="s">
        <v>977</v>
      </c>
      <c r="F53" s="8" t="str">
        <f t="shared" si="9"/>
        <v>B406.4/10</v>
      </c>
      <c r="G53" s="8" t="str">
        <f t="shared" si="10"/>
        <v>B406.4x10</v>
      </c>
      <c r="H53" s="8" t="str">
        <f t="shared" si="11"/>
        <v>Buis406.4/10</v>
      </c>
      <c r="I53" s="8" t="str">
        <f t="shared" si="12"/>
        <v>Buis406.4x10</v>
      </c>
      <c r="J53" s="8" t="str">
        <f t="shared" si="13"/>
        <v>synonyms":["B406.4/10","B406.4x10","Buis406.4/10","Buis406.4x10"]}]},</v>
      </c>
      <c r="K53" s="8" t="str">
        <f t="shared" si="14"/>
        <v>{"B406.4/10": [{"shape_coords":[406.4,10],"shape_name":"Round tube profile","synonyms":["B406.4/10","B406.4x10","Buis406.4/10","Buis406.4x10"]}]},</v>
      </c>
      <c r="L53" s="2" t="str">
        <f t="shared" si="7"/>
        <v>'&lt;option value="406.4;10"&gt;B406.4/10&lt;/option&gt;</v>
      </c>
    </row>
    <row r="54" spans="1:12">
      <c r="A54" s="8" t="str">
        <f t="shared" si="8"/>
        <v>B496.4/12.5</v>
      </c>
      <c r="B54" s="7" t="s">
        <v>990</v>
      </c>
      <c r="C54" s="7" t="s">
        <v>76</v>
      </c>
      <c r="D54" s="8" t="s">
        <v>976</v>
      </c>
      <c r="E54" s="5" t="s">
        <v>977</v>
      </c>
      <c r="F54" s="8" t="str">
        <f t="shared" si="9"/>
        <v>B496.4/12.5</v>
      </c>
      <c r="G54" s="8" t="str">
        <f t="shared" si="10"/>
        <v>B496.4x12.5</v>
      </c>
      <c r="H54" s="8" t="str">
        <f t="shared" si="11"/>
        <v>Buis496.4/12.5</v>
      </c>
      <c r="I54" s="8" t="str">
        <f t="shared" si="12"/>
        <v>Buis496.4x12.5</v>
      </c>
      <c r="J54" s="8" t="str">
        <f t="shared" si="13"/>
        <v>synonyms":["B496.4/12.5","B496.4x12.5","Buis496.4/12.5","Buis496.4x12.5"]}]},</v>
      </c>
      <c r="K54" s="8" t="str">
        <f t="shared" si="14"/>
        <v>{"B496.4/12.5": [{"shape_coords":[496.4,12.5],"shape_name":"Round tube profile","synonyms":["B496.4/12.5","B496.4x12.5","Buis496.4/12.5","Buis496.4x12.5"]}]},</v>
      </c>
      <c r="L54" s="2" t="str">
        <f t="shared" si="7"/>
        <v>'&lt;option value="496.4;12.5"&gt;B496.4/12.5&lt;/option&gt;</v>
      </c>
    </row>
    <row r="55" spans="1:12">
      <c r="A55" s="8" t="str">
        <f t="shared" si="8"/>
        <v>B406.4/16</v>
      </c>
      <c r="B55" s="7" t="s">
        <v>989</v>
      </c>
      <c r="C55" s="7">
        <v>16</v>
      </c>
      <c r="D55" s="8" t="s">
        <v>976</v>
      </c>
      <c r="E55" s="5" t="s">
        <v>977</v>
      </c>
      <c r="F55" s="8" t="str">
        <f t="shared" si="9"/>
        <v>B406.4/16</v>
      </c>
      <c r="G55" s="8" t="str">
        <f t="shared" si="10"/>
        <v>B406.4x16</v>
      </c>
      <c r="H55" s="8" t="str">
        <f t="shared" si="11"/>
        <v>Buis406.4/16</v>
      </c>
      <c r="I55" s="8" t="str">
        <f t="shared" si="12"/>
        <v>Buis406.4x16</v>
      </c>
      <c r="J55" s="8" t="str">
        <f t="shared" si="13"/>
        <v>synonyms":["B406.4/16","B406.4x16","Buis406.4/16","Buis406.4x16"]}]},</v>
      </c>
      <c r="K55" s="8" t="str">
        <f t="shared" si="14"/>
        <v>{"B406.4/16": [{"shape_coords":[406.4,16],"shape_name":"Round tube profile","synonyms":["B406.4/16","B406.4x16","Buis406.4/16","Buis406.4x16"]}]},</v>
      </c>
      <c r="L55" s="2" t="str">
        <f t="shared" si="7"/>
        <v>'&lt;option value="406.4;16"&gt;B406.4/16&lt;/option&gt;</v>
      </c>
    </row>
    <row r="56" spans="1:12">
      <c r="A56" s="8" t="str">
        <f t="shared" si="8"/>
        <v>B406.4/20</v>
      </c>
      <c r="B56" s="7" t="s">
        <v>989</v>
      </c>
      <c r="C56" s="7">
        <v>20</v>
      </c>
      <c r="D56" s="8" t="s">
        <v>976</v>
      </c>
      <c r="E56" s="5" t="s">
        <v>977</v>
      </c>
      <c r="F56" s="8" t="str">
        <f t="shared" si="9"/>
        <v>B406.4/20</v>
      </c>
      <c r="G56" s="8" t="str">
        <f t="shared" si="10"/>
        <v>B406.4x20</v>
      </c>
      <c r="H56" s="8" t="str">
        <f t="shared" si="11"/>
        <v>Buis406.4/20</v>
      </c>
      <c r="I56" s="8" t="str">
        <f t="shared" si="12"/>
        <v>Buis406.4x20</v>
      </c>
      <c r="J56" s="8" t="str">
        <f t="shared" si="13"/>
        <v>synonyms":["B406.4/20","B406.4x20","Buis406.4/20","Buis406.4x20"]}]},</v>
      </c>
      <c r="K56" s="8" t="str">
        <f t="shared" si="14"/>
        <v>{"B406.4/20": [{"shape_coords":[406.4,20],"shape_name":"Round tube profile","synonyms":["B406.4/20","B406.4x20","Buis406.4/20","Buis406.4x20"]}]},</v>
      </c>
      <c r="L56" s="2" t="str">
        <f t="shared" si="7"/>
        <v>'&lt;option value="406.4;20"&gt;B406.4/20&lt;/option&gt;</v>
      </c>
    </row>
    <row r="57" spans="1:12">
      <c r="A57" s="8" t="str">
        <f t="shared" si="8"/>
        <v>B457/10</v>
      </c>
      <c r="B57" s="7">
        <v>457</v>
      </c>
      <c r="C57" s="7">
        <v>10</v>
      </c>
      <c r="D57" s="8" t="s">
        <v>976</v>
      </c>
      <c r="E57" s="5" t="s">
        <v>977</v>
      </c>
      <c r="F57" s="8" t="str">
        <f t="shared" si="9"/>
        <v>B457/10</v>
      </c>
      <c r="G57" s="8" t="str">
        <f t="shared" si="10"/>
        <v>B457x10</v>
      </c>
      <c r="H57" s="8" t="str">
        <f t="shared" si="11"/>
        <v>Buis457/10</v>
      </c>
      <c r="I57" s="8" t="str">
        <f t="shared" si="12"/>
        <v>Buis457x10</v>
      </c>
      <c r="J57" s="8" t="str">
        <f t="shared" si="13"/>
        <v>synonyms":["B457/10","B457x10","Buis457/10","Buis457x10"]}]},</v>
      </c>
      <c r="K57" s="8" t="str">
        <f t="shared" si="14"/>
        <v>{"B457/10": [{"shape_coords":[457,10],"shape_name":"Round tube profile","synonyms":["B457/10","B457x10","Buis457/10","Buis457x10"]}]},</v>
      </c>
      <c r="L57" s="2" t="str">
        <f t="shared" si="7"/>
        <v>'&lt;option value="457;10"&gt;B457/10&lt;/option&gt;</v>
      </c>
    </row>
    <row r="58" spans="1:12">
      <c r="A58" s="8" t="str">
        <f t="shared" si="8"/>
        <v>B457/12.5</v>
      </c>
      <c r="B58" s="7">
        <v>457</v>
      </c>
      <c r="C58" s="7" t="s">
        <v>76</v>
      </c>
      <c r="D58" s="8" t="s">
        <v>976</v>
      </c>
      <c r="E58" s="5" t="s">
        <v>977</v>
      </c>
      <c r="F58" s="8" t="str">
        <f t="shared" si="9"/>
        <v>B457/12.5</v>
      </c>
      <c r="G58" s="8" t="str">
        <f t="shared" si="10"/>
        <v>B457x12.5</v>
      </c>
      <c r="H58" s="8" t="str">
        <f t="shared" si="11"/>
        <v>Buis457/12.5</v>
      </c>
      <c r="I58" s="8" t="str">
        <f t="shared" si="12"/>
        <v>Buis457x12.5</v>
      </c>
      <c r="J58" s="8" t="str">
        <f t="shared" si="13"/>
        <v>synonyms":["B457/12.5","B457x12.5","Buis457/12.5","Buis457x12.5"]}]},</v>
      </c>
      <c r="K58" s="8" t="str">
        <f t="shared" si="14"/>
        <v>{"B457/12.5": [{"shape_coords":[457,12.5],"shape_name":"Round tube profile","synonyms":["B457/12.5","B457x12.5","Buis457/12.5","Buis457x12.5"]}]},</v>
      </c>
      <c r="L58" s="2" t="str">
        <f t="shared" si="7"/>
        <v>'&lt;option value="457;12.5"&gt;B457/12.5&lt;/option&gt;</v>
      </c>
    </row>
    <row r="59" spans="1:12">
      <c r="A59" s="8" t="str">
        <f t="shared" si="8"/>
        <v>B457/16</v>
      </c>
      <c r="B59" s="7">
        <v>457</v>
      </c>
      <c r="C59" s="7">
        <v>16</v>
      </c>
      <c r="D59" s="8" t="s">
        <v>976</v>
      </c>
      <c r="E59" s="5" t="s">
        <v>977</v>
      </c>
      <c r="F59" s="8" t="str">
        <f t="shared" si="9"/>
        <v>B457/16</v>
      </c>
      <c r="G59" s="8" t="str">
        <f t="shared" si="10"/>
        <v>B457x16</v>
      </c>
      <c r="H59" s="8" t="str">
        <f t="shared" si="11"/>
        <v>Buis457/16</v>
      </c>
      <c r="I59" s="8" t="str">
        <f t="shared" si="12"/>
        <v>Buis457x16</v>
      </c>
      <c r="J59" s="8" t="str">
        <f t="shared" si="13"/>
        <v>synonyms":["B457/16","B457x16","Buis457/16","Buis457x16"]}]},</v>
      </c>
      <c r="K59" s="8" t="str">
        <f t="shared" si="14"/>
        <v>{"B457/16": [{"shape_coords":[457,16],"shape_name":"Round tube profile","synonyms":["B457/16","B457x16","Buis457/16","Buis457x16"]}]},</v>
      </c>
      <c r="L59" s="2" t="str">
        <f t="shared" si="7"/>
        <v>'&lt;option value="457;16"&gt;B457/16&lt;/option&gt;</v>
      </c>
    </row>
    <row r="60" spans="1:12">
      <c r="A60" s="8" t="str">
        <f t="shared" si="8"/>
        <v>B508/10</v>
      </c>
      <c r="B60" s="7">
        <v>508</v>
      </c>
      <c r="C60" s="7">
        <v>10</v>
      </c>
      <c r="D60" s="8" t="s">
        <v>976</v>
      </c>
      <c r="E60" s="5" t="s">
        <v>977</v>
      </c>
      <c r="F60" s="8" t="str">
        <f t="shared" si="9"/>
        <v>B508/10</v>
      </c>
      <c r="G60" s="8" t="str">
        <f t="shared" si="10"/>
        <v>B508x10</v>
      </c>
      <c r="H60" s="8" t="str">
        <f t="shared" si="11"/>
        <v>Buis508/10</v>
      </c>
      <c r="I60" s="8" t="str">
        <f t="shared" si="12"/>
        <v>Buis508x10</v>
      </c>
      <c r="J60" s="8" t="str">
        <f t="shared" si="13"/>
        <v>synonyms":["B508/10","B508x10","Buis508/10","Buis508x10"]}]},</v>
      </c>
      <c r="K60" s="8" t="str">
        <f t="shared" si="14"/>
        <v>{"B508/10": [{"shape_coords":[508,10],"shape_name":"Round tube profile","synonyms":["B508/10","B508x10","Buis508/10","Buis508x10"]}]},</v>
      </c>
      <c r="L60" s="2" t="str">
        <f t="shared" si="7"/>
        <v>'&lt;option value="508;10"&gt;B508/10&lt;/option&gt;</v>
      </c>
    </row>
    <row r="61" spans="1:12">
      <c r="A61" s="8" t="str">
        <f t="shared" si="8"/>
        <v>B508/12.5</v>
      </c>
      <c r="B61" s="7">
        <v>508</v>
      </c>
      <c r="C61" s="7" t="s">
        <v>76</v>
      </c>
      <c r="D61" s="8" t="s">
        <v>976</v>
      </c>
      <c r="E61" s="5" t="s">
        <v>977</v>
      </c>
      <c r="F61" s="8" t="str">
        <f t="shared" si="9"/>
        <v>B508/12.5</v>
      </c>
      <c r="G61" s="8" t="str">
        <f t="shared" si="10"/>
        <v>B508x12.5</v>
      </c>
      <c r="H61" s="8" t="str">
        <f t="shared" si="11"/>
        <v>Buis508/12.5</v>
      </c>
      <c r="I61" s="8" t="str">
        <f t="shared" si="12"/>
        <v>Buis508x12.5</v>
      </c>
      <c r="J61" s="8" t="str">
        <f t="shared" si="13"/>
        <v>synonyms":["B508/12.5","B508x12.5","Buis508/12.5","Buis508x12.5"]}]},</v>
      </c>
      <c r="K61" s="8" t="str">
        <f t="shared" si="14"/>
        <v>{"B508/12.5": [{"shape_coords":[508,12.5],"shape_name":"Round tube profile","synonyms":["B508/12.5","B508x12.5","Buis508/12.5","Buis508x12.5"]}]},</v>
      </c>
      <c r="L61" s="2" t="str">
        <f t="shared" si="7"/>
        <v>'&lt;option value="508;12.5"&gt;B508/12.5&lt;/option&gt;</v>
      </c>
    </row>
    <row r="62" spans="1:12">
      <c r="A62" s="8" t="str">
        <f t="shared" si="8"/>
        <v>B508/16</v>
      </c>
      <c r="B62" s="7">
        <v>508</v>
      </c>
      <c r="C62" s="7">
        <v>16</v>
      </c>
      <c r="D62" s="8" t="s">
        <v>976</v>
      </c>
      <c r="E62" s="5" t="s">
        <v>977</v>
      </c>
      <c r="F62" s="8" t="str">
        <f t="shared" si="9"/>
        <v>B508/16</v>
      </c>
      <c r="G62" s="8" t="str">
        <f t="shared" si="10"/>
        <v>B508x16</v>
      </c>
      <c r="H62" s="8" t="str">
        <f t="shared" si="11"/>
        <v>Buis508/16</v>
      </c>
      <c r="I62" s="8" t="str">
        <f t="shared" si="12"/>
        <v>Buis508x16</v>
      </c>
      <c r="J62" s="8" t="str">
        <f t="shared" si="13"/>
        <v>synonyms":["B508/16","B508x16","Buis508/16","Buis508x16"]}]},</v>
      </c>
      <c r="K62" s="8" t="str">
        <f t="shared" si="14"/>
        <v>{"B508/16": [{"shape_coords":[508,16],"shape_name":"Round tube profile","synonyms":["B508/16","B508x16","Buis508/16","Buis508x16"]}]},</v>
      </c>
      <c r="L62" s="2" t="str">
        <f t="shared" si="7"/>
        <v>'&lt;option value="508;16"&gt;B508/16&lt;/option&gt;</v>
      </c>
    </row>
    <row r="63" spans="1:12">
      <c r="A63" s="8" t="str">
        <f t="shared" si="8"/>
        <v>B508/20</v>
      </c>
      <c r="B63" s="7">
        <v>508</v>
      </c>
      <c r="C63" s="7">
        <v>20</v>
      </c>
      <c r="D63" s="8" t="s">
        <v>976</v>
      </c>
      <c r="E63" s="5" t="s">
        <v>977</v>
      </c>
      <c r="F63" s="8" t="str">
        <f t="shared" si="9"/>
        <v>B508/20</v>
      </c>
      <c r="G63" s="8" t="str">
        <f t="shared" si="10"/>
        <v>B508x20</v>
      </c>
      <c r="H63" s="8" t="str">
        <f t="shared" si="11"/>
        <v>Buis508/20</v>
      </c>
      <c r="I63" s="8" t="str">
        <f t="shared" si="12"/>
        <v>Buis508x20</v>
      </c>
      <c r="J63" s="8" t="str">
        <f t="shared" si="13"/>
        <v>synonyms":["B508/20","B508x20","Buis508/20","Buis508x20"]}]},</v>
      </c>
      <c r="K63" s="8" t="str">
        <f t="shared" si="14"/>
        <v>{"B508/20": [{"shape_coords":[508,20],"shape_name":"Round tube profile","synonyms":["B508/20","B508x20","Buis508/20","Buis508x20"]}]},</v>
      </c>
      <c r="L63" s="2" t="str">
        <f t="shared" si="7"/>
        <v>'&lt;option value="508;20"&gt;B508/20&lt;/option&gt;</v>
      </c>
    </row>
    <row r="64" spans="1:12">
      <c r="A64" s="8" t="str">
        <f t="shared" si="8"/>
        <v>B610/12.5</v>
      </c>
      <c r="B64" s="7">
        <v>610</v>
      </c>
      <c r="C64" s="7" t="s">
        <v>76</v>
      </c>
      <c r="D64" s="8" t="s">
        <v>976</v>
      </c>
      <c r="E64" s="5" t="s">
        <v>977</v>
      </c>
      <c r="F64" s="8" t="str">
        <f t="shared" si="9"/>
        <v>B610/12.5</v>
      </c>
      <c r="G64" s="8" t="str">
        <f t="shared" si="10"/>
        <v>B610x12.5</v>
      </c>
      <c r="H64" s="8" t="str">
        <f t="shared" si="11"/>
        <v>Buis610/12.5</v>
      </c>
      <c r="I64" s="8" t="str">
        <f t="shared" si="12"/>
        <v>Buis610x12.5</v>
      </c>
      <c r="J64" s="8" t="str">
        <f t="shared" si="13"/>
        <v>synonyms":["B610/12.5","B610x12.5","Buis610/12.5","Buis610x12.5"]}]},</v>
      </c>
      <c r="K64" s="8" t="str">
        <f t="shared" si="14"/>
        <v>{"B610/12.5": [{"shape_coords":[610,12.5],"shape_name":"Round tube profile","synonyms":["B610/12.5","B610x12.5","Buis610/12.5","Buis610x12.5"]}]},</v>
      </c>
      <c r="L64" s="2" t="str">
        <f t="shared" si="7"/>
        <v>'&lt;option value="610;12.5"&gt;B610/12.5&lt;/option&gt;</v>
      </c>
    </row>
    <row r="65" spans="1:12">
      <c r="A65" s="8" t="str">
        <f t="shared" si="8"/>
        <v>B610/16</v>
      </c>
      <c r="B65" s="7">
        <v>610</v>
      </c>
      <c r="C65" s="7">
        <v>16</v>
      </c>
      <c r="D65" s="8" t="s">
        <v>976</v>
      </c>
      <c r="E65" s="5" t="s">
        <v>977</v>
      </c>
      <c r="F65" s="8" t="str">
        <f t="shared" si="9"/>
        <v>B610/16</v>
      </c>
      <c r="G65" s="8" t="str">
        <f t="shared" si="10"/>
        <v>B610x16</v>
      </c>
      <c r="H65" s="8" t="str">
        <f t="shared" si="11"/>
        <v>Buis610/16</v>
      </c>
      <c r="I65" s="8" t="str">
        <f t="shared" si="12"/>
        <v>Buis610x16</v>
      </c>
      <c r="J65" s="8" t="str">
        <f t="shared" si="13"/>
        <v>synonyms":["B610/16","B610x16","Buis610/16","Buis610x16"]}]},</v>
      </c>
      <c r="K65" s="8" t="str">
        <f t="shared" si="14"/>
        <v>{"B610/16": [{"shape_coords":[610,16],"shape_name":"Round tube profile","synonyms":["B610/16","B610x16","Buis610/16","Buis610x16"]}]},</v>
      </c>
      <c r="L65" s="2" t="str">
        <f t="shared" si="7"/>
        <v>'&lt;option value="610;16"&gt;B610/16&lt;/option&gt;</v>
      </c>
    </row>
    <row r="66" spans="1:12">
      <c r="A66" s="8" t="str">
        <f t="shared" si="8"/>
        <v>B610/20</v>
      </c>
      <c r="B66" s="7">
        <v>610</v>
      </c>
      <c r="C66" s="7">
        <v>20</v>
      </c>
      <c r="D66" s="8" t="s">
        <v>976</v>
      </c>
      <c r="E66" s="5" t="s">
        <v>977</v>
      </c>
      <c r="F66" s="8" t="str">
        <f t="shared" si="9"/>
        <v>B610/20</v>
      </c>
      <c r="G66" s="8" t="str">
        <f t="shared" si="10"/>
        <v>B610x20</v>
      </c>
      <c r="H66" s="8" t="str">
        <f t="shared" si="11"/>
        <v>Buis610/20</v>
      </c>
      <c r="I66" s="8" t="str">
        <f t="shared" si="12"/>
        <v>Buis610x20</v>
      </c>
      <c r="J66" s="8" t="str">
        <f t="shared" si="13"/>
        <v>synonyms":["B610/20","B610x20","Buis610/20","Buis610x20"]}]},</v>
      </c>
      <c r="K66" s="8" t="str">
        <f t="shared" si="14"/>
        <v>{"B610/20": [{"shape_coords":[610,20],"shape_name":"Round tube profile","synonyms":["B610/20","B610x20","Buis610/20","Buis610x20"]}]},</v>
      </c>
      <c r="L66" s="2" t="str">
        <f t="shared" si="7"/>
        <v>'&lt;option value="610;20"&gt;B610/20&lt;/option&gt;</v>
      </c>
    </row>
    <row r="67" spans="1:12">
      <c r="A67" s="8" t="str">
        <f t="shared" si="8"/>
        <v>B610/30</v>
      </c>
      <c r="B67" s="7">
        <v>610</v>
      </c>
      <c r="C67" s="7">
        <v>30</v>
      </c>
      <c r="D67" s="8" t="s">
        <v>976</v>
      </c>
      <c r="E67" s="5" t="s">
        <v>977</v>
      </c>
      <c r="F67" s="8" t="str">
        <f t="shared" si="9"/>
        <v>B610/30</v>
      </c>
      <c r="G67" s="8" t="str">
        <f t="shared" si="10"/>
        <v>B610x30</v>
      </c>
      <c r="H67" s="8" t="str">
        <f t="shared" si="11"/>
        <v>Buis610/30</v>
      </c>
      <c r="I67" s="8" t="str">
        <f t="shared" si="12"/>
        <v>Buis610x30</v>
      </c>
      <c r="J67" s="8" t="str">
        <f t="shared" si="13"/>
        <v>synonyms":["B610/30","B610x30","Buis610/30","Buis610x30"]}]},</v>
      </c>
      <c r="K67" s="8" t="str">
        <f t="shared" si="14"/>
        <v>{"B610/30": [{"shape_coords":[610,30],"shape_name":"Round tube profile","synonyms":["B610/30","B610x30","Buis610/30","Buis610x30"]}]},</v>
      </c>
      <c r="L67" s="2" t="str">
        <f t="shared" si="7"/>
        <v>'&lt;option value="610;30"&gt;B610/30&lt;/option&gt;</v>
      </c>
    </row>
    <row r="68" spans="1:12">
      <c r="E68" s="5"/>
    </row>
    <row r="69" spans="1:12">
      <c r="E69" s="5"/>
    </row>
    <row r="70" spans="1:12">
      <c r="E70" s="5"/>
    </row>
    <row r="71" spans="1:12">
      <c r="E71" s="5"/>
    </row>
    <row r="72" spans="1:12">
      <c r="E72" s="5"/>
    </row>
    <row r="73" spans="1:12">
      <c r="E73" s="5"/>
    </row>
    <row r="74" spans="1:12">
      <c r="E74" s="5"/>
    </row>
    <row r="75" spans="1:12">
      <c r="E75" s="5"/>
    </row>
    <row r="76" spans="1:12">
      <c r="E76" s="5"/>
    </row>
    <row r="77" spans="1:12">
      <c r="E77" s="5"/>
    </row>
    <row r="78" spans="1:12">
      <c r="E78" s="5"/>
    </row>
    <row r="79" spans="1:12">
      <c r="E79" s="5"/>
    </row>
    <row r="80" spans="1:12">
      <c r="E80" s="5"/>
    </row>
    <row r="81" spans="5:5">
      <c r="E81" s="5"/>
    </row>
    <row r="82" spans="5:5">
      <c r="E82" s="5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3"/>
  <sheetViews>
    <sheetView topLeftCell="S1" workbookViewId="0">
      <selection activeCell="W4" sqref="W4"/>
    </sheetView>
  </sheetViews>
  <sheetFormatPr defaultColWidth="8.85546875" defaultRowHeight="15"/>
  <cols>
    <col min="1" max="1" width="15.7109375" style="14" customWidth="1"/>
    <col min="2" max="12" width="8.85546875" style="14" customWidth="1"/>
    <col min="13" max="16" width="15" style="14" customWidth="1"/>
    <col min="17" max="17" width="13.5703125" style="14" customWidth="1"/>
    <col min="18" max="20" width="8.85546875" style="14" customWidth="1"/>
    <col min="21" max="21" width="36.85546875" style="14" customWidth="1"/>
    <col min="22" max="22" width="126.28515625" style="14" bestFit="1" customWidth="1"/>
    <col min="23" max="23" width="64.42578125" style="14" bestFit="1" customWidth="1"/>
    <col min="24" max="16384" width="8.85546875" style="14"/>
  </cols>
  <sheetData>
    <row r="1" spans="1:23" s="9" customFormat="1" ht="12.75">
      <c r="A1" s="32" t="s">
        <v>0</v>
      </c>
      <c r="B1" s="32" t="s">
        <v>1</v>
      </c>
      <c r="C1" s="32" t="s">
        <v>899</v>
      </c>
      <c r="D1" s="32" t="s">
        <v>4</v>
      </c>
      <c r="E1" s="32" t="s">
        <v>991</v>
      </c>
      <c r="F1" s="32" t="s">
        <v>5</v>
      </c>
      <c r="G1" s="32" t="s">
        <v>622</v>
      </c>
      <c r="H1" s="32" t="s">
        <v>901</v>
      </c>
      <c r="I1" s="32" t="s">
        <v>904</v>
      </c>
      <c r="J1" s="32" t="s">
        <v>992</v>
      </c>
      <c r="K1" s="32" t="s">
        <v>7</v>
      </c>
      <c r="L1" s="27" t="s">
        <v>6</v>
      </c>
      <c r="M1" s="32" t="s">
        <v>993</v>
      </c>
      <c r="N1" s="32" t="s">
        <v>994</v>
      </c>
      <c r="O1" s="32" t="s">
        <v>995</v>
      </c>
      <c r="P1" s="32" t="s">
        <v>996</v>
      </c>
      <c r="Q1" s="32" t="s">
        <v>8</v>
      </c>
      <c r="R1" s="32"/>
      <c r="S1" s="32"/>
      <c r="T1" s="32"/>
      <c r="U1" s="32"/>
      <c r="V1" s="32" t="s">
        <v>9</v>
      </c>
      <c r="W1" s="30" t="s">
        <v>2079</v>
      </c>
    </row>
    <row r="2" spans="1:23" s="7" customFormat="1" ht="12.75">
      <c r="A2" s="35"/>
      <c r="B2" s="35"/>
      <c r="C2" s="35"/>
      <c r="D2" s="35"/>
      <c r="E2" s="35"/>
      <c r="F2" s="35" t="s">
        <v>15</v>
      </c>
      <c r="G2" s="35" t="s">
        <v>997</v>
      </c>
      <c r="H2" s="35" t="s">
        <v>998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3"/>
    </row>
    <row r="3" spans="1:23" s="11" customFormat="1" ht="12.75">
      <c r="A3" s="36"/>
      <c r="B3" s="36" t="s">
        <v>10</v>
      </c>
      <c r="C3" s="36" t="s">
        <v>10</v>
      </c>
      <c r="D3" s="36" t="s">
        <v>10</v>
      </c>
      <c r="E3" s="36" t="s">
        <v>10</v>
      </c>
      <c r="F3" s="36" t="s">
        <v>10</v>
      </c>
      <c r="G3" s="36" t="s">
        <v>10</v>
      </c>
      <c r="H3" s="36" t="s">
        <v>10</v>
      </c>
      <c r="I3" s="36" t="s">
        <v>10</v>
      </c>
      <c r="J3" s="36" t="s">
        <v>10</v>
      </c>
      <c r="K3" s="36"/>
      <c r="L3" s="36"/>
      <c r="M3" s="36" t="s">
        <v>910</v>
      </c>
      <c r="N3" s="36"/>
      <c r="O3" s="36" t="s">
        <v>910</v>
      </c>
      <c r="P3" s="36"/>
      <c r="Q3" s="36"/>
      <c r="R3" s="36"/>
      <c r="S3" s="36"/>
      <c r="T3" s="36"/>
      <c r="U3" s="36"/>
      <c r="V3" s="36"/>
      <c r="W3" s="37"/>
    </row>
    <row r="4" spans="1:23" s="7" customFormat="1" ht="12.75">
      <c r="A4" s="7" t="s">
        <v>999</v>
      </c>
      <c r="B4" s="7">
        <v>15</v>
      </c>
      <c r="C4" s="7">
        <v>15</v>
      </c>
      <c r="D4" s="7">
        <v>3</v>
      </c>
      <c r="E4" s="7">
        <v>3</v>
      </c>
      <c r="F4" s="7">
        <v>3</v>
      </c>
      <c r="G4" s="7" t="s">
        <v>1000</v>
      </c>
      <c r="H4" s="7">
        <v>1</v>
      </c>
      <c r="I4" s="7" t="s">
        <v>42</v>
      </c>
      <c r="J4" s="7" t="s">
        <v>1001</v>
      </c>
      <c r="K4" s="7" t="s">
        <v>1002</v>
      </c>
      <c r="L4" s="7" t="s">
        <v>1003</v>
      </c>
      <c r="M4" s="7">
        <v>2</v>
      </c>
      <c r="N4" s="7">
        <f t="shared" ref="N4:N30" si="0">ATAN(M4/100)</f>
        <v>1.9997333973150535E-2</v>
      </c>
      <c r="O4" s="7">
        <v>2</v>
      </c>
      <c r="P4" s="7">
        <f t="shared" ref="P4:P30" si="1">ATAN(O4/100)</f>
        <v>1.9997333973150535E-2</v>
      </c>
      <c r="Q4" s="7" t="str">
        <f t="shared" ref="Q4:Q30" si="2">A4</f>
        <v>T15/15/3</v>
      </c>
      <c r="R4" s="7" t="s">
        <v>1004</v>
      </c>
      <c r="S4" s="7" t="str">
        <f t="shared" ref="S4:S20" si="3">LOWER(R4)</f>
        <v>t 15</v>
      </c>
      <c r="T4" s="7" t="str">
        <f t="shared" ref="T4:T20" si="4">LOWER(Q4)</f>
        <v>t15/15/3</v>
      </c>
      <c r="U4" s="7" t="str">
        <f t="shared" ref="U4:U30" si="5" xml:space="preserve"> "synonyms"&amp;""""&amp;":["&amp;""""&amp;Q4&amp;""""&amp;","&amp;""""&amp;R4&amp;""""&amp;","&amp;""""&amp;S4&amp;""""&amp;","&amp;""""&amp;T4&amp;""""&amp;"]}]},"</f>
        <v>synonyms":["T15/15/3","T 15","t 15","t15/15/3"]}]},</v>
      </c>
      <c r="V4" s="7" t="str">
        <f t="shared" ref="V4:V20" si="6">"{" &amp; """"&amp;A4&amp;""""&amp;": [{""" &amp;"shape_coords"&amp;"""" &amp; ":" &amp; "[" &amp; B4 &amp; "," &amp;C4 &amp; "," &amp;D4&amp; "," &amp;E4&amp; "," &amp;F4 &amp; "," &amp;G4&amp; "," &amp;H4&amp; "," &amp;I4&amp; "," &amp;J4&amp; "]," &amp; """" &amp;"shape_name"&amp;"""" &amp; ":" &amp; """" &amp;K4 &amp; """" &amp; "," &amp; """"&amp;U4</f>
        <v>{"T15/15/3": [{"shape_coords":[15,15,3,3,3,1.5,1,7.5,4.6],"shape_name":"TProfile","synonyms":["T15/15/3","T 15","t 15","t15/15/3"]}]},</v>
      </c>
      <c r="W4" s="2" t="str">
        <f>"'&lt;option value=""" &amp;B4 &amp; ";" &amp;C4 &amp; ";" &amp;D4 &amp; ";" &amp;E4 &amp; ";" &amp;F4 &amp; ";" &amp;G4 &amp; ";" &amp;H4 &amp; ";" &amp;I4 &amp;  ";" &amp;J4 &amp; """&gt;" &amp;A4 &amp; "&lt;/option&gt;"</f>
        <v>'&lt;option value="15;15;3;3;3;1.5;1;7.5;4.6"&gt;T15/15/3&lt;/option&gt;</v>
      </c>
    </row>
    <row r="5" spans="1:23" s="7" customFormat="1" ht="12.75">
      <c r="A5" s="7" t="s">
        <v>1005</v>
      </c>
      <c r="B5" s="7">
        <v>20</v>
      </c>
      <c r="C5" s="7">
        <v>20</v>
      </c>
      <c r="D5" s="7">
        <v>3</v>
      </c>
      <c r="E5" s="7">
        <v>3</v>
      </c>
      <c r="F5" s="7">
        <v>3</v>
      </c>
      <c r="G5" s="7" t="s">
        <v>1000</v>
      </c>
      <c r="H5" s="7">
        <v>1</v>
      </c>
      <c r="I5" s="7">
        <v>10</v>
      </c>
      <c r="J5" s="7" t="s">
        <v>1006</v>
      </c>
      <c r="K5" s="7" t="s">
        <v>1002</v>
      </c>
      <c r="L5" s="7" t="s">
        <v>1003</v>
      </c>
      <c r="M5" s="7">
        <v>2</v>
      </c>
      <c r="N5" s="7">
        <f t="shared" si="0"/>
        <v>1.9997333973150535E-2</v>
      </c>
      <c r="O5" s="7">
        <v>2</v>
      </c>
      <c r="P5" s="7">
        <f t="shared" si="1"/>
        <v>1.9997333973150535E-2</v>
      </c>
      <c r="Q5" s="7" t="str">
        <f t="shared" si="2"/>
        <v>T20/20/3</v>
      </c>
      <c r="R5" s="7" t="s">
        <v>1007</v>
      </c>
      <c r="S5" s="7" t="str">
        <f t="shared" si="3"/>
        <v>t 20</v>
      </c>
      <c r="T5" s="7" t="str">
        <f t="shared" si="4"/>
        <v>t20/20/3</v>
      </c>
      <c r="U5" s="7" t="str">
        <f t="shared" si="5"/>
        <v>synonyms":["T20/20/3","T 20","t 20","t20/20/3"]}]},</v>
      </c>
      <c r="V5" s="7" t="str">
        <f t="shared" si="6"/>
        <v>{"T20/20/3": [{"shape_coords":[20,20,3,3,3,1.5,1,10,5.8],"shape_name":"TProfile","synonyms":["T20/20/3","T 20","t 20","t20/20/3"]}]},</v>
      </c>
      <c r="W5" s="2" t="str">
        <f t="shared" ref="W5:W30" si="7">"'&lt;option value=""" &amp;B5 &amp; ";" &amp;C5 &amp; ";" &amp;D5 &amp; ";" &amp;E5 &amp; ";" &amp;F5 &amp; ";" &amp;G5 &amp; ";" &amp;H5 &amp; ";" &amp;I5 &amp;  ";" &amp;J5 &amp; """&gt;" &amp;A5 &amp; "&lt;/option&gt;"</f>
        <v>'&lt;option value="20;20;3;3;3;1.5;1;10;5.8"&gt;T20/20/3&lt;/option&gt;</v>
      </c>
    </row>
    <row r="6" spans="1:23" s="7" customFormat="1" ht="12.75">
      <c r="A6" s="7" t="s">
        <v>1008</v>
      </c>
      <c r="B6" s="7">
        <v>25</v>
      </c>
      <c r="C6" s="7">
        <v>25</v>
      </c>
      <c r="D6" s="7" t="s">
        <v>1009</v>
      </c>
      <c r="E6" s="7" t="s">
        <v>1009</v>
      </c>
      <c r="F6" s="7" t="s">
        <v>1009</v>
      </c>
      <c r="G6" s="7">
        <v>2</v>
      </c>
      <c r="H6" s="7">
        <v>1</v>
      </c>
      <c r="I6" s="7" t="s">
        <v>76</v>
      </c>
      <c r="J6" s="7" t="s">
        <v>544</v>
      </c>
      <c r="K6" s="7" t="s">
        <v>1002</v>
      </c>
      <c r="L6" s="7" t="s">
        <v>1003</v>
      </c>
      <c r="M6" s="7">
        <v>2</v>
      </c>
      <c r="N6" s="7">
        <f t="shared" si="0"/>
        <v>1.9997333973150535E-2</v>
      </c>
      <c r="O6" s="7">
        <v>2</v>
      </c>
      <c r="P6" s="7">
        <f t="shared" si="1"/>
        <v>1.9997333973150535E-2</v>
      </c>
      <c r="Q6" s="7" t="str">
        <f t="shared" si="2"/>
        <v>T25/25/3.5</v>
      </c>
      <c r="R6" s="7" t="s">
        <v>1010</v>
      </c>
      <c r="S6" s="7" t="str">
        <f t="shared" si="3"/>
        <v>t 25</v>
      </c>
      <c r="T6" s="7" t="str">
        <f t="shared" si="4"/>
        <v>t25/25/3.5</v>
      </c>
      <c r="U6" s="7" t="str">
        <f t="shared" si="5"/>
        <v>synonyms":["T25/25/3.5","T 25","t 25","t25/25/3.5"]}]},</v>
      </c>
      <c r="V6" s="7" t="str">
        <f t="shared" si="6"/>
        <v>{"T25/25/3.5": [{"shape_coords":[25,25,3.5,3.5,3.5,2,1,12.5,7.3],"shape_name":"TProfile","synonyms":["T25/25/3.5","T 25","t 25","t25/25/3.5"]}]},</v>
      </c>
      <c r="W6" s="2" t="str">
        <f t="shared" si="7"/>
        <v>'&lt;option value="25;25;3.5;3.5;3.5;2;1;12.5;7.3"&gt;T25/25/3.5&lt;/option&gt;</v>
      </c>
    </row>
    <row r="7" spans="1:23" s="7" customFormat="1" ht="12.75">
      <c r="A7" s="7" t="s">
        <v>1011</v>
      </c>
      <c r="B7" s="7">
        <v>30</v>
      </c>
      <c r="C7" s="7">
        <v>30</v>
      </c>
      <c r="D7" s="7">
        <v>4</v>
      </c>
      <c r="E7" s="7">
        <v>4</v>
      </c>
      <c r="F7" s="7">
        <v>4</v>
      </c>
      <c r="G7" s="7">
        <v>2</v>
      </c>
      <c r="H7" s="7">
        <v>1</v>
      </c>
      <c r="I7" s="7">
        <v>15</v>
      </c>
      <c r="J7" s="7" t="s">
        <v>52</v>
      </c>
      <c r="K7" s="7" t="s">
        <v>1002</v>
      </c>
      <c r="L7" s="7" t="s">
        <v>1003</v>
      </c>
      <c r="M7" s="7">
        <v>2</v>
      </c>
      <c r="N7" s="7">
        <f t="shared" si="0"/>
        <v>1.9997333973150535E-2</v>
      </c>
      <c r="O7" s="7">
        <v>2</v>
      </c>
      <c r="P7" s="7">
        <f t="shared" si="1"/>
        <v>1.9997333973150535E-2</v>
      </c>
      <c r="Q7" s="7" t="str">
        <f t="shared" si="2"/>
        <v>T30/30/4</v>
      </c>
      <c r="R7" s="7" t="s">
        <v>1012</v>
      </c>
      <c r="S7" s="7" t="str">
        <f t="shared" si="3"/>
        <v>t 30</v>
      </c>
      <c r="T7" s="7" t="str">
        <f t="shared" si="4"/>
        <v>t30/30/4</v>
      </c>
      <c r="U7" s="7" t="str">
        <f t="shared" si="5"/>
        <v>synonyms":["T30/30/4","T 30","t 30","t30/30/4"]}]},</v>
      </c>
      <c r="V7" s="7" t="str">
        <f t="shared" si="6"/>
        <v>{"T30/30/4": [{"shape_coords":[30,30,4,4,4,2,1,15,8.5],"shape_name":"TProfile","synonyms":["T30/30/4","T 30","t 30","t30/30/4"]}]},</v>
      </c>
      <c r="W7" s="2" t="str">
        <f t="shared" si="7"/>
        <v>'&lt;option value="30;30;4;4;4;2;1;15;8.5"&gt;T30/30/4&lt;/option&gt;</v>
      </c>
    </row>
    <row r="8" spans="1:23" s="7" customFormat="1" ht="12.75">
      <c r="A8" s="7" t="s">
        <v>1013</v>
      </c>
      <c r="B8" s="7">
        <v>35</v>
      </c>
      <c r="C8" s="7">
        <v>35</v>
      </c>
      <c r="D8" s="7" t="s">
        <v>336</v>
      </c>
      <c r="E8" s="7" t="s">
        <v>336</v>
      </c>
      <c r="F8" s="7" t="s">
        <v>336</v>
      </c>
      <c r="G8" s="7" t="s">
        <v>1014</v>
      </c>
      <c r="H8" s="7">
        <v>1</v>
      </c>
      <c r="I8" s="7" t="s">
        <v>166</v>
      </c>
      <c r="J8" s="7" t="s">
        <v>839</v>
      </c>
      <c r="K8" s="7" t="s">
        <v>1002</v>
      </c>
      <c r="L8" s="7" t="s">
        <v>1003</v>
      </c>
      <c r="M8" s="7">
        <v>2</v>
      </c>
      <c r="N8" s="7">
        <f t="shared" si="0"/>
        <v>1.9997333973150535E-2</v>
      </c>
      <c r="O8" s="7">
        <v>2</v>
      </c>
      <c r="P8" s="7">
        <f t="shared" si="1"/>
        <v>1.9997333973150535E-2</v>
      </c>
      <c r="Q8" s="7" t="str">
        <f t="shared" si="2"/>
        <v>T35/35/4.5</v>
      </c>
      <c r="R8" s="7" t="s">
        <v>1015</v>
      </c>
      <c r="S8" s="7" t="str">
        <f t="shared" si="3"/>
        <v>t 35</v>
      </c>
      <c r="T8" s="7" t="str">
        <f t="shared" si="4"/>
        <v>t35/35/4.5</v>
      </c>
      <c r="U8" s="7" t="str">
        <f t="shared" si="5"/>
        <v>synonyms":["T35/35/4.5","T 35","t 35","t35/35/4.5"]}]},</v>
      </c>
      <c r="V8" s="7" t="str">
        <f t="shared" si="6"/>
        <v>{"T35/35/4.5": [{"shape_coords":[35,35,4.5,4.5,4.5,2.5,1,17.5,9.9],"shape_name":"TProfile","synonyms":["T35/35/4.5","T 35","t 35","t35/35/4.5"]}]},</v>
      </c>
      <c r="W8" s="2" t="str">
        <f t="shared" si="7"/>
        <v>'&lt;option value="35;35;4.5;4.5;4.5;2.5;1;17.5;9.9"&gt;T35/35/4.5&lt;/option&gt;</v>
      </c>
    </row>
    <row r="9" spans="1:23" s="7" customFormat="1" ht="12.75">
      <c r="A9" s="7" t="s">
        <v>1016</v>
      </c>
      <c r="B9" s="7">
        <v>40</v>
      </c>
      <c r="C9" s="7">
        <v>40</v>
      </c>
      <c r="D9" s="7">
        <v>5</v>
      </c>
      <c r="E9" s="7">
        <v>5</v>
      </c>
      <c r="F9" s="7">
        <v>5</v>
      </c>
      <c r="G9" s="7" t="s">
        <v>1014</v>
      </c>
      <c r="H9" s="7">
        <v>1</v>
      </c>
      <c r="I9" s="7">
        <v>20</v>
      </c>
      <c r="J9" s="7" t="s">
        <v>418</v>
      </c>
      <c r="K9" s="7" t="s">
        <v>1002</v>
      </c>
      <c r="L9" s="7" t="s">
        <v>1003</v>
      </c>
      <c r="M9" s="7">
        <v>2</v>
      </c>
      <c r="N9" s="7">
        <f t="shared" si="0"/>
        <v>1.9997333973150535E-2</v>
      </c>
      <c r="O9" s="7">
        <v>2</v>
      </c>
      <c r="P9" s="7">
        <f t="shared" si="1"/>
        <v>1.9997333973150535E-2</v>
      </c>
      <c r="Q9" s="7" t="str">
        <f t="shared" si="2"/>
        <v>T40/40/5</v>
      </c>
      <c r="R9" s="7" t="s">
        <v>1017</v>
      </c>
      <c r="S9" s="7" t="str">
        <f t="shared" si="3"/>
        <v>t 40</v>
      </c>
      <c r="T9" s="7" t="str">
        <f t="shared" si="4"/>
        <v>t40/40/5</v>
      </c>
      <c r="U9" s="7" t="str">
        <f t="shared" si="5"/>
        <v>synonyms":["T40/40/5","T 40","t 40","t40/40/5"]}]},</v>
      </c>
      <c r="V9" s="7" t="str">
        <f t="shared" si="6"/>
        <v>{"T40/40/5": [{"shape_coords":[40,40,5,5,5,2.5,1,20,11.2],"shape_name":"TProfile","synonyms":["T40/40/5","T 40","t 40","t40/40/5"]}]},</v>
      </c>
      <c r="W9" s="2" t="str">
        <f t="shared" si="7"/>
        <v>'&lt;option value="40;40;5;5;5;2.5;1;20;11.2"&gt;T40/40/5&lt;/option&gt;</v>
      </c>
    </row>
    <row r="10" spans="1:23" s="7" customFormat="1" ht="12.75">
      <c r="A10" s="7" t="s">
        <v>1018</v>
      </c>
      <c r="B10" s="7">
        <v>45</v>
      </c>
      <c r="C10" s="7">
        <v>45</v>
      </c>
      <c r="D10" s="7" t="s">
        <v>25</v>
      </c>
      <c r="E10" s="7" t="s">
        <v>25</v>
      </c>
      <c r="F10" s="7" t="s">
        <v>25</v>
      </c>
      <c r="G10" s="7">
        <v>3</v>
      </c>
      <c r="H10" s="7" t="s">
        <v>1000</v>
      </c>
      <c r="I10" s="7" t="s">
        <v>1019</v>
      </c>
      <c r="J10" s="7" t="s">
        <v>833</v>
      </c>
      <c r="K10" s="7" t="s">
        <v>1002</v>
      </c>
      <c r="L10" s="7" t="s">
        <v>1003</v>
      </c>
      <c r="M10" s="7">
        <v>2</v>
      </c>
      <c r="N10" s="7">
        <f t="shared" si="0"/>
        <v>1.9997333973150535E-2</v>
      </c>
      <c r="O10" s="7">
        <v>2</v>
      </c>
      <c r="P10" s="7">
        <f t="shared" si="1"/>
        <v>1.9997333973150535E-2</v>
      </c>
      <c r="Q10" s="7" t="str">
        <f t="shared" si="2"/>
        <v>T45/45/5.5</v>
      </c>
      <c r="R10" s="7" t="s">
        <v>1020</v>
      </c>
      <c r="S10" s="7" t="str">
        <f t="shared" si="3"/>
        <v>t 45</v>
      </c>
      <c r="T10" s="7" t="str">
        <f t="shared" si="4"/>
        <v>t45/45/5.5</v>
      </c>
      <c r="U10" s="7" t="str">
        <f t="shared" si="5"/>
        <v>synonyms":["T45/45/5.5","T 45","t 45","t45/45/5.5"]}]},</v>
      </c>
      <c r="V10" s="7" t="str">
        <f t="shared" si="6"/>
        <v>{"T45/45/5.5": [{"shape_coords":[45,45,5.5,5.5,5.5,3,1.5,22.5,12.6],"shape_name":"TProfile","synonyms":["T45/45/5.5","T 45","t 45","t45/45/5.5"]}]},</v>
      </c>
      <c r="W10" s="2" t="str">
        <f t="shared" si="7"/>
        <v>'&lt;option value="45;45;5.5;5.5;5.5;3;1.5;22.5;12.6"&gt;T45/45/5.5&lt;/option&gt;</v>
      </c>
    </row>
    <row r="11" spans="1:23" s="7" customFormat="1" ht="12.75">
      <c r="A11" s="7" t="s">
        <v>1021</v>
      </c>
      <c r="B11" s="7">
        <v>50</v>
      </c>
      <c r="C11" s="7">
        <v>50</v>
      </c>
      <c r="D11" s="7">
        <v>6</v>
      </c>
      <c r="E11" s="7">
        <v>6</v>
      </c>
      <c r="F11" s="7">
        <v>6</v>
      </c>
      <c r="G11" s="7">
        <v>3</v>
      </c>
      <c r="H11" s="7" t="s">
        <v>1000</v>
      </c>
      <c r="I11" s="7">
        <v>25</v>
      </c>
      <c r="J11" s="7" t="s">
        <v>1022</v>
      </c>
      <c r="K11" s="7" t="s">
        <v>1002</v>
      </c>
      <c r="L11" s="7" t="s">
        <v>1003</v>
      </c>
      <c r="M11" s="7">
        <v>2</v>
      </c>
      <c r="N11" s="7">
        <f t="shared" si="0"/>
        <v>1.9997333973150535E-2</v>
      </c>
      <c r="O11" s="7">
        <v>2</v>
      </c>
      <c r="P11" s="7">
        <f t="shared" si="1"/>
        <v>1.9997333973150535E-2</v>
      </c>
      <c r="Q11" s="7" t="str">
        <f t="shared" si="2"/>
        <v>T50/50/6</v>
      </c>
      <c r="R11" s="7" t="s">
        <v>1023</v>
      </c>
      <c r="S11" s="7" t="str">
        <f t="shared" si="3"/>
        <v>t 50</v>
      </c>
      <c r="T11" s="7" t="str">
        <f t="shared" si="4"/>
        <v>t50/50/6</v>
      </c>
      <c r="U11" s="7" t="str">
        <f t="shared" si="5"/>
        <v>synonyms":["T50/50/6","T 50","t 50","t50/50/6"]}]},</v>
      </c>
      <c r="V11" s="7" t="str">
        <f t="shared" si="6"/>
        <v>{"T50/50/6": [{"shape_coords":[50,50,6,6,6,3,1.5,25,13.9],"shape_name":"TProfile","synonyms":["T50/50/6","T 50","t 50","t50/50/6"]}]},</v>
      </c>
      <c r="W11" s="2" t="str">
        <f t="shared" si="7"/>
        <v>'&lt;option value="50;50;6;6;6;3;1.5;25;13.9"&gt;T50/50/6&lt;/option&gt;</v>
      </c>
    </row>
    <row r="12" spans="1:23" s="7" customFormat="1" ht="12.75">
      <c r="A12" s="7" t="s">
        <v>1024</v>
      </c>
      <c r="B12" s="7">
        <v>60</v>
      </c>
      <c r="C12" s="7">
        <v>60</v>
      </c>
      <c r="D12" s="7">
        <v>7</v>
      </c>
      <c r="E12" s="7">
        <v>7</v>
      </c>
      <c r="F12" s="7">
        <v>7</v>
      </c>
      <c r="G12" s="7" t="s">
        <v>1009</v>
      </c>
      <c r="H12" s="7">
        <v>2</v>
      </c>
      <c r="I12" s="7">
        <v>30</v>
      </c>
      <c r="J12" s="7" t="s">
        <v>1025</v>
      </c>
      <c r="K12" s="7" t="s">
        <v>1002</v>
      </c>
      <c r="L12" s="7" t="s">
        <v>1003</v>
      </c>
      <c r="M12" s="7">
        <v>2</v>
      </c>
      <c r="N12" s="7">
        <f t="shared" si="0"/>
        <v>1.9997333973150535E-2</v>
      </c>
      <c r="O12" s="7">
        <v>2</v>
      </c>
      <c r="P12" s="7">
        <f t="shared" si="1"/>
        <v>1.9997333973150535E-2</v>
      </c>
      <c r="Q12" s="7" t="str">
        <f t="shared" si="2"/>
        <v>T60/60/7</v>
      </c>
      <c r="R12" s="7" t="s">
        <v>1026</v>
      </c>
      <c r="S12" s="7" t="str">
        <f t="shared" si="3"/>
        <v>t 60</v>
      </c>
      <c r="T12" s="7" t="str">
        <f t="shared" si="4"/>
        <v>t60/60/7</v>
      </c>
      <c r="U12" s="7" t="str">
        <f t="shared" si="5"/>
        <v>synonyms":["T60/60/7","T 60","t 60","t60/60/7"]}]},</v>
      </c>
      <c r="V12" s="7" t="str">
        <f t="shared" si="6"/>
        <v>{"T60/60/7": [{"shape_coords":[60,60,7,7,7,3.5,2,30,16.6],"shape_name":"TProfile","synonyms":["T60/60/7","T 60","t 60","t60/60/7"]}]},</v>
      </c>
      <c r="W12" s="2" t="str">
        <f t="shared" si="7"/>
        <v>'&lt;option value="60;60;7;7;7;3.5;2;30;16.6"&gt;T60/60/7&lt;/option&gt;</v>
      </c>
    </row>
    <row r="13" spans="1:23" s="7" customFormat="1" ht="12.75">
      <c r="A13" s="7" t="s">
        <v>1027</v>
      </c>
      <c r="B13" s="7">
        <v>70</v>
      </c>
      <c r="C13" s="7">
        <v>70</v>
      </c>
      <c r="D13" s="7">
        <v>8</v>
      </c>
      <c r="E13" s="7">
        <v>8</v>
      </c>
      <c r="F13" s="7">
        <v>8</v>
      </c>
      <c r="G13" s="7">
        <v>4</v>
      </c>
      <c r="H13" s="7">
        <v>2</v>
      </c>
      <c r="I13" s="7">
        <v>35</v>
      </c>
      <c r="J13" s="7" t="s">
        <v>784</v>
      </c>
      <c r="K13" s="7" t="s">
        <v>1002</v>
      </c>
      <c r="L13" s="7" t="s">
        <v>1003</v>
      </c>
      <c r="M13" s="7">
        <v>2</v>
      </c>
      <c r="N13" s="7">
        <f t="shared" si="0"/>
        <v>1.9997333973150535E-2</v>
      </c>
      <c r="O13" s="7">
        <v>2</v>
      </c>
      <c r="P13" s="7">
        <f t="shared" si="1"/>
        <v>1.9997333973150535E-2</v>
      </c>
      <c r="Q13" s="7" t="str">
        <f t="shared" si="2"/>
        <v>T70/70/7</v>
      </c>
      <c r="R13" s="7" t="s">
        <v>1028</v>
      </c>
      <c r="S13" s="7" t="str">
        <f t="shared" si="3"/>
        <v>t 70</v>
      </c>
      <c r="T13" s="7" t="str">
        <f t="shared" si="4"/>
        <v>t70/70/7</v>
      </c>
      <c r="U13" s="7" t="str">
        <f t="shared" si="5"/>
        <v>synonyms":["T70/70/7","T 70","t 70","t70/70/7"]}]},</v>
      </c>
      <c r="V13" s="7" t="str">
        <f t="shared" si="6"/>
        <v>{"T70/70/7": [{"shape_coords":[70,70,8,8,8,4,2,35,19.4],"shape_name":"TProfile","synonyms":["T70/70/7","T 70","t 70","t70/70/7"]}]},</v>
      </c>
      <c r="W13" s="2" t="str">
        <f t="shared" si="7"/>
        <v>'&lt;option value="70;70;8;8;8;4;2;35;19.4"&gt;T70/70/7&lt;/option&gt;</v>
      </c>
    </row>
    <row r="14" spans="1:23" s="7" customFormat="1" ht="12.75">
      <c r="A14" s="7" t="s">
        <v>1029</v>
      </c>
      <c r="B14" s="7">
        <v>80</v>
      </c>
      <c r="C14" s="7">
        <v>80</v>
      </c>
      <c r="D14" s="7">
        <v>9</v>
      </c>
      <c r="E14" s="7">
        <v>9</v>
      </c>
      <c r="F14" s="7">
        <v>9</v>
      </c>
      <c r="G14" s="7" t="s">
        <v>336</v>
      </c>
      <c r="H14" s="7">
        <v>2</v>
      </c>
      <c r="I14" s="7">
        <v>40</v>
      </c>
      <c r="J14" s="7" t="s">
        <v>1030</v>
      </c>
      <c r="K14" s="7" t="s">
        <v>1002</v>
      </c>
      <c r="L14" s="7" t="s">
        <v>1003</v>
      </c>
      <c r="M14" s="7">
        <v>2</v>
      </c>
      <c r="N14" s="7">
        <f t="shared" si="0"/>
        <v>1.9997333973150535E-2</v>
      </c>
      <c r="O14" s="7">
        <v>2</v>
      </c>
      <c r="P14" s="7">
        <f t="shared" si="1"/>
        <v>1.9997333973150535E-2</v>
      </c>
      <c r="Q14" s="7" t="str">
        <f t="shared" si="2"/>
        <v>T80/80/9</v>
      </c>
      <c r="R14" s="7" t="s">
        <v>1031</v>
      </c>
      <c r="S14" s="7" t="str">
        <f t="shared" si="3"/>
        <v>t 80</v>
      </c>
      <c r="T14" s="7" t="str">
        <f t="shared" si="4"/>
        <v>t80/80/9</v>
      </c>
      <c r="U14" s="7" t="str">
        <f t="shared" si="5"/>
        <v>synonyms":["T80/80/9","T 80","t 80","t80/80/9"]}]},</v>
      </c>
      <c r="V14" s="7" t="str">
        <f t="shared" si="6"/>
        <v>{"T80/80/9": [{"shape_coords":[80,80,9,9,9,4.5,2,40,22.2],"shape_name":"TProfile","synonyms":["T80/80/9","T 80","t 80","t80/80/9"]}]},</v>
      </c>
      <c r="W14" s="2" t="str">
        <f t="shared" si="7"/>
        <v>'&lt;option value="80;80;9;9;9;4.5;2;40;22.2"&gt;T80/80/9&lt;/option&gt;</v>
      </c>
    </row>
    <row r="15" spans="1:23" s="7" customFormat="1" ht="12.75">
      <c r="A15" s="7" t="s">
        <v>1032</v>
      </c>
      <c r="B15" s="7">
        <v>90</v>
      </c>
      <c r="C15" s="7">
        <v>90</v>
      </c>
      <c r="D15" s="7">
        <v>10</v>
      </c>
      <c r="E15" s="7">
        <v>10</v>
      </c>
      <c r="F15" s="7">
        <v>10</v>
      </c>
      <c r="G15" s="7">
        <v>5</v>
      </c>
      <c r="H15" s="7" t="s">
        <v>1014</v>
      </c>
      <c r="I15" s="7">
        <v>45</v>
      </c>
      <c r="J15" s="7" t="s">
        <v>1033</v>
      </c>
      <c r="K15" s="7" t="s">
        <v>1002</v>
      </c>
      <c r="L15" s="7" t="s">
        <v>1003</v>
      </c>
      <c r="M15" s="7">
        <v>2</v>
      </c>
      <c r="N15" s="7">
        <f t="shared" si="0"/>
        <v>1.9997333973150535E-2</v>
      </c>
      <c r="O15" s="7">
        <v>2</v>
      </c>
      <c r="P15" s="7">
        <f t="shared" si="1"/>
        <v>1.9997333973150535E-2</v>
      </c>
      <c r="Q15" s="7" t="str">
        <f t="shared" si="2"/>
        <v>T90/90/10</v>
      </c>
      <c r="R15" s="7" t="s">
        <v>1034</v>
      </c>
      <c r="S15" s="7" t="str">
        <f t="shared" si="3"/>
        <v>t 90</v>
      </c>
      <c r="T15" s="7" t="str">
        <f t="shared" si="4"/>
        <v>t90/90/10</v>
      </c>
      <c r="U15" s="7" t="str">
        <f t="shared" si="5"/>
        <v>synonyms":["T90/90/10","T 90","t 90","t90/90/10"]}]},</v>
      </c>
      <c r="V15" s="7" t="str">
        <f t="shared" si="6"/>
        <v>{"T90/90/10": [{"shape_coords":[90,90,10,10,10,5,2.5,45,24.8],"shape_name":"TProfile","synonyms":["T90/90/10","T 90","t 90","t90/90/10"]}]},</v>
      </c>
      <c r="W15" s="2" t="str">
        <f t="shared" si="7"/>
        <v>'&lt;option value="90;90;10;10;10;5;2.5;45;24.8"&gt;T90/90/10&lt;/option&gt;</v>
      </c>
    </row>
    <row r="16" spans="1:23" s="7" customFormat="1" ht="12.75">
      <c r="A16" s="7" t="s">
        <v>1035</v>
      </c>
      <c r="B16" s="7">
        <v>100</v>
      </c>
      <c r="C16" s="7">
        <v>100</v>
      </c>
      <c r="D16" s="7">
        <v>11</v>
      </c>
      <c r="E16" s="7">
        <v>11</v>
      </c>
      <c r="F16" s="7">
        <v>11</v>
      </c>
      <c r="G16" s="7" t="s">
        <v>25</v>
      </c>
      <c r="H16" s="7">
        <v>3</v>
      </c>
      <c r="I16" s="7">
        <v>50</v>
      </c>
      <c r="J16" s="7" t="s">
        <v>1036</v>
      </c>
      <c r="K16" s="7" t="s">
        <v>1002</v>
      </c>
      <c r="L16" s="7" t="s">
        <v>1003</v>
      </c>
      <c r="M16" s="7">
        <v>2</v>
      </c>
      <c r="N16" s="7">
        <f t="shared" si="0"/>
        <v>1.9997333973150535E-2</v>
      </c>
      <c r="O16" s="7">
        <v>2</v>
      </c>
      <c r="P16" s="7">
        <f t="shared" si="1"/>
        <v>1.9997333973150535E-2</v>
      </c>
      <c r="Q16" s="7" t="str">
        <f t="shared" si="2"/>
        <v>T100/100/11</v>
      </c>
      <c r="R16" s="7" t="s">
        <v>1037</v>
      </c>
      <c r="S16" s="7" t="str">
        <f t="shared" si="3"/>
        <v>t 100</v>
      </c>
      <c r="T16" s="7" t="str">
        <f t="shared" si="4"/>
        <v>t100/100/11</v>
      </c>
      <c r="U16" s="7" t="str">
        <f t="shared" si="5"/>
        <v>synonyms":["T100/100/11","T 100","t 100","t100/100/11"]}]},</v>
      </c>
      <c r="V16" s="7" t="str">
        <f t="shared" si="6"/>
        <v>{"T100/100/11": [{"shape_coords":[100,100,11,11,11,5.5,3,50,27.4],"shape_name":"TProfile","synonyms":["T100/100/11","T 100","t 100","t100/100/11"]}]},</v>
      </c>
      <c r="W16" s="2" t="str">
        <f t="shared" si="7"/>
        <v>'&lt;option value="100;100;11;11;11;5.5;3;50;27.4"&gt;T100/100/11&lt;/option&gt;</v>
      </c>
    </row>
    <row r="17" spans="1:23" s="7" customFormat="1" ht="12.75">
      <c r="A17" s="7" t="s">
        <v>1038</v>
      </c>
      <c r="B17" s="7">
        <v>120</v>
      </c>
      <c r="C17" s="7">
        <v>120</v>
      </c>
      <c r="D17" s="7">
        <v>13</v>
      </c>
      <c r="E17" s="7">
        <v>13</v>
      </c>
      <c r="F17" s="7">
        <v>13</v>
      </c>
      <c r="G17" s="7" t="s">
        <v>35</v>
      </c>
      <c r="H17" s="7">
        <v>3</v>
      </c>
      <c r="I17" s="7">
        <v>60</v>
      </c>
      <c r="J17" s="7" t="s">
        <v>465</v>
      </c>
      <c r="K17" s="7" t="s">
        <v>1002</v>
      </c>
      <c r="L17" s="7" t="s">
        <v>1003</v>
      </c>
      <c r="M17" s="7">
        <v>2</v>
      </c>
      <c r="N17" s="7">
        <f t="shared" si="0"/>
        <v>1.9997333973150535E-2</v>
      </c>
      <c r="O17" s="7">
        <v>2</v>
      </c>
      <c r="P17" s="7">
        <f t="shared" si="1"/>
        <v>1.9997333973150535E-2</v>
      </c>
      <c r="Q17" s="7" t="str">
        <f t="shared" si="2"/>
        <v>T120/120/13</v>
      </c>
      <c r="R17" s="7" t="s">
        <v>1039</v>
      </c>
      <c r="S17" s="7" t="str">
        <f t="shared" si="3"/>
        <v>t 120</v>
      </c>
      <c r="T17" s="7" t="str">
        <f t="shared" si="4"/>
        <v>t120/120/13</v>
      </c>
      <c r="U17" s="7" t="str">
        <f t="shared" si="5"/>
        <v>synonyms":["T120/120/13","T 120","t 120","t120/120/13"]}]},</v>
      </c>
      <c r="V17" s="7" t="str">
        <f t="shared" si="6"/>
        <v>{"T120/120/13": [{"shape_coords":[120,120,13,13,13,6.5,3,60,32.8],"shape_name":"TProfile","synonyms":["T120/120/13","T 120","t 120","t120/120/13"]}]},</v>
      </c>
      <c r="W17" s="2" t="str">
        <f t="shared" si="7"/>
        <v>'&lt;option value="120;120;13;13;13;6.5;3;60;32.8"&gt;T120/120/13&lt;/option&gt;</v>
      </c>
    </row>
    <row r="18" spans="1:23" s="7" customFormat="1" ht="12.75">
      <c r="A18" s="7" t="s">
        <v>1040</v>
      </c>
      <c r="B18" s="7">
        <v>140</v>
      </c>
      <c r="C18" s="7">
        <v>140</v>
      </c>
      <c r="D18" s="7">
        <v>15</v>
      </c>
      <c r="E18" s="7">
        <v>15</v>
      </c>
      <c r="F18" s="7">
        <v>15</v>
      </c>
      <c r="G18" s="7" t="s">
        <v>42</v>
      </c>
      <c r="H18" s="7">
        <v>4</v>
      </c>
      <c r="I18" s="7">
        <v>70</v>
      </c>
      <c r="J18" s="7">
        <v>38</v>
      </c>
      <c r="K18" s="7" t="s">
        <v>1002</v>
      </c>
      <c r="L18" s="7" t="s">
        <v>1003</v>
      </c>
      <c r="M18" s="7">
        <v>2</v>
      </c>
      <c r="N18" s="7">
        <f t="shared" si="0"/>
        <v>1.9997333973150535E-2</v>
      </c>
      <c r="O18" s="7">
        <v>2</v>
      </c>
      <c r="P18" s="7">
        <f t="shared" si="1"/>
        <v>1.9997333973150535E-2</v>
      </c>
      <c r="Q18" s="7" t="str">
        <f t="shared" si="2"/>
        <v>T140/140/15</v>
      </c>
      <c r="R18" s="7" t="s">
        <v>1041</v>
      </c>
      <c r="S18" s="7" t="str">
        <f t="shared" si="3"/>
        <v>t 140</v>
      </c>
      <c r="T18" s="7" t="str">
        <f t="shared" si="4"/>
        <v>t140/140/15</v>
      </c>
      <c r="U18" s="7" t="str">
        <f t="shared" si="5"/>
        <v>synonyms":["T140/140/15","T 140","t 140","t140/140/15"]}]},</v>
      </c>
      <c r="V18" s="7" t="str">
        <f t="shared" si="6"/>
        <v>{"T140/140/15": [{"shape_coords":[140,140,15,15,15,7.5,4,70,38],"shape_name":"TProfile","synonyms":["T140/140/15","T 140","t 140","t140/140/15"]}]},</v>
      </c>
      <c r="W18" s="2" t="str">
        <f t="shared" si="7"/>
        <v>'&lt;option value="140;140;15;15;15;7.5;4;70;38"&gt;T140/140/15&lt;/option&gt;</v>
      </c>
    </row>
    <row r="19" spans="1:23" s="7" customFormat="1" ht="12.75">
      <c r="A19" s="7" t="s">
        <v>1042</v>
      </c>
      <c r="B19" s="7">
        <v>160</v>
      </c>
      <c r="C19" s="7">
        <v>160</v>
      </c>
      <c r="D19" s="7">
        <v>15</v>
      </c>
      <c r="E19" s="7">
        <v>15</v>
      </c>
      <c r="F19" s="7">
        <v>15</v>
      </c>
      <c r="G19" s="7" t="s">
        <v>42</v>
      </c>
      <c r="H19" s="7">
        <v>4</v>
      </c>
      <c r="I19" s="7">
        <v>80</v>
      </c>
      <c r="J19" s="7">
        <v>42</v>
      </c>
      <c r="K19" s="7" t="s">
        <v>1002</v>
      </c>
      <c r="L19" s="7" t="s">
        <v>1003</v>
      </c>
      <c r="M19" s="7">
        <v>2</v>
      </c>
      <c r="N19" s="7">
        <f t="shared" si="0"/>
        <v>1.9997333973150535E-2</v>
      </c>
      <c r="O19" s="7">
        <v>2</v>
      </c>
      <c r="P19" s="7">
        <f t="shared" si="1"/>
        <v>1.9997333973150535E-2</v>
      </c>
      <c r="Q19" s="7" t="str">
        <f t="shared" si="2"/>
        <v>T160/160/15</v>
      </c>
      <c r="R19" s="7" t="s">
        <v>1043</v>
      </c>
      <c r="S19" s="7" t="str">
        <f t="shared" si="3"/>
        <v>t 160</v>
      </c>
      <c r="T19" s="7" t="str">
        <f t="shared" si="4"/>
        <v>t160/160/15</v>
      </c>
      <c r="U19" s="7" t="str">
        <f t="shared" si="5"/>
        <v>synonyms":["T160/160/15","T 160","t 160","t160/160/15"]}]},</v>
      </c>
      <c r="V19" s="7" t="str">
        <f t="shared" si="6"/>
        <v>{"T160/160/15": [{"shape_coords":[160,160,15,15,15,7.5,4,80,42],"shape_name":"TProfile","synonyms":["T160/160/15","T 160","t 160","t160/160/15"]}]},</v>
      </c>
      <c r="W19" s="2" t="str">
        <f t="shared" si="7"/>
        <v>'&lt;option value="160;160;15;15;15;7.5;4;80;42"&gt;T160/160/15&lt;/option&gt;</v>
      </c>
    </row>
    <row r="20" spans="1:23" s="7" customFormat="1" ht="12.75">
      <c r="A20" s="7" t="s">
        <v>1044</v>
      </c>
      <c r="B20" s="7">
        <v>180</v>
      </c>
      <c r="C20" s="7">
        <v>180</v>
      </c>
      <c r="D20" s="7">
        <v>18</v>
      </c>
      <c r="E20" s="7">
        <v>18</v>
      </c>
      <c r="F20" s="7">
        <v>18</v>
      </c>
      <c r="G20" s="7">
        <v>9</v>
      </c>
      <c r="H20" s="7" t="s">
        <v>336</v>
      </c>
      <c r="I20" s="7">
        <v>90</v>
      </c>
      <c r="J20" s="7">
        <v>48</v>
      </c>
      <c r="K20" s="7" t="s">
        <v>1002</v>
      </c>
      <c r="L20" s="7" t="s">
        <v>1003</v>
      </c>
      <c r="M20" s="7">
        <v>2</v>
      </c>
      <c r="N20" s="7">
        <f t="shared" si="0"/>
        <v>1.9997333973150535E-2</v>
      </c>
      <c r="O20" s="7">
        <v>2</v>
      </c>
      <c r="P20" s="7">
        <f t="shared" si="1"/>
        <v>1.9997333973150535E-2</v>
      </c>
      <c r="Q20" s="7" t="str">
        <f t="shared" si="2"/>
        <v>T180/180/18</v>
      </c>
      <c r="R20" s="7" t="s">
        <v>1045</v>
      </c>
      <c r="S20" s="7" t="str">
        <f t="shared" si="3"/>
        <v>t 180</v>
      </c>
      <c r="T20" s="7" t="str">
        <f t="shared" si="4"/>
        <v>t180/180/18</v>
      </c>
      <c r="U20" s="7" t="str">
        <f t="shared" si="5"/>
        <v>synonyms":["T180/180/18","T 180","t 180","t180/180/18"]}]},</v>
      </c>
      <c r="V20" s="7" t="str">
        <f t="shared" si="6"/>
        <v>{"T180/180/18": [{"shape_coords":[180,180,18,18,18,9,4.5,90,48],"shape_name":"TProfile","synonyms":["T180/180/18","T 180","t 180","t180/180/18"]}]},</v>
      </c>
      <c r="W20" s="2" t="str">
        <f t="shared" si="7"/>
        <v>'&lt;option value="180;180;18;18;18;9;4.5;90;48"&gt;T180/180/18&lt;/option&gt;</v>
      </c>
    </row>
    <row r="21" spans="1:23" s="7" customFormat="1" ht="12.75">
      <c r="A21" s="7" t="s">
        <v>1046</v>
      </c>
      <c r="B21" s="7">
        <v>30</v>
      </c>
      <c r="C21" s="7">
        <v>60</v>
      </c>
      <c r="D21" s="7" t="s">
        <v>25</v>
      </c>
      <c r="E21" s="7" t="s">
        <v>25</v>
      </c>
      <c r="F21" s="7" t="s">
        <v>25</v>
      </c>
      <c r="G21" s="7">
        <v>3</v>
      </c>
      <c r="H21" s="7" t="s">
        <v>1000</v>
      </c>
      <c r="I21" s="7">
        <f t="shared" ref="I21:I30" si="8">C21/2</f>
        <v>30</v>
      </c>
      <c r="J21" s="7" t="s">
        <v>1047</v>
      </c>
      <c r="K21" s="7" t="s">
        <v>1002</v>
      </c>
      <c r="L21" s="7" t="s">
        <v>1003</v>
      </c>
      <c r="M21" s="7">
        <v>4</v>
      </c>
      <c r="N21" s="7">
        <f t="shared" si="0"/>
        <v>3.9978687123290044E-2</v>
      </c>
      <c r="O21" s="7">
        <v>2</v>
      </c>
      <c r="P21" s="7">
        <f t="shared" si="1"/>
        <v>1.9997333973150535E-2</v>
      </c>
      <c r="Q21" s="7" t="str">
        <f t="shared" si="2"/>
        <v>T60/30/5.5</v>
      </c>
      <c r="R21" s="7" t="s">
        <v>1048</v>
      </c>
      <c r="S21" s="7" t="s">
        <v>1049</v>
      </c>
      <c r="T21" s="7" t="s">
        <v>1050</v>
      </c>
      <c r="U21" s="7" t="str">
        <f t="shared" si="5"/>
        <v>synonyms":["T60/30/5.5","T60x30x5.5","T60X30X5.5","t60X30X5.5"]}]},</v>
      </c>
      <c r="W21" s="2" t="str">
        <f t="shared" si="7"/>
        <v>'&lt;option value="30;60;5.5;5.5;5.5;3;1.5;30;6.7"&gt;T60/30/5.5&lt;/option&gt;</v>
      </c>
    </row>
    <row r="22" spans="1:23" s="7" customFormat="1" ht="12.75">
      <c r="A22" s="7" t="s">
        <v>1051</v>
      </c>
      <c r="B22" s="7">
        <v>35</v>
      </c>
      <c r="C22" s="7">
        <v>70</v>
      </c>
      <c r="D22" s="7">
        <v>6</v>
      </c>
      <c r="E22" s="7">
        <v>6</v>
      </c>
      <c r="F22" s="7">
        <v>6</v>
      </c>
      <c r="G22" s="7">
        <v>3</v>
      </c>
      <c r="H22" s="7" t="s">
        <v>1000</v>
      </c>
      <c r="I22" s="7">
        <f t="shared" si="8"/>
        <v>35</v>
      </c>
      <c r="J22" s="7" t="s">
        <v>643</v>
      </c>
      <c r="K22" s="7" t="s">
        <v>1002</v>
      </c>
      <c r="L22" s="7" t="s">
        <v>1003</v>
      </c>
      <c r="M22" s="7">
        <v>4</v>
      </c>
      <c r="N22" s="7">
        <f t="shared" si="0"/>
        <v>3.9978687123290044E-2</v>
      </c>
      <c r="O22" s="7">
        <v>2</v>
      </c>
      <c r="P22" s="7">
        <f t="shared" si="1"/>
        <v>1.9997333973150535E-2</v>
      </c>
      <c r="Q22" s="7" t="str">
        <f t="shared" si="2"/>
        <v>T70/35/6</v>
      </c>
      <c r="R22" s="7" t="s">
        <v>1052</v>
      </c>
      <c r="S22" s="7" t="s">
        <v>1053</v>
      </c>
      <c r="T22" s="7" t="s">
        <v>1054</v>
      </c>
      <c r="U22" s="7" t="str">
        <f t="shared" si="5"/>
        <v>synonyms":["T70/35/6","T70x35x6","T70X35X6","t70X35X6"]}]},</v>
      </c>
      <c r="W22" s="2" t="str">
        <f t="shared" si="7"/>
        <v>'&lt;option value="35;70;6;6;6;3;1.5;35;7.7"&gt;T70/35/6&lt;/option&gt;</v>
      </c>
    </row>
    <row r="23" spans="1:23" s="7" customFormat="1" ht="12.75">
      <c r="A23" s="7" t="s">
        <v>1055</v>
      </c>
      <c r="B23" s="7">
        <v>40</v>
      </c>
      <c r="C23" s="7">
        <v>80</v>
      </c>
      <c r="D23" s="7">
        <v>7</v>
      </c>
      <c r="E23" s="7">
        <v>7</v>
      </c>
      <c r="F23" s="7">
        <v>7</v>
      </c>
      <c r="G23" s="7" t="s">
        <v>1009</v>
      </c>
      <c r="H23" s="7">
        <v>2</v>
      </c>
      <c r="I23" s="7">
        <f t="shared" si="8"/>
        <v>40</v>
      </c>
      <c r="J23" s="7" t="s">
        <v>551</v>
      </c>
      <c r="K23" s="7" t="s">
        <v>1002</v>
      </c>
      <c r="L23" s="7" t="s">
        <v>1003</v>
      </c>
      <c r="M23" s="7">
        <v>4</v>
      </c>
      <c r="N23" s="7">
        <f t="shared" si="0"/>
        <v>3.9978687123290044E-2</v>
      </c>
      <c r="O23" s="7">
        <v>2</v>
      </c>
      <c r="P23" s="7">
        <f t="shared" si="1"/>
        <v>1.9997333973150535E-2</v>
      </c>
      <c r="Q23" s="7" t="str">
        <f t="shared" si="2"/>
        <v>T80/40/7</v>
      </c>
      <c r="R23" s="7" t="s">
        <v>1056</v>
      </c>
      <c r="S23" s="7" t="s">
        <v>1057</v>
      </c>
      <c r="T23" s="7" t="s">
        <v>1058</v>
      </c>
      <c r="U23" s="7" t="str">
        <f t="shared" si="5"/>
        <v>synonyms":["T80/40/7","T80x40x7","T80X40X7","t80X40X7"]}]},</v>
      </c>
      <c r="W23" s="2" t="str">
        <f t="shared" si="7"/>
        <v>'&lt;option value="40;80;7;7;7;3.5;2;40;8.8"&gt;T80/40/7&lt;/option&gt;</v>
      </c>
    </row>
    <row r="24" spans="1:23" s="7" customFormat="1" ht="12.75">
      <c r="A24" s="7" t="s">
        <v>1059</v>
      </c>
      <c r="B24" s="7">
        <v>45</v>
      </c>
      <c r="C24" s="7">
        <v>90</v>
      </c>
      <c r="D24" s="7">
        <v>8</v>
      </c>
      <c r="E24" s="7">
        <v>8</v>
      </c>
      <c r="F24" s="7">
        <v>8</v>
      </c>
      <c r="G24" s="7">
        <v>4</v>
      </c>
      <c r="H24" s="7">
        <v>2</v>
      </c>
      <c r="I24" s="7">
        <f t="shared" si="8"/>
        <v>45</v>
      </c>
      <c r="J24" s="7" t="s">
        <v>304</v>
      </c>
      <c r="K24" s="7" t="s">
        <v>1002</v>
      </c>
      <c r="L24" s="7" t="s">
        <v>1003</v>
      </c>
      <c r="M24" s="7">
        <v>4</v>
      </c>
      <c r="N24" s="7">
        <f t="shared" si="0"/>
        <v>3.9978687123290044E-2</v>
      </c>
      <c r="O24" s="7">
        <v>2</v>
      </c>
      <c r="P24" s="7">
        <f t="shared" si="1"/>
        <v>1.9997333973150535E-2</v>
      </c>
      <c r="Q24" s="7" t="str">
        <f t="shared" si="2"/>
        <v>T90/45/8</v>
      </c>
      <c r="R24" s="7" t="s">
        <v>1060</v>
      </c>
      <c r="S24" s="7" t="s">
        <v>1061</v>
      </c>
      <c r="T24" s="7" t="s">
        <v>1062</v>
      </c>
      <c r="U24" s="7" t="str">
        <f t="shared" si="5"/>
        <v>synonyms":["T90/45/8","T90x45x8","T90X45X8","t90X45X8"]}]},</v>
      </c>
      <c r="W24" s="2" t="str">
        <f t="shared" si="7"/>
        <v>'&lt;option value="45;90;8;8;8;4;2;45;12.7"&gt;T90/45/8&lt;/option&gt;</v>
      </c>
    </row>
    <row r="25" spans="1:23" s="7" customFormat="1" ht="12.75">
      <c r="A25" s="7" t="s">
        <v>1063</v>
      </c>
      <c r="B25" s="7">
        <v>50</v>
      </c>
      <c r="C25" s="7">
        <v>100</v>
      </c>
      <c r="D25" s="7" t="s">
        <v>52</v>
      </c>
      <c r="E25" s="7" t="s">
        <v>52</v>
      </c>
      <c r="F25" s="7" t="s">
        <v>52</v>
      </c>
      <c r="G25" s="7" t="s">
        <v>336</v>
      </c>
      <c r="H25" s="7">
        <v>2</v>
      </c>
      <c r="I25" s="7">
        <f t="shared" si="8"/>
        <v>50</v>
      </c>
      <c r="J25" s="7" t="s">
        <v>1064</v>
      </c>
      <c r="K25" s="7" t="s">
        <v>1002</v>
      </c>
      <c r="L25" s="7" t="s">
        <v>1003</v>
      </c>
      <c r="M25" s="7">
        <v>4</v>
      </c>
      <c r="N25" s="7">
        <f t="shared" si="0"/>
        <v>3.9978687123290044E-2</v>
      </c>
      <c r="O25" s="7">
        <v>2</v>
      </c>
      <c r="P25" s="7">
        <f t="shared" si="1"/>
        <v>1.9997333973150535E-2</v>
      </c>
      <c r="Q25" s="7" t="str">
        <f t="shared" si="2"/>
        <v>T100/50/8.5</v>
      </c>
      <c r="R25" s="7" t="s">
        <v>1065</v>
      </c>
      <c r="S25" s="7" t="s">
        <v>1066</v>
      </c>
      <c r="T25" s="7" t="s">
        <v>1067</v>
      </c>
      <c r="U25" s="7" t="str">
        <f t="shared" si="5"/>
        <v>synonyms":["T100/50/8.5","T100x50x8.5","T100X50X8.5","t100X50X8.5"]}]},</v>
      </c>
      <c r="W25" s="2" t="str">
        <f t="shared" si="7"/>
        <v>'&lt;option value="50;100;8.5;8.5;8.5;4.5;2;50;10.9"&gt;T100/50/8.5&lt;/option&gt;</v>
      </c>
    </row>
    <row r="26" spans="1:23" s="7" customFormat="1" ht="12.75">
      <c r="A26" s="7" t="s">
        <v>1068</v>
      </c>
      <c r="B26" s="7">
        <v>60</v>
      </c>
      <c r="C26" s="7">
        <v>120</v>
      </c>
      <c r="D26" s="7">
        <v>10</v>
      </c>
      <c r="E26" s="7">
        <v>10</v>
      </c>
      <c r="F26" s="7">
        <v>10</v>
      </c>
      <c r="G26" s="7">
        <v>5</v>
      </c>
      <c r="H26" s="7" t="s">
        <v>1014</v>
      </c>
      <c r="I26" s="7">
        <f t="shared" si="8"/>
        <v>60</v>
      </c>
      <c r="J26" s="7">
        <v>13</v>
      </c>
      <c r="K26" s="7" t="s">
        <v>1002</v>
      </c>
      <c r="L26" s="7" t="s">
        <v>1003</v>
      </c>
      <c r="M26" s="7">
        <v>4</v>
      </c>
      <c r="N26" s="7">
        <f t="shared" si="0"/>
        <v>3.9978687123290044E-2</v>
      </c>
      <c r="O26" s="7">
        <v>2</v>
      </c>
      <c r="P26" s="7">
        <f t="shared" si="1"/>
        <v>1.9997333973150535E-2</v>
      </c>
      <c r="Q26" s="7" t="str">
        <f t="shared" si="2"/>
        <v>T120/60/10</v>
      </c>
      <c r="R26" s="7" t="s">
        <v>1069</v>
      </c>
      <c r="S26" s="7" t="s">
        <v>1070</v>
      </c>
      <c r="T26" s="7" t="s">
        <v>1071</v>
      </c>
      <c r="U26" s="7" t="str">
        <f t="shared" si="5"/>
        <v>synonyms":["T120/60/10","T120x60x10","T120X60X10","t120X60X10"]}]},</v>
      </c>
      <c r="W26" s="2" t="str">
        <f t="shared" si="7"/>
        <v>'&lt;option value="60;120;10;10;10;5;2.5;60;13"&gt;T120/60/10&lt;/option&gt;</v>
      </c>
    </row>
    <row r="27" spans="1:23" s="7" customFormat="1" ht="12.75">
      <c r="A27" s="7" t="s">
        <v>1072</v>
      </c>
      <c r="B27" s="7">
        <v>70</v>
      </c>
      <c r="C27" s="7">
        <v>140</v>
      </c>
      <c r="D27" s="7" t="s">
        <v>69</v>
      </c>
      <c r="E27" s="7" t="s">
        <v>69</v>
      </c>
      <c r="F27" s="7" t="s">
        <v>69</v>
      </c>
      <c r="G27" s="7">
        <v>6</v>
      </c>
      <c r="H27" s="7">
        <v>3</v>
      </c>
      <c r="I27" s="7">
        <f t="shared" si="8"/>
        <v>70</v>
      </c>
      <c r="J27" s="7" t="s">
        <v>1073</v>
      </c>
      <c r="K27" s="7" t="s">
        <v>1002</v>
      </c>
      <c r="L27" s="7" t="s">
        <v>1003</v>
      </c>
      <c r="M27" s="7">
        <v>4</v>
      </c>
      <c r="N27" s="7">
        <f t="shared" si="0"/>
        <v>3.9978687123290044E-2</v>
      </c>
      <c r="O27" s="7">
        <v>2</v>
      </c>
      <c r="P27" s="7">
        <f t="shared" si="1"/>
        <v>1.9997333973150535E-2</v>
      </c>
      <c r="Q27" s="7" t="str">
        <f t="shared" si="2"/>
        <v>T140/70/11.5</v>
      </c>
      <c r="R27" s="7" t="s">
        <v>1074</v>
      </c>
      <c r="S27" s="7" t="s">
        <v>1075</v>
      </c>
      <c r="T27" s="7" t="s">
        <v>1076</v>
      </c>
      <c r="U27" s="7" t="str">
        <f t="shared" si="5"/>
        <v>synonyms":["T140/70/11.5","T140x70x11.5","T140X70X11.5","t140X70X11.5"]}]},</v>
      </c>
      <c r="W27" s="2" t="str">
        <f t="shared" si="7"/>
        <v>'&lt;option value="70;140;11.5;11.5;11.5;6;3;70;15.1"&gt;T140/70/11.5&lt;/option&gt;</v>
      </c>
    </row>
    <row r="28" spans="1:23" s="7" customFormat="1" ht="12.75">
      <c r="A28" s="7" t="s">
        <v>1077</v>
      </c>
      <c r="B28" s="7">
        <v>80</v>
      </c>
      <c r="C28" s="7">
        <v>160</v>
      </c>
      <c r="D28" s="7">
        <v>13</v>
      </c>
      <c r="E28" s="7">
        <v>13</v>
      </c>
      <c r="F28" s="7">
        <v>13</v>
      </c>
      <c r="G28" s="7" t="s">
        <v>35</v>
      </c>
      <c r="H28" s="7" t="s">
        <v>1009</v>
      </c>
      <c r="I28" s="7">
        <f t="shared" si="8"/>
        <v>80</v>
      </c>
      <c r="J28" s="7" t="s">
        <v>321</v>
      </c>
      <c r="K28" s="7" t="s">
        <v>1002</v>
      </c>
      <c r="L28" s="7" t="s">
        <v>1003</v>
      </c>
      <c r="M28" s="7">
        <v>4</v>
      </c>
      <c r="N28" s="7">
        <f t="shared" si="0"/>
        <v>3.9978687123290044E-2</v>
      </c>
      <c r="O28" s="7">
        <v>2</v>
      </c>
      <c r="P28" s="7">
        <f t="shared" si="1"/>
        <v>1.9997333973150535E-2</v>
      </c>
      <c r="Q28" s="7" t="str">
        <f t="shared" si="2"/>
        <v>T160/80/13</v>
      </c>
      <c r="R28" s="7" t="s">
        <v>1078</v>
      </c>
      <c r="S28" s="7" t="s">
        <v>1079</v>
      </c>
      <c r="T28" s="7" t="s">
        <v>1080</v>
      </c>
      <c r="U28" s="7" t="str">
        <f t="shared" si="5"/>
        <v>synonyms":["T160/80/13","T160x80x13","T160X80X13","t160X80X13"]}]},</v>
      </c>
      <c r="W28" s="2" t="str">
        <f t="shared" si="7"/>
        <v>'&lt;option value="80;160;13;13;13;6.5;3.5;80;17.2"&gt;T160/80/13&lt;/option&gt;</v>
      </c>
    </row>
    <row r="29" spans="1:23" s="7" customFormat="1" ht="12.75">
      <c r="A29" s="7" t="s">
        <v>1081</v>
      </c>
      <c r="B29" s="7">
        <v>90</v>
      </c>
      <c r="C29" s="7">
        <v>180</v>
      </c>
      <c r="D29" s="7" t="s">
        <v>87</v>
      </c>
      <c r="E29" s="7" t="s">
        <v>87</v>
      </c>
      <c r="F29" s="7" t="s">
        <v>87</v>
      </c>
      <c r="G29" s="7" t="s">
        <v>42</v>
      </c>
      <c r="H29" s="7" t="s">
        <v>1009</v>
      </c>
      <c r="I29" s="7">
        <f t="shared" si="8"/>
        <v>90</v>
      </c>
      <c r="J29" s="7" t="s">
        <v>1082</v>
      </c>
      <c r="K29" s="7" t="s">
        <v>1002</v>
      </c>
      <c r="L29" s="7" t="s">
        <v>1003</v>
      </c>
      <c r="M29" s="7">
        <v>4</v>
      </c>
      <c r="N29" s="7">
        <f t="shared" si="0"/>
        <v>3.9978687123290044E-2</v>
      </c>
      <c r="O29" s="7">
        <v>2</v>
      </c>
      <c r="P29" s="7">
        <f t="shared" si="1"/>
        <v>1.9997333973150535E-2</v>
      </c>
      <c r="Q29" s="7" t="str">
        <f t="shared" si="2"/>
        <v>T180/90/14.5</v>
      </c>
      <c r="R29" s="7" t="s">
        <v>1083</v>
      </c>
      <c r="S29" s="7" t="s">
        <v>1084</v>
      </c>
      <c r="T29" s="7" t="s">
        <v>1085</v>
      </c>
      <c r="U29" s="7" t="str">
        <f t="shared" si="5"/>
        <v>synonyms":["T180/90/14.5","T180x90x14.5","T180X90X14.5","t180X90X14.5"]}]},</v>
      </c>
      <c r="W29" s="2" t="str">
        <f t="shared" si="7"/>
        <v>'&lt;option value="90;180;14.5;14.5;14.5;7.5;3.5;90;19.3"&gt;T180/90/14.5&lt;/option&gt;</v>
      </c>
    </row>
    <row r="30" spans="1:23" s="7" customFormat="1" ht="12.75">
      <c r="A30" s="7" t="s">
        <v>1086</v>
      </c>
      <c r="B30" s="7">
        <v>100</v>
      </c>
      <c r="C30" s="7">
        <v>200</v>
      </c>
      <c r="D30" s="7">
        <v>16</v>
      </c>
      <c r="E30" s="7">
        <v>16</v>
      </c>
      <c r="F30" s="7">
        <v>16</v>
      </c>
      <c r="G30" s="7">
        <v>8</v>
      </c>
      <c r="H30" s="7">
        <v>4</v>
      </c>
      <c r="I30" s="7">
        <f t="shared" si="8"/>
        <v>100</v>
      </c>
      <c r="J30" s="7" t="s">
        <v>936</v>
      </c>
      <c r="K30" s="7" t="s">
        <v>1002</v>
      </c>
      <c r="L30" s="7" t="s">
        <v>1003</v>
      </c>
      <c r="M30" s="7">
        <v>4</v>
      </c>
      <c r="N30" s="7">
        <f t="shared" si="0"/>
        <v>3.9978687123290044E-2</v>
      </c>
      <c r="O30" s="7">
        <v>2</v>
      </c>
      <c r="P30" s="7">
        <f t="shared" si="1"/>
        <v>1.9997333973150535E-2</v>
      </c>
      <c r="Q30" s="7" t="str">
        <f t="shared" si="2"/>
        <v>T200/100/16</v>
      </c>
      <c r="R30" s="7" t="s">
        <v>1087</v>
      </c>
      <c r="S30" s="7" t="s">
        <v>1088</v>
      </c>
      <c r="T30" s="7" t="s">
        <v>1089</v>
      </c>
      <c r="U30" s="7" t="str">
        <f t="shared" si="5"/>
        <v>synonyms":["T200/100/16","T200x100x16","T200X100X16","t200X100X16"]}]},</v>
      </c>
      <c r="W30" s="2" t="str">
        <f t="shared" si="7"/>
        <v>'&lt;option value="100;200;16;16;16;8;4;100;21.4"&gt;T200/100/16&lt;/option&gt;</v>
      </c>
    </row>
    <row r="31" spans="1:23" s="7" customFormat="1" ht="12.75">
      <c r="W31" s="2"/>
    </row>
    <row r="32" spans="1:23" s="7" customFormat="1" ht="12.75"/>
    <row r="33" s="7" customFormat="1" ht="12.75"/>
    <row r="34" s="7" customFormat="1" ht="12.75"/>
    <row r="35" s="7" customFormat="1" ht="12.75"/>
    <row r="36" s="7" customFormat="1" ht="12.75"/>
    <row r="37" s="7" customFormat="1" ht="12.75"/>
    <row r="38" s="7" customFormat="1" ht="12.75"/>
    <row r="39" s="7" customFormat="1" ht="12.75"/>
    <row r="40" s="7" customFormat="1" ht="12.75"/>
    <row r="41" s="7" customFormat="1" ht="12.75"/>
    <row r="42" s="7" customFormat="1" ht="12.75"/>
    <row r="43" s="7" customFormat="1" ht="12.75"/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topLeftCell="Q1" zoomScaleNormal="100" workbookViewId="0">
      <selection activeCell="U7" sqref="U7"/>
    </sheetView>
  </sheetViews>
  <sheetFormatPr defaultColWidth="9.28515625" defaultRowHeight="15"/>
  <cols>
    <col min="1" max="1" width="9.28515625" style="8" customWidth="1"/>
    <col min="2" max="6" width="9.28515625" style="7" customWidth="1"/>
    <col min="7" max="7" width="13.28515625" style="8" customWidth="1"/>
    <col min="8" max="8" width="25.42578125" style="8" customWidth="1"/>
    <col min="9" max="14" width="9.28515625" style="8" customWidth="1"/>
    <col min="15" max="15" width="61.5703125" style="8" customWidth="1"/>
    <col min="16" max="16" width="146.5703125" style="8" bestFit="1" customWidth="1"/>
    <col min="17" max="17" width="52.28515625" bestFit="1" customWidth="1"/>
    <col min="18" max="18" width="9.28515625" style="8" customWidth="1"/>
    <col min="19" max="16384" width="9.28515625" style="8"/>
  </cols>
  <sheetData>
    <row r="1" spans="1:17" s="10" customFormat="1" ht="12.75">
      <c r="A1" s="32" t="s">
        <v>0</v>
      </c>
      <c r="B1" s="39" t="s">
        <v>1</v>
      </c>
      <c r="C1" s="39" t="s">
        <v>899</v>
      </c>
      <c r="D1" s="39" t="s">
        <v>3</v>
      </c>
      <c r="E1" s="39" t="s">
        <v>4</v>
      </c>
      <c r="F1" s="39" t="s">
        <v>5</v>
      </c>
      <c r="G1" s="32" t="s">
        <v>1090</v>
      </c>
      <c r="H1" s="39" t="s">
        <v>7</v>
      </c>
      <c r="I1" s="39" t="s">
        <v>8</v>
      </c>
      <c r="J1" s="34"/>
      <c r="K1" s="34"/>
      <c r="L1" s="34"/>
      <c r="M1" s="34"/>
      <c r="N1" s="34"/>
      <c r="O1" s="34"/>
      <c r="P1" s="34" t="s">
        <v>9</v>
      </c>
      <c r="Q1" s="30" t="s">
        <v>2079</v>
      </c>
    </row>
    <row r="2" spans="1:17" ht="12.75">
      <c r="A2" s="32"/>
      <c r="B2" s="39"/>
      <c r="C2" s="39"/>
      <c r="D2" s="39"/>
      <c r="E2" s="39"/>
      <c r="F2" s="39" t="s">
        <v>905</v>
      </c>
      <c r="G2" s="32" t="s">
        <v>1091</v>
      </c>
      <c r="H2" s="39"/>
      <c r="I2" s="39"/>
      <c r="J2" s="33"/>
      <c r="K2" s="33"/>
      <c r="L2" s="33"/>
      <c r="M2" s="33"/>
      <c r="N2" s="33"/>
      <c r="O2" s="33"/>
      <c r="P2" s="33"/>
      <c r="Q2" s="33"/>
    </row>
    <row r="3" spans="1:17" ht="12.75">
      <c r="A3" s="32"/>
      <c r="B3" s="35" t="s">
        <v>10</v>
      </c>
      <c r="C3" s="35" t="s">
        <v>10</v>
      </c>
      <c r="D3" s="35" t="s">
        <v>10</v>
      </c>
      <c r="E3" s="35" t="s">
        <v>10</v>
      </c>
      <c r="F3" s="35" t="s">
        <v>10</v>
      </c>
      <c r="G3" s="35" t="s">
        <v>10</v>
      </c>
      <c r="H3" s="39"/>
      <c r="I3" s="39"/>
      <c r="J3" s="33"/>
      <c r="K3" s="33"/>
      <c r="L3" s="33"/>
      <c r="M3" s="33"/>
      <c r="N3" s="33"/>
      <c r="O3" s="33"/>
      <c r="P3" s="33"/>
      <c r="Q3" s="37"/>
    </row>
    <row r="4" spans="1:17" ht="12.75">
      <c r="A4" s="8" t="s">
        <v>1092</v>
      </c>
      <c r="B4" s="7">
        <v>80</v>
      </c>
      <c r="C4" s="7">
        <v>50</v>
      </c>
      <c r="D4" s="7" t="s">
        <v>336</v>
      </c>
      <c r="E4" s="7">
        <v>8</v>
      </c>
      <c r="F4" s="7">
        <v>10</v>
      </c>
      <c r="G4" s="7" t="s">
        <v>170</v>
      </c>
      <c r="H4" s="8" t="s">
        <v>1093</v>
      </c>
      <c r="I4" s="8" t="s">
        <v>1092</v>
      </c>
      <c r="J4" s="8" t="s">
        <v>1094</v>
      </c>
      <c r="K4" s="8" t="s">
        <v>1095</v>
      </c>
      <c r="L4" s="8" t="str">
        <f t="shared" ref="L4:L26" si="0">LOWER(I4)</f>
        <v>upe80</v>
      </c>
      <c r="M4" s="8" t="str">
        <f t="shared" ref="M4:M26" si="1">LOWER(J4)</f>
        <v>upe 80</v>
      </c>
      <c r="N4" s="8" t="str">
        <f t="shared" ref="N4:N26" si="2">LOWER(K4)</f>
        <v>up80e</v>
      </c>
      <c r="O4" s="16" t="str">
        <f t="shared" ref="O4:O26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synonyms":["UPE80","UPE 80","UP80E","upe80","upe 80","up80e"]}]},</v>
      </c>
      <c r="P4" s="8" t="str">
        <f t="shared" ref="P4:P26" si="4">"{" &amp; """"&amp;A4&amp;""""&amp;": [{""" &amp;"shape_coords"&amp;"""" &amp; ":" &amp; "[" &amp; B4 &amp; "," &amp;C4 &amp; "," &amp;D4&amp; "," &amp;E4&amp; "," &amp;F4 &amp; "," &amp;G4&amp; "]," &amp; """" &amp;"shape_name"&amp;"""" &amp; ":" &amp; """" &amp;H4 &amp; """" &amp; "," &amp; """"&amp;O4</f>
        <v>{"UPE80": [{"shape_coords":[80,50,4.5,8,10,18.5],"shape_name":"C-channel parallel flange","synonyms":["UPE80","UPE 80","UP80E","upe80","upe 80","up80e"]}]},</v>
      </c>
      <c r="Q4" s="2" t="str">
        <f>"'&lt;option value=""" &amp;B4 &amp; ";" &amp;C4 &amp; ";" &amp;D4 &amp; ";" &amp;E4 &amp; ";" &amp;F4 &amp; ";" &amp;G4 &amp; """&gt;" &amp;A4 &amp; "&lt;/option&gt;"</f>
        <v>'&lt;option value="80;50;4.5;8;10;18.5"&gt;UPE80&lt;/option&gt;</v>
      </c>
    </row>
    <row r="5" spans="1:17" ht="25.5">
      <c r="A5" s="8" t="s">
        <v>1096</v>
      </c>
      <c r="B5" s="7">
        <v>100</v>
      </c>
      <c r="C5" s="7">
        <v>55</v>
      </c>
      <c r="D5" s="7">
        <v>5</v>
      </c>
      <c r="E5" s="7" t="s">
        <v>52</v>
      </c>
      <c r="F5" s="7">
        <v>10</v>
      </c>
      <c r="G5" s="7" t="s">
        <v>784</v>
      </c>
      <c r="H5" s="8" t="s">
        <v>1093</v>
      </c>
      <c r="I5" s="8" t="s">
        <v>1096</v>
      </c>
      <c r="J5" s="8" t="s">
        <v>1097</v>
      </c>
      <c r="K5" s="8" t="s">
        <v>1098</v>
      </c>
      <c r="L5" s="8" t="str">
        <f t="shared" si="0"/>
        <v>upe100</v>
      </c>
      <c r="M5" s="8" t="str">
        <f t="shared" si="1"/>
        <v>upe 100</v>
      </c>
      <c r="N5" s="8" t="str">
        <f t="shared" si="2"/>
        <v>up100e</v>
      </c>
      <c r="O5" s="16" t="str">
        <f t="shared" si="3"/>
        <v>synonyms":["UPE100","UPE 100","UP100E","upe100","upe 100","up100e"]}]},</v>
      </c>
      <c r="P5" s="8" t="str">
        <f t="shared" si="4"/>
        <v>{"UPE100": [{"shape_coords":[100,55,5,8.5,10,19.4],"shape_name":"C-channel parallel flange","synonyms":["UPE100","UPE 100","UP100E","upe100","upe 100","up100e"]}]},</v>
      </c>
      <c r="Q5" s="2" t="str">
        <f t="shared" ref="Q5:Q26" si="5">"'&lt;option value=""" &amp;B5 &amp; ";" &amp;C5 &amp; ";" &amp;D5 &amp; ";" &amp;E5 &amp; ";" &amp;F5 &amp; ";" &amp;G5 &amp; """&gt;" &amp;A5 &amp; "&lt;/option&gt;"</f>
        <v>'&lt;option value="100;55;5;8.5;10;19.4"&gt;UPE100&lt;/option&gt;</v>
      </c>
    </row>
    <row r="6" spans="1:17" ht="25.5">
      <c r="A6" s="8" t="s">
        <v>1099</v>
      </c>
      <c r="B6" s="7">
        <v>120</v>
      </c>
      <c r="C6" s="7">
        <v>60</v>
      </c>
      <c r="D6" s="7" t="s">
        <v>25</v>
      </c>
      <c r="E6" s="7">
        <v>9</v>
      </c>
      <c r="F6" s="7">
        <v>10</v>
      </c>
      <c r="G6" s="7" t="s">
        <v>1100</v>
      </c>
      <c r="H6" s="8" t="s">
        <v>1093</v>
      </c>
      <c r="I6" s="8" t="s">
        <v>1099</v>
      </c>
      <c r="J6" s="8" t="s">
        <v>1101</v>
      </c>
      <c r="K6" s="8" t="s">
        <v>1102</v>
      </c>
      <c r="L6" s="8" t="str">
        <f t="shared" si="0"/>
        <v>upe120</v>
      </c>
      <c r="M6" s="8" t="str">
        <f t="shared" si="1"/>
        <v>upe 120</v>
      </c>
      <c r="N6" s="8" t="str">
        <f t="shared" si="2"/>
        <v>up120e</v>
      </c>
      <c r="O6" s="16" t="str">
        <f t="shared" si="3"/>
        <v>synonyms":["UPE120","UPE 120","UP120E","upe120","upe 120","up120e"]}]},</v>
      </c>
      <c r="P6" s="8" t="str">
        <f t="shared" si="4"/>
        <v>{"UPE120": [{"shape_coords":[120,60,5.5,9,10,20.4],"shape_name":"C-channel parallel flange","synonyms":["UPE120","UPE 120","UP120E","upe120","upe 120","up120e"]}]},</v>
      </c>
      <c r="Q6" s="2" t="str">
        <f t="shared" si="5"/>
        <v>'&lt;option value="120;60;5.5;9;10;20.4"&gt;UPE120&lt;/option&gt;</v>
      </c>
    </row>
    <row r="7" spans="1:17" ht="25.5">
      <c r="A7" s="8" t="s">
        <v>1103</v>
      </c>
      <c r="B7" s="7">
        <v>140</v>
      </c>
      <c r="C7" s="7">
        <v>65</v>
      </c>
      <c r="D7" s="7">
        <v>6</v>
      </c>
      <c r="E7" s="7" t="s">
        <v>59</v>
      </c>
      <c r="F7" s="7">
        <v>10</v>
      </c>
      <c r="G7" s="7" t="s">
        <v>1104</v>
      </c>
      <c r="H7" s="8" t="s">
        <v>1093</v>
      </c>
      <c r="I7" s="8" t="s">
        <v>1103</v>
      </c>
      <c r="J7" s="8" t="s">
        <v>1105</v>
      </c>
      <c r="K7" s="8" t="s">
        <v>1106</v>
      </c>
      <c r="L7" s="8" t="str">
        <f t="shared" si="0"/>
        <v>upe140</v>
      </c>
      <c r="M7" s="8" t="str">
        <f t="shared" si="1"/>
        <v>upe 140</v>
      </c>
      <c r="N7" s="8" t="str">
        <f t="shared" si="2"/>
        <v>up140e</v>
      </c>
      <c r="O7" s="16" t="str">
        <f t="shared" si="3"/>
        <v>synonyms":["UPE140","UPE 140","UP140E","upe140","upe 140","up140e"]}]},</v>
      </c>
      <c r="P7" s="8" t="str">
        <f t="shared" si="4"/>
        <v>{"UPE140": [{"shape_coords":[140,65,6,9.5,10,21.3],"shape_name":"C-channel parallel flange","synonyms":["UPE140","UPE 140","UP140E","upe140","upe 140","up140e"]}]},</v>
      </c>
      <c r="Q7" s="2" t="str">
        <f t="shared" si="5"/>
        <v>'&lt;option value="140;65;6;9.5;10;21.3"&gt;UPE140&lt;/option&gt;</v>
      </c>
    </row>
    <row r="8" spans="1:17" ht="25.5">
      <c r="A8" s="8" t="s">
        <v>1107</v>
      </c>
      <c r="B8" s="7">
        <v>160</v>
      </c>
      <c r="C8" s="7">
        <v>70</v>
      </c>
      <c r="D8" s="7" t="s">
        <v>35</v>
      </c>
      <c r="E8" s="7">
        <v>10</v>
      </c>
      <c r="F8" s="7">
        <v>12</v>
      </c>
      <c r="G8" s="7" t="s">
        <v>1108</v>
      </c>
      <c r="H8" s="8" t="s">
        <v>1093</v>
      </c>
      <c r="I8" s="8" t="s">
        <v>1107</v>
      </c>
      <c r="J8" s="8" t="s">
        <v>1109</v>
      </c>
      <c r="K8" s="8" t="s">
        <v>1110</v>
      </c>
      <c r="L8" s="8" t="str">
        <f t="shared" si="0"/>
        <v>upe160</v>
      </c>
      <c r="M8" s="8" t="str">
        <f t="shared" si="1"/>
        <v>upe 160</v>
      </c>
      <c r="N8" s="8" t="str">
        <f t="shared" si="2"/>
        <v>up160e</v>
      </c>
      <c r="O8" s="16" t="str">
        <f t="shared" si="3"/>
        <v>synonyms":["UPE160","UPE 160","UP160E","upe160","upe 160","up160e"]}]},</v>
      </c>
      <c r="P8" s="8" t="str">
        <f t="shared" si="4"/>
        <v>{"UPE160": [{"shape_coords":[160,70,6.5,10,12,22.1],"shape_name":"C-channel parallel flange","synonyms":["UPE160","UPE 160","UP160E","upe160","upe 160","up160e"]}]},</v>
      </c>
      <c r="Q8" s="2" t="str">
        <f t="shared" si="5"/>
        <v>'&lt;option value="160;70;6.5;10;12;22.1"&gt;UPE160&lt;/option&gt;</v>
      </c>
    </row>
    <row r="9" spans="1:17" ht="25.5">
      <c r="A9" s="8" t="s">
        <v>1111</v>
      </c>
      <c r="B9" s="7">
        <v>180</v>
      </c>
      <c r="C9" s="7">
        <v>75</v>
      </c>
      <c r="D9" s="7">
        <v>7</v>
      </c>
      <c r="E9" s="7" t="s">
        <v>128</v>
      </c>
      <c r="F9" s="7">
        <v>12</v>
      </c>
      <c r="G9" s="7" t="s">
        <v>1112</v>
      </c>
      <c r="H9" s="8" t="s">
        <v>1093</v>
      </c>
      <c r="I9" s="8" t="s">
        <v>1111</v>
      </c>
      <c r="J9" s="8" t="s">
        <v>1113</v>
      </c>
      <c r="K9" s="8" t="s">
        <v>1114</v>
      </c>
      <c r="L9" s="8" t="str">
        <f t="shared" si="0"/>
        <v>upe180</v>
      </c>
      <c r="M9" s="8" t="str">
        <f t="shared" si="1"/>
        <v>upe 180</v>
      </c>
      <c r="N9" s="8" t="str">
        <f t="shared" si="2"/>
        <v>up180e</v>
      </c>
      <c r="O9" s="16" t="str">
        <f t="shared" si="3"/>
        <v>synonyms":["UPE180","UPE 180","UP180E","upe180","upe 180","up180e"]}]},</v>
      </c>
      <c r="P9" s="8" t="str">
        <f t="shared" si="4"/>
        <v>{"UPE180": [{"shape_coords":[180,75,7,10.5,12,23.1],"shape_name":"C-channel parallel flange","synonyms":["UPE180","UPE 180","UP180E","upe180","upe 180","up180e"]}]},</v>
      </c>
      <c r="Q9" s="2" t="str">
        <f t="shared" si="5"/>
        <v>'&lt;option value="180;75;7;10.5;12;23.1"&gt;UPE180&lt;/option&gt;</v>
      </c>
    </row>
    <row r="10" spans="1:17" ht="25.5">
      <c r="A10" s="8" t="s">
        <v>1115</v>
      </c>
      <c r="B10" s="7">
        <v>200</v>
      </c>
      <c r="C10" s="7">
        <v>80</v>
      </c>
      <c r="D10" s="7" t="s">
        <v>42</v>
      </c>
      <c r="E10" s="7">
        <v>11</v>
      </c>
      <c r="F10" s="7">
        <v>12</v>
      </c>
      <c r="G10" s="7" t="s">
        <v>1116</v>
      </c>
      <c r="H10" s="8" t="s">
        <v>1093</v>
      </c>
      <c r="I10" s="8" t="s">
        <v>1115</v>
      </c>
      <c r="J10" s="8" t="s">
        <v>1117</v>
      </c>
      <c r="K10" s="8" t="s">
        <v>1118</v>
      </c>
      <c r="L10" s="8" t="str">
        <f t="shared" si="0"/>
        <v>upe200</v>
      </c>
      <c r="M10" s="8" t="str">
        <f t="shared" si="1"/>
        <v>upe 200</v>
      </c>
      <c r="N10" s="8" t="str">
        <f t="shared" si="2"/>
        <v>up200e</v>
      </c>
      <c r="O10" s="16" t="str">
        <f t="shared" si="3"/>
        <v>synonyms":["UPE200","UPE 200","UP200E","upe200","upe 200","up200e"]}]},</v>
      </c>
      <c r="P10" s="8" t="str">
        <f t="shared" si="4"/>
        <v>{"UPE200": [{"shape_coords":[200,80,7.5,11,12,24.1],"shape_name":"C-channel parallel flange","synonyms":["UPE200","UPE 200","UP200E","upe200","upe 200","up200e"]}]},</v>
      </c>
      <c r="Q10" s="2" t="str">
        <f t="shared" si="5"/>
        <v>'&lt;option value="200;80;7.5;11;12;24.1"&gt;UPE200&lt;/option&gt;</v>
      </c>
    </row>
    <row r="11" spans="1:17" ht="25.5">
      <c r="A11" s="8" t="s">
        <v>1119</v>
      </c>
      <c r="B11" s="7">
        <v>220</v>
      </c>
      <c r="C11" s="7">
        <v>85</v>
      </c>
      <c r="D11" s="7">
        <v>8</v>
      </c>
      <c r="E11" s="7">
        <v>12</v>
      </c>
      <c r="F11" s="7">
        <v>12</v>
      </c>
      <c r="G11" s="7" t="s">
        <v>405</v>
      </c>
      <c r="H11" s="8" t="s">
        <v>1093</v>
      </c>
      <c r="I11" s="8" t="s">
        <v>1119</v>
      </c>
      <c r="J11" s="8" t="s">
        <v>1120</v>
      </c>
      <c r="K11" s="8" t="s">
        <v>1121</v>
      </c>
      <c r="L11" s="8" t="str">
        <f t="shared" si="0"/>
        <v>upe220</v>
      </c>
      <c r="M11" s="8" t="str">
        <f t="shared" si="1"/>
        <v>upe 220</v>
      </c>
      <c r="N11" s="8" t="str">
        <f t="shared" si="2"/>
        <v>up220e</v>
      </c>
      <c r="O11" s="16" t="str">
        <f t="shared" si="3"/>
        <v>synonyms":["UPE220","UPE 220","UP220E","upe220","upe 220","up220e"]}]},</v>
      </c>
      <c r="P11" s="8" t="str">
        <f t="shared" si="4"/>
        <v>{"UPE220": [{"shape_coords":[220,85,8,12,12,25.5],"shape_name":"C-channel parallel flange","synonyms":["UPE220","UPE 220","UP220E","upe220","upe 220","up220e"]}]},</v>
      </c>
      <c r="Q11" s="2" t="str">
        <f t="shared" si="5"/>
        <v>'&lt;option value="220;85;8;12;12;25.5"&gt;UPE220&lt;/option&gt;</v>
      </c>
    </row>
    <row r="12" spans="1:17" ht="25.5">
      <c r="A12" s="8" t="s">
        <v>1122</v>
      </c>
      <c r="B12" s="7">
        <v>240</v>
      </c>
      <c r="C12" s="7">
        <v>90</v>
      </c>
      <c r="D12" s="7" t="s">
        <v>52</v>
      </c>
      <c r="E12" s="7">
        <v>13</v>
      </c>
      <c r="F12" s="7">
        <v>15</v>
      </c>
      <c r="G12" s="7" t="s">
        <v>1123</v>
      </c>
      <c r="H12" s="8" t="s">
        <v>1093</v>
      </c>
      <c r="I12" s="8" t="s">
        <v>1122</v>
      </c>
      <c r="J12" s="8" t="s">
        <v>1124</v>
      </c>
      <c r="K12" s="8" t="s">
        <v>1125</v>
      </c>
      <c r="L12" s="8" t="str">
        <f t="shared" si="0"/>
        <v>upe240</v>
      </c>
      <c r="M12" s="8" t="str">
        <f t="shared" si="1"/>
        <v>upe 240</v>
      </c>
      <c r="N12" s="8" t="str">
        <f t="shared" si="2"/>
        <v>up240e</v>
      </c>
      <c r="O12" s="16" t="str">
        <f t="shared" si="3"/>
        <v>synonyms":["UPE240","UPE 240","UP240E","upe240","upe 240","up240e"]}]},</v>
      </c>
      <c r="P12" s="8" t="str">
        <f t="shared" si="4"/>
        <v>{"UPE240": [{"shape_coords":[240,90,8.5,13,15,26.8],"shape_name":"C-channel parallel flange","synonyms":["UPE240","UPE 240","UP240E","upe240","upe 240","up240e"]}]},</v>
      </c>
      <c r="Q12" s="2" t="str">
        <f t="shared" si="5"/>
        <v>'&lt;option value="240;90;8.5;13;15;26.8"&gt;UPE240&lt;/option&gt;</v>
      </c>
    </row>
    <row r="13" spans="1:17" ht="25.5">
      <c r="A13" s="8" t="s">
        <v>1126</v>
      </c>
      <c r="B13" s="7">
        <v>270</v>
      </c>
      <c r="C13" s="7">
        <v>95</v>
      </c>
      <c r="D13" s="7">
        <v>9</v>
      </c>
      <c r="E13" s="7">
        <v>14</v>
      </c>
      <c r="F13" s="7">
        <v>15</v>
      </c>
      <c r="G13" s="7" t="s">
        <v>1127</v>
      </c>
      <c r="H13" s="8" t="s">
        <v>1093</v>
      </c>
      <c r="I13" s="8" t="s">
        <v>1126</v>
      </c>
      <c r="J13" s="8" t="s">
        <v>1128</v>
      </c>
      <c r="K13" s="8" t="s">
        <v>1129</v>
      </c>
      <c r="L13" s="8" t="str">
        <f t="shared" si="0"/>
        <v>upe270</v>
      </c>
      <c r="M13" s="8" t="str">
        <f t="shared" si="1"/>
        <v>upe 270</v>
      </c>
      <c r="N13" s="8" t="str">
        <f t="shared" si="2"/>
        <v>up270e</v>
      </c>
      <c r="O13" s="16" t="str">
        <f t="shared" si="3"/>
        <v>synonyms":["UPE270","UPE 270","UP270E","upe270","upe 270","up270e"]}]},</v>
      </c>
      <c r="P13" s="8" t="str">
        <f t="shared" si="4"/>
        <v>{"UPE270": [{"shape_coords":[270,95,9,14,15,27.8],"shape_name":"C-channel parallel flange","synonyms":["UPE270","UPE 270","UP270E","upe270","upe 270","up270e"]}]},</v>
      </c>
      <c r="Q13" s="2" t="str">
        <f t="shared" si="5"/>
        <v>'&lt;option value="270;95;9;14;15;27.8"&gt;UPE270&lt;/option&gt;</v>
      </c>
    </row>
    <row r="14" spans="1:17" ht="25.5">
      <c r="A14" s="8" t="s">
        <v>1130</v>
      </c>
      <c r="B14" s="7">
        <v>300</v>
      </c>
      <c r="C14" s="7">
        <v>100</v>
      </c>
      <c r="D14" s="7" t="s">
        <v>59</v>
      </c>
      <c r="E14" s="7">
        <v>15</v>
      </c>
      <c r="F14" s="7">
        <v>15</v>
      </c>
      <c r="G14" s="7" t="s">
        <v>785</v>
      </c>
      <c r="H14" s="8" t="s">
        <v>1093</v>
      </c>
      <c r="I14" s="8" t="s">
        <v>1130</v>
      </c>
      <c r="J14" s="8" t="s">
        <v>1131</v>
      </c>
      <c r="K14" s="8" t="s">
        <v>1132</v>
      </c>
      <c r="L14" s="8" t="str">
        <f t="shared" si="0"/>
        <v>upe300</v>
      </c>
      <c r="M14" s="8" t="str">
        <f t="shared" si="1"/>
        <v>upe 300</v>
      </c>
      <c r="N14" s="8" t="str">
        <f t="shared" si="2"/>
        <v>up300e</v>
      </c>
      <c r="O14" s="16" t="str">
        <f t="shared" si="3"/>
        <v>synonyms":["UPE300","UPE 300","UP300E","upe300","upe 300","up300e"]}]},</v>
      </c>
      <c r="P14" s="8" t="str">
        <f t="shared" si="4"/>
        <v>{"UPE300": [{"shape_coords":[300,100,9.5,15,15,28.9],"shape_name":"C-channel parallel flange","synonyms":["UPE300","UPE 300","UP300E","upe300","upe 300","up300e"]}]},</v>
      </c>
      <c r="Q14" s="2" t="str">
        <f t="shared" si="5"/>
        <v>'&lt;option value="300;100;9.5;15;15;28.9"&gt;UPE300&lt;/option&gt;</v>
      </c>
    </row>
    <row r="15" spans="1:17" ht="25.5">
      <c r="A15" s="8" t="s">
        <v>1133</v>
      </c>
      <c r="B15" s="7">
        <v>330</v>
      </c>
      <c r="C15" s="7">
        <v>105</v>
      </c>
      <c r="D15" s="7">
        <v>11</v>
      </c>
      <c r="E15" s="7">
        <v>16</v>
      </c>
      <c r="F15" s="7">
        <v>18</v>
      </c>
      <c r="G15" s="7">
        <v>29</v>
      </c>
      <c r="H15" s="8" t="s">
        <v>1093</v>
      </c>
      <c r="I15" s="8" t="s">
        <v>1133</v>
      </c>
      <c r="J15" s="8" t="s">
        <v>1134</v>
      </c>
      <c r="K15" s="8" t="s">
        <v>1135</v>
      </c>
      <c r="L15" s="8" t="str">
        <f t="shared" si="0"/>
        <v>upe330</v>
      </c>
      <c r="M15" s="8" t="str">
        <f t="shared" si="1"/>
        <v>upe 330</v>
      </c>
      <c r="N15" s="8" t="str">
        <f t="shared" si="2"/>
        <v>up330e</v>
      </c>
      <c r="O15" s="16" t="str">
        <f t="shared" si="3"/>
        <v>synonyms":["UPE330","UPE 330","UP330E","upe330","upe 330","up330e"]}]},</v>
      </c>
      <c r="P15" s="8" t="str">
        <f t="shared" si="4"/>
        <v>{"UPE330": [{"shape_coords":[330,105,11,16,18,29],"shape_name":"C-channel parallel flange","synonyms":["UPE330","UPE 330","UP330E","upe330","upe 330","up330e"]}]},</v>
      </c>
      <c r="Q15" s="2" t="str">
        <f t="shared" si="5"/>
        <v>'&lt;option value="330;105;11;16;18;29"&gt;UPE330&lt;/option&gt;</v>
      </c>
    </row>
    <row r="16" spans="1:17" ht="25.5">
      <c r="A16" s="8" t="s">
        <v>1136</v>
      </c>
      <c r="B16" s="7">
        <v>360</v>
      </c>
      <c r="C16" s="7">
        <v>110</v>
      </c>
      <c r="D16" s="7">
        <v>12</v>
      </c>
      <c r="E16" s="7">
        <v>17</v>
      </c>
      <c r="F16" s="7">
        <v>18</v>
      </c>
      <c r="G16" s="7" t="s">
        <v>1137</v>
      </c>
      <c r="H16" s="8" t="s">
        <v>1093</v>
      </c>
      <c r="I16" s="8" t="s">
        <v>1136</v>
      </c>
      <c r="J16" s="8" t="s">
        <v>1138</v>
      </c>
      <c r="K16" s="8" t="s">
        <v>1139</v>
      </c>
      <c r="L16" s="8" t="str">
        <f t="shared" si="0"/>
        <v>upe360</v>
      </c>
      <c r="M16" s="8" t="str">
        <f t="shared" si="1"/>
        <v>upe 360</v>
      </c>
      <c r="N16" s="8" t="str">
        <f t="shared" si="2"/>
        <v>up360e</v>
      </c>
      <c r="O16" s="16" t="str">
        <f t="shared" si="3"/>
        <v>synonyms":["UPE360","UPE 360","UP360E","upe360","upe 360","up360e"]}]},</v>
      </c>
      <c r="P16" s="8" t="str">
        <f t="shared" si="4"/>
        <v>{"UPE360": [{"shape_coords":[360,110,12,17,18,29.7],"shape_name":"C-channel parallel flange","synonyms":["UPE360","UPE 360","UP360E","upe360","upe 360","up360e"]}]},</v>
      </c>
      <c r="Q16" s="2" t="str">
        <f t="shared" si="5"/>
        <v>'&lt;option value="360;110;12;17;18;29.7"&gt;UPE360&lt;/option&gt;</v>
      </c>
    </row>
    <row r="17" spans="1:17" ht="25.5">
      <c r="A17" s="8" t="s">
        <v>1140</v>
      </c>
      <c r="B17" s="7">
        <v>400</v>
      </c>
      <c r="C17" s="7">
        <v>115</v>
      </c>
      <c r="D17" s="7" t="s">
        <v>83</v>
      </c>
      <c r="E17" s="7">
        <v>18</v>
      </c>
      <c r="F17" s="7">
        <v>18</v>
      </c>
      <c r="G17" s="7" t="s">
        <v>462</v>
      </c>
      <c r="H17" s="8" t="s">
        <v>1093</v>
      </c>
      <c r="I17" s="8" t="s">
        <v>1140</v>
      </c>
      <c r="J17" s="8" t="s">
        <v>1141</v>
      </c>
      <c r="K17" s="8" t="s">
        <v>1142</v>
      </c>
      <c r="L17" s="8" t="str">
        <f t="shared" si="0"/>
        <v>upe400</v>
      </c>
      <c r="M17" s="8" t="str">
        <f t="shared" si="1"/>
        <v>upe 400</v>
      </c>
      <c r="N17" s="8" t="str">
        <f t="shared" si="2"/>
        <v>up400e</v>
      </c>
      <c r="O17" s="16" t="str">
        <f t="shared" si="3"/>
        <v>synonyms":["UPE400","UPE 400","UP400E","upe400","upe 400","up400e"]}]},</v>
      </c>
      <c r="P17" s="8" t="str">
        <f t="shared" si="4"/>
        <v>{"UPE400": [{"shape_coords":[400,115,13.5,18,18,29.8],"shape_name":"C-channel parallel flange","synonyms":["UPE400","UPE 400","UP400E","upe400","upe 400","up400e"]}]},</v>
      </c>
      <c r="Q17" s="2" t="str">
        <f t="shared" si="5"/>
        <v>'&lt;option value="400;115;13.5;18;18;29.8"&gt;UPE400&lt;/option&gt;</v>
      </c>
    </row>
    <row r="18" spans="1:17" customFormat="1">
      <c r="A18" s="8" t="s">
        <v>1143</v>
      </c>
      <c r="B18" s="7">
        <v>80</v>
      </c>
      <c r="C18" s="7">
        <v>45</v>
      </c>
      <c r="D18" s="7">
        <v>5</v>
      </c>
      <c r="E18" s="7">
        <v>8</v>
      </c>
      <c r="F18" s="7">
        <v>8</v>
      </c>
      <c r="G18" s="7" t="s">
        <v>1144</v>
      </c>
      <c r="H18" s="8" t="s">
        <v>1093</v>
      </c>
      <c r="I18" s="8" t="s">
        <v>1143</v>
      </c>
      <c r="J18" s="8" t="s">
        <v>1145</v>
      </c>
      <c r="K18" s="8" t="s">
        <v>1146</v>
      </c>
      <c r="L18" s="8" t="str">
        <f t="shared" si="0"/>
        <v>uap80</v>
      </c>
      <c r="M18" s="8" t="str">
        <f t="shared" si="1"/>
        <v>uap 80</v>
      </c>
      <c r="N18" s="8" t="str">
        <f t="shared" si="2"/>
        <v>ua80p</v>
      </c>
      <c r="O18" s="16" t="str">
        <f t="shared" si="3"/>
        <v>synonyms":["UAP80","UAP 80","UA80P","uap80","uap 80","ua80p"]}]},</v>
      </c>
      <c r="P18" s="8" t="str">
        <f t="shared" si="4"/>
        <v>{"UAP80": [{"shape_coords":[80,45,5,8,8,16.1],"shape_name":"C-channel parallel flange","synonyms":["UAP80","UAP 80","UA80P","uap80","uap 80","ua80p"]}]},</v>
      </c>
      <c r="Q18" s="2" t="str">
        <f t="shared" si="5"/>
        <v>'&lt;option value="80;45;5;8;8;16.1"&gt;UAP80&lt;/option&gt;</v>
      </c>
    </row>
    <row r="19" spans="1:17" customFormat="1" ht="26.25">
      <c r="A19" s="8" t="s">
        <v>1147</v>
      </c>
      <c r="B19" s="7">
        <v>100</v>
      </c>
      <c r="C19" s="7">
        <v>50</v>
      </c>
      <c r="D19" s="7" t="s">
        <v>25</v>
      </c>
      <c r="E19" s="7" t="s">
        <v>52</v>
      </c>
      <c r="F19" s="7" t="s">
        <v>52</v>
      </c>
      <c r="G19" s="7">
        <v>17</v>
      </c>
      <c r="H19" s="8" t="s">
        <v>1093</v>
      </c>
      <c r="I19" s="8" t="s">
        <v>1147</v>
      </c>
      <c r="J19" s="8" t="s">
        <v>1148</v>
      </c>
      <c r="K19" s="8" t="s">
        <v>1149</v>
      </c>
      <c r="L19" s="8" t="str">
        <f t="shared" si="0"/>
        <v>uap100</v>
      </c>
      <c r="M19" s="8" t="str">
        <f t="shared" si="1"/>
        <v>uap 100</v>
      </c>
      <c r="N19" s="8" t="str">
        <f t="shared" si="2"/>
        <v>ua100p</v>
      </c>
      <c r="O19" s="16" t="str">
        <f t="shared" si="3"/>
        <v>synonyms":["UAP100","UAP 100","UA100P","uap100","uap 100","ua100p"]}]},</v>
      </c>
      <c r="P19" s="8" t="str">
        <f t="shared" si="4"/>
        <v>{"UAP100": [{"shape_coords":[100,50,5.5,8.5,8.5,17],"shape_name":"C-channel parallel flange","synonyms":["UAP100","UAP 100","UA100P","uap100","uap 100","ua100p"]}]},</v>
      </c>
      <c r="Q19" s="2" t="str">
        <f t="shared" si="5"/>
        <v>'&lt;option value="100;50;5.5;8.5;8.5;17"&gt;UAP100&lt;/option&gt;</v>
      </c>
    </row>
    <row r="20" spans="1:17" customFormat="1" ht="12.95" customHeight="1">
      <c r="A20" s="8" t="s">
        <v>1150</v>
      </c>
      <c r="B20" s="7">
        <v>130</v>
      </c>
      <c r="C20" s="7">
        <v>55</v>
      </c>
      <c r="D20" s="7">
        <v>6</v>
      </c>
      <c r="E20" s="7" t="s">
        <v>59</v>
      </c>
      <c r="F20" s="7" t="s">
        <v>59</v>
      </c>
      <c r="G20" s="7" t="s">
        <v>1151</v>
      </c>
      <c r="H20" s="8" t="s">
        <v>1093</v>
      </c>
      <c r="I20" s="8" t="s">
        <v>1150</v>
      </c>
      <c r="J20" s="8" t="s">
        <v>1152</v>
      </c>
      <c r="K20" s="8" t="s">
        <v>1153</v>
      </c>
      <c r="L20" s="8" t="str">
        <f t="shared" si="0"/>
        <v>uap130</v>
      </c>
      <c r="M20" s="8" t="str">
        <f t="shared" si="1"/>
        <v>uap 130</v>
      </c>
      <c r="N20" s="8" t="str">
        <f t="shared" si="2"/>
        <v>ua130p</v>
      </c>
      <c r="O20" s="16" t="str">
        <f t="shared" si="3"/>
        <v>synonyms":["UAP130","UAP 130","UA130P","uap130","uap 130","ua130p"]}]},</v>
      </c>
      <c r="P20" s="8" t="str">
        <f t="shared" si="4"/>
        <v>{"UAP130": [{"shape_coords":[130,55,6,9.5,9.5,17.7],"shape_name":"C-channel parallel flange","synonyms":["UAP130","UAP 130","UA130P","uap130","uap 130","ua130p"]}]},</v>
      </c>
      <c r="Q20" s="2" t="str">
        <f t="shared" si="5"/>
        <v>'&lt;option value="130;55;6;9.5;9.5;17.7"&gt;UAP130&lt;/option&gt;</v>
      </c>
    </row>
    <row r="21" spans="1:17" customFormat="1" ht="26.25">
      <c r="A21" s="8" t="s">
        <v>1154</v>
      </c>
      <c r="B21" s="7">
        <v>150</v>
      </c>
      <c r="C21" s="7">
        <v>65</v>
      </c>
      <c r="D21" s="7">
        <v>7</v>
      </c>
      <c r="E21" s="7" t="s">
        <v>1155</v>
      </c>
      <c r="F21" s="7" t="s">
        <v>1155</v>
      </c>
      <c r="G21" s="7" t="s">
        <v>402</v>
      </c>
      <c r="H21" s="8" t="s">
        <v>1093</v>
      </c>
      <c r="I21" s="8" t="s">
        <v>1154</v>
      </c>
      <c r="J21" s="8" t="s">
        <v>1156</v>
      </c>
      <c r="K21" s="8" t="s">
        <v>1157</v>
      </c>
      <c r="L21" s="8" t="str">
        <f t="shared" si="0"/>
        <v>uap150</v>
      </c>
      <c r="M21" s="8" t="str">
        <f t="shared" si="1"/>
        <v>uap 150</v>
      </c>
      <c r="N21" s="8" t="str">
        <f t="shared" si="2"/>
        <v>ua150p</v>
      </c>
      <c r="O21" s="16" t="str">
        <f t="shared" si="3"/>
        <v>synonyms":["UAP150","UAP 150","UA150P","uap150","uap 150","ua150p"]}]},</v>
      </c>
      <c r="P21" s="8" t="str">
        <f t="shared" si="4"/>
        <v>{"UAP150": [{"shape_coords":[150,65,7,10.25,10.25,20.5],"shape_name":"C-channel parallel flange","synonyms":["UAP150","UAP 150","UA150P","uap150","uap 150","ua150p"]}]},</v>
      </c>
      <c r="Q21" s="2" t="str">
        <f t="shared" si="5"/>
        <v>'&lt;option value="150;65;7;10.25;10.25;20.5"&gt;UAP150&lt;/option&gt;</v>
      </c>
    </row>
    <row r="22" spans="1:17" customFormat="1" ht="26.25">
      <c r="A22" s="8" t="s">
        <v>1158</v>
      </c>
      <c r="B22" s="7">
        <v>175</v>
      </c>
      <c r="C22" s="7">
        <v>70</v>
      </c>
      <c r="D22" s="7" t="s">
        <v>42</v>
      </c>
      <c r="E22" s="7" t="s">
        <v>1159</v>
      </c>
      <c r="F22" s="7" t="s">
        <v>1159</v>
      </c>
      <c r="G22" s="7" t="s">
        <v>758</v>
      </c>
      <c r="H22" s="8" t="s">
        <v>1093</v>
      </c>
      <c r="I22" s="8" t="s">
        <v>1158</v>
      </c>
      <c r="J22" s="8" t="s">
        <v>1160</v>
      </c>
      <c r="K22" s="8" t="s">
        <v>1161</v>
      </c>
      <c r="L22" s="8" t="str">
        <f t="shared" si="0"/>
        <v>uap175</v>
      </c>
      <c r="M22" s="8" t="str">
        <f t="shared" si="1"/>
        <v>uap 175</v>
      </c>
      <c r="N22" s="8" t="str">
        <f t="shared" si="2"/>
        <v>ua175p</v>
      </c>
      <c r="O22" s="16" t="str">
        <f t="shared" si="3"/>
        <v>synonyms":["UAP175","UAP 175","UA175P","uap175","uap 175","ua175p"]}]},</v>
      </c>
      <c r="P22" s="8" t="str">
        <f t="shared" si="4"/>
        <v>{"UAP175": [{"shape_coords":[175,70,7.5,10.75,10.75,21.2],"shape_name":"C-channel parallel flange","synonyms":["UAP175","UAP 175","UA175P","uap175","uap 175","ua175p"]}]},</v>
      </c>
      <c r="Q22" s="2" t="str">
        <f t="shared" si="5"/>
        <v>'&lt;option value="175;70;7.5;10.75;10.75;21.2"&gt;UAP175&lt;/option&gt;</v>
      </c>
    </row>
    <row r="23" spans="1:17" customFormat="1" ht="26.25">
      <c r="A23" s="8" t="s">
        <v>1162</v>
      </c>
      <c r="B23" s="7">
        <v>200</v>
      </c>
      <c r="C23" s="7">
        <v>75</v>
      </c>
      <c r="D23" s="7">
        <v>8</v>
      </c>
      <c r="E23" s="7" t="s">
        <v>69</v>
      </c>
      <c r="F23" s="7" t="s">
        <v>69</v>
      </c>
      <c r="G23" s="7" t="s">
        <v>1030</v>
      </c>
      <c r="H23" s="8" t="s">
        <v>1093</v>
      </c>
      <c r="I23" s="8" t="s">
        <v>1162</v>
      </c>
      <c r="J23" s="8" t="s">
        <v>1163</v>
      </c>
      <c r="K23" s="8" t="s">
        <v>1164</v>
      </c>
      <c r="L23" s="8" t="str">
        <f t="shared" si="0"/>
        <v>uap200</v>
      </c>
      <c r="M23" s="8" t="str">
        <f t="shared" si="1"/>
        <v>uap 200</v>
      </c>
      <c r="N23" s="8" t="str">
        <f t="shared" si="2"/>
        <v>ua200p</v>
      </c>
      <c r="O23" s="16" t="str">
        <f t="shared" si="3"/>
        <v>synonyms":["UAP200","UAP 200","UA200P","uap200","uap 200","ua200p"]}]},</v>
      </c>
      <c r="P23" s="8" t="str">
        <f t="shared" si="4"/>
        <v>{"UAP200": [{"shape_coords":[200,75,8,11.5,11.5,22.2],"shape_name":"C-channel parallel flange","synonyms":["UAP200","UAP 200","UA200P","uap200","uap 200","ua200p"]}]},</v>
      </c>
      <c r="Q23" s="2" t="str">
        <f t="shared" si="5"/>
        <v>'&lt;option value="200;75;8;11.5;11.5;22.2"&gt;UAP200&lt;/option&gt;</v>
      </c>
    </row>
    <row r="24" spans="1:17" customFormat="1" ht="26.25">
      <c r="A24" s="8" t="s">
        <v>1165</v>
      </c>
      <c r="B24" s="7">
        <v>220</v>
      </c>
      <c r="C24" s="7">
        <v>80</v>
      </c>
      <c r="D24" s="7">
        <v>8</v>
      </c>
      <c r="E24" s="7" t="s">
        <v>76</v>
      </c>
      <c r="F24" s="7" t="s">
        <v>76</v>
      </c>
      <c r="G24" s="7">
        <v>24</v>
      </c>
      <c r="H24" s="8" t="s">
        <v>1093</v>
      </c>
      <c r="I24" s="8" t="s">
        <v>1165</v>
      </c>
      <c r="J24" s="8" t="s">
        <v>1166</v>
      </c>
      <c r="K24" s="8" t="s">
        <v>1167</v>
      </c>
      <c r="L24" s="8" t="str">
        <f t="shared" si="0"/>
        <v>uap220</v>
      </c>
      <c r="M24" s="8" t="str">
        <f t="shared" si="1"/>
        <v>uap 220</v>
      </c>
      <c r="N24" s="8" t="str">
        <f t="shared" si="2"/>
        <v>ua220p</v>
      </c>
      <c r="O24" s="16" t="str">
        <f t="shared" si="3"/>
        <v>synonyms":["UAP220","UAP 220","UA220P","uap220","uap 220","ua220p"]}]},</v>
      </c>
      <c r="P24" s="8" t="str">
        <f t="shared" si="4"/>
        <v>{"UAP220": [{"shape_coords":[220,80,8,12.5,12.5,24],"shape_name":"C-channel parallel flange","synonyms":["UAP220","UAP 220","UA220P","uap220","uap 220","ua220p"]}]},</v>
      </c>
      <c r="Q24" s="2" t="str">
        <f t="shared" si="5"/>
        <v>'&lt;option value="220;80;8;12.5;12.5;24"&gt;UAP220&lt;/option&gt;</v>
      </c>
    </row>
    <row r="25" spans="1:17" customFormat="1" ht="26.25">
      <c r="A25" s="8" t="s">
        <v>1168</v>
      </c>
      <c r="B25" s="7">
        <v>250</v>
      </c>
      <c r="C25" s="7">
        <v>85</v>
      </c>
      <c r="D25" s="7">
        <v>9</v>
      </c>
      <c r="E25" s="7" t="s">
        <v>83</v>
      </c>
      <c r="F25" s="7" t="s">
        <v>83</v>
      </c>
      <c r="G25" s="7" t="s">
        <v>1169</v>
      </c>
      <c r="H25" s="8" t="s">
        <v>1093</v>
      </c>
      <c r="I25" s="8" t="s">
        <v>1168</v>
      </c>
      <c r="J25" s="8" t="s">
        <v>1170</v>
      </c>
      <c r="K25" s="8" t="s">
        <v>1171</v>
      </c>
      <c r="L25" s="8" t="str">
        <f t="shared" si="0"/>
        <v>uap250</v>
      </c>
      <c r="M25" s="8" t="str">
        <f t="shared" si="1"/>
        <v>uap 250</v>
      </c>
      <c r="N25" s="8" t="str">
        <f t="shared" si="2"/>
        <v>ua250p</v>
      </c>
      <c r="O25" s="16" t="str">
        <f t="shared" si="3"/>
        <v>synonyms":["UAP250","UAP 250","UA250P","uap250","uap 250","ua250p"]}]},</v>
      </c>
      <c r="P25" s="8" t="str">
        <f t="shared" si="4"/>
        <v>{"UAP250": [{"shape_coords":[250,85,9,13.5,13.5,24.5],"shape_name":"C-channel parallel flange","synonyms":["UAP250","UAP 250","UA250P","uap250","uap 250","ua250p"]}]},</v>
      </c>
      <c r="Q25" s="2" t="str">
        <f t="shared" si="5"/>
        <v>'&lt;option value="250;85;9;13.5;13.5;24.5"&gt;UAP250&lt;/option&gt;</v>
      </c>
    </row>
    <row r="26" spans="1:17" customFormat="1" ht="26.25">
      <c r="A26" s="8" t="s">
        <v>1172</v>
      </c>
      <c r="B26" s="7">
        <v>300</v>
      </c>
      <c r="C26" s="7">
        <v>100</v>
      </c>
      <c r="D26" s="7" t="s">
        <v>59</v>
      </c>
      <c r="E26" s="7">
        <v>16</v>
      </c>
      <c r="F26" s="7">
        <v>16</v>
      </c>
      <c r="G26" s="7" t="s">
        <v>1173</v>
      </c>
      <c r="H26" s="8" t="s">
        <v>1093</v>
      </c>
      <c r="I26" s="8" t="s">
        <v>1172</v>
      </c>
      <c r="J26" s="8" t="s">
        <v>1174</v>
      </c>
      <c r="K26" s="8" t="s">
        <v>1175</v>
      </c>
      <c r="L26" s="8" t="str">
        <f t="shared" si="0"/>
        <v>uap300</v>
      </c>
      <c r="M26" s="8" t="str">
        <f t="shared" si="1"/>
        <v>uap 300</v>
      </c>
      <c r="N26" s="8" t="str">
        <f t="shared" si="2"/>
        <v>ua300p</v>
      </c>
      <c r="O26" s="16" t="str">
        <f t="shared" si="3"/>
        <v>synonyms":["UAP300","UAP 300","UA300P","uap300","uap 300","ua300p"]}]},</v>
      </c>
      <c r="P26" s="8" t="str">
        <f t="shared" si="4"/>
        <v>{"UAP300": [{"shape_coords":[300,100,9.5,16,16,29.6],"shape_name":"C-channel parallel flange","synonyms":["UAP300","UAP 300","UA300P","uap300","uap 300","ua300p"]}]},</v>
      </c>
      <c r="Q26" s="2" t="str">
        <f t="shared" si="5"/>
        <v>'&lt;option value="300;100;9.5;16;16;29.6"&gt;UAP300&lt;/option&gt;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175"/>
  <sheetViews>
    <sheetView topLeftCell="A138" zoomScale="130" zoomScaleNormal="130" workbookViewId="0">
      <selection activeCell="I1" sqref="B1:I1048576"/>
    </sheetView>
  </sheetViews>
  <sheetFormatPr defaultColWidth="9.28515625" defaultRowHeight="12.75"/>
  <cols>
    <col min="1" max="1" width="16.140625" style="7" customWidth="1"/>
    <col min="2" max="7" width="9.28515625" style="7" customWidth="1"/>
    <col min="8" max="8" width="13.85546875" style="7" customWidth="1"/>
    <col min="9" max="9" width="14.28515625" style="7" customWidth="1"/>
    <col min="10" max="10" width="15.28515625" style="7" customWidth="1"/>
    <col min="11" max="11" width="18" style="7" customWidth="1"/>
    <col min="12" max="12" width="13.28515625" style="7" customWidth="1"/>
    <col min="13" max="13" width="14.28515625" style="7" customWidth="1"/>
    <col min="14" max="14" width="15.5703125" style="7" customWidth="1"/>
    <col min="15" max="15" width="14.28515625" style="7" customWidth="1"/>
    <col min="16" max="16" width="14.42578125" style="7" customWidth="1"/>
    <col min="17" max="17" width="76.140625" style="7" customWidth="1"/>
    <col min="18" max="18" width="33" style="7" customWidth="1"/>
    <col min="19" max="19" width="9.28515625" style="7" customWidth="1"/>
    <col min="20" max="16384" width="9.28515625" style="7"/>
  </cols>
  <sheetData>
    <row r="1" spans="1:18" s="8" customFormat="1">
      <c r="A1" s="32" t="s">
        <v>0</v>
      </c>
      <c r="B1" s="27" t="s">
        <v>1</v>
      </c>
      <c r="C1" s="27" t="s">
        <v>899</v>
      </c>
      <c r="D1" s="27" t="s">
        <v>991</v>
      </c>
      <c r="E1" s="27" t="s">
        <v>4</v>
      </c>
      <c r="F1" s="27" t="s">
        <v>622</v>
      </c>
      <c r="G1" s="27" t="s">
        <v>901</v>
      </c>
      <c r="H1" s="32" t="s">
        <v>904</v>
      </c>
      <c r="I1" s="32" t="s">
        <v>992</v>
      </c>
      <c r="J1" s="27" t="s">
        <v>7</v>
      </c>
      <c r="K1" s="27" t="s">
        <v>6</v>
      </c>
      <c r="L1" s="27" t="s">
        <v>8</v>
      </c>
      <c r="M1" s="35"/>
      <c r="N1" s="35"/>
      <c r="O1" s="35"/>
      <c r="P1" s="35"/>
      <c r="Q1" s="35"/>
      <c r="R1" s="32" t="s">
        <v>9</v>
      </c>
    </row>
    <row r="2" spans="1:18" s="8" customFormat="1">
      <c r="A2" s="32"/>
      <c r="B2" s="27"/>
      <c r="C2" s="27"/>
      <c r="D2" s="27"/>
      <c r="E2" s="27"/>
      <c r="F2" s="27"/>
      <c r="G2" s="27"/>
      <c r="H2" s="32" t="s">
        <v>909</v>
      </c>
      <c r="I2" s="32"/>
      <c r="J2" s="27"/>
      <c r="K2" s="27"/>
      <c r="L2" s="27"/>
      <c r="M2" s="35"/>
      <c r="N2" s="35"/>
      <c r="O2" s="35"/>
      <c r="P2" s="35"/>
      <c r="Q2" s="35"/>
      <c r="R2" s="35"/>
    </row>
    <row r="3" spans="1:18" s="8" customFormat="1" ht="14.45" customHeight="1">
      <c r="A3" s="32"/>
      <c r="B3" s="35" t="s">
        <v>10</v>
      </c>
      <c r="C3" s="35" t="s">
        <v>10</v>
      </c>
      <c r="D3" s="35" t="s">
        <v>10</v>
      </c>
      <c r="E3" s="35" t="s">
        <v>10</v>
      </c>
      <c r="F3" s="35" t="s">
        <v>10</v>
      </c>
      <c r="G3" s="35" t="s">
        <v>10</v>
      </c>
      <c r="H3" s="35" t="s">
        <v>10</v>
      </c>
      <c r="I3" s="35" t="s">
        <v>10</v>
      </c>
      <c r="J3" s="27"/>
      <c r="K3" s="27"/>
      <c r="L3" s="27"/>
      <c r="M3" s="35"/>
      <c r="N3" s="35"/>
      <c r="O3" s="35"/>
      <c r="P3" s="35"/>
      <c r="Q3" s="35"/>
      <c r="R3" s="35"/>
    </row>
    <row r="4" spans="1:18" s="8" customFormat="1">
      <c r="A4" s="7" t="s">
        <v>1176</v>
      </c>
      <c r="B4" s="7">
        <v>16</v>
      </c>
      <c r="C4" s="7">
        <v>16</v>
      </c>
      <c r="D4" s="7">
        <v>3</v>
      </c>
      <c r="E4" s="7">
        <v>3</v>
      </c>
      <c r="F4" s="7">
        <v>5</v>
      </c>
      <c r="G4" s="7" t="s">
        <v>1014</v>
      </c>
      <c r="H4" s="7">
        <v>8</v>
      </c>
      <c r="I4" s="7">
        <v>8</v>
      </c>
      <c r="J4" s="5" t="s">
        <v>1177</v>
      </c>
      <c r="K4" s="5" t="s">
        <v>1178</v>
      </c>
      <c r="L4" s="7" t="s">
        <v>1179</v>
      </c>
      <c r="M4" s="7" t="s">
        <v>1176</v>
      </c>
      <c r="N4" s="7" t="s">
        <v>1180</v>
      </c>
      <c r="O4" s="7" t="s">
        <v>1181</v>
      </c>
      <c r="P4" s="7" t="s">
        <v>1182</v>
      </c>
      <c r="Q4" s="6" t="str">
        <f t="shared" ref="Q4:Q35" si="0" xml:space="preserve"> "synonyms"&amp;""""&amp;":["&amp;""""&amp;L4&amp;""""&amp;","&amp;""""&amp;M4&amp;""""&amp;","&amp;""""&amp;N4&amp;""""&amp;","&amp;""""&amp;O4&amp;""""&amp;","&amp;""""&amp;P4&amp;""""&amp;"]}]},"</f>
        <v>synonyms":["H16/16/3","L16/16/3","L16x16x3","L16x3","LEQ16x3"]}]},</v>
      </c>
      <c r="R4" s="8" t="str">
        <f t="shared" ref="R4:R35" si="1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{"L16/16/3": [{"shape_coords":[16,16,3,3,5,2.5,8,8],"shape_name":"LAngle","synonyms":["H16/16/3","L16/16/3","L16x16x3","L16x3","LEQ16x3"]}]},</v>
      </c>
    </row>
    <row r="5" spans="1:18" s="8" customFormat="1">
      <c r="A5" s="7" t="s">
        <v>1183</v>
      </c>
      <c r="B5" s="7">
        <v>16</v>
      </c>
      <c r="C5" s="7">
        <v>16</v>
      </c>
      <c r="D5" s="7">
        <v>4</v>
      </c>
      <c r="E5" s="7">
        <v>4</v>
      </c>
      <c r="F5" s="7">
        <v>6</v>
      </c>
      <c r="G5" s="7">
        <v>3</v>
      </c>
      <c r="H5" s="7">
        <v>8</v>
      </c>
      <c r="I5" s="7">
        <v>8</v>
      </c>
      <c r="J5" s="5" t="s">
        <v>1177</v>
      </c>
      <c r="K5" s="5" t="s">
        <v>1178</v>
      </c>
      <c r="L5" s="7" t="s">
        <v>1184</v>
      </c>
      <c r="M5" s="7" t="s">
        <v>1183</v>
      </c>
      <c r="N5" s="7" t="s">
        <v>1185</v>
      </c>
      <c r="O5" s="7" t="s">
        <v>1186</v>
      </c>
      <c r="P5" s="7" t="s">
        <v>1187</v>
      </c>
      <c r="Q5" s="6" t="str">
        <f t="shared" si="0"/>
        <v>synonyms":["H16/16/4","L16/16/4","L16x16x4","L16x4","LEQ16x4"]}]},</v>
      </c>
      <c r="R5" s="8" t="str">
        <f t="shared" si="1"/>
        <v>{"L16/16/4": [{"shape_coords":[16,16,4,4,6,3,8,8],"shape_name":"LAngle","synonyms":["H16/16/4","L16/16/4","L16x16x4","L16x4","LEQ16x4"]}]},</v>
      </c>
    </row>
    <row r="6" spans="1:18" s="8" customFormat="1">
      <c r="A6" s="7" t="s">
        <v>1188</v>
      </c>
      <c r="B6" s="7">
        <v>20</v>
      </c>
      <c r="C6" s="7">
        <v>20</v>
      </c>
      <c r="D6" s="7">
        <v>3</v>
      </c>
      <c r="E6" s="7">
        <v>3</v>
      </c>
      <c r="F6" s="7">
        <v>5</v>
      </c>
      <c r="G6" s="7" t="s">
        <v>1014</v>
      </c>
      <c r="H6" s="7">
        <v>10</v>
      </c>
      <c r="I6" s="7">
        <v>10</v>
      </c>
      <c r="J6" s="5" t="s">
        <v>1177</v>
      </c>
      <c r="K6" s="5" t="s">
        <v>1178</v>
      </c>
      <c r="L6" s="7" t="s">
        <v>1189</v>
      </c>
      <c r="M6" s="7" t="s">
        <v>1188</v>
      </c>
      <c r="N6" s="7" t="s">
        <v>1190</v>
      </c>
      <c r="O6" s="7" t="s">
        <v>1191</v>
      </c>
      <c r="P6" s="7" t="s">
        <v>1192</v>
      </c>
      <c r="Q6" s="6" t="str">
        <f t="shared" si="0"/>
        <v>synonyms":["H20/20/3","L20/20/3","L20x20x3","L20x3","LEQ20x20x3"]}]},</v>
      </c>
      <c r="R6" s="8" t="str">
        <f t="shared" si="1"/>
        <v>{"L20/20/3": [{"shape_coords":[20,20,3,3,5,2.5,10,10],"shape_name":"LAngle","synonyms":["H20/20/3","L20/20/3","L20x20x3","L20x3","LEQ20x20x3"]}]},</v>
      </c>
    </row>
    <row r="7" spans="1:18" s="8" customFormat="1">
      <c r="A7" s="7" t="s">
        <v>1193</v>
      </c>
      <c r="B7" s="7">
        <v>20</v>
      </c>
      <c r="C7" s="7">
        <v>20</v>
      </c>
      <c r="D7" s="7">
        <v>4</v>
      </c>
      <c r="E7" s="7">
        <v>4</v>
      </c>
      <c r="F7" s="7">
        <v>6</v>
      </c>
      <c r="G7" s="7">
        <v>3</v>
      </c>
      <c r="H7" s="7">
        <v>10</v>
      </c>
      <c r="I7" s="7">
        <v>10</v>
      </c>
      <c r="J7" s="5" t="s">
        <v>1177</v>
      </c>
      <c r="K7" s="5" t="s">
        <v>1178</v>
      </c>
      <c r="L7" s="7" t="s">
        <v>1194</v>
      </c>
      <c r="M7" s="7" t="s">
        <v>1193</v>
      </c>
      <c r="N7" s="7" t="s">
        <v>1195</v>
      </c>
      <c r="O7" s="7" t="s">
        <v>1196</v>
      </c>
      <c r="P7" s="7" t="s">
        <v>1197</v>
      </c>
      <c r="Q7" s="6" t="str">
        <f t="shared" si="0"/>
        <v>synonyms":["H20/20/4","L20/20/4","L20x20x4","L20x4","LEQ20x20x4"]}]},</v>
      </c>
      <c r="R7" s="8" t="str">
        <f t="shared" si="1"/>
        <v>{"L20/20/4": [{"shape_coords":[20,20,4,4,6,3,10,10],"shape_name":"LAngle","synonyms":["H20/20/4","L20/20/4","L20x20x4","L20x4","LEQ20x20x4"]}]},</v>
      </c>
    </row>
    <row r="8" spans="1:18" s="8" customFormat="1">
      <c r="A8" s="7" t="s">
        <v>1198</v>
      </c>
      <c r="B8" s="7">
        <v>25</v>
      </c>
      <c r="C8" s="7">
        <v>25</v>
      </c>
      <c r="D8" s="7">
        <v>3</v>
      </c>
      <c r="E8" s="7">
        <v>3</v>
      </c>
      <c r="F8" s="7">
        <v>5</v>
      </c>
      <c r="G8" s="7" t="s">
        <v>1014</v>
      </c>
      <c r="H8" s="7" t="s">
        <v>76</v>
      </c>
      <c r="I8" s="7" t="s">
        <v>76</v>
      </c>
      <c r="J8" s="5" t="s">
        <v>1177</v>
      </c>
      <c r="K8" s="5" t="s">
        <v>1178</v>
      </c>
      <c r="L8" s="7" t="s">
        <v>1199</v>
      </c>
      <c r="M8" s="7" t="s">
        <v>1198</v>
      </c>
      <c r="N8" s="7" t="s">
        <v>1200</v>
      </c>
      <c r="O8" s="7" t="s">
        <v>1201</v>
      </c>
      <c r="P8" s="7" t="s">
        <v>1202</v>
      </c>
      <c r="Q8" s="6" t="str">
        <f t="shared" si="0"/>
        <v>synonyms":["H25/25/3","L25/25/3","L25x25x3","L25x3","LEQ25x25x3"]}]},</v>
      </c>
      <c r="R8" s="8" t="str">
        <f t="shared" si="1"/>
        <v>{"L25/25/3": [{"shape_coords":[25,25,3,3,5,2.5,12.5,12.5],"shape_name":"LAngle","synonyms":["H25/25/3","L25/25/3","L25x25x3","L25x3","LEQ25x25x3"]}]},</v>
      </c>
    </row>
    <row r="9" spans="1:18" s="8" customFormat="1">
      <c r="A9" s="7" t="s">
        <v>1203</v>
      </c>
      <c r="B9" s="7">
        <v>25</v>
      </c>
      <c r="C9" s="7">
        <v>25</v>
      </c>
      <c r="D9" s="7">
        <v>4</v>
      </c>
      <c r="E9" s="7">
        <v>4</v>
      </c>
      <c r="F9" s="7">
        <v>6</v>
      </c>
      <c r="G9" s="7">
        <v>3</v>
      </c>
      <c r="H9" s="7" t="s">
        <v>76</v>
      </c>
      <c r="I9" s="7" t="s">
        <v>76</v>
      </c>
      <c r="J9" s="5" t="s">
        <v>1177</v>
      </c>
      <c r="K9" s="5" t="s">
        <v>1178</v>
      </c>
      <c r="L9" s="7" t="s">
        <v>1204</v>
      </c>
      <c r="M9" s="7" t="s">
        <v>1203</v>
      </c>
      <c r="N9" s="7" t="s">
        <v>1205</v>
      </c>
      <c r="O9" s="7" t="s">
        <v>1206</v>
      </c>
      <c r="P9" s="7" t="s">
        <v>1207</v>
      </c>
      <c r="Q9" s="6" t="str">
        <f t="shared" si="0"/>
        <v>synonyms":["H25/25/4","L25/25/4","L25x25x4","L25x4","LEQ25x25x4"]}]},</v>
      </c>
      <c r="R9" s="8" t="str">
        <f t="shared" si="1"/>
        <v>{"L25/25/4": [{"shape_coords":[25,25,4,4,6,3,12.5,12.5],"shape_name":"LAngle","synonyms":["H25/25/4","L25/25/4","L25x25x4","L25x4","LEQ25x25x4"]}]},</v>
      </c>
    </row>
    <row r="10" spans="1:18" s="8" customFormat="1">
      <c r="A10" s="7" t="s">
        <v>1208</v>
      </c>
      <c r="B10" s="7">
        <v>25</v>
      </c>
      <c r="C10" s="7">
        <v>25</v>
      </c>
      <c r="D10" s="7">
        <v>5</v>
      </c>
      <c r="E10" s="7">
        <v>5</v>
      </c>
      <c r="F10" s="7">
        <v>7</v>
      </c>
      <c r="G10" s="7" t="s">
        <v>1009</v>
      </c>
      <c r="H10" s="7" t="s">
        <v>76</v>
      </c>
      <c r="I10" s="7" t="s">
        <v>76</v>
      </c>
      <c r="J10" s="5" t="s">
        <v>1177</v>
      </c>
      <c r="K10" s="5" t="s">
        <v>1178</v>
      </c>
      <c r="L10" s="7" t="s">
        <v>1209</v>
      </c>
      <c r="M10" s="7" t="s">
        <v>1208</v>
      </c>
      <c r="N10" s="7" t="s">
        <v>1210</v>
      </c>
      <c r="O10" s="7" t="s">
        <v>1211</v>
      </c>
      <c r="P10" s="7" t="s">
        <v>1212</v>
      </c>
      <c r="Q10" s="6" t="str">
        <f t="shared" si="0"/>
        <v>synonyms":["H25/25/5","L25/25/5","L25x25x5","L25x5","LEQ25x25x5"]}]},</v>
      </c>
      <c r="R10" s="8" t="str">
        <f t="shared" si="1"/>
        <v>{"L25/25/5": [{"shape_coords":[25,25,5,5,7,3.5,12.5,12.5],"shape_name":"LAngle","synonyms":["H25/25/5","L25/25/5","L25x25x5","L25x5","LEQ25x25x5"]}]},</v>
      </c>
    </row>
    <row r="11" spans="1:18" s="8" customFormat="1">
      <c r="A11" s="7" t="s">
        <v>1213</v>
      </c>
      <c r="B11" s="7">
        <v>30</v>
      </c>
      <c r="C11" s="7">
        <v>30</v>
      </c>
      <c r="D11" s="7">
        <v>3</v>
      </c>
      <c r="E11" s="7">
        <v>3</v>
      </c>
      <c r="F11" s="7" t="s">
        <v>25</v>
      </c>
      <c r="G11" s="7" t="s">
        <v>1214</v>
      </c>
      <c r="H11" s="7">
        <v>15</v>
      </c>
      <c r="I11" s="7">
        <v>15</v>
      </c>
      <c r="J11" s="5" t="s">
        <v>1177</v>
      </c>
      <c r="K11" s="5" t="s">
        <v>1178</v>
      </c>
      <c r="L11" s="7" t="s">
        <v>1215</v>
      </c>
      <c r="M11" s="7" t="s">
        <v>1213</v>
      </c>
      <c r="N11" s="7" t="s">
        <v>1216</v>
      </c>
      <c r="O11" s="7" t="s">
        <v>1217</v>
      </c>
      <c r="P11" s="7" t="s">
        <v>1218</v>
      </c>
      <c r="Q11" s="6" t="str">
        <f t="shared" si="0"/>
        <v>synonyms":["H30/30/3","L30/30/3","L30x30x3","L30x3","LEQ30x30x3"]}]},</v>
      </c>
      <c r="R11" s="8" t="str">
        <f t="shared" si="1"/>
        <v>{"L30/30/3": [{"shape_coords":[30,30,3,3,5.5,2.75,15,15],"shape_name":"LAngle","synonyms":["H30/30/3","L30/30/3","L30x30x3","L30x3","LEQ30x30x3"]}]},</v>
      </c>
    </row>
    <row r="12" spans="1:18" s="8" customFormat="1">
      <c r="A12" s="7" t="s">
        <v>1219</v>
      </c>
      <c r="B12" s="7">
        <v>30</v>
      </c>
      <c r="C12" s="7">
        <v>30</v>
      </c>
      <c r="D12" s="7">
        <v>4</v>
      </c>
      <c r="E12" s="7">
        <v>4</v>
      </c>
      <c r="F12" s="7" t="s">
        <v>35</v>
      </c>
      <c r="G12" s="7" t="s">
        <v>1220</v>
      </c>
      <c r="H12" s="7">
        <v>15</v>
      </c>
      <c r="I12" s="7">
        <v>15</v>
      </c>
      <c r="J12" s="5" t="s">
        <v>1177</v>
      </c>
      <c r="K12" s="5" t="s">
        <v>1178</v>
      </c>
      <c r="L12" s="7" t="s">
        <v>1221</v>
      </c>
      <c r="M12" s="7" t="s">
        <v>1219</v>
      </c>
      <c r="N12" s="7" t="s">
        <v>1222</v>
      </c>
      <c r="O12" s="7" t="s">
        <v>1223</v>
      </c>
      <c r="P12" s="7" t="s">
        <v>1224</v>
      </c>
      <c r="Q12" s="6" t="str">
        <f t="shared" si="0"/>
        <v>synonyms":["H30/30/4","L30/30/4","L30x30x4","L30x4","LEQ30x30x4"]}]},</v>
      </c>
      <c r="R12" s="8" t="str">
        <f t="shared" si="1"/>
        <v>{"L30/30/4": [{"shape_coords":[30,30,4,4,6.5,3.25,15,15],"shape_name":"LAngle","synonyms":["H30/30/4","L30/30/4","L30x30x4","L30x4","LEQ30x30x4"]}]},</v>
      </c>
    </row>
    <row r="13" spans="1:18" s="8" customFormat="1">
      <c r="A13" s="7" t="s">
        <v>1225</v>
      </c>
      <c r="B13" s="7">
        <v>30</v>
      </c>
      <c r="C13" s="7">
        <v>30</v>
      </c>
      <c r="D13" s="7">
        <v>5</v>
      </c>
      <c r="E13" s="7">
        <v>5</v>
      </c>
      <c r="F13" s="7" t="s">
        <v>42</v>
      </c>
      <c r="G13" s="7" t="s">
        <v>1226</v>
      </c>
      <c r="H13" s="7">
        <v>15</v>
      </c>
      <c r="I13" s="7">
        <v>15</v>
      </c>
      <c r="J13" s="5" t="s">
        <v>1177</v>
      </c>
      <c r="K13" s="5" t="s">
        <v>1178</v>
      </c>
      <c r="L13" s="7" t="s">
        <v>1227</v>
      </c>
      <c r="M13" s="7" t="s">
        <v>1225</v>
      </c>
      <c r="N13" s="7" t="s">
        <v>1228</v>
      </c>
      <c r="O13" s="7" t="s">
        <v>1229</v>
      </c>
      <c r="P13" s="7" t="s">
        <v>1230</v>
      </c>
      <c r="Q13" s="6" t="str">
        <f t="shared" si="0"/>
        <v>synonyms":["H30/30/5","L30/30/5","L30x30x5","L30x5","LEQ30x30x5"]}]},</v>
      </c>
      <c r="R13" s="8" t="str">
        <f t="shared" si="1"/>
        <v>{"L30/30/5": [{"shape_coords":[30,30,5,5,7.5,3.75,15,15],"shape_name":"LAngle","synonyms":["H30/30/5","L30/30/5","L30x30x5","L30x5","LEQ30x30x5"]}]},</v>
      </c>
    </row>
    <row r="14" spans="1:18" s="8" customFormat="1">
      <c r="A14" s="7" t="s">
        <v>1231</v>
      </c>
      <c r="B14" s="7">
        <v>30</v>
      </c>
      <c r="C14" s="7">
        <v>30</v>
      </c>
      <c r="D14" s="7">
        <v>6</v>
      </c>
      <c r="E14" s="7">
        <v>6</v>
      </c>
      <c r="F14" s="7" t="s">
        <v>52</v>
      </c>
      <c r="G14" s="7" t="s">
        <v>1232</v>
      </c>
      <c r="H14" s="7">
        <v>15</v>
      </c>
      <c r="I14" s="7">
        <v>15</v>
      </c>
      <c r="J14" s="5" t="s">
        <v>1177</v>
      </c>
      <c r="K14" s="5" t="s">
        <v>1178</v>
      </c>
      <c r="L14" s="7" t="s">
        <v>1233</v>
      </c>
      <c r="M14" s="7" t="s">
        <v>1231</v>
      </c>
      <c r="N14" s="7" t="s">
        <v>1234</v>
      </c>
      <c r="O14" s="7" t="s">
        <v>1235</v>
      </c>
      <c r="P14" s="7" t="s">
        <v>1236</v>
      </c>
      <c r="Q14" s="6" t="str">
        <f t="shared" si="0"/>
        <v>synonyms":["H30/30/6","L30/30/6","L30x30x6","L30x6","LEQ30x30x6"]}]},</v>
      </c>
      <c r="R14" s="8" t="str">
        <f t="shared" si="1"/>
        <v>{"L30/30/6": [{"shape_coords":[30,30,6,6,8.5,4.25,15,15],"shape_name":"LAngle","synonyms":["H30/30/6","L30/30/6","L30x30x6","L30x6","LEQ30x30x6"]}]},</v>
      </c>
    </row>
    <row r="15" spans="1:18" s="8" customFormat="1">
      <c r="A15" s="7" t="s">
        <v>1237</v>
      </c>
      <c r="B15" s="7">
        <v>35</v>
      </c>
      <c r="C15" s="7">
        <v>35</v>
      </c>
      <c r="D15" s="7">
        <v>3</v>
      </c>
      <c r="E15" s="7">
        <v>3</v>
      </c>
      <c r="F15" s="7" t="s">
        <v>25</v>
      </c>
      <c r="G15" s="7" t="s">
        <v>1214</v>
      </c>
      <c r="H15" s="7" t="s">
        <v>166</v>
      </c>
      <c r="I15" s="7" t="s">
        <v>166</v>
      </c>
      <c r="J15" s="5" t="s">
        <v>1177</v>
      </c>
      <c r="K15" s="5" t="s">
        <v>1178</v>
      </c>
      <c r="L15" s="7" t="s">
        <v>1238</v>
      </c>
      <c r="M15" s="7" t="s">
        <v>1237</v>
      </c>
      <c r="N15" s="7" t="s">
        <v>1239</v>
      </c>
      <c r="O15" s="7" t="s">
        <v>1240</v>
      </c>
      <c r="P15" s="7" t="s">
        <v>1241</v>
      </c>
      <c r="Q15" s="6" t="str">
        <f t="shared" si="0"/>
        <v>synonyms":["H35/35/3","L35/35/3","L35x35x3","L35x3","LEQ35x35x3"]}]},</v>
      </c>
      <c r="R15" s="8" t="str">
        <f t="shared" si="1"/>
        <v>{"L35/35/3": [{"shape_coords":[35,35,3,3,5.5,2.75,17.5,17.5],"shape_name":"LAngle","synonyms":["H35/35/3","L35/35/3","L35x35x3","L35x3","LEQ35x35x3"]}]},</v>
      </c>
    </row>
    <row r="16" spans="1:18" s="8" customFormat="1">
      <c r="A16" s="7" t="s">
        <v>1242</v>
      </c>
      <c r="B16" s="7">
        <v>35</v>
      </c>
      <c r="C16" s="7">
        <v>35</v>
      </c>
      <c r="D16" s="7">
        <v>4</v>
      </c>
      <c r="E16" s="7">
        <v>4</v>
      </c>
      <c r="F16" s="7" t="s">
        <v>35</v>
      </c>
      <c r="G16" s="7" t="s">
        <v>1220</v>
      </c>
      <c r="H16" s="7" t="s">
        <v>166</v>
      </c>
      <c r="I16" s="7" t="s">
        <v>166</v>
      </c>
      <c r="J16" s="5" t="s">
        <v>1177</v>
      </c>
      <c r="K16" s="5" t="s">
        <v>1178</v>
      </c>
      <c r="L16" s="7" t="s">
        <v>1243</v>
      </c>
      <c r="M16" s="7" t="s">
        <v>1242</v>
      </c>
      <c r="N16" s="7" t="s">
        <v>1244</v>
      </c>
      <c r="O16" s="7" t="s">
        <v>1245</v>
      </c>
      <c r="P16" s="7" t="s">
        <v>1246</v>
      </c>
      <c r="Q16" s="6" t="str">
        <f t="shared" si="0"/>
        <v>synonyms":["H35/35/4","L35/35/4","L35x35x4","L35x4","LEQ35x35x4"]}]},</v>
      </c>
      <c r="R16" s="8" t="str">
        <f t="shared" si="1"/>
        <v>{"L35/35/4": [{"shape_coords":[35,35,4,4,6.5,3.25,17.5,17.5],"shape_name":"LAngle","synonyms":["H35/35/4","L35/35/4","L35x35x4","L35x4","LEQ35x35x4"]}]},</v>
      </c>
    </row>
    <row r="17" spans="1:18" s="8" customFormat="1">
      <c r="A17" s="7" t="s">
        <v>1247</v>
      </c>
      <c r="B17" s="7">
        <v>35</v>
      </c>
      <c r="C17" s="7">
        <v>35</v>
      </c>
      <c r="D17" s="7">
        <v>5</v>
      </c>
      <c r="E17" s="7">
        <v>5</v>
      </c>
      <c r="F17" s="7" t="s">
        <v>42</v>
      </c>
      <c r="G17" s="7" t="s">
        <v>1226</v>
      </c>
      <c r="H17" s="7" t="s">
        <v>166</v>
      </c>
      <c r="I17" s="7" t="s">
        <v>166</v>
      </c>
      <c r="J17" s="5" t="s">
        <v>1177</v>
      </c>
      <c r="K17" s="5" t="s">
        <v>1178</v>
      </c>
      <c r="L17" s="7" t="s">
        <v>1248</v>
      </c>
      <c r="M17" s="7" t="s">
        <v>1247</v>
      </c>
      <c r="N17" s="7" t="s">
        <v>1249</v>
      </c>
      <c r="O17" s="7" t="s">
        <v>1250</v>
      </c>
      <c r="P17" s="7" t="s">
        <v>1251</v>
      </c>
      <c r="Q17" s="6" t="str">
        <f t="shared" si="0"/>
        <v>synonyms":["H35/35/5","L35/35/5","L35x35x5","L35x5","LEQ35x35x5"]}]},</v>
      </c>
      <c r="R17" s="8" t="str">
        <f t="shared" si="1"/>
        <v>{"L35/35/5": [{"shape_coords":[35,35,5,5,7.5,3.75,17.5,17.5],"shape_name":"LAngle","synonyms":["H35/35/5","L35/35/5","L35x35x5","L35x5","LEQ35x35x5"]}]},</v>
      </c>
    </row>
    <row r="18" spans="1:18" s="8" customFormat="1">
      <c r="A18" s="7" t="s">
        <v>1252</v>
      </c>
      <c r="B18" s="7">
        <v>35</v>
      </c>
      <c r="C18" s="7">
        <v>35</v>
      </c>
      <c r="D18" s="7">
        <v>6</v>
      </c>
      <c r="E18" s="7">
        <v>6</v>
      </c>
      <c r="F18" s="7" t="s">
        <v>52</v>
      </c>
      <c r="G18" s="7" t="s">
        <v>1232</v>
      </c>
      <c r="H18" s="7" t="s">
        <v>166</v>
      </c>
      <c r="I18" s="7" t="s">
        <v>166</v>
      </c>
      <c r="J18" s="5" t="s">
        <v>1177</v>
      </c>
      <c r="K18" s="5" t="s">
        <v>1178</v>
      </c>
      <c r="L18" s="7" t="s">
        <v>1253</v>
      </c>
      <c r="M18" s="7" t="s">
        <v>1252</v>
      </c>
      <c r="N18" s="7" t="s">
        <v>1254</v>
      </c>
      <c r="O18" s="7" t="s">
        <v>1255</v>
      </c>
      <c r="P18" s="7" t="s">
        <v>1256</v>
      </c>
      <c r="Q18" s="6" t="str">
        <f t="shared" si="0"/>
        <v>synonyms":["H35/35/6","L35/35/6","L35x35x6","L35x6","LEQ35x35x6"]}]},</v>
      </c>
      <c r="R18" s="8" t="str">
        <f t="shared" si="1"/>
        <v>{"L35/35/6": [{"shape_coords":[35,35,6,6,8.5,4.25,17.5,17.5],"shape_name":"LAngle","synonyms":["H35/35/6","L35/35/6","L35x35x6","L35x6","LEQ35x35x6"]}]},</v>
      </c>
    </row>
    <row r="19" spans="1:18" s="8" customFormat="1">
      <c r="A19" s="7" t="s">
        <v>1257</v>
      </c>
      <c r="B19" s="7">
        <v>40</v>
      </c>
      <c r="C19" s="7">
        <v>40</v>
      </c>
      <c r="D19" s="7">
        <v>3</v>
      </c>
      <c r="E19" s="7">
        <v>3</v>
      </c>
      <c r="F19" s="7">
        <v>6</v>
      </c>
      <c r="G19" s="7">
        <v>3</v>
      </c>
      <c r="H19" s="7">
        <v>20</v>
      </c>
      <c r="I19" s="7">
        <v>20</v>
      </c>
      <c r="J19" s="5" t="s">
        <v>1177</v>
      </c>
      <c r="K19" s="5" t="s">
        <v>1178</v>
      </c>
      <c r="L19" s="7" t="s">
        <v>1258</v>
      </c>
      <c r="M19" s="7" t="s">
        <v>1257</v>
      </c>
      <c r="N19" s="7" t="s">
        <v>1259</v>
      </c>
      <c r="O19" s="7" t="s">
        <v>1260</v>
      </c>
      <c r="P19" s="7" t="s">
        <v>1261</v>
      </c>
      <c r="Q19" s="6" t="str">
        <f t="shared" si="0"/>
        <v>synonyms":["H40/40/3","L40/40/3","L40x40x3","L40x3","LEQ40x40x3"]}]},</v>
      </c>
      <c r="R19" s="8" t="str">
        <f t="shared" si="1"/>
        <v>{"L40/40/3": [{"shape_coords":[40,40,3,3,6,3,20,20],"shape_name":"LAngle","synonyms":["H40/40/3","L40/40/3","L40x40x3","L40x3","LEQ40x40x3"]}]},</v>
      </c>
    </row>
    <row r="20" spans="1:18" s="8" customFormat="1">
      <c r="A20" s="7" t="s">
        <v>1262</v>
      </c>
      <c r="B20" s="7">
        <v>40</v>
      </c>
      <c r="C20" s="7">
        <v>40</v>
      </c>
      <c r="D20" s="7">
        <v>4</v>
      </c>
      <c r="E20" s="7">
        <v>4</v>
      </c>
      <c r="F20" s="7">
        <v>7</v>
      </c>
      <c r="G20" s="7" t="s">
        <v>1009</v>
      </c>
      <c r="H20" s="7">
        <v>20</v>
      </c>
      <c r="I20" s="7">
        <v>20</v>
      </c>
      <c r="J20" s="5" t="s">
        <v>1177</v>
      </c>
      <c r="K20" s="5" t="s">
        <v>1178</v>
      </c>
      <c r="L20" s="7" t="s">
        <v>1263</v>
      </c>
      <c r="M20" s="7" t="s">
        <v>1262</v>
      </c>
      <c r="N20" s="7" t="s">
        <v>1264</v>
      </c>
      <c r="O20" s="7" t="s">
        <v>1265</v>
      </c>
      <c r="P20" s="7" t="s">
        <v>1266</v>
      </c>
      <c r="Q20" s="6" t="str">
        <f t="shared" si="0"/>
        <v>synonyms":["H40/40/4","L40/40/4","L40x40x4","L40x4","LEQ40x40x4"]}]},</v>
      </c>
      <c r="R20" s="8" t="str">
        <f t="shared" si="1"/>
        <v>{"L40/40/4": [{"shape_coords":[40,40,4,4,7,3.5,20,20],"shape_name":"LAngle","synonyms":["H40/40/4","L40/40/4","L40x40x4","L40x4","LEQ40x40x4"]}]},</v>
      </c>
    </row>
    <row r="21" spans="1:18" s="8" customFormat="1">
      <c r="A21" s="7" t="s">
        <v>1267</v>
      </c>
      <c r="B21" s="7">
        <v>40</v>
      </c>
      <c r="C21" s="7">
        <v>40</v>
      </c>
      <c r="D21" s="7">
        <v>5</v>
      </c>
      <c r="E21" s="7">
        <v>5</v>
      </c>
      <c r="F21" s="7">
        <v>8</v>
      </c>
      <c r="G21" s="7">
        <v>4</v>
      </c>
      <c r="H21" s="7">
        <v>20</v>
      </c>
      <c r="I21" s="7">
        <v>20</v>
      </c>
      <c r="J21" s="5" t="s">
        <v>1177</v>
      </c>
      <c r="K21" s="5" t="s">
        <v>1178</v>
      </c>
      <c r="L21" s="7" t="s">
        <v>1268</v>
      </c>
      <c r="M21" s="7" t="s">
        <v>1267</v>
      </c>
      <c r="N21" s="7" t="s">
        <v>1269</v>
      </c>
      <c r="O21" s="7" t="s">
        <v>1270</v>
      </c>
      <c r="P21" s="7" t="s">
        <v>1271</v>
      </c>
      <c r="Q21" s="6" t="str">
        <f t="shared" si="0"/>
        <v>synonyms":["H40/40/5","L40/40/5","L40x40x5","L40x5","LEQ40x40x5"]}]},</v>
      </c>
      <c r="R21" s="8" t="str">
        <f t="shared" si="1"/>
        <v>{"L40/40/5": [{"shape_coords":[40,40,5,5,8,4,20,20],"shape_name":"LAngle","synonyms":["H40/40/5","L40/40/5","L40x40x5","L40x5","LEQ40x40x5"]}]},</v>
      </c>
    </row>
    <row r="22" spans="1:18" s="8" customFormat="1">
      <c r="A22" s="7" t="s">
        <v>1272</v>
      </c>
      <c r="B22" s="7">
        <v>40</v>
      </c>
      <c r="C22" s="7">
        <v>40</v>
      </c>
      <c r="D22" s="7">
        <v>6</v>
      </c>
      <c r="E22" s="7">
        <v>6</v>
      </c>
      <c r="F22" s="7">
        <v>9</v>
      </c>
      <c r="G22" s="7" t="s">
        <v>336</v>
      </c>
      <c r="H22" s="7">
        <v>20</v>
      </c>
      <c r="I22" s="7">
        <v>20</v>
      </c>
      <c r="J22" s="5" t="s">
        <v>1177</v>
      </c>
      <c r="K22" s="5" t="s">
        <v>1178</v>
      </c>
      <c r="L22" s="7" t="s">
        <v>1273</v>
      </c>
      <c r="M22" s="7" t="s">
        <v>1272</v>
      </c>
      <c r="N22" s="7" t="s">
        <v>1274</v>
      </c>
      <c r="O22" s="7" t="s">
        <v>1275</v>
      </c>
      <c r="P22" s="7" t="s">
        <v>1276</v>
      </c>
      <c r="Q22" s="6" t="str">
        <f t="shared" si="0"/>
        <v>synonyms":["H40/40/6","L40/40/6","L40x40x6","L40x6","LEQ40x40x6"]}]},</v>
      </c>
      <c r="R22" s="8" t="str">
        <f t="shared" si="1"/>
        <v>{"L40/40/6": [{"shape_coords":[40,40,6,6,9,4.5,20,20],"shape_name":"LAngle","synonyms":["H40/40/6","L40/40/6","L40x40x6","L40x6","LEQ40x40x6"]}]},</v>
      </c>
    </row>
    <row r="23" spans="1:18" s="8" customFormat="1">
      <c r="A23" s="7" t="s">
        <v>1277</v>
      </c>
      <c r="B23" s="7">
        <v>45</v>
      </c>
      <c r="C23" s="7">
        <v>45</v>
      </c>
      <c r="D23" s="7">
        <v>4</v>
      </c>
      <c r="E23" s="7">
        <v>4</v>
      </c>
      <c r="F23" s="7" t="s">
        <v>42</v>
      </c>
      <c r="G23" s="7" t="s">
        <v>1226</v>
      </c>
      <c r="H23" s="7" t="s">
        <v>1019</v>
      </c>
      <c r="I23" s="7" t="s">
        <v>1019</v>
      </c>
      <c r="J23" s="5" t="s">
        <v>1177</v>
      </c>
      <c r="K23" s="5" t="s">
        <v>1178</v>
      </c>
      <c r="L23" s="7" t="s">
        <v>1278</v>
      </c>
      <c r="M23" s="7" t="s">
        <v>1277</v>
      </c>
      <c r="N23" s="7" t="s">
        <v>1279</v>
      </c>
      <c r="O23" s="7" t="s">
        <v>1280</v>
      </c>
      <c r="P23" s="7" t="s">
        <v>1281</v>
      </c>
      <c r="Q23" s="6" t="str">
        <f t="shared" si="0"/>
        <v>synonyms":["H45/45/4","L45/45/4","L45x45x4","L45x4","LEQ45x45x4"]}]},</v>
      </c>
      <c r="R23" s="8" t="str">
        <f t="shared" si="1"/>
        <v>{"L45/45/4": [{"shape_coords":[45,45,4,4,7.5,3.75,22.5,22.5],"shape_name":"LAngle","synonyms":["H45/45/4","L45/45/4","L45x45x4","L45x4","LEQ45x45x4"]}]},</v>
      </c>
    </row>
    <row r="24" spans="1:18" s="8" customFormat="1">
      <c r="A24" s="7" t="s">
        <v>1282</v>
      </c>
      <c r="B24" s="7">
        <v>45</v>
      </c>
      <c r="C24" s="7">
        <v>45</v>
      </c>
      <c r="D24" s="7">
        <v>5</v>
      </c>
      <c r="E24" s="7">
        <v>5</v>
      </c>
      <c r="F24" s="7" t="s">
        <v>52</v>
      </c>
      <c r="G24" s="7" t="s">
        <v>1232</v>
      </c>
      <c r="H24" s="7" t="s">
        <v>1019</v>
      </c>
      <c r="I24" s="7" t="s">
        <v>1019</v>
      </c>
      <c r="J24" s="5" t="s">
        <v>1177</v>
      </c>
      <c r="K24" s="5" t="s">
        <v>1178</v>
      </c>
      <c r="L24" s="7" t="s">
        <v>1283</v>
      </c>
      <c r="M24" s="7" t="s">
        <v>1282</v>
      </c>
      <c r="N24" s="7" t="s">
        <v>1284</v>
      </c>
      <c r="O24" s="7" t="s">
        <v>1285</v>
      </c>
      <c r="P24" s="7" t="s">
        <v>1286</v>
      </c>
      <c r="Q24" s="6" t="str">
        <f t="shared" si="0"/>
        <v>synonyms":["H45/45/5","L45/45/5","L45x45x5","L45x5","LEQ45x45x5"]}]},</v>
      </c>
      <c r="R24" s="8" t="str">
        <f t="shared" si="1"/>
        <v>{"L45/45/5": [{"shape_coords":[45,45,5,5,8.5,4.25,22.5,22.5],"shape_name":"LAngle","synonyms":["H45/45/5","L45/45/5","L45x45x5","L45x5","LEQ45x45x5"]}]},</v>
      </c>
    </row>
    <row r="25" spans="1:18" s="8" customFormat="1">
      <c r="A25" s="7" t="s">
        <v>1287</v>
      </c>
      <c r="B25" s="7">
        <v>45</v>
      </c>
      <c r="C25" s="7">
        <v>45</v>
      </c>
      <c r="D25" s="7">
        <v>6</v>
      </c>
      <c r="E25" s="7">
        <v>6</v>
      </c>
      <c r="F25" s="7" t="s">
        <v>59</v>
      </c>
      <c r="G25" s="7" t="s">
        <v>1288</v>
      </c>
      <c r="H25" s="7" t="s">
        <v>1019</v>
      </c>
      <c r="I25" s="7" t="s">
        <v>1019</v>
      </c>
      <c r="J25" s="5" t="s">
        <v>1177</v>
      </c>
      <c r="K25" s="5" t="s">
        <v>1178</v>
      </c>
      <c r="L25" s="7" t="s">
        <v>1289</v>
      </c>
      <c r="M25" s="7" t="s">
        <v>1287</v>
      </c>
      <c r="N25" s="7" t="s">
        <v>1290</v>
      </c>
      <c r="O25" s="7" t="s">
        <v>1291</v>
      </c>
      <c r="P25" s="7" t="s">
        <v>1292</v>
      </c>
      <c r="Q25" s="6" t="str">
        <f t="shared" si="0"/>
        <v>synonyms":["H45/45/6","L45/45/6","L45x45x6","L45x6","LEQ45x45x6"]}]},</v>
      </c>
      <c r="R25" s="8" t="str">
        <f t="shared" si="1"/>
        <v>{"L45/45/6": [{"shape_coords":[45,45,6,6,9.5,4.75,22.5,22.5],"shape_name":"LAngle","synonyms":["H45/45/6","L45/45/6","L45x45x6","L45x6","LEQ45x45x6"]}]},</v>
      </c>
    </row>
    <row r="26" spans="1:18" s="8" customFormat="1">
      <c r="A26" s="7" t="s">
        <v>1293</v>
      </c>
      <c r="B26" s="7">
        <v>45</v>
      </c>
      <c r="C26" s="7">
        <v>45</v>
      </c>
      <c r="D26" s="7">
        <v>7</v>
      </c>
      <c r="E26" s="7">
        <v>7</v>
      </c>
      <c r="F26" s="7" t="s">
        <v>128</v>
      </c>
      <c r="G26" s="7" t="s">
        <v>1294</v>
      </c>
      <c r="H26" s="7" t="s">
        <v>1019</v>
      </c>
      <c r="I26" s="7" t="s">
        <v>1019</v>
      </c>
      <c r="J26" s="5" t="s">
        <v>1177</v>
      </c>
      <c r="K26" s="5" t="s">
        <v>1178</v>
      </c>
      <c r="L26" s="7" t="s">
        <v>1295</v>
      </c>
      <c r="M26" s="7" t="s">
        <v>1293</v>
      </c>
      <c r="N26" s="7" t="s">
        <v>1296</v>
      </c>
      <c r="O26" s="7" t="s">
        <v>1297</v>
      </c>
      <c r="P26" s="7" t="s">
        <v>1298</v>
      </c>
      <c r="Q26" s="6" t="str">
        <f t="shared" si="0"/>
        <v>synonyms":["H45/45/7","L45/45/7","L45x45x7","L45x7","LEQ45x45x7"]}]},</v>
      </c>
      <c r="R26" s="8" t="str">
        <f t="shared" si="1"/>
        <v>{"L45/45/7": [{"shape_coords":[45,45,7,7,10.5,5.25,22.5,22.5],"shape_name":"LAngle","synonyms":["H45/45/7","L45/45/7","L45x45x7","L45x7","LEQ45x45x7"]}]},</v>
      </c>
    </row>
    <row r="27" spans="1:18" s="8" customFormat="1">
      <c r="A27" s="7" t="s">
        <v>1299</v>
      </c>
      <c r="B27" s="7">
        <v>50</v>
      </c>
      <c r="C27" s="7">
        <v>50</v>
      </c>
      <c r="D27" s="7">
        <v>4</v>
      </c>
      <c r="E27" s="7">
        <v>4</v>
      </c>
      <c r="F27" s="7" t="s">
        <v>42</v>
      </c>
      <c r="G27" s="7" t="s">
        <v>1226</v>
      </c>
      <c r="H27" s="7">
        <v>25</v>
      </c>
      <c r="I27" s="7">
        <v>25</v>
      </c>
      <c r="J27" s="5" t="s">
        <v>1177</v>
      </c>
      <c r="K27" s="5" t="s">
        <v>1178</v>
      </c>
      <c r="L27" s="7" t="s">
        <v>1300</v>
      </c>
      <c r="M27" s="7" t="s">
        <v>1299</v>
      </c>
      <c r="N27" s="7" t="s">
        <v>1301</v>
      </c>
      <c r="O27" s="7" t="s">
        <v>1302</v>
      </c>
      <c r="P27" s="7" t="s">
        <v>1303</v>
      </c>
      <c r="Q27" s="6" t="str">
        <f t="shared" si="0"/>
        <v>synonyms":["H50/50/4","L50/50/4","L50x50x4","L50x4","LEQ50x50x4"]}]},</v>
      </c>
      <c r="R27" s="8" t="str">
        <f t="shared" si="1"/>
        <v>{"L50/50/4": [{"shape_coords":[50,50,4,4,7.5,3.75,25,25],"shape_name":"LAngle","synonyms":["H50/50/4","L50/50/4","L50x50x4","L50x4","LEQ50x50x4"]}]},</v>
      </c>
    </row>
    <row r="28" spans="1:18" s="8" customFormat="1">
      <c r="A28" s="7" t="s">
        <v>1304</v>
      </c>
      <c r="B28" s="7">
        <v>50</v>
      </c>
      <c r="C28" s="7">
        <v>50</v>
      </c>
      <c r="D28" s="7">
        <v>5</v>
      </c>
      <c r="E28" s="7">
        <v>5</v>
      </c>
      <c r="F28" s="7" t="s">
        <v>52</v>
      </c>
      <c r="G28" s="7" t="s">
        <v>1232</v>
      </c>
      <c r="H28" s="7">
        <v>25</v>
      </c>
      <c r="I28" s="7">
        <v>25</v>
      </c>
      <c r="J28" s="5" t="s">
        <v>1177</v>
      </c>
      <c r="K28" s="5" t="s">
        <v>1178</v>
      </c>
      <c r="L28" s="7" t="s">
        <v>1305</v>
      </c>
      <c r="M28" s="7" t="s">
        <v>1304</v>
      </c>
      <c r="N28" s="7" t="s">
        <v>1306</v>
      </c>
      <c r="O28" s="7" t="s">
        <v>1307</v>
      </c>
      <c r="P28" s="7" t="s">
        <v>1308</v>
      </c>
      <c r="Q28" s="6" t="str">
        <f t="shared" si="0"/>
        <v>synonyms":["H50/50/5","L50/50/5","L50x50x5","L50x5","LEQ50x50x5"]}]},</v>
      </c>
      <c r="R28" s="8" t="str">
        <f t="shared" si="1"/>
        <v>{"L50/50/5": [{"shape_coords":[50,50,5,5,8.5,4.25,25,25],"shape_name":"LAngle","synonyms":["H50/50/5","L50/50/5","L50x50x5","L50x5","LEQ50x50x5"]}]},</v>
      </c>
    </row>
    <row r="29" spans="1:18" s="8" customFormat="1">
      <c r="A29" s="7" t="s">
        <v>1309</v>
      </c>
      <c r="B29" s="7">
        <v>50</v>
      </c>
      <c r="C29" s="7">
        <v>50</v>
      </c>
      <c r="D29" s="7">
        <v>6</v>
      </c>
      <c r="E29" s="7">
        <v>6</v>
      </c>
      <c r="F29" s="7" t="s">
        <v>59</v>
      </c>
      <c r="G29" s="7" t="s">
        <v>1288</v>
      </c>
      <c r="H29" s="7">
        <v>25</v>
      </c>
      <c r="I29" s="7">
        <v>25</v>
      </c>
      <c r="J29" s="5" t="s">
        <v>1177</v>
      </c>
      <c r="K29" s="5" t="s">
        <v>1178</v>
      </c>
      <c r="L29" s="7" t="s">
        <v>1310</v>
      </c>
      <c r="M29" s="7" t="s">
        <v>1309</v>
      </c>
      <c r="N29" s="7" t="s">
        <v>1311</v>
      </c>
      <c r="O29" s="7" t="s">
        <v>1312</v>
      </c>
      <c r="P29" s="7" t="s">
        <v>1313</v>
      </c>
      <c r="Q29" s="6" t="str">
        <f t="shared" si="0"/>
        <v>synonyms":["H50/50/6","L50/50/6","L50x50x6","L50x6","LEQ50x50x6"]}]},</v>
      </c>
      <c r="R29" s="8" t="str">
        <f t="shared" si="1"/>
        <v>{"L50/50/6": [{"shape_coords":[50,50,6,6,9.5,4.75,25,25],"shape_name":"LAngle","synonyms":["H50/50/6","L50/50/6","L50x50x6","L50x6","LEQ50x50x6"]}]},</v>
      </c>
    </row>
    <row r="30" spans="1:18" s="8" customFormat="1">
      <c r="A30" s="7" t="s">
        <v>1314</v>
      </c>
      <c r="B30" s="7">
        <v>50</v>
      </c>
      <c r="C30" s="7">
        <v>50</v>
      </c>
      <c r="D30" s="7">
        <v>7</v>
      </c>
      <c r="E30" s="7">
        <v>7</v>
      </c>
      <c r="F30" s="7">
        <v>10</v>
      </c>
      <c r="G30" s="7">
        <v>5</v>
      </c>
      <c r="H30" s="7">
        <v>25</v>
      </c>
      <c r="I30" s="7">
        <v>25</v>
      </c>
      <c r="J30" s="5" t="s">
        <v>1177</v>
      </c>
      <c r="K30" s="5" t="s">
        <v>1178</v>
      </c>
      <c r="L30" s="7" t="s">
        <v>1315</v>
      </c>
      <c r="M30" s="7" t="s">
        <v>1314</v>
      </c>
      <c r="N30" s="7" t="s">
        <v>1316</v>
      </c>
      <c r="O30" s="7" t="s">
        <v>1317</v>
      </c>
      <c r="P30" s="7" t="s">
        <v>1318</v>
      </c>
      <c r="Q30" s="6" t="str">
        <f t="shared" si="0"/>
        <v>synonyms":["H50/50/7","L50/50/7","L50x50x7","L50x7","LEQ50x50x7"]}]},</v>
      </c>
      <c r="R30" s="8" t="str">
        <f t="shared" si="1"/>
        <v>{"L50/50/7": [{"shape_coords":[50,50,7,7,10,5,25,25],"shape_name":"LAngle","synonyms":["H50/50/7","L50/50/7","L50x50x7","L50x7","LEQ50x50x7"]}]},</v>
      </c>
    </row>
    <row r="31" spans="1:18" s="8" customFormat="1">
      <c r="A31" s="7" t="s">
        <v>1319</v>
      </c>
      <c r="B31" s="7">
        <v>50</v>
      </c>
      <c r="C31" s="7">
        <v>50</v>
      </c>
      <c r="D31" s="7">
        <v>8</v>
      </c>
      <c r="E31" s="7">
        <v>8</v>
      </c>
      <c r="F31" s="7">
        <v>11</v>
      </c>
      <c r="G31" s="7" t="s">
        <v>25</v>
      </c>
      <c r="H31" s="7">
        <v>25</v>
      </c>
      <c r="I31" s="7">
        <v>25</v>
      </c>
      <c r="J31" s="5" t="s">
        <v>1177</v>
      </c>
      <c r="K31" s="5" t="s">
        <v>1178</v>
      </c>
      <c r="L31" s="7" t="s">
        <v>1320</v>
      </c>
      <c r="M31" s="7" t="s">
        <v>1319</v>
      </c>
      <c r="N31" s="7" t="s">
        <v>1321</v>
      </c>
      <c r="O31" s="7" t="s">
        <v>1322</v>
      </c>
      <c r="P31" s="7" t="s">
        <v>1323</v>
      </c>
      <c r="Q31" s="6" t="str">
        <f t="shared" si="0"/>
        <v>synonyms":["H50/50/8","L50/50/8","L50x50x8","L50x8","LEQ50x50x8"]}]},</v>
      </c>
      <c r="R31" s="8" t="str">
        <f t="shared" si="1"/>
        <v>{"L50/50/8": [{"shape_coords":[50,50,8,8,11,5.5,25,25],"shape_name":"LAngle","synonyms":["H50/50/8","L50/50/8","L50x50x8","L50x8","LEQ50x50x8"]}]},</v>
      </c>
    </row>
    <row r="32" spans="1:18" s="8" customFormat="1">
      <c r="A32" s="7" t="s">
        <v>1324</v>
      </c>
      <c r="B32" s="7">
        <v>50</v>
      </c>
      <c r="C32" s="7">
        <v>50</v>
      </c>
      <c r="D32" s="7">
        <v>9</v>
      </c>
      <c r="E32" s="7">
        <v>9</v>
      </c>
      <c r="F32" s="7">
        <v>12</v>
      </c>
      <c r="G32" s="7">
        <v>6</v>
      </c>
      <c r="H32" s="7">
        <v>25</v>
      </c>
      <c r="I32" s="7">
        <v>25</v>
      </c>
      <c r="J32" s="5" t="s">
        <v>1177</v>
      </c>
      <c r="K32" s="5" t="s">
        <v>1178</v>
      </c>
      <c r="L32" s="7" t="s">
        <v>1325</v>
      </c>
      <c r="M32" s="7" t="s">
        <v>1324</v>
      </c>
      <c r="N32" s="7" t="s">
        <v>1326</v>
      </c>
      <c r="O32" s="7" t="s">
        <v>1327</v>
      </c>
      <c r="P32" s="7" t="s">
        <v>1328</v>
      </c>
      <c r="Q32" s="6" t="str">
        <f t="shared" si="0"/>
        <v>synonyms":["H50/50/9","L50/50/9","L50x50x9","L50x9","LEQ50x50x9"]}]},</v>
      </c>
      <c r="R32" s="8" t="str">
        <f t="shared" si="1"/>
        <v>{"L50/50/9": [{"shape_coords":[50,50,9,9,12,6,25,25],"shape_name":"LAngle","synonyms":["H50/50/9","L50/50/9","L50x50x9","L50x9","LEQ50x50x9"]}]},</v>
      </c>
    </row>
    <row r="33" spans="1:18" s="8" customFormat="1">
      <c r="A33" s="7" t="s">
        <v>1329</v>
      </c>
      <c r="B33" s="7">
        <v>55</v>
      </c>
      <c r="C33" s="7">
        <v>55</v>
      </c>
      <c r="D33" s="7">
        <v>5</v>
      </c>
      <c r="E33" s="7">
        <v>5</v>
      </c>
      <c r="F33" s="7">
        <v>9</v>
      </c>
      <c r="G33" s="7" t="s">
        <v>336</v>
      </c>
      <c r="H33" s="7" t="s">
        <v>1330</v>
      </c>
      <c r="I33" s="7" t="s">
        <v>1330</v>
      </c>
      <c r="J33" s="5" t="s">
        <v>1177</v>
      </c>
      <c r="K33" s="5" t="s">
        <v>1178</v>
      </c>
      <c r="L33" s="7" t="s">
        <v>1331</v>
      </c>
      <c r="M33" s="7" t="s">
        <v>1329</v>
      </c>
      <c r="N33" s="7" t="s">
        <v>1332</v>
      </c>
      <c r="O33" s="7" t="s">
        <v>1333</v>
      </c>
      <c r="P33" s="7" t="s">
        <v>1334</v>
      </c>
      <c r="Q33" s="6" t="str">
        <f t="shared" si="0"/>
        <v>synonyms":["H55/55/5","L55/55/5","L55x55x5","L55x5","LEQ55x55x5"]}]},</v>
      </c>
      <c r="R33" s="8" t="str">
        <f t="shared" si="1"/>
        <v>{"L55/55/5": [{"shape_coords":[55,55,5,5,9,4.5,27.5,27.5],"shape_name":"LAngle","synonyms":["H55/55/5","L55/55/5","L55x55x5","L55x5","LEQ55x55x5"]}]},</v>
      </c>
    </row>
    <row r="34" spans="1:18" s="8" customFormat="1">
      <c r="A34" s="7" t="s">
        <v>1335</v>
      </c>
      <c r="B34" s="7">
        <v>55</v>
      </c>
      <c r="C34" s="7">
        <v>55</v>
      </c>
      <c r="D34" s="7">
        <v>6</v>
      </c>
      <c r="E34" s="7">
        <v>6</v>
      </c>
      <c r="F34" s="7">
        <v>10</v>
      </c>
      <c r="G34" s="7">
        <v>5</v>
      </c>
      <c r="H34" s="7" t="s">
        <v>1330</v>
      </c>
      <c r="I34" s="7" t="s">
        <v>1330</v>
      </c>
      <c r="J34" s="5" t="s">
        <v>1177</v>
      </c>
      <c r="K34" s="5" t="s">
        <v>1178</v>
      </c>
      <c r="L34" s="7" t="s">
        <v>1336</v>
      </c>
      <c r="M34" s="7" t="s">
        <v>1335</v>
      </c>
      <c r="N34" s="7" t="s">
        <v>1337</v>
      </c>
      <c r="O34" s="7" t="s">
        <v>1338</v>
      </c>
      <c r="P34" s="7" t="s">
        <v>1339</v>
      </c>
      <c r="Q34" s="6" t="str">
        <f t="shared" si="0"/>
        <v>synonyms":["H55/55/6","L55/55/6","L55x55x6","L55x6","LEQ55x55x6"]}]},</v>
      </c>
      <c r="R34" s="8" t="str">
        <f t="shared" si="1"/>
        <v>{"L55/55/6": [{"shape_coords":[55,55,6,6,10,5,27.5,27.5],"shape_name":"LAngle","synonyms":["H55/55/6","L55/55/6","L55x55x6","L55x6","LEQ55x55x6"]}]},</v>
      </c>
    </row>
    <row r="35" spans="1:18" s="8" customFormat="1">
      <c r="A35" s="7" t="s">
        <v>1340</v>
      </c>
      <c r="B35" s="7">
        <v>55</v>
      </c>
      <c r="C35" s="7">
        <v>55</v>
      </c>
      <c r="D35" s="7">
        <v>7</v>
      </c>
      <c r="E35" s="7">
        <v>7</v>
      </c>
      <c r="F35" s="7">
        <v>11</v>
      </c>
      <c r="G35" s="7" t="s">
        <v>25</v>
      </c>
      <c r="H35" s="7" t="s">
        <v>1330</v>
      </c>
      <c r="I35" s="7" t="s">
        <v>1330</v>
      </c>
      <c r="J35" s="5" t="s">
        <v>1177</v>
      </c>
      <c r="K35" s="5" t="s">
        <v>1178</v>
      </c>
      <c r="L35" s="7" t="s">
        <v>1341</v>
      </c>
      <c r="M35" s="7" t="s">
        <v>1340</v>
      </c>
      <c r="N35" s="7" t="s">
        <v>1342</v>
      </c>
      <c r="O35" s="7" t="s">
        <v>1343</v>
      </c>
      <c r="P35" s="7" t="s">
        <v>1344</v>
      </c>
      <c r="Q35" s="6" t="str">
        <f t="shared" si="0"/>
        <v>synonyms":["H55/55/7","L55/55/7","L55x55x7","L55x7","LEQ55x55x7"]}]},</v>
      </c>
      <c r="R35" s="8" t="str">
        <f t="shared" si="1"/>
        <v>{"L55/55/7": [{"shape_coords":[55,55,7,7,11,5.5,27.5,27.5],"shape_name":"LAngle","synonyms":["H55/55/7","L55/55/7","L55x55x7","L55x7","LEQ55x55x7"]}]},</v>
      </c>
    </row>
    <row r="36" spans="1:18" s="8" customFormat="1">
      <c r="A36" s="7" t="s">
        <v>1345</v>
      </c>
      <c r="B36" s="7">
        <v>55</v>
      </c>
      <c r="C36" s="7">
        <v>55</v>
      </c>
      <c r="D36" s="7">
        <v>8</v>
      </c>
      <c r="E36" s="7">
        <v>8</v>
      </c>
      <c r="F36" s="7">
        <v>12</v>
      </c>
      <c r="G36" s="7">
        <v>6</v>
      </c>
      <c r="H36" s="7" t="s">
        <v>1330</v>
      </c>
      <c r="I36" s="7" t="s">
        <v>1330</v>
      </c>
      <c r="J36" s="5" t="s">
        <v>1177</v>
      </c>
      <c r="K36" s="5" t="s">
        <v>1178</v>
      </c>
      <c r="L36" s="7" t="s">
        <v>1346</v>
      </c>
      <c r="M36" s="7" t="s">
        <v>1345</v>
      </c>
      <c r="N36" s="7" t="s">
        <v>1347</v>
      </c>
      <c r="O36" s="7" t="s">
        <v>1348</v>
      </c>
      <c r="P36" s="7" t="s">
        <v>1349</v>
      </c>
      <c r="Q36" s="6" t="str">
        <f t="shared" ref="Q36:Q67" si="2" xml:space="preserve"> "synonyms"&amp;""""&amp;":["&amp;""""&amp;L36&amp;""""&amp;","&amp;""""&amp;M36&amp;""""&amp;","&amp;""""&amp;N36&amp;""""&amp;","&amp;""""&amp;O36&amp;""""&amp;","&amp;""""&amp;P36&amp;""""&amp;"]}]},"</f>
        <v>synonyms":["H55/55/8","L55/55/8","L55x55x8","L55x8","LEQ55x55x8"]}]},</v>
      </c>
      <c r="R36" s="8" t="str">
        <f t="shared" ref="R36:R67" si="3">"{" &amp; """"&amp;A36&amp;""""&amp;": [{""" &amp;"shape_coords"&amp;"""" &amp; ":" &amp; "[" &amp; B36 &amp; "," &amp;C36 &amp; "," &amp;D36&amp; "," &amp;E36&amp; "," &amp;F36&amp; "," &amp;G36&amp; "," &amp;H36&amp; "," &amp;I36 &amp; "]," &amp; """" &amp;"shape_name"&amp;"""" &amp; ":" &amp; """" &amp;J36 &amp; """" &amp; "," &amp; """"&amp;Q36</f>
        <v>{"L55/55/8": [{"shape_coords":[55,55,8,8,12,6,27.5,27.5],"shape_name":"LAngle","synonyms":["H55/55/8","L55/55/8","L55x55x8","L55x8","LEQ55x55x8"]}]},</v>
      </c>
    </row>
    <row r="37" spans="1:18" s="8" customFormat="1">
      <c r="A37" s="7" t="s">
        <v>1350</v>
      </c>
      <c r="B37" s="7">
        <v>55</v>
      </c>
      <c r="C37" s="7">
        <v>55</v>
      </c>
      <c r="D37" s="7">
        <v>10</v>
      </c>
      <c r="E37" s="7">
        <v>10</v>
      </c>
      <c r="F37" s="7">
        <v>14</v>
      </c>
      <c r="G37" s="7">
        <v>7</v>
      </c>
      <c r="H37" s="7" t="s">
        <v>1330</v>
      </c>
      <c r="I37" s="7" t="s">
        <v>1330</v>
      </c>
      <c r="J37" s="5" t="s">
        <v>1177</v>
      </c>
      <c r="K37" s="5" t="s">
        <v>1178</v>
      </c>
      <c r="L37" s="7" t="s">
        <v>1351</v>
      </c>
      <c r="M37" s="7" t="s">
        <v>1350</v>
      </c>
      <c r="N37" s="7" t="s">
        <v>1352</v>
      </c>
      <c r="O37" s="7" t="s">
        <v>1353</v>
      </c>
      <c r="P37" s="7" t="s">
        <v>1354</v>
      </c>
      <c r="Q37" s="6" t="str">
        <f t="shared" si="2"/>
        <v>synonyms":["H55/55/10","L55/55/10","L55x55x10","L55x10","LEQ55x55x10"]}]},</v>
      </c>
      <c r="R37" s="8" t="str">
        <f t="shared" si="3"/>
        <v>{"L55/55/10": [{"shape_coords":[55,55,10,10,14,7,27.5,27.5],"shape_name":"LAngle","synonyms":["H55/55/10","L55/55/10","L55x55x10","L55x10","LEQ55x55x10"]}]},</v>
      </c>
    </row>
    <row r="38" spans="1:18" s="8" customFormat="1">
      <c r="A38" s="7" t="s">
        <v>1355</v>
      </c>
      <c r="B38" s="7">
        <v>60</v>
      </c>
      <c r="C38" s="7">
        <v>60</v>
      </c>
      <c r="D38" s="7">
        <v>6</v>
      </c>
      <c r="E38" s="7">
        <v>6</v>
      </c>
      <c r="F38" s="7">
        <v>10</v>
      </c>
      <c r="G38" s="7">
        <v>5</v>
      </c>
      <c r="H38" s="7">
        <v>30</v>
      </c>
      <c r="I38" s="7">
        <v>30</v>
      </c>
      <c r="J38" s="5" t="s">
        <v>1177</v>
      </c>
      <c r="K38" s="5" t="s">
        <v>1178</v>
      </c>
      <c r="L38" s="7" t="s">
        <v>1356</v>
      </c>
      <c r="M38" s="7" t="s">
        <v>1355</v>
      </c>
      <c r="N38" s="7" t="s">
        <v>1357</v>
      </c>
      <c r="O38" s="7" t="s">
        <v>1358</v>
      </c>
      <c r="P38" s="7" t="s">
        <v>1359</v>
      </c>
      <c r="Q38" s="6" t="str">
        <f t="shared" si="2"/>
        <v>synonyms":["H60/60/6","L60/60/6","L60x60x6","L60x6","LEQ60x60x6"]}]},</v>
      </c>
      <c r="R38" s="8" t="str">
        <f t="shared" si="3"/>
        <v>{"L60/60/6": [{"shape_coords":[60,60,6,6,10,5,30,30],"shape_name":"LAngle","synonyms":["H60/60/6","L60/60/6","L60x60x6","L60x6","LEQ60x60x6"]}]},</v>
      </c>
    </row>
    <row r="39" spans="1:18" s="8" customFormat="1">
      <c r="A39" s="7" t="s">
        <v>1360</v>
      </c>
      <c r="B39" s="7">
        <v>60</v>
      </c>
      <c r="C39" s="7">
        <v>60</v>
      </c>
      <c r="D39" s="7">
        <v>7</v>
      </c>
      <c r="E39" s="7">
        <v>7</v>
      </c>
      <c r="F39" s="7">
        <v>11</v>
      </c>
      <c r="G39" s="7" t="s">
        <v>25</v>
      </c>
      <c r="H39" s="7">
        <v>30</v>
      </c>
      <c r="I39" s="7">
        <v>30</v>
      </c>
      <c r="J39" s="5" t="s">
        <v>1177</v>
      </c>
      <c r="K39" s="5" t="s">
        <v>1178</v>
      </c>
      <c r="L39" s="7" t="s">
        <v>1361</v>
      </c>
      <c r="M39" s="7" t="s">
        <v>1360</v>
      </c>
      <c r="N39" s="7" t="s">
        <v>1362</v>
      </c>
      <c r="O39" s="7" t="s">
        <v>1363</v>
      </c>
      <c r="P39" s="7" t="s">
        <v>1364</v>
      </c>
      <c r="Q39" s="6" t="str">
        <f t="shared" si="2"/>
        <v>synonyms":["H60/60/7","L60/60/7","L60x60x7","L60x7","LEQ60x60x7"]}]},</v>
      </c>
      <c r="R39" s="8" t="str">
        <f t="shared" si="3"/>
        <v>{"L60/60/7": [{"shape_coords":[60,60,7,7,11,5.5,30,30],"shape_name":"LAngle","synonyms":["H60/60/7","L60/60/7","L60x60x7","L60x7","LEQ60x60x7"]}]},</v>
      </c>
    </row>
    <row r="40" spans="1:18" s="8" customFormat="1">
      <c r="A40" s="7" t="s">
        <v>1365</v>
      </c>
      <c r="B40" s="7">
        <v>60</v>
      </c>
      <c r="C40" s="7">
        <v>60</v>
      </c>
      <c r="D40" s="7">
        <v>8</v>
      </c>
      <c r="E40" s="7">
        <v>8</v>
      </c>
      <c r="F40" s="7">
        <v>12</v>
      </c>
      <c r="G40" s="7">
        <v>6</v>
      </c>
      <c r="H40" s="7">
        <v>30</v>
      </c>
      <c r="I40" s="7">
        <v>30</v>
      </c>
      <c r="J40" s="5" t="s">
        <v>1177</v>
      </c>
      <c r="K40" s="5" t="s">
        <v>1178</v>
      </c>
      <c r="L40" s="7" t="s">
        <v>1366</v>
      </c>
      <c r="M40" s="7" t="s">
        <v>1365</v>
      </c>
      <c r="N40" s="7" t="s">
        <v>1367</v>
      </c>
      <c r="O40" s="7" t="s">
        <v>1368</v>
      </c>
      <c r="P40" s="7" t="s">
        <v>1369</v>
      </c>
      <c r="Q40" s="6" t="str">
        <f t="shared" si="2"/>
        <v>synonyms":["H60/60/8","L60/60/8","L60x60x8","L60x8","LEQ60x60x8"]}]},</v>
      </c>
      <c r="R40" s="8" t="str">
        <f t="shared" si="3"/>
        <v>{"L60/60/8": [{"shape_coords":[60,60,8,8,12,6,30,30],"shape_name":"LAngle","synonyms":["H60/60/8","L60/60/8","L60x60x8","L60x8","LEQ60x60x8"]}]},</v>
      </c>
    </row>
    <row r="41" spans="1:18" s="8" customFormat="1">
      <c r="A41" s="7" t="s">
        <v>1370</v>
      </c>
      <c r="B41" s="7">
        <v>60</v>
      </c>
      <c r="C41" s="7">
        <v>60</v>
      </c>
      <c r="D41" s="7">
        <v>10</v>
      </c>
      <c r="E41" s="7">
        <v>10</v>
      </c>
      <c r="F41" s="7">
        <v>14</v>
      </c>
      <c r="G41" s="7">
        <v>7</v>
      </c>
      <c r="H41" s="7">
        <v>30</v>
      </c>
      <c r="I41" s="7">
        <v>30</v>
      </c>
      <c r="J41" s="5" t="s">
        <v>1177</v>
      </c>
      <c r="K41" s="5" t="s">
        <v>1178</v>
      </c>
      <c r="L41" s="7" t="s">
        <v>1371</v>
      </c>
      <c r="M41" s="7" t="s">
        <v>1370</v>
      </c>
      <c r="N41" s="7" t="s">
        <v>1372</v>
      </c>
      <c r="O41" s="7" t="s">
        <v>1373</v>
      </c>
      <c r="P41" s="7" t="s">
        <v>1374</v>
      </c>
      <c r="Q41" s="6" t="str">
        <f t="shared" si="2"/>
        <v>synonyms":["H60/60/10","L60/60/10","L60x60x10","L60x10","LEQ60x60x10"]}]},</v>
      </c>
      <c r="R41" s="8" t="str">
        <f t="shared" si="3"/>
        <v>{"L60/60/10": [{"shape_coords":[60,60,10,10,14,7,30,30],"shape_name":"LAngle","synonyms":["H60/60/10","L60/60/10","L60x60x10","L60x10","LEQ60x60x10"]}]},</v>
      </c>
    </row>
    <row r="42" spans="1:18" s="8" customFormat="1">
      <c r="A42" s="7" t="s">
        <v>1375</v>
      </c>
      <c r="B42" s="7">
        <v>65</v>
      </c>
      <c r="C42" s="7">
        <v>65</v>
      </c>
      <c r="D42" s="7">
        <v>6</v>
      </c>
      <c r="E42" s="7">
        <v>6</v>
      </c>
      <c r="F42" s="7">
        <v>10</v>
      </c>
      <c r="G42" s="7">
        <v>5</v>
      </c>
      <c r="H42" s="7" t="s">
        <v>391</v>
      </c>
      <c r="I42" s="7" t="s">
        <v>391</v>
      </c>
      <c r="J42" s="5" t="s">
        <v>1177</v>
      </c>
      <c r="K42" s="5" t="s">
        <v>1178</v>
      </c>
      <c r="L42" s="7" t="s">
        <v>1376</v>
      </c>
      <c r="M42" s="7" t="s">
        <v>1375</v>
      </c>
      <c r="N42" s="7" t="s">
        <v>1377</v>
      </c>
      <c r="O42" s="7" t="s">
        <v>1378</v>
      </c>
      <c r="P42" s="7" t="s">
        <v>1379</v>
      </c>
      <c r="Q42" s="6" t="str">
        <f t="shared" si="2"/>
        <v>synonyms":["H65/65/6","L65/65/6","L65x65x6","L65x6","LEQ65x65x6"]}]},</v>
      </c>
      <c r="R42" s="8" t="str">
        <f t="shared" si="3"/>
        <v>{"L65/65/6": [{"shape_coords":[65,65,6,6,10,5,32.5,32.5],"shape_name":"LAngle","synonyms":["H65/65/6","L65/65/6","L65x65x6","L65x6","LEQ65x65x6"]}]},</v>
      </c>
    </row>
    <row r="43" spans="1:18" s="8" customFormat="1">
      <c r="A43" s="7" t="s">
        <v>1380</v>
      </c>
      <c r="B43" s="7">
        <v>65</v>
      </c>
      <c r="C43" s="7">
        <v>65</v>
      </c>
      <c r="D43" s="7">
        <v>7</v>
      </c>
      <c r="E43" s="7">
        <v>7</v>
      </c>
      <c r="F43" s="7">
        <v>11</v>
      </c>
      <c r="G43" s="7" t="s">
        <v>25</v>
      </c>
      <c r="H43" s="7" t="s">
        <v>391</v>
      </c>
      <c r="I43" s="7" t="s">
        <v>391</v>
      </c>
      <c r="J43" s="5" t="s">
        <v>1177</v>
      </c>
      <c r="K43" s="5" t="s">
        <v>1178</v>
      </c>
      <c r="L43" s="7" t="s">
        <v>1381</v>
      </c>
      <c r="M43" s="7" t="s">
        <v>1380</v>
      </c>
      <c r="N43" s="7" t="s">
        <v>1382</v>
      </c>
      <c r="O43" s="7" t="s">
        <v>1383</v>
      </c>
      <c r="P43" s="7" t="s">
        <v>1384</v>
      </c>
      <c r="Q43" s="6" t="str">
        <f t="shared" si="2"/>
        <v>synonyms":["H65/65/7","L65/65/7","L65x65x7","L65x7","LEQ65x65x7"]}]},</v>
      </c>
      <c r="R43" s="8" t="str">
        <f t="shared" si="3"/>
        <v>{"L65/65/7": [{"shape_coords":[65,65,7,7,11,5.5,32.5,32.5],"shape_name":"LAngle","synonyms":["H65/65/7","L65/65/7","L65x65x7","L65x7","LEQ65x65x7"]}]},</v>
      </c>
    </row>
    <row r="44" spans="1:18" s="8" customFormat="1">
      <c r="A44" s="7" t="s">
        <v>1385</v>
      </c>
      <c r="B44" s="7">
        <v>65</v>
      </c>
      <c r="C44" s="7">
        <v>65</v>
      </c>
      <c r="D44" s="7">
        <v>8</v>
      </c>
      <c r="E44" s="7">
        <v>8</v>
      </c>
      <c r="F44" s="7">
        <v>12</v>
      </c>
      <c r="G44" s="7">
        <v>6</v>
      </c>
      <c r="H44" s="7" t="s">
        <v>391</v>
      </c>
      <c r="I44" s="7" t="s">
        <v>391</v>
      </c>
      <c r="J44" s="5" t="s">
        <v>1177</v>
      </c>
      <c r="K44" s="5" t="s">
        <v>1178</v>
      </c>
      <c r="L44" s="7" t="s">
        <v>1386</v>
      </c>
      <c r="M44" s="7" t="s">
        <v>1385</v>
      </c>
      <c r="N44" s="7" t="s">
        <v>1387</v>
      </c>
      <c r="O44" s="7" t="s">
        <v>1388</v>
      </c>
      <c r="P44" s="7" t="s">
        <v>1389</v>
      </c>
      <c r="Q44" s="6" t="str">
        <f t="shared" si="2"/>
        <v>synonyms":["H65/65/8","L65/65/8","L65x65x8","L65x8","LEQ65x65x8"]}]},</v>
      </c>
      <c r="R44" s="8" t="str">
        <f t="shared" si="3"/>
        <v>{"L65/65/8": [{"shape_coords":[65,65,8,8,12,6,32.5,32.5],"shape_name":"LAngle","synonyms":["H65/65/8","L65/65/8","L65x65x8","L65x8","LEQ65x65x8"]}]},</v>
      </c>
    </row>
    <row r="45" spans="1:18" s="8" customFormat="1">
      <c r="A45" s="7" t="s">
        <v>1390</v>
      </c>
      <c r="B45" s="7">
        <v>65</v>
      </c>
      <c r="C45" s="7">
        <v>65</v>
      </c>
      <c r="D45" s="7">
        <v>9</v>
      </c>
      <c r="E45" s="7">
        <v>9</v>
      </c>
      <c r="F45" s="7">
        <v>13</v>
      </c>
      <c r="G45" s="7" t="s">
        <v>35</v>
      </c>
      <c r="H45" s="7" t="s">
        <v>391</v>
      </c>
      <c r="I45" s="7" t="s">
        <v>391</v>
      </c>
      <c r="J45" s="5" t="s">
        <v>1177</v>
      </c>
      <c r="K45" s="5" t="s">
        <v>1178</v>
      </c>
      <c r="L45" s="7" t="s">
        <v>1391</v>
      </c>
      <c r="M45" s="7" t="s">
        <v>1390</v>
      </c>
      <c r="N45" s="7" t="s">
        <v>1392</v>
      </c>
      <c r="O45" s="7" t="s">
        <v>1393</v>
      </c>
      <c r="P45" s="7" t="s">
        <v>1394</v>
      </c>
      <c r="Q45" s="6" t="str">
        <f t="shared" si="2"/>
        <v>synonyms":["H65/65/9","L65/65/9","L65x65x9","L65x9","LEQ65x65x9"]}]},</v>
      </c>
      <c r="R45" s="8" t="str">
        <f t="shared" si="3"/>
        <v>{"L65/65/9": [{"shape_coords":[65,65,9,9,13,6.5,32.5,32.5],"shape_name":"LAngle","synonyms":["H65/65/9","L65/65/9","L65x65x9","L65x9","LEQ65x65x9"]}]},</v>
      </c>
    </row>
    <row r="46" spans="1:18" s="8" customFormat="1">
      <c r="A46" s="7" t="s">
        <v>1395</v>
      </c>
      <c r="B46" s="7">
        <v>65</v>
      </c>
      <c r="C46" s="7">
        <v>65</v>
      </c>
      <c r="D46" s="7">
        <v>10</v>
      </c>
      <c r="E46" s="7">
        <v>10</v>
      </c>
      <c r="F46" s="7">
        <v>14</v>
      </c>
      <c r="G46" s="7">
        <v>7</v>
      </c>
      <c r="H46" s="7" t="s">
        <v>391</v>
      </c>
      <c r="I46" s="7" t="s">
        <v>391</v>
      </c>
      <c r="J46" s="5" t="s">
        <v>1177</v>
      </c>
      <c r="K46" s="5" t="s">
        <v>1178</v>
      </c>
      <c r="L46" s="7" t="s">
        <v>1396</v>
      </c>
      <c r="M46" s="7" t="s">
        <v>1395</v>
      </c>
      <c r="N46" s="7" t="s">
        <v>1397</v>
      </c>
      <c r="O46" s="7" t="s">
        <v>1398</v>
      </c>
      <c r="P46" s="7" t="s">
        <v>1399</v>
      </c>
      <c r="Q46" s="6" t="str">
        <f t="shared" si="2"/>
        <v>synonyms":["H65/65/10","L65/65/10","L65x65x10","L65x10","LEQ65x65x10"]}]},</v>
      </c>
      <c r="R46" s="8" t="str">
        <f t="shared" si="3"/>
        <v>{"L65/65/10": [{"shape_coords":[65,65,10,10,14,7,32.5,32.5],"shape_name":"LAngle","synonyms":["H65/65/10","L65/65/10","L65x65x10","L65x10","LEQ65x65x10"]}]},</v>
      </c>
    </row>
    <row r="47" spans="1:18" s="8" customFormat="1">
      <c r="A47" s="7" t="s">
        <v>1400</v>
      </c>
      <c r="B47" s="7">
        <v>65</v>
      </c>
      <c r="C47" s="7">
        <v>65</v>
      </c>
      <c r="D47" s="7">
        <v>11</v>
      </c>
      <c r="E47" s="7">
        <v>11</v>
      </c>
      <c r="F47" s="7">
        <v>15</v>
      </c>
      <c r="G47" s="7" t="s">
        <v>42</v>
      </c>
      <c r="H47" s="7" t="s">
        <v>391</v>
      </c>
      <c r="I47" s="7" t="s">
        <v>391</v>
      </c>
      <c r="J47" s="5" t="s">
        <v>1177</v>
      </c>
      <c r="K47" s="5" t="s">
        <v>1178</v>
      </c>
      <c r="L47" s="7" t="s">
        <v>1401</v>
      </c>
      <c r="M47" s="7" t="s">
        <v>1400</v>
      </c>
      <c r="N47" s="7" t="s">
        <v>1402</v>
      </c>
      <c r="O47" s="7" t="s">
        <v>1403</v>
      </c>
      <c r="P47" s="7" t="s">
        <v>1404</v>
      </c>
      <c r="Q47" s="6" t="str">
        <f t="shared" si="2"/>
        <v>synonyms":["H65/65/11","L65/65/11","L65x65x11","L65x11","LEQ65x65x11"]}]},</v>
      </c>
      <c r="R47" s="8" t="str">
        <f t="shared" si="3"/>
        <v>{"L65/65/11": [{"shape_coords":[65,65,11,11,15,7.5,32.5,32.5],"shape_name":"LAngle","synonyms":["H65/65/11","L65/65/11","L65x65x11","L65x11","LEQ65x65x11"]}]},</v>
      </c>
    </row>
    <row r="48" spans="1:18" s="8" customFormat="1">
      <c r="A48" s="7" t="s">
        <v>1405</v>
      </c>
      <c r="B48" s="7">
        <v>70</v>
      </c>
      <c r="C48" s="7">
        <v>70</v>
      </c>
      <c r="D48" s="7">
        <v>7</v>
      </c>
      <c r="E48" s="7">
        <v>7</v>
      </c>
      <c r="F48" s="7" t="s">
        <v>69</v>
      </c>
      <c r="G48" s="7" t="s">
        <v>1406</v>
      </c>
      <c r="H48" s="7">
        <v>35</v>
      </c>
      <c r="I48" s="7">
        <v>35</v>
      </c>
      <c r="J48" s="5" t="s">
        <v>1177</v>
      </c>
      <c r="K48" s="5" t="s">
        <v>1178</v>
      </c>
      <c r="L48" s="7" t="s">
        <v>1407</v>
      </c>
      <c r="M48" s="7" t="s">
        <v>1405</v>
      </c>
      <c r="N48" s="7" t="s">
        <v>1408</v>
      </c>
      <c r="O48" s="7" t="s">
        <v>1409</v>
      </c>
      <c r="P48" s="7" t="s">
        <v>1410</v>
      </c>
      <c r="Q48" s="6" t="str">
        <f t="shared" si="2"/>
        <v>synonyms":["H70/70/7","L70/70/7","L70x70x7","L70x7","LEQ70x70x7"]}]},</v>
      </c>
      <c r="R48" s="8" t="str">
        <f t="shared" si="3"/>
        <v>{"L70/70/7": [{"shape_coords":[70,70,7,7,11.5,57.5,35,35],"shape_name":"LAngle","synonyms":["H70/70/7","L70/70/7","L70x70x7","L70x7","LEQ70x70x7"]}]},</v>
      </c>
    </row>
    <row r="49" spans="1:18" s="8" customFormat="1">
      <c r="A49" s="7" t="s">
        <v>1411</v>
      </c>
      <c r="B49" s="7">
        <v>70</v>
      </c>
      <c r="C49" s="7">
        <v>70</v>
      </c>
      <c r="D49" s="7">
        <v>8</v>
      </c>
      <c r="E49" s="7">
        <v>8</v>
      </c>
      <c r="F49" s="7">
        <v>11</v>
      </c>
      <c r="G49" s="7" t="s">
        <v>25</v>
      </c>
      <c r="H49" s="7">
        <v>35</v>
      </c>
      <c r="I49" s="7">
        <v>35</v>
      </c>
      <c r="J49" s="5" t="s">
        <v>1177</v>
      </c>
      <c r="K49" s="5" t="s">
        <v>1178</v>
      </c>
      <c r="L49" s="7" t="s">
        <v>1412</v>
      </c>
      <c r="M49" s="7" t="s">
        <v>1411</v>
      </c>
      <c r="N49" s="7" t="s">
        <v>1413</v>
      </c>
      <c r="O49" s="7" t="s">
        <v>1414</v>
      </c>
      <c r="P49" s="7" t="s">
        <v>1415</v>
      </c>
      <c r="Q49" s="6" t="str">
        <f t="shared" si="2"/>
        <v>synonyms":["H70/70/8","L70/70/8","L70x70x8","L70x8","LEQ70x70x8"]}]},</v>
      </c>
      <c r="R49" s="8" t="str">
        <f t="shared" si="3"/>
        <v>{"L70/70/8": [{"shape_coords":[70,70,8,8,11,5.5,35,35],"shape_name":"LAngle","synonyms":["H70/70/8","L70/70/8","L70x70x8","L70x8","LEQ70x70x8"]}]},</v>
      </c>
    </row>
    <row r="50" spans="1:18" s="8" customFormat="1">
      <c r="A50" s="7" t="s">
        <v>1416</v>
      </c>
      <c r="B50" s="7">
        <v>70</v>
      </c>
      <c r="C50" s="7">
        <v>70</v>
      </c>
      <c r="D50" s="7">
        <v>9</v>
      </c>
      <c r="E50" s="7">
        <v>9</v>
      </c>
      <c r="F50" s="7">
        <v>13</v>
      </c>
      <c r="G50" s="7" t="s">
        <v>35</v>
      </c>
      <c r="H50" s="7">
        <v>35</v>
      </c>
      <c r="I50" s="7">
        <v>35</v>
      </c>
      <c r="J50" s="5" t="s">
        <v>1177</v>
      </c>
      <c r="K50" s="5" t="s">
        <v>1178</v>
      </c>
      <c r="L50" s="7" t="s">
        <v>1417</v>
      </c>
      <c r="M50" s="7" t="s">
        <v>1416</v>
      </c>
      <c r="N50" s="7" t="s">
        <v>1418</v>
      </c>
      <c r="O50" s="7" t="s">
        <v>1419</v>
      </c>
      <c r="P50" s="7" t="s">
        <v>1420</v>
      </c>
      <c r="Q50" s="6" t="str">
        <f t="shared" si="2"/>
        <v>synonyms":["H70/70/9","L70/70/9","L70x70x9","L70x9","LEQ70x70x9"]}]},</v>
      </c>
      <c r="R50" s="8" t="str">
        <f t="shared" si="3"/>
        <v>{"L70/70/9": [{"shape_coords":[70,70,9,9,13,6.5,35,35],"shape_name":"LAngle","synonyms":["H70/70/9","L70/70/9","L70x70x9","L70x9","LEQ70x70x9"]}]},</v>
      </c>
    </row>
    <row r="51" spans="1:18" s="8" customFormat="1">
      <c r="A51" s="7" t="s">
        <v>1421</v>
      </c>
      <c r="B51" s="7">
        <v>70</v>
      </c>
      <c r="C51" s="7">
        <v>70</v>
      </c>
      <c r="D51" s="7">
        <v>11</v>
      </c>
      <c r="E51" s="7">
        <v>11</v>
      </c>
      <c r="F51" s="7">
        <v>15</v>
      </c>
      <c r="G51" s="7" t="s">
        <v>42</v>
      </c>
      <c r="H51" s="7">
        <v>35</v>
      </c>
      <c r="I51" s="7">
        <v>35</v>
      </c>
      <c r="J51" s="5" t="s">
        <v>1177</v>
      </c>
      <c r="K51" s="5" t="s">
        <v>1178</v>
      </c>
      <c r="L51" s="7" t="s">
        <v>1422</v>
      </c>
      <c r="M51" s="7" t="s">
        <v>1421</v>
      </c>
      <c r="N51" s="7" t="s">
        <v>1423</v>
      </c>
      <c r="O51" s="7" t="s">
        <v>1424</v>
      </c>
      <c r="P51" s="7" t="s">
        <v>1425</v>
      </c>
      <c r="Q51" s="6" t="str">
        <f t="shared" si="2"/>
        <v>synonyms":["H70/70/11","L70/70/11","L70x70x11","L70x11","LEQ70x70x11"]}]},</v>
      </c>
      <c r="R51" s="8" t="str">
        <f t="shared" si="3"/>
        <v>{"L70/70/11": [{"shape_coords":[70,70,11,11,15,7.5,35,35],"shape_name":"LAngle","synonyms":["H70/70/11","L70/70/11","L70x70x11","L70x11","LEQ70x70x11"]}]},</v>
      </c>
    </row>
    <row r="52" spans="1:18" s="8" customFormat="1">
      <c r="A52" s="7" t="s">
        <v>1426</v>
      </c>
      <c r="B52" s="7">
        <v>75</v>
      </c>
      <c r="C52" s="7">
        <v>75</v>
      </c>
      <c r="D52" s="7">
        <v>7</v>
      </c>
      <c r="E52" s="7">
        <v>7</v>
      </c>
      <c r="F52" s="7">
        <v>12</v>
      </c>
      <c r="G52" s="7">
        <v>6</v>
      </c>
      <c r="H52" s="7" t="s">
        <v>1427</v>
      </c>
      <c r="I52" s="7" t="s">
        <v>1427</v>
      </c>
      <c r="J52" s="5" t="s">
        <v>1177</v>
      </c>
      <c r="K52" s="5" t="s">
        <v>1178</v>
      </c>
      <c r="L52" s="7" t="s">
        <v>1428</v>
      </c>
      <c r="M52" s="7" t="s">
        <v>1426</v>
      </c>
      <c r="N52" s="7" t="s">
        <v>1429</v>
      </c>
      <c r="O52" s="7" t="s">
        <v>1430</v>
      </c>
      <c r="P52" s="7" t="s">
        <v>1431</v>
      </c>
      <c r="Q52" s="6" t="str">
        <f t="shared" si="2"/>
        <v>synonyms":["H75/75/7","L75/75/7","L75x75x7","L75x7","LEQ75x75x7"]}]},</v>
      </c>
      <c r="R52" s="8" t="str">
        <f t="shared" si="3"/>
        <v>{"L75/75/7": [{"shape_coords":[75,75,7,7,12,6,37.5,37.5],"shape_name":"LAngle","synonyms":["H75/75/7","L75/75/7","L75x75x7","L75x7","LEQ75x75x7"]}]},</v>
      </c>
    </row>
    <row r="53" spans="1:18" s="8" customFormat="1">
      <c r="A53" s="7" t="s">
        <v>1432</v>
      </c>
      <c r="B53" s="7">
        <v>75</v>
      </c>
      <c r="C53" s="7">
        <v>75</v>
      </c>
      <c r="D53" s="7">
        <v>8</v>
      </c>
      <c r="E53" s="7">
        <v>8</v>
      </c>
      <c r="F53" s="7">
        <v>13</v>
      </c>
      <c r="G53" s="7" t="s">
        <v>35</v>
      </c>
      <c r="H53" s="7" t="s">
        <v>1427</v>
      </c>
      <c r="I53" s="7" t="s">
        <v>1427</v>
      </c>
      <c r="J53" s="5" t="s">
        <v>1177</v>
      </c>
      <c r="K53" s="5" t="s">
        <v>1178</v>
      </c>
      <c r="L53" s="7" t="s">
        <v>1433</v>
      </c>
      <c r="M53" s="7" t="s">
        <v>1432</v>
      </c>
      <c r="N53" s="7" t="s">
        <v>1434</v>
      </c>
      <c r="O53" s="7" t="s">
        <v>1435</v>
      </c>
      <c r="P53" s="7" t="s">
        <v>1436</v>
      </c>
      <c r="Q53" s="6" t="str">
        <f t="shared" si="2"/>
        <v>synonyms":["H75/75/8","L75/75/8","L75x75x8","L75x8","LEQ75x75x8"]}]},</v>
      </c>
      <c r="R53" s="8" t="str">
        <f t="shared" si="3"/>
        <v>{"L75/75/8": [{"shape_coords":[75,75,8,8,13,6.5,37.5,37.5],"shape_name":"LAngle","synonyms":["H75/75/8","L75/75/8","L75x75x8","L75x8","LEQ75x75x8"]}]},</v>
      </c>
    </row>
    <row r="54" spans="1:18" s="8" customFormat="1">
      <c r="A54" s="7" t="s">
        <v>1437</v>
      </c>
      <c r="B54" s="7">
        <v>75</v>
      </c>
      <c r="C54" s="7">
        <v>75</v>
      </c>
      <c r="D54" s="7">
        <v>9</v>
      </c>
      <c r="E54" s="7">
        <v>9</v>
      </c>
      <c r="F54" s="7">
        <v>14</v>
      </c>
      <c r="G54" s="7">
        <v>7</v>
      </c>
      <c r="H54" s="7" t="s">
        <v>1427</v>
      </c>
      <c r="I54" s="7" t="s">
        <v>1427</v>
      </c>
      <c r="J54" s="5" t="s">
        <v>1177</v>
      </c>
      <c r="K54" s="5" t="s">
        <v>1178</v>
      </c>
      <c r="L54" s="7" t="s">
        <v>1438</v>
      </c>
      <c r="M54" s="7" t="s">
        <v>1437</v>
      </c>
      <c r="N54" s="7" t="s">
        <v>1439</v>
      </c>
      <c r="O54" s="7" t="s">
        <v>1440</v>
      </c>
      <c r="P54" s="7" t="s">
        <v>1441</v>
      </c>
      <c r="Q54" s="6" t="str">
        <f t="shared" si="2"/>
        <v>synonyms":["H75/75/9","L75/75/9","L75x75x9","L75x9","LEQ75x75x9"]}]},</v>
      </c>
      <c r="R54" s="8" t="str">
        <f t="shared" si="3"/>
        <v>{"L75/75/9": [{"shape_coords":[75,75,9,9,14,7,37.5,37.5],"shape_name":"LAngle","synonyms":["H75/75/9","L75/75/9","L75x75x9","L75x9","LEQ75x75x9"]}]},</v>
      </c>
    </row>
    <row r="55" spans="1:18" s="8" customFormat="1">
      <c r="A55" s="7" t="s">
        <v>1442</v>
      </c>
      <c r="B55" s="7">
        <v>75</v>
      </c>
      <c r="C55" s="7">
        <v>75</v>
      </c>
      <c r="D55" s="7">
        <v>10</v>
      </c>
      <c r="E55" s="7">
        <v>10</v>
      </c>
      <c r="F55" s="7">
        <v>15</v>
      </c>
      <c r="G55" s="7" t="s">
        <v>42</v>
      </c>
      <c r="H55" s="7" t="s">
        <v>1427</v>
      </c>
      <c r="I55" s="7" t="s">
        <v>1427</v>
      </c>
      <c r="J55" s="5" t="s">
        <v>1177</v>
      </c>
      <c r="K55" s="5" t="s">
        <v>1178</v>
      </c>
      <c r="L55" s="7" t="s">
        <v>1443</v>
      </c>
      <c r="M55" s="7" t="s">
        <v>1442</v>
      </c>
      <c r="N55" s="7" t="s">
        <v>1444</v>
      </c>
      <c r="O55" s="7" t="s">
        <v>1445</v>
      </c>
      <c r="P55" s="7" t="s">
        <v>1446</v>
      </c>
      <c r="Q55" s="6" t="str">
        <f t="shared" si="2"/>
        <v>synonyms":["H75/75/10","L75/75/10","L75x75x10","L75x10","LEQ75x75x10"]}]},</v>
      </c>
      <c r="R55" s="8" t="str">
        <f t="shared" si="3"/>
        <v>{"L75/75/10": [{"shape_coords":[75,75,10,10,15,7.5,37.5,37.5],"shape_name":"LAngle","synonyms":["H75/75/10","L75/75/10","L75x75x10","L75x10","LEQ75x75x10"]}]},</v>
      </c>
    </row>
    <row r="56" spans="1:18" s="8" customFormat="1">
      <c r="A56" s="7" t="s">
        <v>1447</v>
      </c>
      <c r="B56" s="7">
        <v>75</v>
      </c>
      <c r="C56" s="7">
        <v>75</v>
      </c>
      <c r="D56" s="7">
        <v>12</v>
      </c>
      <c r="E56" s="7">
        <v>12</v>
      </c>
      <c r="F56" s="7">
        <v>17</v>
      </c>
      <c r="G56" s="7" t="s">
        <v>52</v>
      </c>
      <c r="H56" s="7" t="s">
        <v>1427</v>
      </c>
      <c r="I56" s="7" t="s">
        <v>1427</v>
      </c>
      <c r="J56" s="5" t="s">
        <v>1177</v>
      </c>
      <c r="K56" s="5" t="s">
        <v>1178</v>
      </c>
      <c r="L56" s="7" t="s">
        <v>1448</v>
      </c>
      <c r="M56" s="7" t="s">
        <v>1447</v>
      </c>
      <c r="N56" s="7" t="s">
        <v>1449</v>
      </c>
      <c r="O56" s="7" t="s">
        <v>1450</v>
      </c>
      <c r="P56" s="7" t="s">
        <v>1451</v>
      </c>
      <c r="Q56" s="6" t="str">
        <f t="shared" si="2"/>
        <v>synonyms":["H75/75/12","L75/75/12","L75x75x12","L75x12","LEQ75x75x12"]}]},</v>
      </c>
      <c r="R56" s="8" t="str">
        <f t="shared" si="3"/>
        <v>{"L75/75/12": [{"shape_coords":[75,75,12,12,17,8.5,37.5,37.5],"shape_name":"LAngle","synonyms":["H75/75/12","L75/75/12","L75x75x12","L75x12","LEQ75x75x12"]}]},</v>
      </c>
    </row>
    <row r="57" spans="1:18" s="8" customFormat="1">
      <c r="A57" s="7" t="s">
        <v>1452</v>
      </c>
      <c r="B57" s="7">
        <v>80</v>
      </c>
      <c r="C57" s="7">
        <v>80</v>
      </c>
      <c r="D57" s="7">
        <v>8</v>
      </c>
      <c r="E57" s="7">
        <v>8</v>
      </c>
      <c r="F57" s="7">
        <v>13</v>
      </c>
      <c r="G57" s="7" t="s">
        <v>35</v>
      </c>
      <c r="H57" s="7">
        <v>40</v>
      </c>
      <c r="I57" s="7">
        <v>40</v>
      </c>
      <c r="J57" s="5" t="s">
        <v>1177</v>
      </c>
      <c r="K57" s="5" t="s">
        <v>1178</v>
      </c>
      <c r="L57" s="7" t="s">
        <v>1453</v>
      </c>
      <c r="M57" s="7" t="s">
        <v>1452</v>
      </c>
      <c r="N57" s="7" t="s">
        <v>1454</v>
      </c>
      <c r="O57" s="7" t="s">
        <v>1455</v>
      </c>
      <c r="P57" s="7" t="s">
        <v>1456</v>
      </c>
      <c r="Q57" s="6" t="str">
        <f t="shared" si="2"/>
        <v>synonyms":["H80/80/8","L80/80/8","L80x80x8","L80x8","LEQ80x80x8"]}]},</v>
      </c>
      <c r="R57" s="8" t="str">
        <f t="shared" si="3"/>
        <v>{"L80/80/8": [{"shape_coords":[80,80,8,8,13,6.5,40,40],"shape_name":"LAngle","synonyms":["H80/80/8","L80/80/8","L80x80x8","L80x8","LEQ80x80x8"]}]},</v>
      </c>
    </row>
    <row r="58" spans="1:18" s="8" customFormat="1">
      <c r="A58" s="7" t="s">
        <v>1457</v>
      </c>
      <c r="B58" s="7">
        <v>80</v>
      </c>
      <c r="C58" s="7">
        <v>80</v>
      </c>
      <c r="D58" s="7">
        <v>10</v>
      </c>
      <c r="E58" s="7">
        <v>10</v>
      </c>
      <c r="F58" s="7">
        <v>15</v>
      </c>
      <c r="G58" s="7" t="s">
        <v>42</v>
      </c>
      <c r="H58" s="7">
        <v>40</v>
      </c>
      <c r="I58" s="7">
        <v>40</v>
      </c>
      <c r="J58" s="5" t="s">
        <v>1177</v>
      </c>
      <c r="K58" s="5" t="s">
        <v>1178</v>
      </c>
      <c r="L58" s="7" t="s">
        <v>1458</v>
      </c>
      <c r="M58" s="7" t="s">
        <v>1457</v>
      </c>
      <c r="N58" s="7" t="s">
        <v>1459</v>
      </c>
      <c r="O58" s="7" t="s">
        <v>1460</v>
      </c>
      <c r="P58" s="7" t="s">
        <v>1461</v>
      </c>
      <c r="Q58" s="6" t="str">
        <f t="shared" si="2"/>
        <v>synonyms":["H80/80/10","L80/80/10","L80x80x10","L80x10","LEQ80x80x10"]}]},</v>
      </c>
      <c r="R58" s="8" t="str">
        <f t="shared" si="3"/>
        <v>{"L80/80/10": [{"shape_coords":[80,80,10,10,15,7.5,40,40],"shape_name":"LAngle","synonyms":["H80/80/10","L80/80/10","L80x80x10","L80x10","LEQ80x80x10"]}]},</v>
      </c>
    </row>
    <row r="59" spans="1:18" s="8" customFormat="1">
      <c r="A59" s="7" t="s">
        <v>1462</v>
      </c>
      <c r="B59" s="7">
        <v>80</v>
      </c>
      <c r="C59" s="7">
        <v>80</v>
      </c>
      <c r="D59" s="7">
        <v>12</v>
      </c>
      <c r="E59" s="7">
        <v>12</v>
      </c>
      <c r="F59" s="7">
        <v>17</v>
      </c>
      <c r="G59" s="7" t="s">
        <v>52</v>
      </c>
      <c r="H59" s="7">
        <v>40</v>
      </c>
      <c r="I59" s="7">
        <v>40</v>
      </c>
      <c r="J59" s="5" t="s">
        <v>1177</v>
      </c>
      <c r="K59" s="5" t="s">
        <v>1178</v>
      </c>
      <c r="L59" s="7" t="s">
        <v>1463</v>
      </c>
      <c r="M59" s="7" t="s">
        <v>1462</v>
      </c>
      <c r="N59" s="7" t="s">
        <v>1464</v>
      </c>
      <c r="O59" s="7" t="s">
        <v>1465</v>
      </c>
      <c r="P59" s="7" t="s">
        <v>1466</v>
      </c>
      <c r="Q59" s="6" t="str">
        <f t="shared" si="2"/>
        <v>synonyms":["H80/80/12","L80/80/12","L80x80x12","L80x12","LEQ80x80x12"]}]},</v>
      </c>
      <c r="R59" s="8" t="str">
        <f t="shared" si="3"/>
        <v>{"L80/80/12": [{"shape_coords":[80,80,12,12,17,8.5,40,40],"shape_name":"LAngle","synonyms":["H80/80/12","L80/80/12","L80x80x12","L80x12","LEQ80x80x12"]}]},</v>
      </c>
    </row>
    <row r="60" spans="1:18" s="8" customFormat="1">
      <c r="A60" s="7" t="s">
        <v>1467</v>
      </c>
      <c r="B60" s="7">
        <v>90</v>
      </c>
      <c r="C60" s="7">
        <v>90</v>
      </c>
      <c r="D60" s="7">
        <v>8</v>
      </c>
      <c r="E60" s="7">
        <v>8</v>
      </c>
      <c r="F60" s="7">
        <v>13</v>
      </c>
      <c r="G60" s="7" t="s">
        <v>35</v>
      </c>
      <c r="H60" s="7">
        <v>45</v>
      </c>
      <c r="I60" s="7">
        <v>45</v>
      </c>
      <c r="J60" s="5" t="s">
        <v>1177</v>
      </c>
      <c r="K60" s="5" t="s">
        <v>1178</v>
      </c>
      <c r="L60" s="7" t="s">
        <v>1468</v>
      </c>
      <c r="M60" s="7" t="s">
        <v>1467</v>
      </c>
      <c r="N60" s="7" t="s">
        <v>1469</v>
      </c>
      <c r="O60" s="7" t="s">
        <v>1470</v>
      </c>
      <c r="P60" s="7" t="s">
        <v>1471</v>
      </c>
      <c r="Q60" s="6" t="str">
        <f t="shared" si="2"/>
        <v>synonyms":["H90/90/8","L90/90/8","L90x90x8","L90x8","LEQ90x90x8"]}]},</v>
      </c>
      <c r="R60" s="8" t="str">
        <f t="shared" si="3"/>
        <v>{"L90/90/8": [{"shape_coords":[90,90,8,8,13,6.5,45,45],"shape_name":"LAngle","synonyms":["H90/90/8","L90/90/8","L90x90x8","L90x8","LEQ90x90x8"]}]},</v>
      </c>
    </row>
    <row r="61" spans="1:18" s="8" customFormat="1">
      <c r="A61" s="7" t="s">
        <v>1472</v>
      </c>
      <c r="B61" s="7">
        <v>90</v>
      </c>
      <c r="C61" s="7">
        <v>90</v>
      </c>
      <c r="D61" s="7">
        <v>9</v>
      </c>
      <c r="E61" s="7">
        <v>9</v>
      </c>
      <c r="F61" s="7">
        <v>14</v>
      </c>
      <c r="G61" s="7">
        <v>7</v>
      </c>
      <c r="H61" s="7">
        <v>45</v>
      </c>
      <c r="I61" s="7">
        <v>45</v>
      </c>
      <c r="J61" s="5" t="s">
        <v>1177</v>
      </c>
      <c r="K61" s="5" t="s">
        <v>1178</v>
      </c>
      <c r="L61" s="7" t="s">
        <v>1473</v>
      </c>
      <c r="M61" s="7" t="s">
        <v>1472</v>
      </c>
      <c r="N61" s="7" t="s">
        <v>1474</v>
      </c>
      <c r="O61" s="7" t="s">
        <v>1475</v>
      </c>
      <c r="P61" s="7" t="s">
        <v>1476</v>
      </c>
      <c r="Q61" s="6" t="str">
        <f t="shared" si="2"/>
        <v>synonyms":["H90/90/9","L90/90/9","L90x90x9","L90x9","LEQ90x90x9"]}]},</v>
      </c>
      <c r="R61" s="8" t="str">
        <f t="shared" si="3"/>
        <v>{"L90/90/9": [{"shape_coords":[90,90,9,9,14,7,45,45],"shape_name":"LAngle","synonyms":["H90/90/9","L90/90/9","L90x90x9","L90x9","LEQ90x90x9"]}]},</v>
      </c>
    </row>
    <row r="62" spans="1:18" s="8" customFormat="1">
      <c r="A62" s="7" t="s">
        <v>1477</v>
      </c>
      <c r="B62" s="7">
        <v>90</v>
      </c>
      <c r="C62" s="7">
        <v>90</v>
      </c>
      <c r="D62" s="7">
        <v>10</v>
      </c>
      <c r="E62" s="7">
        <v>10</v>
      </c>
      <c r="F62" s="7">
        <v>15</v>
      </c>
      <c r="G62" s="7" t="s">
        <v>42</v>
      </c>
      <c r="H62" s="7">
        <v>45</v>
      </c>
      <c r="I62" s="7">
        <v>45</v>
      </c>
      <c r="J62" s="5" t="s">
        <v>1177</v>
      </c>
      <c r="K62" s="5" t="s">
        <v>1178</v>
      </c>
      <c r="L62" s="7" t="s">
        <v>1478</v>
      </c>
      <c r="M62" s="7" t="s">
        <v>1477</v>
      </c>
      <c r="N62" s="7" t="s">
        <v>1479</v>
      </c>
      <c r="O62" s="7" t="s">
        <v>1480</v>
      </c>
      <c r="P62" s="7" t="s">
        <v>1481</v>
      </c>
      <c r="Q62" s="6" t="str">
        <f t="shared" si="2"/>
        <v>synonyms":["H90/90/10","L90/90/10","L90x90x10","L90x10","LEQ90x90x10"]}]},</v>
      </c>
      <c r="R62" s="8" t="str">
        <f t="shared" si="3"/>
        <v>{"L90/90/10": [{"shape_coords":[90,90,10,10,15,7.5,45,45],"shape_name":"LAngle","synonyms":["H90/90/10","L90/90/10","L90x90x10","L90x10","LEQ90x90x10"]}]},</v>
      </c>
    </row>
    <row r="63" spans="1:18" s="8" customFormat="1">
      <c r="A63" s="7" t="s">
        <v>1482</v>
      </c>
      <c r="B63" s="7">
        <v>90</v>
      </c>
      <c r="C63" s="7">
        <v>90</v>
      </c>
      <c r="D63" s="7">
        <v>11</v>
      </c>
      <c r="E63" s="7">
        <v>11</v>
      </c>
      <c r="F63" s="7">
        <v>16</v>
      </c>
      <c r="G63" s="7">
        <v>8</v>
      </c>
      <c r="H63" s="7">
        <v>45</v>
      </c>
      <c r="I63" s="7">
        <v>45</v>
      </c>
      <c r="J63" s="5" t="s">
        <v>1177</v>
      </c>
      <c r="K63" s="5" t="s">
        <v>1178</v>
      </c>
      <c r="L63" s="7" t="s">
        <v>1483</v>
      </c>
      <c r="M63" s="7" t="s">
        <v>1482</v>
      </c>
      <c r="N63" s="7" t="s">
        <v>1484</v>
      </c>
      <c r="O63" s="7" t="s">
        <v>1485</v>
      </c>
      <c r="P63" s="7" t="s">
        <v>1486</v>
      </c>
      <c r="Q63" s="6" t="str">
        <f t="shared" si="2"/>
        <v>synonyms":["H90/90/11","L90/90/11","L90x90x11","L90x11","LEQ90x90x11"]}]},</v>
      </c>
      <c r="R63" s="8" t="str">
        <f t="shared" si="3"/>
        <v>{"L90/90/11": [{"shape_coords":[90,90,11,11,16,8,45,45],"shape_name":"LAngle","synonyms":["H90/90/11","L90/90/11","L90x90x11","L90x11","LEQ90x90x11"]}]},</v>
      </c>
    </row>
    <row r="64" spans="1:18" s="8" customFormat="1">
      <c r="A64" s="7" t="s">
        <v>1487</v>
      </c>
      <c r="B64" s="7">
        <v>90</v>
      </c>
      <c r="C64" s="7">
        <v>90</v>
      </c>
      <c r="D64" s="7">
        <v>12</v>
      </c>
      <c r="E64" s="7">
        <v>12</v>
      </c>
      <c r="F64" s="7">
        <v>17</v>
      </c>
      <c r="G64" s="7" t="s">
        <v>52</v>
      </c>
      <c r="H64" s="7">
        <v>45</v>
      </c>
      <c r="I64" s="7">
        <v>45</v>
      </c>
      <c r="J64" s="5" t="s">
        <v>1177</v>
      </c>
      <c r="K64" s="5" t="s">
        <v>1178</v>
      </c>
      <c r="L64" s="7" t="s">
        <v>1488</v>
      </c>
      <c r="M64" s="7" t="s">
        <v>1487</v>
      </c>
      <c r="N64" s="7" t="s">
        <v>1489</v>
      </c>
      <c r="O64" s="7" t="s">
        <v>1490</v>
      </c>
      <c r="P64" s="7" t="s">
        <v>1491</v>
      </c>
      <c r="Q64" s="6" t="str">
        <f t="shared" si="2"/>
        <v>synonyms":["H90/90/12","L90/90/12","L90x90x12","L90x12","LEQ90x90x12"]}]},</v>
      </c>
      <c r="R64" s="8" t="str">
        <f t="shared" si="3"/>
        <v>{"L90/90/12": [{"shape_coords":[90,90,12,12,17,8.5,45,45],"shape_name":"LAngle","synonyms":["H90/90/12","L90/90/12","L90x90x12","L90x12","LEQ90x90x12"]}]},</v>
      </c>
    </row>
    <row r="65" spans="1:18" s="8" customFormat="1">
      <c r="A65" s="7" t="s">
        <v>1492</v>
      </c>
      <c r="B65" s="7">
        <v>90</v>
      </c>
      <c r="C65" s="7">
        <v>90</v>
      </c>
      <c r="D65" s="7">
        <v>13</v>
      </c>
      <c r="E65" s="7">
        <v>13</v>
      </c>
      <c r="F65" s="7">
        <v>18</v>
      </c>
      <c r="G65" s="7">
        <v>9</v>
      </c>
      <c r="H65" s="7">
        <v>45</v>
      </c>
      <c r="I65" s="7">
        <v>45</v>
      </c>
      <c r="J65" s="5" t="s">
        <v>1177</v>
      </c>
      <c r="K65" s="5" t="s">
        <v>1178</v>
      </c>
      <c r="L65" s="7" t="s">
        <v>1493</v>
      </c>
      <c r="M65" s="7" t="s">
        <v>1492</v>
      </c>
      <c r="N65" s="7" t="s">
        <v>1494</v>
      </c>
      <c r="O65" s="7" t="s">
        <v>1495</v>
      </c>
      <c r="P65" s="7" t="s">
        <v>1496</v>
      </c>
      <c r="Q65" s="6" t="str">
        <f t="shared" si="2"/>
        <v>synonyms":["H90/90/13","L90/90/13","L90x90x13","L90x13","LEQ90x90x13"]}]},</v>
      </c>
      <c r="R65" s="8" t="str">
        <f t="shared" si="3"/>
        <v>{"L90/90/13": [{"shape_coords":[90,90,13,13,18,9,45,45],"shape_name":"LAngle","synonyms":["H90/90/13","L90/90/13","L90x90x13","L90x13","LEQ90x90x13"]}]},</v>
      </c>
    </row>
    <row r="66" spans="1:18" s="8" customFormat="1">
      <c r="A66" s="7" t="s">
        <v>1497</v>
      </c>
      <c r="B66" s="7">
        <v>90</v>
      </c>
      <c r="C66" s="7">
        <v>90</v>
      </c>
      <c r="D66" s="7">
        <v>16</v>
      </c>
      <c r="E66" s="7">
        <v>16</v>
      </c>
      <c r="F66" s="7">
        <v>21</v>
      </c>
      <c r="G66" s="7" t="s">
        <v>128</v>
      </c>
      <c r="H66" s="7">
        <v>45</v>
      </c>
      <c r="I66" s="7">
        <v>45</v>
      </c>
      <c r="J66" s="5" t="s">
        <v>1177</v>
      </c>
      <c r="K66" s="5" t="s">
        <v>1178</v>
      </c>
      <c r="L66" s="7" t="s">
        <v>1498</v>
      </c>
      <c r="M66" s="7" t="s">
        <v>1497</v>
      </c>
      <c r="N66" s="7" t="s">
        <v>1499</v>
      </c>
      <c r="O66" s="7" t="s">
        <v>1500</v>
      </c>
      <c r="P66" s="7" t="s">
        <v>1501</v>
      </c>
      <c r="Q66" s="6" t="str">
        <f t="shared" si="2"/>
        <v>synonyms":["H90/90/16","L90/90/16","L90x90x16","L90x16","LEQ90x90x16"]}]},</v>
      </c>
      <c r="R66" s="8" t="str">
        <f t="shared" si="3"/>
        <v>{"L90/90/16": [{"shape_coords":[90,90,16,16,21,10.5,45,45],"shape_name":"LAngle","synonyms":["H90/90/16","L90/90/16","L90x90x16","L90x16","LEQ90x90x16"]}]},</v>
      </c>
    </row>
    <row r="67" spans="1:18" s="8" customFormat="1">
      <c r="A67" s="7" t="s">
        <v>1502</v>
      </c>
      <c r="B67" s="7">
        <v>100</v>
      </c>
      <c r="C67" s="7">
        <v>100</v>
      </c>
      <c r="D67" s="7">
        <v>8</v>
      </c>
      <c r="E67" s="7">
        <v>8</v>
      </c>
      <c r="F67" s="7">
        <v>14</v>
      </c>
      <c r="G67" s="7">
        <v>7</v>
      </c>
      <c r="H67" s="7">
        <v>50</v>
      </c>
      <c r="I67" s="7">
        <v>50</v>
      </c>
      <c r="J67" s="5" t="s">
        <v>1177</v>
      </c>
      <c r="K67" s="5" t="s">
        <v>1178</v>
      </c>
      <c r="L67" s="7" t="s">
        <v>1503</v>
      </c>
      <c r="M67" s="7" t="s">
        <v>1502</v>
      </c>
      <c r="N67" s="7" t="s">
        <v>1504</v>
      </c>
      <c r="O67" s="7" t="s">
        <v>1505</v>
      </c>
      <c r="P67" s="7" t="s">
        <v>1506</v>
      </c>
      <c r="Q67" s="6" t="str">
        <f t="shared" si="2"/>
        <v>synonyms":["H100/100/8","L100/100/8","L100x100x8","L100x8","LEQ100x100x8"]}]},</v>
      </c>
      <c r="R67" s="8" t="str">
        <f t="shared" si="3"/>
        <v>{"L100/100/8": [{"shape_coords":[100,100,8,8,14,7,50,50],"shape_name":"LAngle","synonyms":["H100/100/8","L100/100/8","L100x100x8","L100x8","LEQ100x100x8"]}]},</v>
      </c>
    </row>
    <row r="68" spans="1:18" s="8" customFormat="1">
      <c r="A68" s="7" t="s">
        <v>1507</v>
      </c>
      <c r="B68" s="7">
        <v>100</v>
      </c>
      <c r="C68" s="7">
        <v>100</v>
      </c>
      <c r="D68" s="7">
        <v>10</v>
      </c>
      <c r="E68" s="7">
        <v>10</v>
      </c>
      <c r="F68" s="7">
        <v>16</v>
      </c>
      <c r="G68" s="7">
        <v>8</v>
      </c>
      <c r="H68" s="7">
        <v>50</v>
      </c>
      <c r="I68" s="7">
        <v>50</v>
      </c>
      <c r="J68" s="5" t="s">
        <v>1177</v>
      </c>
      <c r="K68" s="5" t="s">
        <v>1178</v>
      </c>
      <c r="L68" s="7" t="s">
        <v>1508</v>
      </c>
      <c r="M68" s="7" t="s">
        <v>1507</v>
      </c>
      <c r="N68" s="7" t="s">
        <v>1509</v>
      </c>
      <c r="O68" s="7" t="s">
        <v>1510</v>
      </c>
      <c r="P68" s="7" t="s">
        <v>1511</v>
      </c>
      <c r="Q68" s="6" t="str">
        <f t="shared" ref="Q68:Q99" si="4" xml:space="preserve"> "synonyms"&amp;""""&amp;":["&amp;""""&amp;L68&amp;""""&amp;","&amp;""""&amp;M68&amp;""""&amp;","&amp;""""&amp;N68&amp;""""&amp;","&amp;""""&amp;O68&amp;""""&amp;","&amp;""""&amp;P68&amp;""""&amp;"]}]},"</f>
        <v>synonyms":["H100/100/10","L100/100/10","L100x100x10","L100x10","LEQ100x100x10"]}]},</v>
      </c>
      <c r="R68" s="8" t="str">
        <f t="shared" ref="R68:R99" si="5">"{" &amp; """"&amp;A68&amp;""""&amp;": [{""" &amp;"shape_coords"&amp;"""" &amp; ":" &amp; "[" &amp; B68 &amp; "," &amp;C68 &amp; "," &amp;D68&amp; "," &amp;E68&amp; "," &amp;F68&amp; "," &amp;G68&amp; "," &amp;H68&amp; "," &amp;I68 &amp; "]," &amp; """" &amp;"shape_name"&amp;"""" &amp; ":" &amp; """" &amp;J68 &amp; """" &amp; "," &amp; """"&amp;Q68</f>
        <v>{"L100/100/10": [{"shape_coords":[100,100,10,10,16,8,50,50],"shape_name":"LAngle","synonyms":["H100/100/10","L100/100/10","L100x100x10","L100x10","LEQ100x100x10"]}]},</v>
      </c>
    </row>
    <row r="69" spans="1:18" s="8" customFormat="1">
      <c r="A69" s="7" t="s">
        <v>1512</v>
      </c>
      <c r="B69" s="7">
        <v>100</v>
      </c>
      <c r="C69" s="7">
        <v>100</v>
      </c>
      <c r="D69" s="7">
        <v>12</v>
      </c>
      <c r="E69" s="7">
        <v>12</v>
      </c>
      <c r="F69" s="7">
        <v>18</v>
      </c>
      <c r="G69" s="7">
        <v>9</v>
      </c>
      <c r="H69" s="7">
        <v>50</v>
      </c>
      <c r="I69" s="7">
        <v>50</v>
      </c>
      <c r="J69" s="5" t="s">
        <v>1177</v>
      </c>
      <c r="K69" s="5" t="s">
        <v>1178</v>
      </c>
      <c r="L69" s="7" t="s">
        <v>1513</v>
      </c>
      <c r="M69" s="7" t="s">
        <v>1512</v>
      </c>
      <c r="N69" s="7" t="s">
        <v>1514</v>
      </c>
      <c r="O69" s="7" t="s">
        <v>1515</v>
      </c>
      <c r="P69" s="7" t="s">
        <v>1516</v>
      </c>
      <c r="Q69" s="6" t="str">
        <f t="shared" si="4"/>
        <v>synonyms":["H100/100/12","L100/100/12","L100x100x12","L100x12","LEQ100x100x12"]}]},</v>
      </c>
      <c r="R69" s="8" t="str">
        <f t="shared" si="5"/>
        <v>{"L100/100/12": [{"shape_coords":[100,100,12,12,18,9,50,50],"shape_name":"LAngle","synonyms":["H100/100/12","L100/100/12","L100x100x12","L100x12","LEQ100x100x12"]}]},</v>
      </c>
    </row>
    <row r="70" spans="1:18" s="8" customFormat="1">
      <c r="A70" s="7" t="s">
        <v>1517</v>
      </c>
      <c r="B70" s="7">
        <v>100</v>
      </c>
      <c r="C70" s="7">
        <v>100</v>
      </c>
      <c r="D70" s="7">
        <v>14</v>
      </c>
      <c r="E70" s="7">
        <v>14</v>
      </c>
      <c r="F70" s="7">
        <v>20</v>
      </c>
      <c r="G70" s="7">
        <v>10</v>
      </c>
      <c r="H70" s="7">
        <v>50</v>
      </c>
      <c r="I70" s="7">
        <v>50</v>
      </c>
      <c r="J70" s="5" t="s">
        <v>1177</v>
      </c>
      <c r="K70" s="5" t="s">
        <v>1178</v>
      </c>
      <c r="L70" s="7" t="s">
        <v>1518</v>
      </c>
      <c r="M70" s="7" t="s">
        <v>1517</v>
      </c>
      <c r="N70" s="7" t="s">
        <v>1519</v>
      </c>
      <c r="O70" s="7" t="s">
        <v>1520</v>
      </c>
      <c r="P70" s="7" t="s">
        <v>1521</v>
      </c>
      <c r="Q70" s="6" t="str">
        <f t="shared" si="4"/>
        <v>synonyms":["H100/100/14","L100/100/14","L100x100x14","L100x14","LEQ100x100x14"]}]},</v>
      </c>
      <c r="R70" s="8" t="str">
        <f t="shared" si="5"/>
        <v>{"L100/100/14": [{"shape_coords":[100,100,14,14,20,10,50,50],"shape_name":"LAngle","synonyms":["H100/100/14","L100/100/14","L100x100x14","L100x14","LEQ100x100x14"]}]},</v>
      </c>
    </row>
    <row r="71" spans="1:18" s="8" customFormat="1">
      <c r="A71" s="7" t="s">
        <v>1522</v>
      </c>
      <c r="B71" s="7">
        <v>100</v>
      </c>
      <c r="C71" s="7">
        <v>100</v>
      </c>
      <c r="D71" s="7">
        <v>16</v>
      </c>
      <c r="E71" s="7">
        <v>16</v>
      </c>
      <c r="F71" s="7">
        <v>22</v>
      </c>
      <c r="G71" s="7">
        <v>11</v>
      </c>
      <c r="H71" s="7">
        <v>50</v>
      </c>
      <c r="I71" s="7">
        <v>50</v>
      </c>
      <c r="J71" s="5" t="s">
        <v>1177</v>
      </c>
      <c r="K71" s="5" t="s">
        <v>1178</v>
      </c>
      <c r="L71" s="7" t="s">
        <v>1523</v>
      </c>
      <c r="M71" s="7" t="s">
        <v>1522</v>
      </c>
      <c r="N71" s="7" t="s">
        <v>1524</v>
      </c>
      <c r="O71" s="7" t="s">
        <v>1525</v>
      </c>
      <c r="P71" s="7" t="s">
        <v>1526</v>
      </c>
      <c r="Q71" s="6" t="str">
        <f t="shared" si="4"/>
        <v>synonyms":["H100/100/16","L100/100/16","L100x100x16","L100x16","LEQ100x100x16"]}]},</v>
      </c>
      <c r="R71" s="8" t="str">
        <f t="shared" si="5"/>
        <v>{"L100/100/16": [{"shape_coords":[100,100,16,16,22,11,50,50],"shape_name":"LAngle","synonyms":["H100/100/16","L100/100/16","L100x100x16","L100x16","LEQ100x100x16"]}]},</v>
      </c>
    </row>
    <row r="72" spans="1:18" s="8" customFormat="1">
      <c r="A72" s="7" t="s">
        <v>1527</v>
      </c>
      <c r="B72" s="7">
        <v>110</v>
      </c>
      <c r="C72" s="7">
        <v>110</v>
      </c>
      <c r="D72" s="7">
        <v>10</v>
      </c>
      <c r="E72" s="7">
        <v>10</v>
      </c>
      <c r="F72" s="7">
        <v>16</v>
      </c>
      <c r="G72" s="7">
        <v>8</v>
      </c>
      <c r="H72" s="7">
        <v>55</v>
      </c>
      <c r="I72" s="7">
        <v>55</v>
      </c>
      <c r="J72" s="5" t="s">
        <v>1177</v>
      </c>
      <c r="K72" s="5" t="s">
        <v>1178</v>
      </c>
      <c r="L72" s="7" t="s">
        <v>1528</v>
      </c>
      <c r="M72" s="7" t="s">
        <v>1527</v>
      </c>
      <c r="N72" s="7" t="s">
        <v>1529</v>
      </c>
      <c r="O72" s="7" t="s">
        <v>1530</v>
      </c>
      <c r="P72" s="7" t="s">
        <v>1531</v>
      </c>
      <c r="Q72" s="6" t="str">
        <f t="shared" si="4"/>
        <v>synonyms":["H110/110/10","L110/110/10","L110x110x10","L110x10","LEQ110x110x10"]}]},</v>
      </c>
      <c r="R72" s="8" t="str">
        <f t="shared" si="5"/>
        <v>{"L110/110/10": [{"shape_coords":[110,110,10,10,16,8,55,55],"shape_name":"LAngle","synonyms":["H110/110/10","L110/110/10","L110x110x10","L110x10","LEQ110x110x10"]}]},</v>
      </c>
    </row>
    <row r="73" spans="1:18" s="8" customFormat="1">
      <c r="A73" s="7" t="s">
        <v>1532</v>
      </c>
      <c r="B73" s="7">
        <v>110</v>
      </c>
      <c r="C73" s="7">
        <v>110</v>
      </c>
      <c r="D73" s="7">
        <v>12</v>
      </c>
      <c r="E73" s="7">
        <v>12</v>
      </c>
      <c r="F73" s="7">
        <v>18</v>
      </c>
      <c r="G73" s="7">
        <v>9</v>
      </c>
      <c r="H73" s="7">
        <v>55</v>
      </c>
      <c r="I73" s="7">
        <v>55</v>
      </c>
      <c r="J73" s="5" t="s">
        <v>1177</v>
      </c>
      <c r="K73" s="5" t="s">
        <v>1178</v>
      </c>
      <c r="L73" s="7" t="s">
        <v>1533</v>
      </c>
      <c r="M73" s="7" t="s">
        <v>1532</v>
      </c>
      <c r="N73" s="7" t="s">
        <v>1534</v>
      </c>
      <c r="O73" s="7" t="s">
        <v>1535</v>
      </c>
      <c r="P73" s="7" t="s">
        <v>1536</v>
      </c>
      <c r="Q73" s="6" t="str">
        <f t="shared" si="4"/>
        <v>synonyms":["H110/110/12","L110/110/12","L110x110x12","L110x12","LEQ110x110x12"]}]},</v>
      </c>
      <c r="R73" s="8" t="str">
        <f t="shared" si="5"/>
        <v>{"L110/110/12": [{"shape_coords":[110,110,12,12,18,9,55,55],"shape_name":"LAngle","synonyms":["H110/110/12","L110/110/12","L110x110x12","L110x12","LEQ110x110x12"]}]},</v>
      </c>
    </row>
    <row r="74" spans="1:18" s="8" customFormat="1">
      <c r="A74" s="7" t="s">
        <v>1537</v>
      </c>
      <c r="B74" s="7">
        <v>110</v>
      </c>
      <c r="C74" s="7">
        <v>110</v>
      </c>
      <c r="D74" s="7">
        <v>14</v>
      </c>
      <c r="E74" s="7">
        <v>14</v>
      </c>
      <c r="F74" s="7">
        <v>20</v>
      </c>
      <c r="G74" s="7">
        <v>10</v>
      </c>
      <c r="H74" s="7">
        <v>55</v>
      </c>
      <c r="I74" s="7">
        <v>55</v>
      </c>
      <c r="J74" s="5" t="s">
        <v>1177</v>
      </c>
      <c r="K74" s="5" t="s">
        <v>1178</v>
      </c>
      <c r="L74" s="7" t="s">
        <v>1538</v>
      </c>
      <c r="M74" s="7" t="s">
        <v>1537</v>
      </c>
      <c r="N74" s="7" t="s">
        <v>1539</v>
      </c>
      <c r="O74" s="7" t="s">
        <v>1540</v>
      </c>
      <c r="P74" s="7" t="s">
        <v>1541</v>
      </c>
      <c r="Q74" s="6" t="str">
        <f t="shared" si="4"/>
        <v>synonyms":["H110/110/14","L110/110/14","L110x110x14","L110x14","LEQ110x110x14"]}]},</v>
      </c>
      <c r="R74" s="8" t="str">
        <f t="shared" si="5"/>
        <v>{"L110/110/14": [{"shape_coords":[110,110,14,14,20,10,55,55],"shape_name":"LAngle","synonyms":["H110/110/14","L110/110/14","L110x110x14","L110x14","LEQ110x110x14"]}]},</v>
      </c>
    </row>
    <row r="75" spans="1:18" s="8" customFormat="1">
      <c r="A75" s="7" t="s">
        <v>1542</v>
      </c>
      <c r="B75" s="7">
        <v>110</v>
      </c>
      <c r="C75" s="7">
        <v>110</v>
      </c>
      <c r="D75" s="7">
        <v>16</v>
      </c>
      <c r="E75" s="7">
        <v>16</v>
      </c>
      <c r="F75" s="7">
        <v>22</v>
      </c>
      <c r="G75" s="7">
        <v>11</v>
      </c>
      <c r="H75" s="7">
        <v>55</v>
      </c>
      <c r="I75" s="7">
        <v>55</v>
      </c>
      <c r="J75" s="5" t="s">
        <v>1177</v>
      </c>
      <c r="K75" s="5" t="s">
        <v>1178</v>
      </c>
      <c r="L75" s="7" t="s">
        <v>1543</v>
      </c>
      <c r="M75" s="7" t="s">
        <v>1542</v>
      </c>
      <c r="N75" s="7" t="s">
        <v>1544</v>
      </c>
      <c r="O75" s="7" t="s">
        <v>1545</v>
      </c>
      <c r="P75" s="7" t="s">
        <v>1546</v>
      </c>
      <c r="Q75" s="6" t="str">
        <f t="shared" si="4"/>
        <v>synonyms":["H110/110/16","L110/110/16","L110x110x16","L110x16","LEQ110x110x16"]}]},</v>
      </c>
      <c r="R75" s="8" t="str">
        <f t="shared" si="5"/>
        <v>{"L110/110/16": [{"shape_coords":[110,110,16,16,22,11,55,55],"shape_name":"LAngle","synonyms":["H110/110/16","L110/110/16","L110x110x16","L110x16","LEQ110x110x16"]}]},</v>
      </c>
    </row>
    <row r="76" spans="1:18" s="8" customFormat="1">
      <c r="A76" s="7" t="s">
        <v>1547</v>
      </c>
      <c r="B76" s="7">
        <v>120</v>
      </c>
      <c r="C76" s="7">
        <v>120</v>
      </c>
      <c r="D76" s="7">
        <v>11</v>
      </c>
      <c r="E76" s="7">
        <v>11</v>
      </c>
      <c r="F76" s="7">
        <v>17</v>
      </c>
      <c r="G76" s="7" t="s">
        <v>52</v>
      </c>
      <c r="H76" s="7">
        <v>60</v>
      </c>
      <c r="I76" s="7">
        <v>60</v>
      </c>
      <c r="J76" s="5" t="s">
        <v>1177</v>
      </c>
      <c r="K76" s="5" t="s">
        <v>1178</v>
      </c>
      <c r="L76" s="7" t="s">
        <v>1548</v>
      </c>
      <c r="M76" s="7" t="s">
        <v>1547</v>
      </c>
      <c r="N76" s="7" t="s">
        <v>1549</v>
      </c>
      <c r="O76" s="7" t="s">
        <v>1550</v>
      </c>
      <c r="P76" s="7" t="s">
        <v>1551</v>
      </c>
      <c r="Q76" s="6" t="str">
        <f t="shared" si="4"/>
        <v>synonyms":["H120/120/11","L120/120/11","L120x120x11","L120x11","LEQ120x120x11"]}]},</v>
      </c>
      <c r="R76" s="8" t="str">
        <f t="shared" si="5"/>
        <v>{"L120/120/11": [{"shape_coords":[120,120,11,11,17,8.5,60,60],"shape_name":"LAngle","synonyms":["H120/120/11","L120/120/11","L120x120x11","L120x11","LEQ120x120x11"]}]},</v>
      </c>
    </row>
    <row r="77" spans="1:18" s="8" customFormat="1">
      <c r="A77" s="7" t="s">
        <v>1552</v>
      </c>
      <c r="B77" s="7">
        <v>120</v>
      </c>
      <c r="C77" s="7">
        <v>120</v>
      </c>
      <c r="D77" s="7">
        <v>12</v>
      </c>
      <c r="E77" s="7">
        <v>12</v>
      </c>
      <c r="F77" s="7">
        <v>18</v>
      </c>
      <c r="G77" s="7">
        <v>9</v>
      </c>
      <c r="H77" s="7">
        <v>60</v>
      </c>
      <c r="I77" s="7">
        <v>60</v>
      </c>
      <c r="J77" s="5" t="s">
        <v>1177</v>
      </c>
      <c r="K77" s="5" t="s">
        <v>1178</v>
      </c>
      <c r="L77" s="7" t="s">
        <v>1553</v>
      </c>
      <c r="M77" s="7" t="s">
        <v>1552</v>
      </c>
      <c r="N77" s="7" t="s">
        <v>1554</v>
      </c>
      <c r="O77" s="7" t="s">
        <v>1555</v>
      </c>
      <c r="P77" s="7" t="s">
        <v>1556</v>
      </c>
      <c r="Q77" s="6" t="str">
        <f t="shared" si="4"/>
        <v>synonyms":["H120/120/12","L120/120/12","L120x120x12","L120x12","LEQ120x120x12"]}]},</v>
      </c>
      <c r="R77" s="8" t="str">
        <f t="shared" si="5"/>
        <v>{"L120/120/12": [{"shape_coords":[120,120,12,12,18,9,60,60],"shape_name":"LAngle","synonyms":["H120/120/12","L120/120/12","L120x120x12","L120x12","LEQ120x120x12"]}]},</v>
      </c>
    </row>
    <row r="78" spans="1:18" s="8" customFormat="1">
      <c r="A78" s="7" t="s">
        <v>1557</v>
      </c>
      <c r="B78" s="7">
        <v>120</v>
      </c>
      <c r="C78" s="7">
        <v>120</v>
      </c>
      <c r="D78" s="7">
        <v>13</v>
      </c>
      <c r="E78" s="7">
        <v>13</v>
      </c>
      <c r="F78" s="7">
        <v>19</v>
      </c>
      <c r="G78" s="7" t="s">
        <v>59</v>
      </c>
      <c r="H78" s="7">
        <v>60</v>
      </c>
      <c r="I78" s="7">
        <v>60</v>
      </c>
      <c r="J78" s="5" t="s">
        <v>1177</v>
      </c>
      <c r="K78" s="5" t="s">
        <v>1178</v>
      </c>
      <c r="L78" s="7" t="s">
        <v>1558</v>
      </c>
      <c r="M78" s="7" t="s">
        <v>1557</v>
      </c>
      <c r="N78" s="7" t="s">
        <v>1559</v>
      </c>
      <c r="O78" s="7" t="s">
        <v>1560</v>
      </c>
      <c r="P78" s="7" t="s">
        <v>1561</v>
      </c>
      <c r="Q78" s="6" t="str">
        <f t="shared" si="4"/>
        <v>synonyms":["H120/120/13","L120/120/13","L120x120x13","L120x13","LEQ120x120x13"]}]},</v>
      </c>
      <c r="R78" s="8" t="str">
        <f t="shared" si="5"/>
        <v>{"L120/120/13": [{"shape_coords":[120,120,13,13,19,9.5,60,60],"shape_name":"LAngle","synonyms":["H120/120/13","L120/120/13","L120x120x13","L120x13","LEQ120x120x13"]}]},</v>
      </c>
    </row>
    <row r="79" spans="1:18" s="8" customFormat="1">
      <c r="A79" s="7" t="s">
        <v>1562</v>
      </c>
      <c r="B79" s="7">
        <v>120</v>
      </c>
      <c r="C79" s="7">
        <v>120</v>
      </c>
      <c r="D79" s="7">
        <v>15</v>
      </c>
      <c r="E79" s="7">
        <v>15</v>
      </c>
      <c r="F79" s="7">
        <v>21</v>
      </c>
      <c r="G79" s="7" t="s">
        <v>128</v>
      </c>
      <c r="H79" s="7">
        <v>60</v>
      </c>
      <c r="I79" s="7">
        <v>60</v>
      </c>
      <c r="J79" s="5" t="s">
        <v>1177</v>
      </c>
      <c r="K79" s="5" t="s">
        <v>1178</v>
      </c>
      <c r="L79" s="7" t="s">
        <v>1563</v>
      </c>
      <c r="M79" s="7" t="s">
        <v>1562</v>
      </c>
      <c r="N79" s="7" t="s">
        <v>1564</v>
      </c>
      <c r="O79" s="7" t="s">
        <v>1565</v>
      </c>
      <c r="P79" s="7" t="s">
        <v>1566</v>
      </c>
      <c r="Q79" s="6" t="str">
        <f t="shared" si="4"/>
        <v>synonyms":["H120/120/15","L120/120/15","L120x120x15","L120x15","LEQ120x120x15"]}]},</v>
      </c>
      <c r="R79" s="8" t="str">
        <f t="shared" si="5"/>
        <v>{"L120/120/15": [{"shape_coords":[120,120,15,15,21,10.5,60,60],"shape_name":"LAngle","synonyms":["H120/120/15","L120/120/15","L120x120x15","L120x15","LEQ120x120x15"]}]},</v>
      </c>
    </row>
    <row r="80" spans="1:18" s="8" customFormat="1">
      <c r="A80" s="7" t="s">
        <v>1567</v>
      </c>
      <c r="B80" s="7">
        <v>130</v>
      </c>
      <c r="C80" s="7">
        <v>130</v>
      </c>
      <c r="D80" s="7">
        <v>12</v>
      </c>
      <c r="E80" s="7">
        <v>12</v>
      </c>
      <c r="F80" s="7">
        <v>19</v>
      </c>
      <c r="G80" s="7" t="s">
        <v>59</v>
      </c>
      <c r="H80" s="7">
        <v>65</v>
      </c>
      <c r="I80" s="7">
        <v>65</v>
      </c>
      <c r="J80" s="5" t="s">
        <v>1177</v>
      </c>
      <c r="K80" s="5" t="s">
        <v>1178</v>
      </c>
      <c r="L80" s="7" t="s">
        <v>1568</v>
      </c>
      <c r="M80" s="7" t="s">
        <v>1567</v>
      </c>
      <c r="N80" s="7" t="s">
        <v>1569</v>
      </c>
      <c r="O80" s="7" t="s">
        <v>1570</v>
      </c>
      <c r="P80" s="7" t="s">
        <v>1571</v>
      </c>
      <c r="Q80" s="6" t="str">
        <f t="shared" si="4"/>
        <v>synonyms":["H130/130/12","L130/130/12","L130x130x12","L130x12","LEQ130x130x12"]}]},</v>
      </c>
      <c r="R80" s="8" t="str">
        <f t="shared" si="5"/>
        <v>{"L130/130/12": [{"shape_coords":[130,130,12,12,19,9.5,65,65],"shape_name":"LAngle","synonyms":["H130/130/12","L130/130/12","L130x130x12","L130x12","LEQ130x130x12"]}]},</v>
      </c>
    </row>
    <row r="81" spans="1:18" s="8" customFormat="1">
      <c r="A81" s="7" t="s">
        <v>1572</v>
      </c>
      <c r="B81" s="7">
        <v>130</v>
      </c>
      <c r="C81" s="7">
        <v>130</v>
      </c>
      <c r="D81" s="7">
        <v>13</v>
      </c>
      <c r="E81" s="7">
        <v>13</v>
      </c>
      <c r="F81" s="7">
        <v>20</v>
      </c>
      <c r="G81" s="7">
        <v>10</v>
      </c>
      <c r="H81" s="7">
        <v>65</v>
      </c>
      <c r="I81" s="7">
        <v>65</v>
      </c>
      <c r="J81" s="5" t="s">
        <v>1177</v>
      </c>
      <c r="K81" s="5" t="s">
        <v>1178</v>
      </c>
      <c r="L81" s="7" t="s">
        <v>1573</v>
      </c>
      <c r="M81" s="7" t="s">
        <v>1572</v>
      </c>
      <c r="N81" s="7" t="s">
        <v>1574</v>
      </c>
      <c r="O81" s="7" t="s">
        <v>1575</v>
      </c>
      <c r="P81" s="7" t="s">
        <v>1576</v>
      </c>
      <c r="Q81" s="6" t="str">
        <f t="shared" si="4"/>
        <v>synonyms":["H130/130/13","L130/130/13","L130x130x13","L130x13","LEQ130x130x13"]}]},</v>
      </c>
      <c r="R81" s="8" t="str">
        <f t="shared" si="5"/>
        <v>{"L130/130/13": [{"shape_coords":[130,130,13,13,20,10,65,65],"shape_name":"LAngle","synonyms":["H130/130/13","L130/130/13","L130x130x13","L130x13","LEQ130x130x13"]}]},</v>
      </c>
    </row>
    <row r="82" spans="1:18" s="8" customFormat="1">
      <c r="A82" s="7" t="s">
        <v>1577</v>
      </c>
      <c r="B82" s="7">
        <v>130</v>
      </c>
      <c r="C82" s="7">
        <v>130</v>
      </c>
      <c r="D82" s="7">
        <v>14</v>
      </c>
      <c r="E82" s="7">
        <v>14</v>
      </c>
      <c r="F82" s="7">
        <v>21</v>
      </c>
      <c r="G82" s="7" t="s">
        <v>128</v>
      </c>
      <c r="H82" s="7">
        <v>65</v>
      </c>
      <c r="I82" s="7">
        <v>65</v>
      </c>
      <c r="J82" s="5" t="s">
        <v>1177</v>
      </c>
      <c r="K82" s="5" t="s">
        <v>1178</v>
      </c>
      <c r="L82" s="7" t="s">
        <v>1578</v>
      </c>
      <c r="M82" s="7" t="s">
        <v>1577</v>
      </c>
      <c r="N82" s="7" t="s">
        <v>1579</v>
      </c>
      <c r="O82" s="7" t="s">
        <v>1580</v>
      </c>
      <c r="P82" s="7" t="s">
        <v>1581</v>
      </c>
      <c r="Q82" s="6" t="str">
        <f t="shared" si="4"/>
        <v>synonyms":["H130/130/14","L130/130/14","L130x130x14","L130x14","LEQ130x130x14"]}]},</v>
      </c>
      <c r="R82" s="8" t="str">
        <f t="shared" si="5"/>
        <v>{"L130/130/14": [{"shape_coords":[130,130,14,14,21,10.5,65,65],"shape_name":"LAngle","synonyms":["H130/130/14","L130/130/14","L130x130x14","L130x14","LEQ130x130x14"]}]},</v>
      </c>
    </row>
    <row r="83" spans="1:18" s="8" customFormat="1">
      <c r="A83" s="7" t="s">
        <v>1582</v>
      </c>
      <c r="B83" s="7">
        <v>130</v>
      </c>
      <c r="C83" s="7">
        <v>130</v>
      </c>
      <c r="D83" s="7">
        <v>16</v>
      </c>
      <c r="E83" s="7">
        <v>16</v>
      </c>
      <c r="F83" s="7">
        <v>23</v>
      </c>
      <c r="G83" s="7" t="s">
        <v>69</v>
      </c>
      <c r="H83" s="7">
        <v>65</v>
      </c>
      <c r="I83" s="7">
        <v>65</v>
      </c>
      <c r="J83" s="5" t="s">
        <v>1177</v>
      </c>
      <c r="K83" s="5" t="s">
        <v>1178</v>
      </c>
      <c r="L83" s="7" t="s">
        <v>1583</v>
      </c>
      <c r="M83" s="7" t="s">
        <v>1582</v>
      </c>
      <c r="N83" s="7" t="s">
        <v>1584</v>
      </c>
      <c r="O83" s="7" t="s">
        <v>1585</v>
      </c>
      <c r="P83" s="7" t="s">
        <v>1586</v>
      </c>
      <c r="Q83" s="6" t="str">
        <f t="shared" si="4"/>
        <v>synonyms":["H130/130/16","L130/130/16","L130x130x16","L130x16","LEQ130x130x16"]}]},</v>
      </c>
      <c r="R83" s="8" t="str">
        <f t="shared" si="5"/>
        <v>{"L130/130/16": [{"shape_coords":[130,130,16,16,23,11.5,65,65],"shape_name":"LAngle","synonyms":["H130/130/16","L130/130/16","L130x130x16","L130x16","LEQ130x130x16"]}]},</v>
      </c>
    </row>
    <row r="84" spans="1:18" s="8" customFormat="1">
      <c r="A84" s="7" t="s">
        <v>1587</v>
      </c>
      <c r="B84" s="7">
        <v>140</v>
      </c>
      <c r="C84" s="7">
        <v>140</v>
      </c>
      <c r="D84" s="7">
        <v>13</v>
      </c>
      <c r="E84" s="7">
        <v>13</v>
      </c>
      <c r="F84" s="7">
        <v>21</v>
      </c>
      <c r="G84" s="7" t="s">
        <v>128</v>
      </c>
      <c r="H84" s="7">
        <v>70</v>
      </c>
      <c r="I84" s="7">
        <v>70</v>
      </c>
      <c r="J84" s="5" t="s">
        <v>1177</v>
      </c>
      <c r="K84" s="5" t="s">
        <v>1178</v>
      </c>
      <c r="L84" s="7" t="s">
        <v>1588</v>
      </c>
      <c r="M84" s="7" t="s">
        <v>1587</v>
      </c>
      <c r="N84" s="7" t="s">
        <v>1589</v>
      </c>
      <c r="O84" s="7" t="s">
        <v>1590</v>
      </c>
      <c r="P84" s="7" t="s">
        <v>1591</v>
      </c>
      <c r="Q84" s="6" t="str">
        <f t="shared" si="4"/>
        <v>synonyms":["H140/140/13","L140/140/13","L140x140x13","L140x13","LEQ140x140x13"]}]},</v>
      </c>
      <c r="R84" s="8" t="str">
        <f t="shared" si="5"/>
        <v>{"L140/140/13": [{"shape_coords":[140,140,13,13,21,10.5,70,70],"shape_name":"LAngle","synonyms":["H140/140/13","L140/140/13","L140x140x13","L140x13","LEQ140x140x13"]}]},</v>
      </c>
    </row>
    <row r="85" spans="1:18" s="8" customFormat="1">
      <c r="A85" s="7" t="s">
        <v>1592</v>
      </c>
      <c r="B85" s="7">
        <v>140</v>
      </c>
      <c r="C85" s="7">
        <v>140</v>
      </c>
      <c r="D85" s="7">
        <v>15</v>
      </c>
      <c r="E85" s="7">
        <v>15</v>
      </c>
      <c r="F85" s="7">
        <v>22</v>
      </c>
      <c r="G85" s="7">
        <v>11</v>
      </c>
      <c r="H85" s="7">
        <v>70</v>
      </c>
      <c r="I85" s="7">
        <v>70</v>
      </c>
      <c r="J85" s="5" t="s">
        <v>1177</v>
      </c>
      <c r="K85" s="5" t="s">
        <v>1178</v>
      </c>
      <c r="L85" s="7" t="s">
        <v>1593</v>
      </c>
      <c r="M85" s="7" t="s">
        <v>1592</v>
      </c>
      <c r="N85" s="7" t="s">
        <v>1594</v>
      </c>
      <c r="O85" s="7" t="s">
        <v>1595</v>
      </c>
      <c r="P85" s="7" t="s">
        <v>1596</v>
      </c>
      <c r="Q85" s="6" t="str">
        <f t="shared" si="4"/>
        <v>synonyms":["H140/140/15","L140/140/15","L140x140x15","L140x15","LEQ140x140x15"]}]},</v>
      </c>
      <c r="R85" s="8" t="str">
        <f t="shared" si="5"/>
        <v>{"L140/140/15": [{"shape_coords":[140,140,15,15,22,11,70,70],"shape_name":"LAngle","synonyms":["H140/140/15","L140/140/15","L140x140x15","L140x15","LEQ140x140x15"]}]},</v>
      </c>
    </row>
    <row r="86" spans="1:18" s="8" customFormat="1">
      <c r="A86" s="7" t="s">
        <v>1597</v>
      </c>
      <c r="B86" s="7">
        <v>150</v>
      </c>
      <c r="C86" s="7">
        <v>150</v>
      </c>
      <c r="D86" s="7">
        <v>12</v>
      </c>
      <c r="E86" s="7">
        <v>12</v>
      </c>
      <c r="F86" s="7">
        <v>20</v>
      </c>
      <c r="G86" s="7">
        <v>10</v>
      </c>
      <c r="H86" s="7">
        <v>75</v>
      </c>
      <c r="I86" s="7">
        <v>75</v>
      </c>
      <c r="J86" s="5" t="s">
        <v>1177</v>
      </c>
      <c r="K86" s="5" t="s">
        <v>1178</v>
      </c>
      <c r="L86" s="7" t="s">
        <v>1598</v>
      </c>
      <c r="M86" s="7" t="s">
        <v>1597</v>
      </c>
      <c r="N86" s="7" t="s">
        <v>1599</v>
      </c>
      <c r="O86" s="7" t="s">
        <v>1600</v>
      </c>
      <c r="P86" s="7" t="s">
        <v>1601</v>
      </c>
      <c r="Q86" s="6" t="str">
        <f t="shared" si="4"/>
        <v>synonyms":["H150/150/12","L150/150/12","L150x150x12","L150x12","LEQ150x150x12"]}]},</v>
      </c>
      <c r="R86" s="8" t="str">
        <f t="shared" si="5"/>
        <v>{"L150/150/12": [{"shape_coords":[150,150,12,12,20,10,75,75],"shape_name":"LAngle","synonyms":["H150/150/12","L150/150/12","L150x150x12","L150x12","LEQ150x150x12"]}]},</v>
      </c>
    </row>
    <row r="87" spans="1:18" s="8" customFormat="1">
      <c r="A87" s="7" t="s">
        <v>1602</v>
      </c>
      <c r="B87" s="7">
        <v>150</v>
      </c>
      <c r="C87" s="7">
        <v>150</v>
      </c>
      <c r="D87" s="7">
        <v>14</v>
      </c>
      <c r="E87" s="7">
        <v>14</v>
      </c>
      <c r="F87" s="7">
        <v>22</v>
      </c>
      <c r="G87" s="7">
        <v>11</v>
      </c>
      <c r="H87" s="7">
        <v>75</v>
      </c>
      <c r="I87" s="7">
        <v>75</v>
      </c>
      <c r="J87" s="5" t="s">
        <v>1177</v>
      </c>
      <c r="K87" s="5" t="s">
        <v>1178</v>
      </c>
      <c r="L87" s="7" t="s">
        <v>1603</v>
      </c>
      <c r="M87" s="7" t="s">
        <v>1602</v>
      </c>
      <c r="N87" s="7" t="s">
        <v>1604</v>
      </c>
      <c r="O87" s="7" t="s">
        <v>1605</v>
      </c>
      <c r="P87" s="7" t="s">
        <v>1606</v>
      </c>
      <c r="Q87" s="6" t="str">
        <f t="shared" si="4"/>
        <v>synonyms":["H150/150/14","L150/150/14","L150x150x14","L150x14","LEQ150x150x14"]}]},</v>
      </c>
      <c r="R87" s="8" t="str">
        <f t="shared" si="5"/>
        <v>{"L150/150/14": [{"shape_coords":[150,150,14,14,22,11,75,75],"shape_name":"LAngle","synonyms":["H150/150/14","L150/150/14","L150x150x14","L150x14","LEQ150x150x14"]}]},</v>
      </c>
    </row>
    <row r="88" spans="1:18" s="8" customFormat="1">
      <c r="A88" s="7" t="s">
        <v>1607</v>
      </c>
      <c r="B88" s="7">
        <v>150</v>
      </c>
      <c r="C88" s="7">
        <v>150</v>
      </c>
      <c r="D88" s="7">
        <v>15</v>
      </c>
      <c r="E88" s="7">
        <v>15</v>
      </c>
      <c r="F88" s="7">
        <v>23</v>
      </c>
      <c r="G88" s="7" t="s">
        <v>69</v>
      </c>
      <c r="H88" s="7">
        <v>75</v>
      </c>
      <c r="I88" s="7">
        <v>75</v>
      </c>
      <c r="J88" s="5" t="s">
        <v>1177</v>
      </c>
      <c r="K88" s="5" t="s">
        <v>1178</v>
      </c>
      <c r="L88" s="7" t="s">
        <v>1608</v>
      </c>
      <c r="M88" s="7" t="s">
        <v>1607</v>
      </c>
      <c r="N88" s="7" t="s">
        <v>1609</v>
      </c>
      <c r="O88" s="7" t="s">
        <v>1610</v>
      </c>
      <c r="P88" s="7" t="s">
        <v>1611</v>
      </c>
      <c r="Q88" s="6" t="str">
        <f t="shared" si="4"/>
        <v>synonyms":["H150/150/15","L150/150/15","L150x150x15","L150x15","LEQ150x150x15"]}]},</v>
      </c>
      <c r="R88" s="8" t="str">
        <f t="shared" si="5"/>
        <v>{"L150/150/15": [{"shape_coords":[150,150,15,15,23,11.5,75,75],"shape_name":"LAngle","synonyms":["H150/150/15","L150/150/15","L150x150x15","L150x15","LEQ150x150x15"]}]},</v>
      </c>
    </row>
    <row r="89" spans="1:18" s="8" customFormat="1">
      <c r="A89" s="7" t="s">
        <v>1612</v>
      </c>
      <c r="B89" s="7">
        <v>150</v>
      </c>
      <c r="C89" s="7">
        <v>150</v>
      </c>
      <c r="D89" s="7">
        <v>16</v>
      </c>
      <c r="E89" s="7">
        <v>16</v>
      </c>
      <c r="F89" s="7">
        <v>24</v>
      </c>
      <c r="G89" s="7">
        <v>12</v>
      </c>
      <c r="H89" s="7">
        <v>75</v>
      </c>
      <c r="I89" s="7">
        <v>75</v>
      </c>
      <c r="J89" s="5" t="s">
        <v>1177</v>
      </c>
      <c r="K89" s="5" t="s">
        <v>1178</v>
      </c>
      <c r="L89" s="7" t="s">
        <v>1613</v>
      </c>
      <c r="M89" s="7" t="s">
        <v>1612</v>
      </c>
      <c r="N89" s="7" t="s">
        <v>1614</v>
      </c>
      <c r="O89" s="7" t="s">
        <v>1615</v>
      </c>
      <c r="P89" s="7" t="s">
        <v>1616</v>
      </c>
      <c r="Q89" s="6" t="str">
        <f t="shared" si="4"/>
        <v>synonyms":["H150/150/16","L150/150/16","L150x150x16","L150x16","LEQ150x150x16"]}]},</v>
      </c>
      <c r="R89" s="8" t="str">
        <f t="shared" si="5"/>
        <v>{"L150/150/16": [{"shape_coords":[150,150,16,16,24,12,75,75],"shape_name":"LAngle","synonyms":["H150/150/16","L150/150/16","L150x150x16","L150x16","LEQ150x150x16"]}]},</v>
      </c>
    </row>
    <row r="90" spans="1:18" s="8" customFormat="1">
      <c r="A90" s="7" t="s">
        <v>1617</v>
      </c>
      <c r="B90" s="7">
        <v>150</v>
      </c>
      <c r="C90" s="7">
        <v>150</v>
      </c>
      <c r="D90" s="7">
        <v>18</v>
      </c>
      <c r="E90" s="7">
        <v>18</v>
      </c>
      <c r="F90" s="7">
        <v>26</v>
      </c>
      <c r="G90" s="7">
        <v>13</v>
      </c>
      <c r="H90" s="7">
        <v>75</v>
      </c>
      <c r="I90" s="7">
        <v>75</v>
      </c>
      <c r="J90" s="5" t="s">
        <v>1177</v>
      </c>
      <c r="K90" s="5" t="s">
        <v>1178</v>
      </c>
      <c r="L90" s="7" t="s">
        <v>1618</v>
      </c>
      <c r="M90" s="7" t="s">
        <v>1617</v>
      </c>
      <c r="N90" s="7" t="s">
        <v>1619</v>
      </c>
      <c r="O90" s="7" t="s">
        <v>1620</v>
      </c>
      <c r="P90" s="7" t="s">
        <v>1621</v>
      </c>
      <c r="Q90" s="6" t="str">
        <f t="shared" si="4"/>
        <v>synonyms":["H150/150/18","L150/150/18","L150x150x18","L150x18","LEQ150x150x18"]}]},</v>
      </c>
      <c r="R90" s="8" t="str">
        <f t="shared" si="5"/>
        <v>{"L150/150/18": [{"shape_coords":[150,150,18,18,26,13,75,75],"shape_name":"LAngle","synonyms":["H150/150/18","L150/150/18","L150x150x18","L150x18","LEQ150x150x18"]}]},</v>
      </c>
    </row>
    <row r="91" spans="1:18" s="8" customFormat="1">
      <c r="A91" s="7" t="s">
        <v>1622</v>
      </c>
      <c r="B91" s="7">
        <v>160</v>
      </c>
      <c r="C91" s="7">
        <v>160</v>
      </c>
      <c r="D91" s="7">
        <v>15</v>
      </c>
      <c r="E91" s="7">
        <v>15</v>
      </c>
      <c r="F91" s="7">
        <v>23</v>
      </c>
      <c r="G91" s="7" t="s">
        <v>69</v>
      </c>
      <c r="H91" s="7">
        <v>80</v>
      </c>
      <c r="I91" s="7">
        <v>80</v>
      </c>
      <c r="J91" s="5" t="s">
        <v>1177</v>
      </c>
      <c r="K91" s="5" t="s">
        <v>1178</v>
      </c>
      <c r="L91" s="7" t="s">
        <v>1623</v>
      </c>
      <c r="M91" s="7" t="s">
        <v>1622</v>
      </c>
      <c r="N91" s="7" t="s">
        <v>1624</v>
      </c>
      <c r="O91" s="7" t="s">
        <v>1625</v>
      </c>
      <c r="P91" s="7" t="s">
        <v>1626</v>
      </c>
      <c r="Q91" s="6" t="str">
        <f t="shared" si="4"/>
        <v>synonyms":["H160/160/15","L160/160/15","L160x160x15","L160x15","LEQ160x160x15"]}]},</v>
      </c>
      <c r="R91" s="8" t="str">
        <f t="shared" si="5"/>
        <v>{"L160/160/15": [{"shape_coords":[160,160,15,15,23,11.5,80,80],"shape_name":"LAngle","synonyms":["H160/160/15","L160/160/15","L160x160x15","L160x15","LEQ160x160x15"]}]},</v>
      </c>
    </row>
    <row r="92" spans="1:18" s="8" customFormat="1">
      <c r="A92" s="7" t="s">
        <v>1627</v>
      </c>
      <c r="B92" s="7">
        <v>160</v>
      </c>
      <c r="C92" s="7">
        <v>160</v>
      </c>
      <c r="D92" s="7">
        <v>17</v>
      </c>
      <c r="E92" s="7">
        <v>17</v>
      </c>
      <c r="F92" s="7">
        <v>25</v>
      </c>
      <c r="G92" s="7" t="s">
        <v>76</v>
      </c>
      <c r="H92" s="7">
        <v>80</v>
      </c>
      <c r="I92" s="7">
        <v>80</v>
      </c>
      <c r="J92" s="5" t="s">
        <v>1177</v>
      </c>
      <c r="K92" s="5" t="s">
        <v>1178</v>
      </c>
      <c r="L92" s="7" t="s">
        <v>1628</v>
      </c>
      <c r="M92" s="7" t="s">
        <v>1627</v>
      </c>
      <c r="N92" s="7" t="s">
        <v>1629</v>
      </c>
      <c r="O92" s="7" t="s">
        <v>1630</v>
      </c>
      <c r="P92" s="7" t="s">
        <v>1631</v>
      </c>
      <c r="Q92" s="6" t="str">
        <f t="shared" si="4"/>
        <v>synonyms":["H160/160/17","L160/160/17","L160x160x17","L160x17","LEQ160x160x17"]}]},</v>
      </c>
      <c r="R92" s="8" t="str">
        <f t="shared" si="5"/>
        <v>{"L160/160/17": [{"shape_coords":[160,160,17,17,25,12.5,80,80],"shape_name":"LAngle","synonyms":["H160/160/17","L160/160/17","L160x160x17","L160x17","LEQ160x160x17"]}]},</v>
      </c>
    </row>
    <row r="93" spans="1:18" s="8" customFormat="1">
      <c r="A93" s="7" t="s">
        <v>1632</v>
      </c>
      <c r="B93" s="7">
        <v>180</v>
      </c>
      <c r="C93" s="7">
        <v>180</v>
      </c>
      <c r="D93" s="7">
        <v>16</v>
      </c>
      <c r="E93" s="7">
        <v>16</v>
      </c>
      <c r="F93" s="7">
        <v>25</v>
      </c>
      <c r="G93" s="7" t="s">
        <v>76</v>
      </c>
      <c r="H93" s="7">
        <v>90</v>
      </c>
      <c r="I93" s="7">
        <v>90</v>
      </c>
      <c r="J93" s="5" t="s">
        <v>1177</v>
      </c>
      <c r="K93" s="5" t="s">
        <v>1178</v>
      </c>
      <c r="L93" s="7" t="s">
        <v>1633</v>
      </c>
      <c r="M93" s="7" t="s">
        <v>1632</v>
      </c>
      <c r="N93" s="7" t="s">
        <v>1634</v>
      </c>
      <c r="O93" s="7" t="s">
        <v>1635</v>
      </c>
      <c r="P93" s="7" t="s">
        <v>1636</v>
      </c>
      <c r="Q93" s="6" t="str">
        <f t="shared" si="4"/>
        <v>synonyms":["H180/180/16","L180/180/16","L180x180x16","L180x16","LEQ180x180x16"]}]},</v>
      </c>
      <c r="R93" s="8" t="str">
        <f t="shared" si="5"/>
        <v>{"L180/180/16": [{"shape_coords":[180,180,16,16,25,12.5,90,90],"shape_name":"LAngle","synonyms":["H180/180/16","L180/180/16","L180x180x16","L180x16","LEQ180x180x16"]}]},</v>
      </c>
    </row>
    <row r="94" spans="1:18" s="8" customFormat="1">
      <c r="A94" s="7" t="s">
        <v>1637</v>
      </c>
      <c r="B94" s="7">
        <v>180</v>
      </c>
      <c r="C94" s="7">
        <v>180</v>
      </c>
      <c r="D94" s="7">
        <v>18</v>
      </c>
      <c r="E94" s="7">
        <v>18</v>
      </c>
      <c r="F94" s="7">
        <v>27</v>
      </c>
      <c r="G94" s="7" t="s">
        <v>83</v>
      </c>
      <c r="H94" s="7">
        <v>90</v>
      </c>
      <c r="I94" s="7">
        <v>90</v>
      </c>
      <c r="J94" s="5" t="s">
        <v>1177</v>
      </c>
      <c r="K94" s="5" t="s">
        <v>1178</v>
      </c>
      <c r="L94" s="7" t="s">
        <v>1638</v>
      </c>
      <c r="M94" s="7" t="s">
        <v>1637</v>
      </c>
      <c r="N94" s="7" t="s">
        <v>1639</v>
      </c>
      <c r="O94" s="7" t="s">
        <v>1640</v>
      </c>
      <c r="P94" s="7" t="s">
        <v>1641</v>
      </c>
      <c r="Q94" s="6" t="str">
        <f t="shared" si="4"/>
        <v>synonyms":["H180/180/18","L180/180/18","L180x180x18","L180x18","LEQ180x180x18"]}]},</v>
      </c>
      <c r="R94" s="8" t="str">
        <f t="shared" si="5"/>
        <v>{"L180/180/18": [{"shape_coords":[180,180,18,18,27,13.5,90,90],"shape_name":"LAngle","synonyms":["H180/180/18","L180/180/18","L180x180x18","L180x18","LEQ180x180x18"]}]},</v>
      </c>
    </row>
    <row r="95" spans="1:18" s="8" customFormat="1">
      <c r="A95" s="7" t="s">
        <v>1642</v>
      </c>
      <c r="B95" s="7">
        <v>180</v>
      </c>
      <c r="C95" s="7">
        <v>180</v>
      </c>
      <c r="D95" s="7">
        <v>20</v>
      </c>
      <c r="E95" s="7">
        <v>20</v>
      </c>
      <c r="F95" s="7">
        <v>29</v>
      </c>
      <c r="G95" s="7" t="s">
        <v>87</v>
      </c>
      <c r="H95" s="7">
        <v>90</v>
      </c>
      <c r="I95" s="7">
        <v>90</v>
      </c>
      <c r="J95" s="5" t="s">
        <v>1177</v>
      </c>
      <c r="K95" s="5" t="s">
        <v>1178</v>
      </c>
      <c r="L95" s="7" t="s">
        <v>1643</v>
      </c>
      <c r="M95" s="7" t="s">
        <v>1642</v>
      </c>
      <c r="N95" s="7" t="s">
        <v>1644</v>
      </c>
      <c r="O95" s="7" t="s">
        <v>1645</v>
      </c>
      <c r="P95" s="7" t="s">
        <v>1646</v>
      </c>
      <c r="Q95" s="6" t="str">
        <f t="shared" si="4"/>
        <v>synonyms":["H180/180/20","L180/180/20","L180x180x20","L180x20","LEQ180x180x20"]}]},</v>
      </c>
      <c r="R95" s="8" t="str">
        <f t="shared" si="5"/>
        <v>{"L180/180/20": [{"shape_coords":[180,180,20,20,29,14.5,90,90],"shape_name":"LAngle","synonyms":["H180/180/20","L180/180/20","L180x180x20","L180x20","LEQ180x180x20"]}]},</v>
      </c>
    </row>
    <row r="96" spans="1:18" s="8" customFormat="1">
      <c r="A96" s="7" t="s">
        <v>1647</v>
      </c>
      <c r="B96" s="7">
        <v>200</v>
      </c>
      <c r="C96" s="7">
        <v>200</v>
      </c>
      <c r="D96" s="7">
        <v>16</v>
      </c>
      <c r="E96" s="7">
        <v>16</v>
      </c>
      <c r="F96" s="7">
        <v>25</v>
      </c>
      <c r="G96" s="7" t="s">
        <v>76</v>
      </c>
      <c r="H96" s="7">
        <v>100</v>
      </c>
      <c r="I96" s="7">
        <v>100</v>
      </c>
      <c r="J96" s="5" t="s">
        <v>1177</v>
      </c>
      <c r="K96" s="5" t="s">
        <v>1178</v>
      </c>
      <c r="L96" s="7" t="s">
        <v>1648</v>
      </c>
      <c r="M96" s="7" t="s">
        <v>1647</v>
      </c>
      <c r="N96" s="7" t="s">
        <v>1649</v>
      </c>
      <c r="O96" s="7" t="s">
        <v>1650</v>
      </c>
      <c r="P96" s="7" t="s">
        <v>1651</v>
      </c>
      <c r="Q96" s="6" t="str">
        <f t="shared" si="4"/>
        <v>synonyms":["H200/200/16","L200/200/16","L200x200x16","L200x16","LEQ200x200x16"]}]},</v>
      </c>
      <c r="R96" s="8" t="str">
        <f t="shared" si="5"/>
        <v>{"L200/200/16": [{"shape_coords":[200,200,16,16,25,12.5,100,100],"shape_name":"LAngle","synonyms":["H200/200/16","L200/200/16","L200x200x16","L200x16","LEQ200x200x16"]}]},</v>
      </c>
    </row>
    <row r="97" spans="1:18" s="8" customFormat="1">
      <c r="A97" s="7" t="s">
        <v>1652</v>
      </c>
      <c r="B97" s="7">
        <v>200</v>
      </c>
      <c r="C97" s="7">
        <v>200</v>
      </c>
      <c r="D97" s="7">
        <v>18</v>
      </c>
      <c r="E97" s="7">
        <v>18</v>
      </c>
      <c r="F97" s="7">
        <v>27</v>
      </c>
      <c r="G97" s="7" t="s">
        <v>83</v>
      </c>
      <c r="H97" s="7">
        <v>100</v>
      </c>
      <c r="I97" s="7">
        <v>100</v>
      </c>
      <c r="J97" s="5" t="s">
        <v>1177</v>
      </c>
      <c r="K97" s="5" t="s">
        <v>1178</v>
      </c>
      <c r="L97" s="7" t="s">
        <v>1653</v>
      </c>
      <c r="M97" s="7" t="s">
        <v>1652</v>
      </c>
      <c r="N97" s="7" t="s">
        <v>1654</v>
      </c>
      <c r="O97" s="7" t="s">
        <v>1655</v>
      </c>
      <c r="P97" s="7" t="s">
        <v>1656</v>
      </c>
      <c r="Q97" s="6" t="str">
        <f t="shared" si="4"/>
        <v>synonyms":["H200/200/18","L200/200/18","L200x200x18","L200x18","LEQ200x200x18"]}]},</v>
      </c>
      <c r="R97" s="8" t="str">
        <f t="shared" si="5"/>
        <v>{"L200/200/18": [{"shape_coords":[200,200,18,18,27,13.5,100,100],"shape_name":"LAngle","synonyms":["H200/200/18","L200/200/18","L200x200x18","L200x18","LEQ200x200x18"]}]},</v>
      </c>
    </row>
    <row r="98" spans="1:18" s="8" customFormat="1">
      <c r="A98" s="7" t="s">
        <v>1657</v>
      </c>
      <c r="B98" s="7">
        <v>200</v>
      </c>
      <c r="C98" s="7">
        <v>200</v>
      </c>
      <c r="D98" s="7">
        <v>20</v>
      </c>
      <c r="E98" s="7">
        <v>20</v>
      </c>
      <c r="F98" s="7">
        <v>29</v>
      </c>
      <c r="G98" s="7" t="s">
        <v>87</v>
      </c>
      <c r="H98" s="7">
        <v>100</v>
      </c>
      <c r="I98" s="7">
        <v>100</v>
      </c>
      <c r="J98" s="5" t="s">
        <v>1177</v>
      </c>
      <c r="K98" s="5" t="s">
        <v>1178</v>
      </c>
      <c r="L98" s="7" t="s">
        <v>1658</v>
      </c>
      <c r="M98" s="7" t="s">
        <v>1657</v>
      </c>
      <c r="N98" s="7" t="s">
        <v>1659</v>
      </c>
      <c r="O98" s="7" t="s">
        <v>1660</v>
      </c>
      <c r="P98" s="7" t="s">
        <v>1661</v>
      </c>
      <c r="Q98" s="6" t="str">
        <f t="shared" si="4"/>
        <v>synonyms":["H200/200/20","L200/200/20","L200x200x20","L200x20","LEQ200x200x20"]}]},</v>
      </c>
      <c r="R98" s="8" t="str">
        <f t="shared" si="5"/>
        <v>{"L200/200/20": [{"shape_coords":[200,200,20,20,29,14.5,100,100],"shape_name":"LAngle","synonyms":["H200/200/20","L200/200/20","L200x200x20","L200x20","LEQ200x200x20"]}]},</v>
      </c>
    </row>
    <row r="99" spans="1:18" s="8" customFormat="1">
      <c r="A99" s="7" t="s">
        <v>1662</v>
      </c>
      <c r="B99" s="7">
        <v>30</v>
      </c>
      <c r="C99" s="7">
        <v>20</v>
      </c>
      <c r="D99" s="7">
        <v>3</v>
      </c>
      <c r="E99" s="7">
        <v>3</v>
      </c>
      <c r="F99" s="7">
        <v>5</v>
      </c>
      <c r="G99" s="7" t="s">
        <v>1014</v>
      </c>
      <c r="H99" s="7">
        <v>10</v>
      </c>
      <c r="I99" s="7">
        <v>15</v>
      </c>
      <c r="J99" s="5" t="s">
        <v>1177</v>
      </c>
      <c r="K99" s="5" t="s">
        <v>1178</v>
      </c>
      <c r="L99" s="7" t="s">
        <v>1663</v>
      </c>
      <c r="M99" s="7" t="s">
        <v>1662</v>
      </c>
      <c r="N99" s="7" t="s">
        <v>1664</v>
      </c>
      <c r="O99" s="7" t="s">
        <v>1664</v>
      </c>
      <c r="P99" s="7" t="s">
        <v>1665</v>
      </c>
      <c r="Q99" s="6" t="str">
        <f t="shared" si="4"/>
        <v>synonyms":["H30/20/3","L30/20/3","L30x20x3","L30x20x3","LEQ30x20x3"]}]},</v>
      </c>
      <c r="R99" s="8" t="str">
        <f t="shared" si="5"/>
        <v>{"L30/20/3": [{"shape_coords":[30,20,3,3,5,2.5,10,15],"shape_name":"LAngle","synonyms":["H30/20/3","L30/20/3","L30x20x3","L30x20x3","LEQ30x20x3"]}]},</v>
      </c>
    </row>
    <row r="100" spans="1:18" s="8" customFormat="1">
      <c r="A100" s="7" t="s">
        <v>1666</v>
      </c>
      <c r="B100" s="7">
        <v>30</v>
      </c>
      <c r="C100" s="7">
        <v>20</v>
      </c>
      <c r="D100" s="7">
        <v>4</v>
      </c>
      <c r="E100" s="7">
        <v>4</v>
      </c>
      <c r="F100" s="7">
        <v>6</v>
      </c>
      <c r="G100" s="7">
        <v>3</v>
      </c>
      <c r="H100" s="7">
        <v>10</v>
      </c>
      <c r="I100" s="7">
        <v>15</v>
      </c>
      <c r="J100" s="5" t="s">
        <v>1177</v>
      </c>
      <c r="K100" s="5" t="s">
        <v>1178</v>
      </c>
      <c r="L100" s="7" t="s">
        <v>1667</v>
      </c>
      <c r="M100" s="7" t="s">
        <v>1666</v>
      </c>
      <c r="N100" s="7" t="s">
        <v>1668</v>
      </c>
      <c r="O100" s="7" t="s">
        <v>1668</v>
      </c>
      <c r="P100" s="7" t="s">
        <v>1669</v>
      </c>
      <c r="Q100" s="6" t="str">
        <f t="shared" ref="Q100:Q131" si="6" xml:space="preserve"> "synonyms"&amp;""""&amp;":["&amp;""""&amp;L100&amp;""""&amp;","&amp;""""&amp;M100&amp;""""&amp;","&amp;""""&amp;N100&amp;""""&amp;","&amp;""""&amp;O100&amp;""""&amp;","&amp;""""&amp;P100&amp;""""&amp;"]}]},"</f>
        <v>synonyms":["H30/20/4","L30/20/4","L30x20x4","L30x20x4","LEQ30x20x4"]}]},</v>
      </c>
      <c r="R100" s="8" t="str">
        <f t="shared" ref="R100:R131" si="7">"{" &amp; """"&amp;A100&amp;""""&amp;": [{""" &amp;"shape_coords"&amp;"""" &amp; ":" &amp; "[" &amp; B100 &amp; "," &amp;C100 &amp; "," &amp;D100&amp; "," &amp;E100&amp; "," &amp;F100&amp; "," &amp;G100&amp; "," &amp;H100&amp; "," &amp;I100 &amp; "]," &amp; """" &amp;"shape_name"&amp;"""" &amp; ":" &amp; """" &amp;J100 &amp; """" &amp; "," &amp; """"&amp;Q100</f>
        <v>{"L30/20/4": [{"shape_coords":[30,20,4,4,6,3,10,15],"shape_name":"LAngle","synonyms":["H30/20/4","L30/20/4","L30x20x4","L30x20x4","LEQ30x20x4"]}]},</v>
      </c>
    </row>
    <row r="101" spans="1:18" s="8" customFormat="1">
      <c r="A101" s="7" t="s">
        <v>1670</v>
      </c>
      <c r="B101" s="7">
        <v>40</v>
      </c>
      <c r="C101" s="7">
        <v>20</v>
      </c>
      <c r="D101" s="7">
        <v>3</v>
      </c>
      <c r="E101" s="7">
        <v>3</v>
      </c>
      <c r="F101" s="7">
        <v>5</v>
      </c>
      <c r="G101" s="7" t="s">
        <v>1014</v>
      </c>
      <c r="H101" s="7">
        <v>10</v>
      </c>
      <c r="I101" s="7">
        <v>20</v>
      </c>
      <c r="J101" s="5" t="s">
        <v>1177</v>
      </c>
      <c r="K101" s="5" t="s">
        <v>1178</v>
      </c>
      <c r="L101" s="7" t="s">
        <v>1671</v>
      </c>
      <c r="M101" s="7" t="s">
        <v>1670</v>
      </c>
      <c r="N101" s="7" t="s">
        <v>1672</v>
      </c>
      <c r="O101" s="7" t="s">
        <v>1672</v>
      </c>
      <c r="P101" s="7" t="s">
        <v>1673</v>
      </c>
      <c r="Q101" s="6" t="str">
        <f t="shared" si="6"/>
        <v>synonyms":["H40/20/3","L40/20/3","L40x20x3","L40x20x3","LEQ40x20x3"]}]},</v>
      </c>
      <c r="R101" s="8" t="str">
        <f t="shared" si="7"/>
        <v>{"L40/20/3": [{"shape_coords":[40,20,3,3,5,2.5,10,20],"shape_name":"LAngle","synonyms":["H40/20/3","L40/20/3","L40x20x3","L40x20x3","LEQ40x20x3"]}]},</v>
      </c>
    </row>
    <row r="102" spans="1:18" s="8" customFormat="1">
      <c r="A102" s="7" t="s">
        <v>1674</v>
      </c>
      <c r="B102" s="7">
        <v>40</v>
      </c>
      <c r="C102" s="7">
        <v>20</v>
      </c>
      <c r="D102" s="7">
        <v>4</v>
      </c>
      <c r="E102" s="7">
        <v>4</v>
      </c>
      <c r="F102" s="7">
        <v>6</v>
      </c>
      <c r="G102" s="7">
        <v>3</v>
      </c>
      <c r="H102" s="7">
        <v>10</v>
      </c>
      <c r="I102" s="7">
        <v>20</v>
      </c>
      <c r="J102" s="5" t="s">
        <v>1177</v>
      </c>
      <c r="K102" s="5" t="s">
        <v>1178</v>
      </c>
      <c r="L102" s="7" t="s">
        <v>1675</v>
      </c>
      <c r="M102" s="7" t="s">
        <v>1674</v>
      </c>
      <c r="N102" s="7" t="s">
        <v>1676</v>
      </c>
      <c r="O102" s="7" t="s">
        <v>1676</v>
      </c>
      <c r="P102" s="7" t="s">
        <v>1677</v>
      </c>
      <c r="Q102" s="6" t="str">
        <f t="shared" si="6"/>
        <v>synonyms":["H40/20/4","L40/20/4","L40x20x4","L40x20x4","LEQ40x20x4"]}]},</v>
      </c>
      <c r="R102" s="8" t="str">
        <f t="shared" si="7"/>
        <v>{"L40/20/4": [{"shape_coords":[40,20,4,4,6,3,10,20],"shape_name":"LAngle","synonyms":["H40/20/4","L40/20/4","L40x20x4","L40x20x4","LEQ40x20x4"]}]},</v>
      </c>
    </row>
    <row r="103" spans="1:18" s="8" customFormat="1">
      <c r="A103" s="7" t="s">
        <v>1678</v>
      </c>
      <c r="B103" s="7">
        <v>40</v>
      </c>
      <c r="C103" s="7">
        <v>20</v>
      </c>
      <c r="D103" s="7">
        <v>5</v>
      </c>
      <c r="E103" s="7">
        <v>5</v>
      </c>
      <c r="F103" s="7">
        <v>7</v>
      </c>
      <c r="G103" s="7" t="s">
        <v>1009</v>
      </c>
      <c r="H103" s="7">
        <v>10</v>
      </c>
      <c r="I103" s="7">
        <v>20</v>
      </c>
      <c r="J103" s="5" t="s">
        <v>1177</v>
      </c>
      <c r="K103" s="5" t="s">
        <v>1178</v>
      </c>
      <c r="L103" s="7" t="s">
        <v>1679</v>
      </c>
      <c r="M103" s="7" t="s">
        <v>1678</v>
      </c>
      <c r="N103" s="7" t="s">
        <v>1680</v>
      </c>
      <c r="O103" s="7" t="s">
        <v>1680</v>
      </c>
      <c r="P103" s="7" t="s">
        <v>1681</v>
      </c>
      <c r="Q103" s="6" t="str">
        <f t="shared" si="6"/>
        <v>synonyms":["H40/20/5","L40/20/5","L40x20x5","L40x20x5","LEQ40x20x5"]}]},</v>
      </c>
      <c r="R103" s="8" t="str">
        <f t="shared" si="7"/>
        <v>{"L40/20/5": [{"shape_coords":[40,20,5,5,7,3.5,10,20],"shape_name":"LAngle","synonyms":["H40/20/5","L40/20/5","L40x20x5","L40x20x5","LEQ40x20x5"]}]},</v>
      </c>
    </row>
    <row r="104" spans="1:18" s="8" customFormat="1">
      <c r="A104" s="7" t="s">
        <v>1682</v>
      </c>
      <c r="B104" s="7">
        <v>40</v>
      </c>
      <c r="C104" s="7">
        <v>25</v>
      </c>
      <c r="D104" s="7">
        <v>4</v>
      </c>
      <c r="E104" s="7">
        <v>4</v>
      </c>
      <c r="F104" s="7" t="s">
        <v>35</v>
      </c>
      <c r="G104" s="7" t="s">
        <v>1220</v>
      </c>
      <c r="H104" s="7" t="s">
        <v>76</v>
      </c>
      <c r="I104" s="7">
        <v>20</v>
      </c>
      <c r="J104" s="5" t="s">
        <v>1177</v>
      </c>
      <c r="K104" s="5" t="s">
        <v>1178</v>
      </c>
      <c r="L104" s="7" t="s">
        <v>1683</v>
      </c>
      <c r="M104" s="7" t="s">
        <v>1682</v>
      </c>
      <c r="N104" s="7" t="s">
        <v>1684</v>
      </c>
      <c r="O104" s="7" t="s">
        <v>1684</v>
      </c>
      <c r="P104" s="7" t="s">
        <v>1685</v>
      </c>
      <c r="Q104" s="6" t="str">
        <f t="shared" si="6"/>
        <v>synonyms":["H40/25/4","L40/25/4","L40x25x4","L40x25x4","LEQ40x25x4"]}]},</v>
      </c>
      <c r="R104" s="8" t="str">
        <f t="shared" si="7"/>
        <v>{"L40/25/4": [{"shape_coords":[40,25,4,4,6.5,3.25,12.5,20],"shape_name":"LAngle","synonyms":["H40/25/4","L40/25/4","L40x25x4","L40x25x4","LEQ40x25x4"]}]},</v>
      </c>
    </row>
    <row r="105" spans="1:18" s="8" customFormat="1">
      <c r="A105" s="7" t="s">
        <v>1686</v>
      </c>
      <c r="B105" s="7">
        <v>40</v>
      </c>
      <c r="C105" s="7">
        <v>25</v>
      </c>
      <c r="D105" s="7">
        <v>5</v>
      </c>
      <c r="E105" s="7">
        <v>5</v>
      </c>
      <c r="F105" s="7" t="s">
        <v>42</v>
      </c>
      <c r="G105" s="7" t="s">
        <v>1226</v>
      </c>
      <c r="H105" s="7" t="s">
        <v>76</v>
      </c>
      <c r="I105" s="7">
        <v>20</v>
      </c>
      <c r="J105" s="5" t="s">
        <v>1177</v>
      </c>
      <c r="K105" s="5" t="s">
        <v>1178</v>
      </c>
      <c r="L105" s="7" t="s">
        <v>1687</v>
      </c>
      <c r="M105" s="7" t="s">
        <v>1686</v>
      </c>
      <c r="N105" s="7" t="s">
        <v>1688</v>
      </c>
      <c r="O105" s="7" t="s">
        <v>1688</v>
      </c>
      <c r="P105" s="7" t="s">
        <v>1689</v>
      </c>
      <c r="Q105" s="6" t="str">
        <f t="shared" si="6"/>
        <v>synonyms":["H40/25/5","L40/25/5","L40x25x5","L40x25x5","LEQ40x25x5"]}]},</v>
      </c>
      <c r="R105" s="8" t="str">
        <f t="shared" si="7"/>
        <v>{"L40/25/5": [{"shape_coords":[40,25,5,5,7.5,3.75,12.5,20],"shape_name":"LAngle","synonyms":["H40/25/5","L40/25/5","L40x25x5","L40x25x5","LEQ40x25x5"]}]},</v>
      </c>
    </row>
    <row r="106" spans="1:18" s="8" customFormat="1">
      <c r="A106" s="7" t="s">
        <v>1690</v>
      </c>
      <c r="B106" s="7">
        <v>45</v>
      </c>
      <c r="C106" s="7">
        <v>30</v>
      </c>
      <c r="D106" s="7">
        <v>4</v>
      </c>
      <c r="E106" s="7">
        <v>4</v>
      </c>
      <c r="F106" s="7" t="s">
        <v>35</v>
      </c>
      <c r="G106" s="7" t="s">
        <v>1220</v>
      </c>
      <c r="H106" s="7">
        <v>15</v>
      </c>
      <c r="I106" s="7" t="s">
        <v>1019</v>
      </c>
      <c r="J106" s="5" t="s">
        <v>1177</v>
      </c>
      <c r="K106" s="5" t="s">
        <v>1178</v>
      </c>
      <c r="L106" s="7" t="s">
        <v>1691</v>
      </c>
      <c r="M106" s="7" t="s">
        <v>1690</v>
      </c>
      <c r="N106" s="7" t="s">
        <v>1692</v>
      </c>
      <c r="O106" s="7" t="s">
        <v>1692</v>
      </c>
      <c r="P106" s="7" t="s">
        <v>1693</v>
      </c>
      <c r="Q106" s="6" t="str">
        <f t="shared" si="6"/>
        <v>synonyms":["H45/30/4","L45/30/4","L45x30x4","L45x30x4","LEQ45x30x4"]}]},</v>
      </c>
      <c r="R106" s="8" t="str">
        <f t="shared" si="7"/>
        <v>{"L45/30/4": [{"shape_coords":[45,30,4,4,6.5,3.25,15,22.5],"shape_name":"LAngle","synonyms":["H45/30/4","L45/30/4","L45x30x4","L45x30x4","LEQ45x30x4"]}]},</v>
      </c>
    </row>
    <row r="107" spans="1:18" s="8" customFormat="1">
      <c r="A107" s="7" t="s">
        <v>1694</v>
      </c>
      <c r="B107" s="7">
        <v>45</v>
      </c>
      <c r="C107" s="7">
        <v>30</v>
      </c>
      <c r="D107" s="7">
        <v>5</v>
      </c>
      <c r="E107" s="7">
        <v>5</v>
      </c>
      <c r="F107" s="7" t="s">
        <v>42</v>
      </c>
      <c r="G107" s="7" t="s">
        <v>1226</v>
      </c>
      <c r="H107" s="7">
        <v>15</v>
      </c>
      <c r="I107" s="7" t="s">
        <v>1019</v>
      </c>
      <c r="J107" s="5" t="s">
        <v>1177</v>
      </c>
      <c r="K107" s="5" t="s">
        <v>1178</v>
      </c>
      <c r="L107" s="7" t="s">
        <v>1695</v>
      </c>
      <c r="M107" s="7" t="s">
        <v>1694</v>
      </c>
      <c r="N107" s="7" t="s">
        <v>1696</v>
      </c>
      <c r="O107" s="7" t="s">
        <v>1696</v>
      </c>
      <c r="P107" s="7" t="s">
        <v>1697</v>
      </c>
      <c r="Q107" s="6" t="str">
        <f t="shared" si="6"/>
        <v>synonyms":["H45/30/5","L45/30/5","L45x30x5","L45x30x5","LEQ45x30x5"]}]},</v>
      </c>
      <c r="R107" s="8" t="str">
        <f t="shared" si="7"/>
        <v>{"L45/30/5": [{"shape_coords":[45,30,5,5,7.5,3.75,15,22.5],"shape_name":"LAngle","synonyms":["H45/30/5","L45/30/5","L45x30x5","L45x30x5","LEQ45x30x5"]}]},</v>
      </c>
    </row>
    <row r="108" spans="1:18" s="8" customFormat="1">
      <c r="A108" s="7" t="s">
        <v>1698</v>
      </c>
      <c r="B108" s="7">
        <v>50</v>
      </c>
      <c r="C108" s="7">
        <v>30</v>
      </c>
      <c r="D108" s="7">
        <v>5</v>
      </c>
      <c r="E108" s="7">
        <v>5</v>
      </c>
      <c r="F108" s="7" t="s">
        <v>42</v>
      </c>
      <c r="G108" s="7" t="s">
        <v>1226</v>
      </c>
      <c r="H108" s="7">
        <v>15</v>
      </c>
      <c r="I108" s="7">
        <v>25</v>
      </c>
      <c r="J108" s="5" t="s">
        <v>1177</v>
      </c>
      <c r="K108" s="5" t="s">
        <v>1178</v>
      </c>
      <c r="L108" s="7" t="s">
        <v>1699</v>
      </c>
      <c r="M108" s="7" t="s">
        <v>1698</v>
      </c>
      <c r="N108" s="7" t="s">
        <v>1700</v>
      </c>
      <c r="O108" s="7" t="s">
        <v>1700</v>
      </c>
      <c r="P108" s="7" t="s">
        <v>1701</v>
      </c>
      <c r="Q108" s="6" t="str">
        <f t="shared" si="6"/>
        <v>synonyms":["H50/30/5","L50/30/5","L50x30x5","L50x30x5","LEQ50x30x5"]}]},</v>
      </c>
      <c r="R108" s="8" t="str">
        <f t="shared" si="7"/>
        <v>{"L50/30/5": [{"shape_coords":[50,30,5,5,7.5,3.75,15,25],"shape_name":"LAngle","synonyms":["H50/30/5","L50/30/5","L50x30x5","L50x30x5","LEQ50x30x5"]}]},</v>
      </c>
    </row>
    <row r="109" spans="1:18" s="8" customFormat="1">
      <c r="A109" s="7" t="s">
        <v>1702</v>
      </c>
      <c r="B109" s="7">
        <v>50</v>
      </c>
      <c r="C109" s="7">
        <v>30</v>
      </c>
      <c r="D109" s="7">
        <v>6</v>
      </c>
      <c r="E109" s="7">
        <v>6</v>
      </c>
      <c r="F109" s="7" t="s">
        <v>52</v>
      </c>
      <c r="G109" s="7" t="s">
        <v>1232</v>
      </c>
      <c r="H109" s="7">
        <v>15</v>
      </c>
      <c r="I109" s="7">
        <v>25</v>
      </c>
      <c r="J109" s="5" t="s">
        <v>1177</v>
      </c>
      <c r="K109" s="5" t="s">
        <v>1178</v>
      </c>
      <c r="L109" s="7" t="s">
        <v>1703</v>
      </c>
      <c r="M109" s="7" t="s">
        <v>1702</v>
      </c>
      <c r="N109" s="7" t="s">
        <v>1704</v>
      </c>
      <c r="O109" s="7" t="s">
        <v>1704</v>
      </c>
      <c r="P109" s="7" t="s">
        <v>1705</v>
      </c>
      <c r="Q109" s="6" t="str">
        <f t="shared" si="6"/>
        <v>synonyms":["H50/30/6","L50/30/6","L50x30x6","L50x30x6","LEQ50x30x6"]}]},</v>
      </c>
      <c r="R109" s="8" t="str">
        <f t="shared" si="7"/>
        <v>{"L50/30/6": [{"shape_coords":[50,30,6,6,8.5,4.25,15,25],"shape_name":"LAngle","synonyms":["H50/30/6","L50/30/6","L50x30x6","L50x30x6","LEQ50x30x6"]}]},</v>
      </c>
    </row>
    <row r="110" spans="1:18" s="8" customFormat="1">
      <c r="A110" s="7" t="s">
        <v>1706</v>
      </c>
      <c r="B110" s="7">
        <v>50</v>
      </c>
      <c r="C110" s="7">
        <v>40</v>
      </c>
      <c r="D110" s="7">
        <v>5</v>
      </c>
      <c r="E110" s="7">
        <v>5</v>
      </c>
      <c r="F110" s="7" t="s">
        <v>42</v>
      </c>
      <c r="G110" s="7" t="s">
        <v>1226</v>
      </c>
      <c r="H110" s="7">
        <v>20</v>
      </c>
      <c r="I110" s="7">
        <v>25</v>
      </c>
      <c r="J110" s="5" t="s">
        <v>1177</v>
      </c>
      <c r="K110" s="5" t="s">
        <v>1178</v>
      </c>
      <c r="L110" s="7" t="s">
        <v>1707</v>
      </c>
      <c r="M110" s="7" t="s">
        <v>1706</v>
      </c>
      <c r="N110" s="7" t="s">
        <v>1708</v>
      </c>
      <c r="O110" s="7" t="s">
        <v>1708</v>
      </c>
      <c r="P110" s="7" t="s">
        <v>1709</v>
      </c>
      <c r="Q110" s="6" t="str">
        <f t="shared" si="6"/>
        <v>synonyms":["H50/40/5","L50/40/5","L50x40x5","L50x40x5","LEQ50x40x5"]}]},</v>
      </c>
      <c r="R110" s="8" t="str">
        <f t="shared" si="7"/>
        <v>{"L50/40/5": [{"shape_coords":[50,40,5,5,7.5,3.75,20,25],"shape_name":"LAngle","synonyms":["H50/40/5","L50/40/5","L50x40x5","L50x40x5","LEQ50x40x5"]}]},</v>
      </c>
    </row>
    <row r="111" spans="1:18" s="8" customFormat="1">
      <c r="A111" s="7" t="s">
        <v>1710</v>
      </c>
      <c r="B111" s="7">
        <v>50</v>
      </c>
      <c r="C111" s="7">
        <v>40</v>
      </c>
      <c r="D111" s="7">
        <v>6</v>
      </c>
      <c r="E111" s="7">
        <v>6</v>
      </c>
      <c r="F111" s="7" t="s">
        <v>52</v>
      </c>
      <c r="G111" s="7" t="s">
        <v>1232</v>
      </c>
      <c r="H111" s="7">
        <v>20</v>
      </c>
      <c r="I111" s="7">
        <v>25</v>
      </c>
      <c r="J111" s="5" t="s">
        <v>1177</v>
      </c>
      <c r="K111" s="5" t="s">
        <v>1178</v>
      </c>
      <c r="L111" s="7" t="s">
        <v>1711</v>
      </c>
      <c r="M111" s="7" t="s">
        <v>1710</v>
      </c>
      <c r="N111" s="7" t="s">
        <v>1712</v>
      </c>
      <c r="O111" s="7" t="s">
        <v>1712</v>
      </c>
      <c r="P111" s="7" t="s">
        <v>1713</v>
      </c>
      <c r="Q111" s="6" t="str">
        <f t="shared" si="6"/>
        <v>synonyms":["H50/40/6","L50/40/6","L50x40x6","L50x40x6","LEQ50x40x6"]}]},</v>
      </c>
      <c r="R111" s="8" t="str">
        <f t="shared" si="7"/>
        <v>{"L50/40/6": [{"shape_coords":[50,40,6,6,8.5,4.25,20,25],"shape_name":"LAngle","synonyms":["H50/40/6","L50/40/6","L50x40x6","L50x40x6","LEQ50x40x6"]}]},</v>
      </c>
    </row>
    <row r="112" spans="1:18" s="8" customFormat="1">
      <c r="A112" s="7" t="s">
        <v>1714</v>
      </c>
      <c r="B112" s="7">
        <v>60</v>
      </c>
      <c r="C112" s="7">
        <v>30</v>
      </c>
      <c r="D112" s="7">
        <v>5</v>
      </c>
      <c r="E112" s="7">
        <v>5</v>
      </c>
      <c r="F112" s="7">
        <v>8</v>
      </c>
      <c r="G112" s="7">
        <v>4</v>
      </c>
      <c r="H112" s="7">
        <v>15</v>
      </c>
      <c r="I112" s="7">
        <v>30</v>
      </c>
      <c r="J112" s="5" t="s">
        <v>1177</v>
      </c>
      <c r="K112" s="5" t="s">
        <v>1178</v>
      </c>
      <c r="L112" s="7" t="s">
        <v>1715</v>
      </c>
      <c r="M112" s="7" t="s">
        <v>1714</v>
      </c>
      <c r="N112" s="7" t="s">
        <v>1716</v>
      </c>
      <c r="O112" s="7" t="s">
        <v>1716</v>
      </c>
      <c r="P112" s="7" t="s">
        <v>1717</v>
      </c>
      <c r="Q112" s="6" t="str">
        <f t="shared" si="6"/>
        <v>synonyms":["H60/30/5","L60/30/5","L60x30x5","L60x30x5","LEQ60x30x5"]}]},</v>
      </c>
      <c r="R112" s="8" t="str">
        <f t="shared" si="7"/>
        <v>{"L60/30/5": [{"shape_coords":[60,30,5,5,8,4,15,30],"shape_name":"LAngle","synonyms":["H60/30/5","L60/30/5","L60x30x5","L60x30x5","LEQ60x30x5"]}]},</v>
      </c>
    </row>
    <row r="113" spans="1:18" s="8" customFormat="1">
      <c r="A113" s="7" t="s">
        <v>1718</v>
      </c>
      <c r="B113" s="7">
        <v>60</v>
      </c>
      <c r="C113" s="7">
        <v>30</v>
      </c>
      <c r="D113" s="7">
        <v>6</v>
      </c>
      <c r="E113" s="7">
        <v>6</v>
      </c>
      <c r="F113" s="7">
        <v>9</v>
      </c>
      <c r="G113" s="7" t="s">
        <v>336</v>
      </c>
      <c r="H113" s="7">
        <v>15</v>
      </c>
      <c r="I113" s="7">
        <v>30</v>
      </c>
      <c r="J113" s="5" t="s">
        <v>1177</v>
      </c>
      <c r="K113" s="5" t="s">
        <v>1178</v>
      </c>
      <c r="L113" s="7" t="s">
        <v>1719</v>
      </c>
      <c r="M113" s="7" t="s">
        <v>1718</v>
      </c>
      <c r="N113" s="7" t="s">
        <v>1720</v>
      </c>
      <c r="O113" s="7" t="s">
        <v>1720</v>
      </c>
      <c r="P113" s="7" t="s">
        <v>1721</v>
      </c>
      <c r="Q113" s="6" t="str">
        <f t="shared" si="6"/>
        <v>synonyms":["H60/30/6","L60/30/6","L60x30x6","L60x30x6","LEQ60x30x6"]}]},</v>
      </c>
      <c r="R113" s="8" t="str">
        <f t="shared" si="7"/>
        <v>{"L60/30/6": [{"shape_coords":[60,30,6,6,9,4.5,15,30],"shape_name":"LAngle","synonyms":["H60/30/6","L60/30/6","L60x30x6","L60x30x6","LEQ60x30x6"]}]},</v>
      </c>
    </row>
    <row r="114" spans="1:18" s="8" customFormat="1">
      <c r="A114" s="7" t="s">
        <v>1722</v>
      </c>
      <c r="B114" s="7">
        <v>60</v>
      </c>
      <c r="C114" s="7">
        <v>30</v>
      </c>
      <c r="D114" s="7">
        <v>7</v>
      </c>
      <c r="E114" s="7">
        <v>7</v>
      </c>
      <c r="F114" s="7">
        <v>10</v>
      </c>
      <c r="G114" s="7">
        <v>5</v>
      </c>
      <c r="H114" s="7">
        <v>15</v>
      </c>
      <c r="I114" s="7">
        <v>30</v>
      </c>
      <c r="J114" s="5" t="s">
        <v>1177</v>
      </c>
      <c r="K114" s="5" t="s">
        <v>1178</v>
      </c>
      <c r="L114" s="7" t="s">
        <v>1723</v>
      </c>
      <c r="M114" s="7" t="s">
        <v>1722</v>
      </c>
      <c r="N114" s="7" t="s">
        <v>1724</v>
      </c>
      <c r="O114" s="7" t="s">
        <v>1724</v>
      </c>
      <c r="P114" s="7" t="s">
        <v>1725</v>
      </c>
      <c r="Q114" s="6" t="str">
        <f t="shared" si="6"/>
        <v>synonyms":["H60/30/7","L60/30/7","L60x30x7","L60x30x7","LEQ60x30x7"]}]},</v>
      </c>
      <c r="R114" s="8" t="str">
        <f t="shared" si="7"/>
        <v>{"L60/30/7": [{"shape_coords":[60,30,7,7,10,5,15,30],"shape_name":"LAngle","synonyms":["H60/30/7","L60/30/7","L60x30x7","L60x30x7","LEQ60x30x7"]}]},</v>
      </c>
    </row>
    <row r="115" spans="1:18" s="8" customFormat="1">
      <c r="A115" s="7" t="s">
        <v>1726</v>
      </c>
      <c r="B115" s="7">
        <v>60</v>
      </c>
      <c r="C115" s="7">
        <v>40</v>
      </c>
      <c r="D115" s="7">
        <v>5</v>
      </c>
      <c r="E115" s="7">
        <v>5</v>
      </c>
      <c r="F115" s="7">
        <v>8</v>
      </c>
      <c r="G115" s="7">
        <v>4</v>
      </c>
      <c r="H115" s="7">
        <v>20</v>
      </c>
      <c r="I115" s="7">
        <v>30</v>
      </c>
      <c r="J115" s="5" t="s">
        <v>1177</v>
      </c>
      <c r="K115" s="5" t="s">
        <v>1178</v>
      </c>
      <c r="L115" s="7" t="s">
        <v>1727</v>
      </c>
      <c r="M115" s="7" t="s">
        <v>1726</v>
      </c>
      <c r="N115" s="7" t="s">
        <v>1728</v>
      </c>
      <c r="O115" s="7" t="s">
        <v>1728</v>
      </c>
      <c r="P115" s="7" t="s">
        <v>1729</v>
      </c>
      <c r="Q115" s="6" t="str">
        <f t="shared" si="6"/>
        <v>synonyms":["H60/40/5","L60/40/5","L60x40x5","L60x40x5","LEQ60x40x5"]}]},</v>
      </c>
      <c r="R115" s="8" t="str">
        <f t="shared" si="7"/>
        <v>{"L60/40/5": [{"shape_coords":[60,40,5,5,8,4,20,30],"shape_name":"LAngle","synonyms":["H60/40/5","L60/40/5","L60x40x5","L60x40x5","LEQ60x40x5"]}]},</v>
      </c>
    </row>
    <row r="116" spans="1:18" s="8" customFormat="1">
      <c r="A116" s="7" t="s">
        <v>1730</v>
      </c>
      <c r="B116" s="7">
        <v>60</v>
      </c>
      <c r="C116" s="7">
        <v>40</v>
      </c>
      <c r="D116" s="7">
        <v>6</v>
      </c>
      <c r="E116" s="7">
        <v>6</v>
      </c>
      <c r="F116" s="7">
        <v>9</v>
      </c>
      <c r="G116" s="7" t="s">
        <v>336</v>
      </c>
      <c r="H116" s="7">
        <v>20</v>
      </c>
      <c r="I116" s="7">
        <v>30</v>
      </c>
      <c r="J116" s="5" t="s">
        <v>1177</v>
      </c>
      <c r="K116" s="5" t="s">
        <v>1178</v>
      </c>
      <c r="L116" s="7" t="s">
        <v>1731</v>
      </c>
      <c r="M116" s="7" t="s">
        <v>1730</v>
      </c>
      <c r="N116" s="7" t="s">
        <v>1732</v>
      </c>
      <c r="O116" s="7" t="s">
        <v>1732</v>
      </c>
      <c r="P116" s="7" t="s">
        <v>1733</v>
      </c>
      <c r="Q116" s="6" t="str">
        <f t="shared" si="6"/>
        <v>synonyms":["H60/40/6","L60/40/6","L60x40x6","L60x40x6","LEQ60x40x6"]}]},</v>
      </c>
      <c r="R116" s="8" t="str">
        <f t="shared" si="7"/>
        <v>{"L60/40/6": [{"shape_coords":[60,40,6,6,9,4.5,20,30],"shape_name":"LAngle","synonyms":["H60/40/6","L60/40/6","L60x40x6","L60x40x6","LEQ60x40x6"]}]},</v>
      </c>
    </row>
    <row r="117" spans="1:18" s="8" customFormat="1">
      <c r="A117" s="7" t="s">
        <v>1734</v>
      </c>
      <c r="B117" s="7">
        <v>60</v>
      </c>
      <c r="C117" s="7">
        <v>40</v>
      </c>
      <c r="D117" s="7">
        <v>7</v>
      </c>
      <c r="E117" s="7">
        <v>7</v>
      </c>
      <c r="F117" s="7">
        <v>10</v>
      </c>
      <c r="G117" s="7">
        <v>5</v>
      </c>
      <c r="H117" s="7">
        <v>20</v>
      </c>
      <c r="I117" s="7">
        <v>30</v>
      </c>
      <c r="J117" s="5" t="s">
        <v>1177</v>
      </c>
      <c r="K117" s="5" t="s">
        <v>1178</v>
      </c>
      <c r="L117" s="7" t="s">
        <v>1735</v>
      </c>
      <c r="M117" s="7" t="s">
        <v>1734</v>
      </c>
      <c r="N117" s="7" t="s">
        <v>1736</v>
      </c>
      <c r="O117" s="7" t="s">
        <v>1736</v>
      </c>
      <c r="P117" s="7" t="s">
        <v>1737</v>
      </c>
      <c r="Q117" s="6" t="str">
        <f t="shared" si="6"/>
        <v>synonyms":["H60/40/7","L60/40/7","L60x40x7","L60x40x7","LEQ60x40x7"]}]},</v>
      </c>
      <c r="R117" s="8" t="str">
        <f t="shared" si="7"/>
        <v>{"L60/40/7": [{"shape_coords":[60,40,7,7,10,5,20,30],"shape_name":"LAngle","synonyms":["H60/40/7","L60/40/7","L60x40x7","L60x40x7","LEQ60x40x7"]}]},</v>
      </c>
    </row>
    <row r="118" spans="1:18" s="8" customFormat="1">
      <c r="A118" s="7" t="s">
        <v>1738</v>
      </c>
      <c r="B118" s="7">
        <v>65</v>
      </c>
      <c r="C118" s="7">
        <v>50</v>
      </c>
      <c r="D118" s="7">
        <v>5</v>
      </c>
      <c r="E118" s="7">
        <v>5</v>
      </c>
      <c r="F118" s="7" t="s">
        <v>52</v>
      </c>
      <c r="G118" s="7" t="s">
        <v>1232</v>
      </c>
      <c r="H118" s="7">
        <v>25</v>
      </c>
      <c r="I118" s="7" t="s">
        <v>391</v>
      </c>
      <c r="J118" s="5" t="s">
        <v>1177</v>
      </c>
      <c r="K118" s="5" t="s">
        <v>1178</v>
      </c>
      <c r="L118" s="7" t="s">
        <v>1739</v>
      </c>
      <c r="M118" s="7" t="s">
        <v>1738</v>
      </c>
      <c r="N118" s="7" t="s">
        <v>1740</v>
      </c>
      <c r="O118" s="7" t="s">
        <v>1740</v>
      </c>
      <c r="P118" s="7" t="s">
        <v>1741</v>
      </c>
      <c r="Q118" s="6" t="str">
        <f t="shared" si="6"/>
        <v>synonyms":["H65/50/5","L65/50/5","L65x50x5","L65x50x5","LEQ65x50x5"]}]},</v>
      </c>
      <c r="R118" s="8" t="str">
        <f t="shared" si="7"/>
        <v>{"L65/50/5": [{"shape_coords":[65,50,5,5,8.5,4.25,25,32.5],"shape_name":"LAngle","synonyms":["H65/50/5","L65/50/5","L65x50x5","L65x50x5","LEQ65x50x5"]}]},</v>
      </c>
    </row>
    <row r="119" spans="1:18" s="8" customFormat="1">
      <c r="A119" s="7" t="s">
        <v>1742</v>
      </c>
      <c r="B119" s="7">
        <v>65</v>
      </c>
      <c r="C119" s="7">
        <v>50</v>
      </c>
      <c r="D119" s="7">
        <v>6</v>
      </c>
      <c r="E119" s="7">
        <v>6</v>
      </c>
      <c r="F119" s="7" t="s">
        <v>59</v>
      </c>
      <c r="G119" s="7" t="s">
        <v>1288</v>
      </c>
      <c r="H119" s="7">
        <v>25</v>
      </c>
      <c r="I119" s="7" t="s">
        <v>391</v>
      </c>
      <c r="J119" s="5" t="s">
        <v>1177</v>
      </c>
      <c r="K119" s="5" t="s">
        <v>1178</v>
      </c>
      <c r="L119" s="7" t="s">
        <v>1743</v>
      </c>
      <c r="M119" s="7" t="s">
        <v>1742</v>
      </c>
      <c r="N119" s="7" t="s">
        <v>1744</v>
      </c>
      <c r="O119" s="7" t="s">
        <v>1744</v>
      </c>
      <c r="P119" s="7" t="s">
        <v>1745</v>
      </c>
      <c r="Q119" s="6" t="str">
        <f t="shared" si="6"/>
        <v>synonyms":["H65/50/6","L65/50/6","L65x50x6","L65x50x6","LEQ65x50x6"]}]},</v>
      </c>
      <c r="R119" s="8" t="str">
        <f t="shared" si="7"/>
        <v>{"L65/50/6": [{"shape_coords":[65,50,6,6,9.5,4.75,25,32.5],"shape_name":"LAngle","synonyms":["H65/50/6","L65/50/6","L65x50x6","L65x50x6","LEQ65x50x6"]}]},</v>
      </c>
    </row>
    <row r="120" spans="1:18" s="8" customFormat="1">
      <c r="A120" s="7" t="s">
        <v>1746</v>
      </c>
      <c r="B120" s="7">
        <v>65</v>
      </c>
      <c r="C120" s="7">
        <v>50</v>
      </c>
      <c r="D120" s="7">
        <v>7</v>
      </c>
      <c r="E120" s="7">
        <v>7</v>
      </c>
      <c r="F120" s="7">
        <v>10</v>
      </c>
      <c r="G120" s="7">
        <v>5</v>
      </c>
      <c r="H120" s="7">
        <v>25</v>
      </c>
      <c r="I120" s="7" t="s">
        <v>391</v>
      </c>
      <c r="J120" s="5" t="s">
        <v>1177</v>
      </c>
      <c r="K120" s="5" t="s">
        <v>1178</v>
      </c>
      <c r="L120" s="7" t="s">
        <v>1747</v>
      </c>
      <c r="M120" s="7" t="s">
        <v>1746</v>
      </c>
      <c r="N120" s="7" t="s">
        <v>1748</v>
      </c>
      <c r="O120" s="7" t="s">
        <v>1748</v>
      </c>
      <c r="P120" s="7" t="s">
        <v>1749</v>
      </c>
      <c r="Q120" s="6" t="str">
        <f t="shared" si="6"/>
        <v>synonyms":["H65/50/7","L65/50/7","L65x50x7","L65x50x7","LEQ65x50x7"]}]},</v>
      </c>
      <c r="R120" s="8" t="str">
        <f t="shared" si="7"/>
        <v>{"L65/50/7": [{"shape_coords":[65,50,7,7,10,5,25,32.5],"shape_name":"LAngle","synonyms":["H65/50/7","L65/50/7","L65x50x7","L65x50x7","LEQ65x50x7"]}]},</v>
      </c>
    </row>
    <row r="121" spans="1:18" s="8" customFormat="1">
      <c r="A121" s="7" t="s">
        <v>1750</v>
      </c>
      <c r="B121" s="7">
        <v>65</v>
      </c>
      <c r="C121" s="7">
        <v>50</v>
      </c>
      <c r="D121" s="7">
        <v>8</v>
      </c>
      <c r="E121" s="7">
        <v>8</v>
      </c>
      <c r="F121" s="7">
        <v>11</v>
      </c>
      <c r="G121" s="7" t="s">
        <v>25</v>
      </c>
      <c r="H121" s="7">
        <v>25</v>
      </c>
      <c r="I121" s="7" t="s">
        <v>391</v>
      </c>
      <c r="J121" s="5" t="s">
        <v>1177</v>
      </c>
      <c r="K121" s="5" t="s">
        <v>1178</v>
      </c>
      <c r="L121" s="7" t="s">
        <v>1751</v>
      </c>
      <c r="M121" s="7" t="s">
        <v>1750</v>
      </c>
      <c r="N121" s="7" t="s">
        <v>1752</v>
      </c>
      <c r="O121" s="7" t="s">
        <v>1752</v>
      </c>
      <c r="P121" s="7" t="s">
        <v>1753</v>
      </c>
      <c r="Q121" s="6" t="str">
        <f t="shared" si="6"/>
        <v>synonyms":["H65/50/8","L65/50/8","L65x50x8","L65x50x8","LEQ65x50x8"]}]},</v>
      </c>
      <c r="R121" s="8" t="str">
        <f t="shared" si="7"/>
        <v>{"L65/50/8": [{"shape_coords":[65,50,8,8,11,5.5,25,32.5],"shape_name":"LAngle","synonyms":["H65/50/8","L65/50/8","L65x50x8","L65x50x8","LEQ65x50x8"]}]},</v>
      </c>
    </row>
    <row r="122" spans="1:18" s="8" customFormat="1">
      <c r="A122" s="7" t="s">
        <v>1754</v>
      </c>
      <c r="B122" s="7">
        <v>65</v>
      </c>
      <c r="C122" s="7">
        <v>50</v>
      </c>
      <c r="D122" s="7">
        <v>9</v>
      </c>
      <c r="E122" s="7">
        <v>9</v>
      </c>
      <c r="F122" s="7">
        <v>12</v>
      </c>
      <c r="G122" s="7">
        <v>6</v>
      </c>
      <c r="H122" s="7">
        <v>25</v>
      </c>
      <c r="I122" s="7" t="s">
        <v>391</v>
      </c>
      <c r="J122" s="5" t="s">
        <v>1177</v>
      </c>
      <c r="K122" s="5" t="s">
        <v>1178</v>
      </c>
      <c r="L122" s="7" t="s">
        <v>1755</v>
      </c>
      <c r="M122" s="7" t="s">
        <v>1754</v>
      </c>
      <c r="N122" s="7" t="s">
        <v>1756</v>
      </c>
      <c r="O122" s="7" t="s">
        <v>1756</v>
      </c>
      <c r="P122" s="7" t="s">
        <v>1757</v>
      </c>
      <c r="Q122" s="6" t="str">
        <f t="shared" si="6"/>
        <v>synonyms":["H65/50/9","L65/50/9","L65x50x9","L65x50x9","LEQ65x50x9"]}]},</v>
      </c>
      <c r="R122" s="8" t="str">
        <f t="shared" si="7"/>
        <v>{"L65/50/9": [{"shape_coords":[65,50,9,9,12,6,25,32.5],"shape_name":"LAngle","synonyms":["H65/50/9","L65/50/9","L65x50x9","L65x50x9","LEQ65x50x9"]}]},</v>
      </c>
    </row>
    <row r="123" spans="1:18" s="8" customFormat="1">
      <c r="A123" s="7" t="s">
        <v>1758</v>
      </c>
      <c r="B123" s="7">
        <v>75</v>
      </c>
      <c r="C123" s="7">
        <v>50</v>
      </c>
      <c r="D123" s="7">
        <v>5</v>
      </c>
      <c r="E123" s="7">
        <v>5</v>
      </c>
      <c r="F123" s="7" t="s">
        <v>52</v>
      </c>
      <c r="G123" s="7" t="s">
        <v>1232</v>
      </c>
      <c r="H123" s="7">
        <v>25</v>
      </c>
      <c r="I123" s="7" t="s">
        <v>1427</v>
      </c>
      <c r="J123" s="5" t="s">
        <v>1177</v>
      </c>
      <c r="K123" s="5" t="s">
        <v>1178</v>
      </c>
      <c r="L123" s="7" t="s">
        <v>1759</v>
      </c>
      <c r="M123" s="7" t="s">
        <v>1758</v>
      </c>
      <c r="N123" s="7" t="s">
        <v>1760</v>
      </c>
      <c r="O123" s="7" t="s">
        <v>1760</v>
      </c>
      <c r="P123" s="7" t="s">
        <v>1761</v>
      </c>
      <c r="Q123" s="6" t="str">
        <f t="shared" si="6"/>
        <v>synonyms":["H75/50/5","L75/50/5","L75x50x5","L75x50x5","LEQ75x50x5"]}]},</v>
      </c>
      <c r="R123" s="8" t="str">
        <f t="shared" si="7"/>
        <v>{"L75/50/5": [{"shape_coords":[75,50,5,5,8.5,4.25,25,37.5],"shape_name":"LAngle","synonyms":["H75/50/5","L75/50/5","L75x50x5","L75x50x5","LEQ75x50x5"]}]},</v>
      </c>
    </row>
    <row r="124" spans="1:18" s="8" customFormat="1">
      <c r="A124" s="7" t="s">
        <v>1762</v>
      </c>
      <c r="B124" s="7">
        <v>75</v>
      </c>
      <c r="C124" s="7">
        <v>50</v>
      </c>
      <c r="D124" s="7">
        <v>6</v>
      </c>
      <c r="E124" s="7">
        <v>6</v>
      </c>
      <c r="F124" s="7" t="s">
        <v>59</v>
      </c>
      <c r="G124" s="7" t="s">
        <v>1288</v>
      </c>
      <c r="H124" s="7">
        <v>25</v>
      </c>
      <c r="I124" s="7" t="s">
        <v>1427</v>
      </c>
      <c r="J124" s="5" t="s">
        <v>1177</v>
      </c>
      <c r="K124" s="5" t="s">
        <v>1178</v>
      </c>
      <c r="L124" s="7" t="s">
        <v>1763</v>
      </c>
      <c r="M124" s="7" t="s">
        <v>1762</v>
      </c>
      <c r="N124" s="7" t="s">
        <v>1764</v>
      </c>
      <c r="O124" s="7" t="s">
        <v>1764</v>
      </c>
      <c r="P124" s="7" t="s">
        <v>1765</v>
      </c>
      <c r="Q124" s="6" t="str">
        <f t="shared" si="6"/>
        <v>synonyms":["H75/50/6","L75/50/6","L75x50x6","L75x50x6","LEQ75x50x6"]}]},</v>
      </c>
      <c r="R124" s="8" t="str">
        <f t="shared" si="7"/>
        <v>{"L75/50/6": [{"shape_coords":[75,50,6,6,9.5,4.75,25,37.5],"shape_name":"LAngle","synonyms":["H75/50/6","L75/50/6","L75x50x6","L75x50x6","LEQ75x50x6"]}]},</v>
      </c>
    </row>
    <row r="125" spans="1:18" s="8" customFormat="1">
      <c r="A125" s="7" t="s">
        <v>1766</v>
      </c>
      <c r="B125" s="7">
        <v>75</v>
      </c>
      <c r="C125" s="7">
        <v>50</v>
      </c>
      <c r="D125" s="7">
        <v>7</v>
      </c>
      <c r="E125" s="7">
        <v>7</v>
      </c>
      <c r="F125" s="7">
        <v>10</v>
      </c>
      <c r="G125" s="7">
        <v>5</v>
      </c>
      <c r="H125" s="7">
        <v>25</v>
      </c>
      <c r="I125" s="7" t="s">
        <v>1427</v>
      </c>
      <c r="J125" s="5" t="s">
        <v>1177</v>
      </c>
      <c r="K125" s="5" t="s">
        <v>1178</v>
      </c>
      <c r="L125" s="7" t="s">
        <v>1767</v>
      </c>
      <c r="M125" s="7" t="s">
        <v>1766</v>
      </c>
      <c r="N125" s="7" t="s">
        <v>1768</v>
      </c>
      <c r="O125" s="7" t="s">
        <v>1768</v>
      </c>
      <c r="P125" s="7" t="s">
        <v>1769</v>
      </c>
      <c r="Q125" s="6" t="str">
        <f t="shared" si="6"/>
        <v>synonyms":["H75/50/7","L75/50/7","L75x50x7","L75x50x7","LEQ75x50x7"]}]},</v>
      </c>
      <c r="R125" s="8" t="str">
        <f t="shared" si="7"/>
        <v>{"L75/50/7": [{"shape_coords":[75,50,7,7,10,5,25,37.5],"shape_name":"LAngle","synonyms":["H75/50/7","L75/50/7","L75x50x7","L75x50x7","LEQ75x50x7"]}]},</v>
      </c>
    </row>
    <row r="126" spans="1:18" s="8" customFormat="1">
      <c r="A126" s="7" t="s">
        <v>1770</v>
      </c>
      <c r="B126" s="7">
        <v>75</v>
      </c>
      <c r="C126" s="7">
        <v>55</v>
      </c>
      <c r="D126" s="7">
        <v>7</v>
      </c>
      <c r="E126" s="7">
        <v>7</v>
      </c>
      <c r="F126" s="7">
        <v>10</v>
      </c>
      <c r="G126" s="7">
        <v>5</v>
      </c>
      <c r="H126" s="7" t="s">
        <v>1330</v>
      </c>
      <c r="I126" s="7" t="s">
        <v>1427</v>
      </c>
      <c r="J126" s="5" t="s">
        <v>1177</v>
      </c>
      <c r="K126" s="5" t="s">
        <v>1178</v>
      </c>
      <c r="L126" s="7" t="s">
        <v>1771</v>
      </c>
      <c r="M126" s="7" t="s">
        <v>1770</v>
      </c>
      <c r="N126" s="7" t="s">
        <v>1772</v>
      </c>
      <c r="O126" s="7" t="s">
        <v>1772</v>
      </c>
      <c r="P126" s="7" t="s">
        <v>1773</v>
      </c>
      <c r="Q126" s="6" t="str">
        <f t="shared" si="6"/>
        <v>synonyms":["H75/55/7","L75/55/7","L75x55x7","L75x55x7","LEQ75x55x7"]}]},</v>
      </c>
      <c r="R126" s="8" t="str">
        <f t="shared" si="7"/>
        <v>{"L75/55/7": [{"shape_coords":[75,55,7,7,10,5,27.5,37.5],"shape_name":"LAngle","synonyms":["H75/55/7","L75/55/7","L75x55x7","L75x55x7","LEQ75x55x7"]}]},</v>
      </c>
    </row>
    <row r="127" spans="1:18" s="8" customFormat="1">
      <c r="A127" s="7" t="s">
        <v>1774</v>
      </c>
      <c r="B127" s="7">
        <v>75</v>
      </c>
      <c r="C127" s="7">
        <v>65</v>
      </c>
      <c r="D127" s="7">
        <v>6</v>
      </c>
      <c r="E127" s="7">
        <v>6</v>
      </c>
      <c r="F127" s="7">
        <v>10</v>
      </c>
      <c r="G127" s="7">
        <v>5</v>
      </c>
      <c r="H127" s="7" t="s">
        <v>391</v>
      </c>
      <c r="I127" s="7" t="s">
        <v>1427</v>
      </c>
      <c r="J127" s="5" t="s">
        <v>1177</v>
      </c>
      <c r="K127" s="5" t="s">
        <v>1178</v>
      </c>
      <c r="L127" s="7" t="s">
        <v>1775</v>
      </c>
      <c r="M127" s="7" t="s">
        <v>1774</v>
      </c>
      <c r="N127" s="7" t="s">
        <v>1776</v>
      </c>
      <c r="O127" s="7" t="s">
        <v>1776</v>
      </c>
      <c r="P127" s="7" t="s">
        <v>1777</v>
      </c>
      <c r="Q127" s="6" t="str">
        <f t="shared" si="6"/>
        <v>synonyms":["H75/65/6","L75/65/6","L75x65x6","L75x65x6","LEQ75x65x6"]}]},</v>
      </c>
      <c r="R127" s="8" t="str">
        <f t="shared" si="7"/>
        <v>{"L75/65/6": [{"shape_coords":[75,65,6,6,10,5,32.5,37.5],"shape_name":"LAngle","synonyms":["H75/65/6","L75/65/6","L75x65x6","L75x65x6","LEQ75x65x6"]}]},</v>
      </c>
    </row>
    <row r="128" spans="1:18" s="8" customFormat="1">
      <c r="A128" s="7" t="s">
        <v>1778</v>
      </c>
      <c r="B128" s="7">
        <v>75</v>
      </c>
      <c r="C128" s="7">
        <v>65</v>
      </c>
      <c r="D128" s="7">
        <v>7</v>
      </c>
      <c r="E128" s="7">
        <v>7</v>
      </c>
      <c r="F128" s="7">
        <v>11</v>
      </c>
      <c r="G128" s="7" t="s">
        <v>25</v>
      </c>
      <c r="H128" s="7" t="s">
        <v>391</v>
      </c>
      <c r="I128" s="7" t="s">
        <v>1427</v>
      </c>
      <c r="J128" s="5" t="s">
        <v>1177</v>
      </c>
      <c r="K128" s="5" t="s">
        <v>1178</v>
      </c>
      <c r="L128" s="7" t="s">
        <v>1779</v>
      </c>
      <c r="M128" s="7" t="s">
        <v>1778</v>
      </c>
      <c r="N128" s="7" t="s">
        <v>1780</v>
      </c>
      <c r="O128" s="7" t="s">
        <v>1780</v>
      </c>
      <c r="P128" s="7" t="s">
        <v>1781</v>
      </c>
      <c r="Q128" s="6" t="str">
        <f t="shared" si="6"/>
        <v>synonyms":["H75/65/7","L75/65/7","L75x65x7","L75x65x7","LEQ75x65x7"]}]},</v>
      </c>
      <c r="R128" s="8" t="str">
        <f t="shared" si="7"/>
        <v>{"L75/65/7": [{"shape_coords":[75,65,7,7,11,5.5,32.5,37.5],"shape_name":"LAngle","synonyms":["H75/65/7","L75/65/7","L75x65x7","L75x65x7","LEQ75x65x7"]}]},</v>
      </c>
    </row>
    <row r="129" spans="1:18" s="8" customFormat="1">
      <c r="A129" s="7" t="s">
        <v>1782</v>
      </c>
      <c r="B129" s="7">
        <v>75</v>
      </c>
      <c r="C129" s="7">
        <v>65</v>
      </c>
      <c r="D129" s="7">
        <v>8</v>
      </c>
      <c r="E129" s="7">
        <v>8</v>
      </c>
      <c r="F129" s="7">
        <v>12</v>
      </c>
      <c r="G129" s="7">
        <v>6</v>
      </c>
      <c r="H129" s="7" t="s">
        <v>391</v>
      </c>
      <c r="I129" s="7" t="s">
        <v>1427</v>
      </c>
      <c r="J129" s="5" t="s">
        <v>1177</v>
      </c>
      <c r="K129" s="5" t="s">
        <v>1178</v>
      </c>
      <c r="L129" s="7" t="s">
        <v>1783</v>
      </c>
      <c r="M129" s="7" t="s">
        <v>1782</v>
      </c>
      <c r="N129" s="7" t="s">
        <v>1784</v>
      </c>
      <c r="O129" s="7" t="s">
        <v>1784</v>
      </c>
      <c r="P129" s="7" t="s">
        <v>1785</v>
      </c>
      <c r="Q129" s="6" t="str">
        <f t="shared" si="6"/>
        <v>synonyms":["H75/65/8","L75/65/8","L75x65x8","L75x65x8","LEQ75x65x8"]}]},</v>
      </c>
      <c r="R129" s="8" t="str">
        <f t="shared" si="7"/>
        <v>{"L75/65/8": [{"shape_coords":[75,65,8,8,12,6,32.5,37.5],"shape_name":"LAngle","synonyms":["H75/65/8","L75/65/8","L75x65x8","L75x65x8","LEQ75x65x8"]}]},</v>
      </c>
    </row>
    <row r="130" spans="1:18" s="8" customFormat="1">
      <c r="A130" s="7" t="s">
        <v>1786</v>
      </c>
      <c r="B130" s="7">
        <v>75</v>
      </c>
      <c r="C130" s="7">
        <v>65</v>
      </c>
      <c r="D130" s="7">
        <v>10</v>
      </c>
      <c r="E130" s="7">
        <v>10</v>
      </c>
      <c r="F130" s="7">
        <v>14</v>
      </c>
      <c r="G130" s="7">
        <v>7</v>
      </c>
      <c r="H130" s="7" t="s">
        <v>391</v>
      </c>
      <c r="I130" s="7" t="s">
        <v>1427</v>
      </c>
      <c r="J130" s="5" t="s">
        <v>1177</v>
      </c>
      <c r="K130" s="5" t="s">
        <v>1178</v>
      </c>
      <c r="L130" s="7" t="s">
        <v>1787</v>
      </c>
      <c r="M130" s="7" t="s">
        <v>1786</v>
      </c>
      <c r="N130" s="7" t="s">
        <v>1788</v>
      </c>
      <c r="O130" s="7" t="s">
        <v>1788</v>
      </c>
      <c r="P130" s="7" t="s">
        <v>1789</v>
      </c>
      <c r="Q130" s="6" t="str">
        <f t="shared" si="6"/>
        <v>synonyms":["H75/65/10","L75/65/10","L75x65x10","L75x65x10","LEQ75x65x10"]}]},</v>
      </c>
      <c r="R130" s="8" t="str">
        <f t="shared" si="7"/>
        <v>{"L75/65/10": [{"shape_coords":[75,65,10,10,14,7,32.5,37.5],"shape_name":"LAngle","synonyms":["H75/65/10","L75/65/10","L75x65x10","L75x65x10","LEQ75x65x10"]}]},</v>
      </c>
    </row>
    <row r="131" spans="1:18" s="8" customFormat="1">
      <c r="A131" s="7" t="s">
        <v>1790</v>
      </c>
      <c r="B131" s="7">
        <v>80</v>
      </c>
      <c r="C131" s="7">
        <v>40</v>
      </c>
      <c r="D131" s="7">
        <v>6</v>
      </c>
      <c r="E131" s="7">
        <v>6</v>
      </c>
      <c r="F131" s="7" t="s">
        <v>59</v>
      </c>
      <c r="G131" s="7" t="s">
        <v>1288</v>
      </c>
      <c r="H131" s="7">
        <v>20</v>
      </c>
      <c r="I131" s="7">
        <v>40</v>
      </c>
      <c r="J131" s="5" t="s">
        <v>1177</v>
      </c>
      <c r="K131" s="5" t="s">
        <v>1178</v>
      </c>
      <c r="L131" s="7" t="s">
        <v>1791</v>
      </c>
      <c r="M131" s="7" t="s">
        <v>1790</v>
      </c>
      <c r="N131" s="7" t="s">
        <v>1792</v>
      </c>
      <c r="O131" s="7" t="s">
        <v>1792</v>
      </c>
      <c r="P131" s="7" t="s">
        <v>1793</v>
      </c>
      <c r="Q131" s="6" t="str">
        <f t="shared" si="6"/>
        <v>synonyms":["H80/40/6","L80/40/6","L80x40x6","L80x40x6","LEQ80x40x6"]}]},</v>
      </c>
      <c r="R131" s="8" t="str">
        <f t="shared" si="7"/>
        <v>{"L80/40/6": [{"shape_coords":[80,40,6,6,9.5,4.75,20,40],"shape_name":"LAngle","synonyms":["H80/40/6","L80/40/6","L80x40x6","L80x40x6","LEQ80x40x6"]}]},</v>
      </c>
    </row>
    <row r="132" spans="1:18" s="8" customFormat="1">
      <c r="A132" s="7" t="s">
        <v>1794</v>
      </c>
      <c r="B132" s="7">
        <v>80</v>
      </c>
      <c r="C132" s="7">
        <v>40</v>
      </c>
      <c r="D132" s="7">
        <v>7</v>
      </c>
      <c r="E132" s="7">
        <v>7</v>
      </c>
      <c r="F132" s="7">
        <v>10</v>
      </c>
      <c r="G132" s="7">
        <v>5</v>
      </c>
      <c r="H132" s="7">
        <v>20</v>
      </c>
      <c r="I132" s="7">
        <v>40</v>
      </c>
      <c r="J132" s="5" t="s">
        <v>1177</v>
      </c>
      <c r="K132" s="5" t="s">
        <v>1178</v>
      </c>
      <c r="L132" s="7" t="s">
        <v>1795</v>
      </c>
      <c r="M132" s="7" t="s">
        <v>1794</v>
      </c>
      <c r="N132" s="7" t="s">
        <v>1796</v>
      </c>
      <c r="O132" s="7" t="s">
        <v>1796</v>
      </c>
      <c r="P132" s="7" t="s">
        <v>1797</v>
      </c>
      <c r="Q132" s="6" t="str">
        <f t="shared" ref="Q132:Q163" si="8" xml:space="preserve"> "synonyms"&amp;""""&amp;":["&amp;""""&amp;L132&amp;""""&amp;","&amp;""""&amp;M132&amp;""""&amp;","&amp;""""&amp;N132&amp;""""&amp;","&amp;""""&amp;O132&amp;""""&amp;","&amp;""""&amp;P132&amp;""""&amp;"]}]},"</f>
        <v>synonyms":["H80/40/7","L80/40/7","L80x40x7","L80x40x7","LEQ80x40x7"]}]},</v>
      </c>
      <c r="R132" s="8" t="str">
        <f t="shared" ref="R132:R163" si="9">"{" &amp; """"&amp;A132&amp;""""&amp;": [{""" &amp;"shape_coords"&amp;"""" &amp; ":" &amp; "[" &amp; B132 &amp; "," &amp;C132 &amp; "," &amp;D132&amp; "," &amp;E132&amp; "," &amp;F132&amp; "," &amp;G132&amp; "," &amp;H132&amp; "," &amp;I132 &amp; "]," &amp; """" &amp;"shape_name"&amp;"""" &amp; ":" &amp; """" &amp;J132 &amp; """" &amp; "," &amp; """"&amp;Q132</f>
        <v>{"L80/40/7": [{"shape_coords":[80,40,7,7,10,5,20,40],"shape_name":"LAngle","synonyms":["H80/40/7","L80/40/7","L80x40x7","L80x40x7","LEQ80x40x7"]}]},</v>
      </c>
    </row>
    <row r="133" spans="1:18" s="8" customFormat="1">
      <c r="A133" s="7" t="s">
        <v>1798</v>
      </c>
      <c r="B133" s="7">
        <v>80</v>
      </c>
      <c r="C133" s="7">
        <v>40</v>
      </c>
      <c r="D133" s="7">
        <v>8</v>
      </c>
      <c r="E133" s="7">
        <v>8</v>
      </c>
      <c r="F133" s="7">
        <v>11</v>
      </c>
      <c r="G133" s="7" t="s">
        <v>25</v>
      </c>
      <c r="H133" s="7">
        <v>20</v>
      </c>
      <c r="I133" s="7">
        <v>40</v>
      </c>
      <c r="J133" s="5" t="s">
        <v>1177</v>
      </c>
      <c r="K133" s="5" t="s">
        <v>1178</v>
      </c>
      <c r="L133" s="7" t="s">
        <v>1799</v>
      </c>
      <c r="M133" s="7" t="s">
        <v>1798</v>
      </c>
      <c r="N133" s="7" t="s">
        <v>1800</v>
      </c>
      <c r="O133" s="7" t="s">
        <v>1800</v>
      </c>
      <c r="P133" s="7" t="s">
        <v>1801</v>
      </c>
      <c r="Q133" s="6" t="str">
        <f t="shared" si="8"/>
        <v>synonyms":["H80/40/8","L80/40/8","L80x40x8","L80x40x8","LEQ80x40x8"]}]},</v>
      </c>
      <c r="R133" s="8" t="str">
        <f t="shared" si="9"/>
        <v>{"L80/40/8": [{"shape_coords":[80,40,8,8,11,5.5,20,40],"shape_name":"LAngle","synonyms":["H80/40/8","L80/40/8","L80x40x8","L80x40x8","LEQ80x40x8"]}]},</v>
      </c>
    </row>
    <row r="134" spans="1:18" s="8" customFormat="1">
      <c r="A134" s="7" t="s">
        <v>1802</v>
      </c>
      <c r="B134" s="7">
        <v>90</v>
      </c>
      <c r="C134" s="7">
        <v>60</v>
      </c>
      <c r="D134" s="7">
        <v>6</v>
      </c>
      <c r="E134" s="7">
        <v>6</v>
      </c>
      <c r="F134" s="7" t="s">
        <v>59</v>
      </c>
      <c r="G134" s="7" t="s">
        <v>1803</v>
      </c>
      <c r="H134" s="7">
        <v>30</v>
      </c>
      <c r="I134" s="7">
        <v>45</v>
      </c>
      <c r="J134" s="5" t="s">
        <v>1177</v>
      </c>
      <c r="K134" s="5" t="s">
        <v>1178</v>
      </c>
      <c r="L134" s="7" t="s">
        <v>1804</v>
      </c>
      <c r="M134" s="7" t="s">
        <v>1802</v>
      </c>
      <c r="N134" s="7" t="s">
        <v>1805</v>
      </c>
      <c r="O134" s="7" t="s">
        <v>1805</v>
      </c>
      <c r="P134" s="7" t="s">
        <v>1806</v>
      </c>
      <c r="Q134" s="6" t="str">
        <f t="shared" si="8"/>
        <v>synonyms":["H90/60/6","L90/60/6","L90x60x6","L90x60x6","LEQ90x60x6"]}]},</v>
      </c>
      <c r="R134" s="8" t="str">
        <f t="shared" si="9"/>
        <v>{"L90/60/6": [{"shape_coords":[90,60,6,6,9.5,47.5,30,45],"shape_name":"LAngle","synonyms":["H90/60/6","L90/60/6","L90x60x6","L90x60x6","LEQ90x60x6"]}]},</v>
      </c>
    </row>
    <row r="135" spans="1:18" s="8" customFormat="1">
      <c r="A135" s="7" t="s">
        <v>1807</v>
      </c>
      <c r="B135" s="7">
        <v>90</v>
      </c>
      <c r="C135" s="7">
        <v>60</v>
      </c>
      <c r="D135" s="7">
        <v>8</v>
      </c>
      <c r="E135" s="7">
        <v>8</v>
      </c>
      <c r="F135" s="7">
        <v>11</v>
      </c>
      <c r="G135" s="7" t="s">
        <v>25</v>
      </c>
      <c r="H135" s="7">
        <v>30</v>
      </c>
      <c r="I135" s="7">
        <v>45</v>
      </c>
      <c r="J135" s="5" t="s">
        <v>1177</v>
      </c>
      <c r="K135" s="5" t="s">
        <v>1178</v>
      </c>
      <c r="L135" s="7" t="s">
        <v>1808</v>
      </c>
      <c r="M135" s="7" t="s">
        <v>1807</v>
      </c>
      <c r="N135" s="7" t="s">
        <v>1809</v>
      </c>
      <c r="O135" s="7" t="s">
        <v>1809</v>
      </c>
      <c r="P135" s="7" t="s">
        <v>1810</v>
      </c>
      <c r="Q135" s="6" t="str">
        <f t="shared" si="8"/>
        <v>synonyms":["H90/60/8","L90/60/8","L90x60x8","L90x60x8","LEQ90x60x8"]}]},</v>
      </c>
      <c r="R135" s="8" t="str">
        <f t="shared" si="9"/>
        <v>{"L90/60/8": [{"shape_coords":[90,60,8,8,11,5.5,30,45],"shape_name":"LAngle","synonyms":["H90/60/8","L90/60/8","L90x60x8","L90x60x8","LEQ90x60x8"]}]},</v>
      </c>
    </row>
    <row r="136" spans="1:18" s="8" customFormat="1">
      <c r="A136" s="7" t="s">
        <v>1811</v>
      </c>
      <c r="B136" s="7">
        <v>100</v>
      </c>
      <c r="C136" s="7">
        <v>50</v>
      </c>
      <c r="D136" s="7">
        <v>6</v>
      </c>
      <c r="E136" s="7">
        <v>6</v>
      </c>
      <c r="F136" s="7">
        <v>10</v>
      </c>
      <c r="G136" s="7">
        <v>5</v>
      </c>
      <c r="H136" s="7">
        <v>25</v>
      </c>
      <c r="I136" s="7">
        <v>50</v>
      </c>
      <c r="J136" s="5" t="s">
        <v>1177</v>
      </c>
      <c r="K136" s="5" t="s">
        <v>1178</v>
      </c>
      <c r="L136" s="7" t="s">
        <v>1812</v>
      </c>
      <c r="M136" s="7" t="s">
        <v>1811</v>
      </c>
      <c r="N136" s="7" t="s">
        <v>1813</v>
      </c>
      <c r="O136" s="7" t="s">
        <v>1813</v>
      </c>
      <c r="P136" s="7" t="s">
        <v>1814</v>
      </c>
      <c r="Q136" s="6" t="str">
        <f t="shared" si="8"/>
        <v>synonyms":["H100/50/6","L100/50/6","L100x50x6","L100x50x6","LEQ100x50x6"]}]},</v>
      </c>
      <c r="R136" s="8" t="str">
        <f t="shared" si="9"/>
        <v>{"L100/50/6": [{"shape_coords":[100,50,6,6,10,5,25,50],"shape_name":"LAngle","synonyms":["H100/50/6","L100/50/6","L100x50x6","L100x50x6","LEQ100x50x6"]}]},</v>
      </c>
    </row>
    <row r="137" spans="1:18" s="8" customFormat="1">
      <c r="A137" s="7" t="s">
        <v>1815</v>
      </c>
      <c r="B137" s="7">
        <v>100</v>
      </c>
      <c r="C137" s="7">
        <v>50</v>
      </c>
      <c r="D137" s="7">
        <v>7</v>
      </c>
      <c r="E137" s="7">
        <v>7</v>
      </c>
      <c r="F137" s="7">
        <v>11</v>
      </c>
      <c r="G137" s="7" t="s">
        <v>25</v>
      </c>
      <c r="H137" s="7">
        <v>25</v>
      </c>
      <c r="I137" s="7">
        <v>50</v>
      </c>
      <c r="J137" s="5" t="s">
        <v>1177</v>
      </c>
      <c r="K137" s="5" t="s">
        <v>1178</v>
      </c>
      <c r="L137" s="7" t="s">
        <v>1816</v>
      </c>
      <c r="M137" s="7" t="s">
        <v>1815</v>
      </c>
      <c r="N137" s="7" t="s">
        <v>1817</v>
      </c>
      <c r="O137" s="7" t="s">
        <v>1817</v>
      </c>
      <c r="P137" s="7" t="s">
        <v>1818</v>
      </c>
      <c r="Q137" s="6" t="str">
        <f t="shared" si="8"/>
        <v>synonyms":["H100/50/7","L100/50/7","L100x50x7","L100x50x7","LEQ100x50x7"]}]},</v>
      </c>
      <c r="R137" s="8" t="str">
        <f t="shared" si="9"/>
        <v>{"L100/50/7": [{"shape_coords":[100,50,7,7,11,5.5,25,50],"shape_name":"LAngle","synonyms":["H100/50/7","L100/50/7","L100x50x7","L100x50x7","LEQ100x50x7"]}]},</v>
      </c>
    </row>
    <row r="138" spans="1:18" s="8" customFormat="1">
      <c r="A138" s="7" t="s">
        <v>1819</v>
      </c>
      <c r="B138" s="7">
        <v>100</v>
      </c>
      <c r="C138" s="7">
        <v>50</v>
      </c>
      <c r="D138" s="7">
        <v>8</v>
      </c>
      <c r="E138" s="7">
        <v>8</v>
      </c>
      <c r="F138" s="7">
        <v>12</v>
      </c>
      <c r="G138" s="7">
        <v>6</v>
      </c>
      <c r="H138" s="7">
        <v>25</v>
      </c>
      <c r="I138" s="7">
        <v>50</v>
      </c>
      <c r="J138" s="5" t="s">
        <v>1177</v>
      </c>
      <c r="K138" s="5" t="s">
        <v>1178</v>
      </c>
      <c r="L138" s="7" t="s">
        <v>1820</v>
      </c>
      <c r="M138" s="7" t="s">
        <v>1819</v>
      </c>
      <c r="N138" s="7" t="s">
        <v>1821</v>
      </c>
      <c r="O138" s="7" t="s">
        <v>1821</v>
      </c>
      <c r="P138" s="7" t="s">
        <v>1822</v>
      </c>
      <c r="Q138" s="6" t="str">
        <f t="shared" si="8"/>
        <v>synonyms":["H100/50/8","L100/50/8","L100x50x8","L100x50x8","LEQ100x50x8"]}]},</v>
      </c>
      <c r="R138" s="8" t="str">
        <f t="shared" si="9"/>
        <v>{"L100/50/8": [{"shape_coords":[100,50,8,8,12,6,25,50],"shape_name":"LAngle","synonyms":["H100/50/8","L100/50/8","L100x50x8","L100x50x8","LEQ100x50x8"]}]},</v>
      </c>
    </row>
    <row r="139" spans="1:18" s="8" customFormat="1">
      <c r="A139" s="7" t="s">
        <v>1823</v>
      </c>
      <c r="B139" s="7">
        <v>100</v>
      </c>
      <c r="C139" s="7">
        <v>50</v>
      </c>
      <c r="D139" s="7">
        <v>10</v>
      </c>
      <c r="E139" s="7">
        <v>10</v>
      </c>
      <c r="F139" s="7">
        <v>14</v>
      </c>
      <c r="G139" s="7">
        <v>7</v>
      </c>
      <c r="H139" s="7">
        <v>25</v>
      </c>
      <c r="I139" s="7">
        <v>50</v>
      </c>
      <c r="J139" s="5" t="s">
        <v>1177</v>
      </c>
      <c r="K139" s="5" t="s">
        <v>1178</v>
      </c>
      <c r="L139" s="7" t="s">
        <v>1824</v>
      </c>
      <c r="M139" s="7" t="s">
        <v>1823</v>
      </c>
      <c r="N139" s="7" t="s">
        <v>1825</v>
      </c>
      <c r="O139" s="7" t="s">
        <v>1825</v>
      </c>
      <c r="P139" s="7" t="s">
        <v>1826</v>
      </c>
      <c r="Q139" s="6" t="str">
        <f t="shared" si="8"/>
        <v>synonyms":["H100/50/10","L100/50/10","L100x50x10","L100x50x10","LEQ100x50x10"]}]},</v>
      </c>
      <c r="R139" s="8" t="str">
        <f t="shared" si="9"/>
        <v>{"L100/50/10": [{"shape_coords":[100,50,10,10,14,7,25,50],"shape_name":"LAngle","synonyms":["H100/50/10","L100/50/10","L100x50x10","L100x50x10","LEQ100x50x10"]}]},</v>
      </c>
    </row>
    <row r="140" spans="1:18" s="8" customFormat="1">
      <c r="A140" s="7" t="s">
        <v>1827</v>
      </c>
      <c r="B140" s="7">
        <v>100</v>
      </c>
      <c r="C140" s="7">
        <v>65</v>
      </c>
      <c r="D140" s="7">
        <v>7</v>
      </c>
      <c r="E140" s="7">
        <v>7</v>
      </c>
      <c r="F140" s="7">
        <v>12</v>
      </c>
      <c r="G140" s="7">
        <v>6</v>
      </c>
      <c r="H140" s="7" t="s">
        <v>391</v>
      </c>
      <c r="I140" s="7">
        <v>50</v>
      </c>
      <c r="J140" s="5" t="s">
        <v>1177</v>
      </c>
      <c r="K140" s="5" t="s">
        <v>1178</v>
      </c>
      <c r="L140" s="7" t="s">
        <v>1828</v>
      </c>
      <c r="M140" s="7" t="s">
        <v>1827</v>
      </c>
      <c r="N140" s="7" t="s">
        <v>1829</v>
      </c>
      <c r="O140" s="7" t="s">
        <v>1829</v>
      </c>
      <c r="P140" s="7" t="s">
        <v>1830</v>
      </c>
      <c r="Q140" s="6" t="str">
        <f t="shared" si="8"/>
        <v>synonyms":["H100/65/7","L100/65/7","L100x65x7","L100x65x7","LEQ100x65x7"]}]},</v>
      </c>
      <c r="R140" s="8" t="str">
        <f t="shared" si="9"/>
        <v>{"L100/65/7": [{"shape_coords":[100,65,7,7,12,6,32.5,50],"shape_name":"LAngle","synonyms":["H100/65/7","L100/65/7","L100x65x7","L100x65x7","LEQ100x65x7"]}]},</v>
      </c>
    </row>
    <row r="141" spans="1:18" s="8" customFormat="1">
      <c r="A141" s="7" t="s">
        <v>1831</v>
      </c>
      <c r="B141" s="7">
        <v>100</v>
      </c>
      <c r="C141" s="7">
        <v>65</v>
      </c>
      <c r="D141" s="7">
        <v>8</v>
      </c>
      <c r="E141" s="7">
        <v>8</v>
      </c>
      <c r="F141" s="7">
        <v>13</v>
      </c>
      <c r="G141" s="7" t="s">
        <v>35</v>
      </c>
      <c r="H141" s="7" t="s">
        <v>391</v>
      </c>
      <c r="I141" s="7">
        <v>50</v>
      </c>
      <c r="J141" s="5" t="s">
        <v>1177</v>
      </c>
      <c r="K141" s="5" t="s">
        <v>1178</v>
      </c>
      <c r="L141" s="7" t="s">
        <v>1832</v>
      </c>
      <c r="M141" s="7" t="s">
        <v>1831</v>
      </c>
      <c r="N141" s="7" t="s">
        <v>1833</v>
      </c>
      <c r="O141" s="7" t="s">
        <v>1833</v>
      </c>
      <c r="P141" s="7" t="s">
        <v>1834</v>
      </c>
      <c r="Q141" s="6" t="str">
        <f t="shared" si="8"/>
        <v>synonyms":["H100/65/8","L100/65/8","L100x65x8","L100x65x8","LEQ100x65x8"]}]},</v>
      </c>
      <c r="R141" s="8" t="str">
        <f t="shared" si="9"/>
        <v>{"L100/65/8": [{"shape_coords":[100,65,8,8,13,6.5,32.5,50],"shape_name":"LAngle","synonyms":["H100/65/8","L100/65/8","L100x65x8","L100x65x8","LEQ100x65x8"]}]},</v>
      </c>
    </row>
    <row r="142" spans="1:18" s="8" customFormat="1">
      <c r="A142" s="7" t="s">
        <v>1835</v>
      </c>
      <c r="B142" s="7">
        <v>100</v>
      </c>
      <c r="C142" s="7">
        <v>65</v>
      </c>
      <c r="D142" s="7">
        <v>9</v>
      </c>
      <c r="E142" s="7">
        <v>9</v>
      </c>
      <c r="F142" s="7">
        <v>14</v>
      </c>
      <c r="G142" s="7">
        <v>7</v>
      </c>
      <c r="H142" s="7" t="s">
        <v>391</v>
      </c>
      <c r="I142" s="7">
        <v>50</v>
      </c>
      <c r="J142" s="5" t="s">
        <v>1177</v>
      </c>
      <c r="K142" s="5" t="s">
        <v>1178</v>
      </c>
      <c r="L142" s="7" t="s">
        <v>1836</v>
      </c>
      <c r="M142" s="7" t="s">
        <v>1835</v>
      </c>
      <c r="N142" s="7" t="s">
        <v>1837</v>
      </c>
      <c r="O142" s="7" t="s">
        <v>1837</v>
      </c>
      <c r="P142" s="7" t="s">
        <v>1838</v>
      </c>
      <c r="Q142" s="6" t="str">
        <f t="shared" si="8"/>
        <v>synonyms":["H100/65/9","L100/65/9","L100x65x9","L100x65x9","LEQ100x65x9"]}]},</v>
      </c>
      <c r="R142" s="8" t="str">
        <f t="shared" si="9"/>
        <v>{"L100/65/9": [{"shape_coords":[100,65,9,9,14,7,32.5,50],"shape_name":"LAngle","synonyms":["H100/65/9","L100/65/9","L100x65x9","L100x65x9","LEQ100x65x9"]}]},</v>
      </c>
    </row>
    <row r="143" spans="1:18" s="8" customFormat="1">
      <c r="A143" s="7" t="s">
        <v>1839</v>
      </c>
      <c r="B143" s="7">
        <v>100</v>
      </c>
      <c r="C143" s="7">
        <v>65</v>
      </c>
      <c r="D143" s="7">
        <v>10</v>
      </c>
      <c r="E143" s="7">
        <v>10</v>
      </c>
      <c r="F143" s="7">
        <v>15</v>
      </c>
      <c r="G143" s="7" t="s">
        <v>42</v>
      </c>
      <c r="H143" s="7" t="s">
        <v>391</v>
      </c>
      <c r="I143" s="7">
        <v>50</v>
      </c>
      <c r="J143" s="5" t="s">
        <v>1177</v>
      </c>
      <c r="K143" s="5" t="s">
        <v>1178</v>
      </c>
      <c r="L143" s="7" t="s">
        <v>1840</v>
      </c>
      <c r="M143" s="7" t="s">
        <v>1839</v>
      </c>
      <c r="N143" s="7" t="s">
        <v>1841</v>
      </c>
      <c r="O143" s="7" t="s">
        <v>1841</v>
      </c>
      <c r="P143" s="7" t="s">
        <v>1842</v>
      </c>
      <c r="Q143" s="6" t="str">
        <f t="shared" si="8"/>
        <v>synonyms":["H100/65/10","L100/65/10","L100x65x10","L100x65x10","LEQ100x65x10"]}]},</v>
      </c>
      <c r="R143" s="8" t="str">
        <f t="shared" si="9"/>
        <v>{"L100/65/10": [{"shape_coords":[100,65,10,10,15,7.5,32.5,50],"shape_name":"LAngle","synonyms":["H100/65/10","L100/65/10","L100x65x10","L100x65x10","LEQ100x65x10"]}]},</v>
      </c>
    </row>
    <row r="144" spans="1:18" s="8" customFormat="1">
      <c r="A144" s="7" t="s">
        <v>1843</v>
      </c>
      <c r="B144" s="7">
        <v>100</v>
      </c>
      <c r="C144" s="7">
        <v>65</v>
      </c>
      <c r="D144" s="7">
        <v>11</v>
      </c>
      <c r="E144" s="7">
        <v>11</v>
      </c>
      <c r="F144" s="7">
        <v>16</v>
      </c>
      <c r="G144" s="7">
        <v>8</v>
      </c>
      <c r="H144" s="7" t="s">
        <v>391</v>
      </c>
      <c r="I144" s="7">
        <v>50</v>
      </c>
      <c r="J144" s="5" t="s">
        <v>1177</v>
      </c>
      <c r="K144" s="5" t="s">
        <v>1178</v>
      </c>
      <c r="L144" s="7" t="s">
        <v>1844</v>
      </c>
      <c r="M144" s="7" t="s">
        <v>1843</v>
      </c>
      <c r="N144" s="7" t="s">
        <v>1845</v>
      </c>
      <c r="O144" s="7" t="s">
        <v>1845</v>
      </c>
      <c r="P144" s="7" t="s">
        <v>1846</v>
      </c>
      <c r="Q144" s="6" t="str">
        <f t="shared" si="8"/>
        <v>synonyms":["H100/65/11","L100/65/11","L100x65x11","L100x65x11","LEQ100x65x11"]}]},</v>
      </c>
      <c r="R144" s="8" t="str">
        <f t="shared" si="9"/>
        <v>{"L100/65/11": [{"shape_coords":[100,65,11,11,16,8,32.5,50],"shape_name":"LAngle","synonyms":["H100/65/11","L100/65/11","L100x65x11","L100x65x11","LEQ100x65x11"]}]},</v>
      </c>
    </row>
    <row r="145" spans="1:18" s="8" customFormat="1">
      <c r="A145" s="7" t="s">
        <v>1847</v>
      </c>
      <c r="B145" s="7">
        <v>100</v>
      </c>
      <c r="C145" s="7">
        <v>75</v>
      </c>
      <c r="D145" s="7">
        <v>7</v>
      </c>
      <c r="E145" s="7">
        <v>7</v>
      </c>
      <c r="F145" s="7">
        <v>12</v>
      </c>
      <c r="G145" s="7">
        <v>6</v>
      </c>
      <c r="H145" s="7" t="s">
        <v>1427</v>
      </c>
      <c r="I145" s="7">
        <v>50</v>
      </c>
      <c r="J145" s="5" t="s">
        <v>1177</v>
      </c>
      <c r="K145" s="5" t="s">
        <v>1178</v>
      </c>
      <c r="L145" s="7" t="s">
        <v>1848</v>
      </c>
      <c r="M145" s="7" t="s">
        <v>1847</v>
      </c>
      <c r="N145" s="7" t="s">
        <v>1849</v>
      </c>
      <c r="O145" s="7" t="s">
        <v>1849</v>
      </c>
      <c r="P145" s="7" t="s">
        <v>1850</v>
      </c>
      <c r="Q145" s="6" t="str">
        <f t="shared" si="8"/>
        <v>synonyms":["H100/75/7","L100/75/7","L100x75x7","L100x75x7","LEQ100x75x7"]}]},</v>
      </c>
      <c r="R145" s="8" t="str">
        <f t="shared" si="9"/>
        <v>{"L100/75/7": [{"shape_coords":[100,75,7,7,12,6,37.5,50],"shape_name":"LAngle","synonyms":["H100/75/7","L100/75/7","L100x75x7","L100x75x7","LEQ100x75x7"]}]},</v>
      </c>
    </row>
    <row r="146" spans="1:18" s="8" customFormat="1">
      <c r="A146" s="7" t="s">
        <v>1851</v>
      </c>
      <c r="B146" s="7">
        <v>100</v>
      </c>
      <c r="C146" s="7">
        <v>75</v>
      </c>
      <c r="D146" s="7">
        <v>8</v>
      </c>
      <c r="E146" s="7">
        <v>8</v>
      </c>
      <c r="F146" s="7">
        <v>13</v>
      </c>
      <c r="G146" s="7" t="s">
        <v>35</v>
      </c>
      <c r="H146" s="7" t="s">
        <v>1427</v>
      </c>
      <c r="I146" s="7">
        <v>50</v>
      </c>
      <c r="J146" s="5" t="s">
        <v>1177</v>
      </c>
      <c r="K146" s="5" t="s">
        <v>1178</v>
      </c>
      <c r="L146" s="7" t="s">
        <v>1852</v>
      </c>
      <c r="M146" s="7" t="s">
        <v>1851</v>
      </c>
      <c r="N146" s="7" t="s">
        <v>1853</v>
      </c>
      <c r="O146" s="7" t="s">
        <v>1853</v>
      </c>
      <c r="P146" s="7" t="s">
        <v>1854</v>
      </c>
      <c r="Q146" s="6" t="str">
        <f t="shared" si="8"/>
        <v>synonyms":["H100/75/8","L100/75/8","L100x75x8","L100x75x8","LEQ100x75x8"]}]},</v>
      </c>
      <c r="R146" s="8" t="str">
        <f t="shared" si="9"/>
        <v>{"L100/75/8": [{"shape_coords":[100,75,8,8,13,6.5,37.5,50],"shape_name":"LAngle","synonyms":["H100/75/8","L100/75/8","L100x75x8","L100x75x8","LEQ100x75x8"]}]},</v>
      </c>
    </row>
    <row r="147" spans="1:18" s="8" customFormat="1">
      <c r="A147" s="7" t="s">
        <v>1855</v>
      </c>
      <c r="B147" s="7">
        <v>100</v>
      </c>
      <c r="C147" s="7">
        <v>75</v>
      </c>
      <c r="D147" s="7">
        <v>9</v>
      </c>
      <c r="E147" s="7">
        <v>9</v>
      </c>
      <c r="F147" s="7">
        <v>14</v>
      </c>
      <c r="G147" s="7">
        <v>7</v>
      </c>
      <c r="H147" s="7" t="s">
        <v>1427</v>
      </c>
      <c r="I147" s="7">
        <v>50</v>
      </c>
      <c r="J147" s="5" t="s">
        <v>1177</v>
      </c>
      <c r="K147" s="5" t="s">
        <v>1178</v>
      </c>
      <c r="L147" s="7" t="s">
        <v>1856</v>
      </c>
      <c r="M147" s="7" t="s">
        <v>1855</v>
      </c>
      <c r="N147" s="7" t="s">
        <v>1857</v>
      </c>
      <c r="O147" s="7" t="s">
        <v>1857</v>
      </c>
      <c r="P147" s="7" t="s">
        <v>1858</v>
      </c>
      <c r="Q147" s="6" t="str">
        <f t="shared" si="8"/>
        <v>synonyms":["H100/75/9","L100/75/9","L100x75x9","L100x75x9","LEQ100x75x9"]}]},</v>
      </c>
      <c r="R147" s="8" t="str">
        <f t="shared" si="9"/>
        <v>{"L100/75/9": [{"shape_coords":[100,75,9,9,14,7,37.5,50],"shape_name":"LAngle","synonyms":["H100/75/9","L100/75/9","L100x75x9","L100x75x9","LEQ100x75x9"]}]},</v>
      </c>
    </row>
    <row r="148" spans="1:18" s="8" customFormat="1">
      <c r="A148" s="7" t="s">
        <v>1859</v>
      </c>
      <c r="B148" s="7">
        <v>100</v>
      </c>
      <c r="C148" s="7">
        <v>75</v>
      </c>
      <c r="D148" s="7">
        <v>10</v>
      </c>
      <c r="E148" s="7">
        <v>10</v>
      </c>
      <c r="F148" s="7">
        <v>15</v>
      </c>
      <c r="G148" s="7" t="s">
        <v>42</v>
      </c>
      <c r="H148" s="7" t="s">
        <v>1427</v>
      </c>
      <c r="I148" s="7">
        <v>50</v>
      </c>
      <c r="J148" s="5" t="s">
        <v>1177</v>
      </c>
      <c r="K148" s="5" t="s">
        <v>1178</v>
      </c>
      <c r="L148" s="7" t="s">
        <v>1860</v>
      </c>
      <c r="M148" s="7" t="s">
        <v>1859</v>
      </c>
      <c r="N148" s="7" t="s">
        <v>1861</v>
      </c>
      <c r="O148" s="7" t="s">
        <v>1861</v>
      </c>
      <c r="P148" s="7" t="s">
        <v>1862</v>
      </c>
      <c r="Q148" s="6" t="str">
        <f t="shared" si="8"/>
        <v>synonyms":["H100/75/10","L100/75/10","L100x75x10","L100x75x10","LEQ100x75x10"]}]},</v>
      </c>
      <c r="R148" s="8" t="str">
        <f t="shared" si="9"/>
        <v>{"L100/75/10": [{"shape_coords":[100,75,10,10,15,7.5,37.5,50],"shape_name":"LAngle","synonyms":["H100/75/10","L100/75/10","L100x75x10","L100x75x10","LEQ100x75x10"]}]},</v>
      </c>
    </row>
    <row r="149" spans="1:18" s="8" customFormat="1">
      <c r="A149" s="7" t="s">
        <v>1863</v>
      </c>
      <c r="B149" s="7">
        <v>120</v>
      </c>
      <c r="C149" s="7">
        <v>80</v>
      </c>
      <c r="D149" s="7">
        <v>8</v>
      </c>
      <c r="E149" s="7">
        <v>8</v>
      </c>
      <c r="F149" s="7">
        <v>13</v>
      </c>
      <c r="G149" s="7" t="s">
        <v>35</v>
      </c>
      <c r="H149" s="7">
        <v>40</v>
      </c>
      <c r="I149" s="7">
        <v>60</v>
      </c>
      <c r="J149" s="5" t="s">
        <v>1177</v>
      </c>
      <c r="K149" s="5" t="s">
        <v>1178</v>
      </c>
      <c r="L149" s="7" t="s">
        <v>1864</v>
      </c>
      <c r="M149" s="7" t="s">
        <v>1863</v>
      </c>
      <c r="N149" s="7" t="s">
        <v>1865</v>
      </c>
      <c r="O149" s="7" t="s">
        <v>1865</v>
      </c>
      <c r="P149" s="7" t="s">
        <v>1866</v>
      </c>
      <c r="Q149" s="6" t="str">
        <f t="shared" si="8"/>
        <v>synonyms":["H120/80/8","L120/80/8","L120x80x8","L120x80x8","LEQ120x80x8"]}]},</v>
      </c>
      <c r="R149" s="8" t="str">
        <f t="shared" si="9"/>
        <v>{"L120/80/8": [{"shape_coords":[120,80,8,8,13,6.5,40,60],"shape_name":"LAngle","synonyms":["H120/80/8","L120/80/8","L120x80x8","L120x80x8","LEQ120x80x8"]}]},</v>
      </c>
    </row>
    <row r="150" spans="1:18" s="8" customFormat="1">
      <c r="A150" s="7" t="s">
        <v>1867</v>
      </c>
      <c r="B150" s="7">
        <v>120</v>
      </c>
      <c r="C150" s="7">
        <v>80</v>
      </c>
      <c r="D150" s="7">
        <v>12</v>
      </c>
      <c r="E150" s="7">
        <v>12</v>
      </c>
      <c r="F150" s="7">
        <v>17</v>
      </c>
      <c r="G150" s="7" t="s">
        <v>52</v>
      </c>
      <c r="H150" s="7">
        <v>40</v>
      </c>
      <c r="I150" s="7">
        <v>60</v>
      </c>
      <c r="J150" s="5" t="s">
        <v>1177</v>
      </c>
      <c r="K150" s="5" t="s">
        <v>1178</v>
      </c>
      <c r="L150" s="7" t="s">
        <v>1868</v>
      </c>
      <c r="M150" s="7" t="s">
        <v>1867</v>
      </c>
      <c r="N150" s="7" t="s">
        <v>1869</v>
      </c>
      <c r="O150" s="7" t="s">
        <v>1869</v>
      </c>
      <c r="P150" s="7" t="s">
        <v>1870</v>
      </c>
      <c r="Q150" s="6" t="str">
        <f t="shared" si="8"/>
        <v>synonyms":["H120/80/12","L120/80/12","L120x80x12","L120x80x12","LEQ120x80x12"]}]},</v>
      </c>
      <c r="R150" s="8" t="str">
        <f t="shared" si="9"/>
        <v>{"L120/80/12": [{"shape_coords":[120,80,12,12,17,8.5,40,60],"shape_name":"LAngle","synonyms":["H120/80/12","L120/80/12","L120x80x12","L120x80x12","LEQ120x80x12"]}]},</v>
      </c>
    </row>
    <row r="151" spans="1:18" s="8" customFormat="1">
      <c r="A151" s="7" t="s">
        <v>1871</v>
      </c>
      <c r="B151" s="7">
        <v>130</v>
      </c>
      <c r="C151" s="7">
        <v>65</v>
      </c>
      <c r="D151" s="7">
        <v>8</v>
      </c>
      <c r="E151" s="7">
        <v>8</v>
      </c>
      <c r="F151" s="7">
        <v>13</v>
      </c>
      <c r="G151" s="7" t="s">
        <v>35</v>
      </c>
      <c r="H151" s="7" t="s">
        <v>391</v>
      </c>
      <c r="I151" s="7">
        <v>65</v>
      </c>
      <c r="J151" s="5" t="s">
        <v>1177</v>
      </c>
      <c r="K151" s="5" t="s">
        <v>1178</v>
      </c>
      <c r="L151" s="7" t="s">
        <v>1872</v>
      </c>
      <c r="M151" s="7" t="s">
        <v>1871</v>
      </c>
      <c r="N151" s="7" t="s">
        <v>1873</v>
      </c>
      <c r="O151" s="7" t="s">
        <v>1873</v>
      </c>
      <c r="P151" s="7" t="s">
        <v>1874</v>
      </c>
      <c r="Q151" s="6" t="str">
        <f t="shared" si="8"/>
        <v>synonyms":["H130/65/8","L130/65/8","L130x65x8","L130x65x8","LEQ130x65x8"]}]},</v>
      </c>
      <c r="R151" s="8" t="str">
        <f t="shared" si="9"/>
        <v>{"L130/65/8": [{"shape_coords":[130,65,8,8,13,6.5,32.5,65],"shape_name":"LAngle","synonyms":["H130/65/8","L130/65/8","L130x65x8","L130x65x8","LEQ130x65x8"]}]},</v>
      </c>
    </row>
    <row r="152" spans="1:18" s="8" customFormat="1">
      <c r="A152" s="7" t="s">
        <v>1875</v>
      </c>
      <c r="B152" s="7">
        <v>130</v>
      </c>
      <c r="C152" s="7">
        <v>65</v>
      </c>
      <c r="D152" s="7">
        <v>10</v>
      </c>
      <c r="E152" s="7">
        <v>10</v>
      </c>
      <c r="F152" s="7">
        <v>15</v>
      </c>
      <c r="G152" s="7" t="s">
        <v>42</v>
      </c>
      <c r="H152" s="7" t="s">
        <v>391</v>
      </c>
      <c r="I152" s="7">
        <v>65</v>
      </c>
      <c r="J152" s="5" t="s">
        <v>1177</v>
      </c>
      <c r="K152" s="5" t="s">
        <v>1178</v>
      </c>
      <c r="L152" s="7" t="s">
        <v>1876</v>
      </c>
      <c r="M152" s="7" t="s">
        <v>1875</v>
      </c>
      <c r="N152" s="7" t="s">
        <v>1877</v>
      </c>
      <c r="O152" s="7" t="s">
        <v>1877</v>
      </c>
      <c r="P152" s="7" t="s">
        <v>1878</v>
      </c>
      <c r="Q152" s="6" t="str">
        <f t="shared" si="8"/>
        <v>synonyms":["H130/65/10","L130/65/10","L130x65x10","L130x65x10","LEQ130x65x10"]}]},</v>
      </c>
      <c r="R152" s="8" t="str">
        <f t="shared" si="9"/>
        <v>{"L130/65/10": [{"shape_coords":[130,65,10,10,15,7.5,32.5,65],"shape_name":"LAngle","synonyms":["H130/65/10","L130/65/10","L130x65x10","L130x65x10","LEQ130x65x10"]}]},</v>
      </c>
    </row>
    <row r="153" spans="1:18" s="8" customFormat="1">
      <c r="A153" s="7" t="s">
        <v>1879</v>
      </c>
      <c r="B153" s="7">
        <v>130</v>
      </c>
      <c r="C153" s="7">
        <v>65</v>
      </c>
      <c r="D153" s="7">
        <v>12</v>
      </c>
      <c r="E153" s="7">
        <v>12</v>
      </c>
      <c r="F153" s="7">
        <v>17</v>
      </c>
      <c r="G153" s="7" t="s">
        <v>52</v>
      </c>
      <c r="H153" s="7" t="s">
        <v>391</v>
      </c>
      <c r="I153" s="7">
        <v>65</v>
      </c>
      <c r="J153" s="5" t="s">
        <v>1177</v>
      </c>
      <c r="K153" s="5" t="s">
        <v>1178</v>
      </c>
      <c r="L153" s="7" t="s">
        <v>1880</v>
      </c>
      <c r="M153" s="7" t="s">
        <v>1879</v>
      </c>
      <c r="N153" s="7" t="s">
        <v>1881</v>
      </c>
      <c r="O153" s="7" t="s">
        <v>1881</v>
      </c>
      <c r="P153" s="7" t="s">
        <v>1882</v>
      </c>
      <c r="Q153" s="6" t="str">
        <f t="shared" si="8"/>
        <v>synonyms":["H130/65/12","L130/65/12","L130x65x12","L130x65x12","LEQ130x65x12"]}]},</v>
      </c>
      <c r="R153" s="8" t="str">
        <f t="shared" si="9"/>
        <v>{"L130/65/12": [{"shape_coords":[130,65,12,12,17,8.5,32.5,65],"shape_name":"LAngle","synonyms":["H130/65/12","L130/65/12","L130x65x12","L130x65x12","LEQ130x65x12"]}]},</v>
      </c>
    </row>
    <row r="154" spans="1:18" s="8" customFormat="1">
      <c r="A154" s="7" t="s">
        <v>1883</v>
      </c>
      <c r="B154" s="7">
        <v>130</v>
      </c>
      <c r="C154" s="7">
        <v>75</v>
      </c>
      <c r="D154" s="7">
        <v>8</v>
      </c>
      <c r="E154" s="7">
        <v>8</v>
      </c>
      <c r="F154" s="7">
        <v>13</v>
      </c>
      <c r="G154" s="7" t="s">
        <v>35</v>
      </c>
      <c r="H154" s="7" t="s">
        <v>1427</v>
      </c>
      <c r="I154" s="7">
        <v>65</v>
      </c>
      <c r="J154" s="5" t="s">
        <v>1177</v>
      </c>
      <c r="K154" s="5" t="s">
        <v>1178</v>
      </c>
      <c r="L154" s="7" t="s">
        <v>1884</v>
      </c>
      <c r="M154" s="7" t="s">
        <v>1883</v>
      </c>
      <c r="N154" s="7" t="s">
        <v>1885</v>
      </c>
      <c r="O154" s="7" t="s">
        <v>1885</v>
      </c>
      <c r="P154" s="7" t="s">
        <v>1886</v>
      </c>
      <c r="Q154" s="6" t="str">
        <f t="shared" si="8"/>
        <v>synonyms":["H130/75/8","L130/75/8","L130x75x8","L130x75x8","LEQ130x75x8"]}]},</v>
      </c>
      <c r="R154" s="8" t="str">
        <f t="shared" si="9"/>
        <v>{"L130/75/8": [{"shape_coords":[130,75,8,8,13,6.5,37.5,65],"shape_name":"LAngle","synonyms":["H130/75/8","L130/75/8","L130x75x8","L130x75x8","LEQ130x75x8"]}]},</v>
      </c>
    </row>
    <row r="155" spans="1:18" s="8" customFormat="1">
      <c r="A155" s="7" t="s">
        <v>1887</v>
      </c>
      <c r="B155" s="7">
        <v>130</v>
      </c>
      <c r="C155" s="7">
        <v>75</v>
      </c>
      <c r="D155" s="7">
        <v>10</v>
      </c>
      <c r="E155" s="7">
        <v>10</v>
      </c>
      <c r="F155" s="7" t="s">
        <v>1888</v>
      </c>
      <c r="G155" s="7" t="s">
        <v>42</v>
      </c>
      <c r="H155" s="7" t="s">
        <v>1427</v>
      </c>
      <c r="I155" s="7">
        <v>65</v>
      </c>
      <c r="J155" s="5" t="s">
        <v>1177</v>
      </c>
      <c r="K155" s="5" t="s">
        <v>1178</v>
      </c>
      <c r="L155" s="7" t="s">
        <v>1889</v>
      </c>
      <c r="M155" s="7" t="s">
        <v>1887</v>
      </c>
      <c r="N155" s="7" t="s">
        <v>1890</v>
      </c>
      <c r="O155" s="7" t="s">
        <v>1890</v>
      </c>
      <c r="P155" s="7" t="s">
        <v>1891</v>
      </c>
      <c r="Q155" s="6" t="str">
        <f t="shared" si="8"/>
        <v>synonyms":["H130/75/10","L130/75/10","L130x75x10","L130x75x10","LEQ130x75x10"]}]},</v>
      </c>
      <c r="R155" s="8" t="str">
        <f t="shared" si="9"/>
        <v>{"L130/75/10": [{"shape_coords":[130,75,10,10,15,7.5,37.5,65],"shape_name":"LAngle","synonyms":["H130/75/10","L130/75/10","L130x75x10","L130x75x10","LEQ130x75x10"]}]},</v>
      </c>
    </row>
    <row r="156" spans="1:18" s="8" customFormat="1">
      <c r="A156" s="7" t="s">
        <v>1892</v>
      </c>
      <c r="B156" s="7">
        <v>130</v>
      </c>
      <c r="C156" s="7">
        <v>75</v>
      </c>
      <c r="D156" s="7">
        <v>12</v>
      </c>
      <c r="E156" s="7">
        <v>12</v>
      </c>
      <c r="F156" s="7" t="s">
        <v>1893</v>
      </c>
      <c r="G156" s="7" t="s">
        <v>52</v>
      </c>
      <c r="H156" s="7" t="s">
        <v>1427</v>
      </c>
      <c r="I156" s="7">
        <v>65</v>
      </c>
      <c r="J156" s="5" t="s">
        <v>1177</v>
      </c>
      <c r="K156" s="5" t="s">
        <v>1178</v>
      </c>
      <c r="L156" s="7" t="s">
        <v>1894</v>
      </c>
      <c r="M156" s="7" t="s">
        <v>1892</v>
      </c>
      <c r="N156" s="7" t="s">
        <v>1895</v>
      </c>
      <c r="O156" s="7" t="s">
        <v>1895</v>
      </c>
      <c r="P156" s="7" t="s">
        <v>1896</v>
      </c>
      <c r="Q156" s="6" t="str">
        <f t="shared" si="8"/>
        <v>synonyms":["H130/75/12","L130/75/12","L130x75x12","L130x75x12","LEQ130x75x12"]}]},</v>
      </c>
      <c r="R156" s="8" t="str">
        <f t="shared" si="9"/>
        <v>{"L130/75/12": [{"shape_coords":[130,75,12,12,17,8.5,37.5,65],"shape_name":"LAngle","synonyms":["H130/75/12","L130/75/12","L130x75x12","L130x75x12","LEQ130x75x12"]}]},</v>
      </c>
    </row>
    <row r="157" spans="1:18" s="8" customFormat="1">
      <c r="A157" s="7" t="s">
        <v>1897</v>
      </c>
      <c r="B157" s="7">
        <v>150</v>
      </c>
      <c r="C157" s="7">
        <v>75</v>
      </c>
      <c r="D157" s="7">
        <v>9</v>
      </c>
      <c r="E157" s="7">
        <v>9</v>
      </c>
      <c r="F157" s="7" t="s">
        <v>1898</v>
      </c>
      <c r="G157" s="7">
        <v>7</v>
      </c>
      <c r="H157" s="7" t="s">
        <v>1427</v>
      </c>
      <c r="I157" s="7">
        <v>75</v>
      </c>
      <c r="J157" s="5" t="s">
        <v>1177</v>
      </c>
      <c r="K157" s="5" t="s">
        <v>1178</v>
      </c>
      <c r="L157" s="7" t="s">
        <v>1899</v>
      </c>
      <c r="M157" s="7" t="s">
        <v>1897</v>
      </c>
      <c r="N157" s="7" t="s">
        <v>1900</v>
      </c>
      <c r="O157" s="7" t="s">
        <v>1900</v>
      </c>
      <c r="P157" s="7" t="s">
        <v>1901</v>
      </c>
      <c r="Q157" s="6" t="str">
        <f t="shared" si="8"/>
        <v>synonyms":["H150/75/9","L150/75/9","L150x75x9","L150x75x9","LEQ150x75x9"]}]},</v>
      </c>
      <c r="R157" s="8" t="str">
        <f t="shared" si="9"/>
        <v>{"L150/75/9": [{"shape_coords":[150,75,9,9,14,7,37.5,75],"shape_name":"LAngle","synonyms":["H150/75/9","L150/75/9","L150x75x9","L150x75x9","LEQ150x75x9"]}]},</v>
      </c>
    </row>
    <row r="158" spans="1:18" s="8" customFormat="1">
      <c r="A158" s="7" t="s">
        <v>1902</v>
      </c>
      <c r="B158" s="7">
        <v>150</v>
      </c>
      <c r="C158" s="7">
        <v>75</v>
      </c>
      <c r="D158" s="7">
        <v>10</v>
      </c>
      <c r="E158" s="7">
        <v>10</v>
      </c>
      <c r="F158" s="7" t="s">
        <v>1888</v>
      </c>
      <c r="G158" s="7" t="s">
        <v>42</v>
      </c>
      <c r="H158" s="7" t="s">
        <v>1427</v>
      </c>
      <c r="I158" s="7">
        <v>75</v>
      </c>
      <c r="J158" s="5" t="s">
        <v>1177</v>
      </c>
      <c r="K158" s="5" t="s">
        <v>1178</v>
      </c>
      <c r="L158" s="7" t="s">
        <v>1903</v>
      </c>
      <c r="M158" s="7" t="s">
        <v>1902</v>
      </c>
      <c r="N158" s="7" t="s">
        <v>1904</v>
      </c>
      <c r="O158" s="7" t="s">
        <v>1904</v>
      </c>
      <c r="P158" s="7" t="s">
        <v>1905</v>
      </c>
      <c r="Q158" s="6" t="str">
        <f t="shared" si="8"/>
        <v>synonyms":["H150/75/10","L150/75/10","L150x75x10","L150x75x10","LEQ150x75x10"]}]},</v>
      </c>
      <c r="R158" s="8" t="str">
        <f t="shared" si="9"/>
        <v>{"L150/75/10": [{"shape_coords":[150,75,10,10,15,7.5,37.5,75],"shape_name":"LAngle","synonyms":["H150/75/10","L150/75/10","L150x75x10","L150x75x10","LEQ150x75x10"]}]},</v>
      </c>
    </row>
    <row r="159" spans="1:18" s="8" customFormat="1">
      <c r="A159" s="7" t="s">
        <v>1906</v>
      </c>
      <c r="B159" s="7">
        <v>150</v>
      </c>
      <c r="C159" s="7">
        <v>75</v>
      </c>
      <c r="D159" s="7">
        <v>11</v>
      </c>
      <c r="E159" s="7">
        <v>11</v>
      </c>
      <c r="F159" s="7" t="s">
        <v>1907</v>
      </c>
      <c r="G159" s="7">
        <v>8</v>
      </c>
      <c r="H159" s="7" t="s">
        <v>1427</v>
      </c>
      <c r="I159" s="7">
        <v>75</v>
      </c>
      <c r="J159" s="5" t="s">
        <v>1177</v>
      </c>
      <c r="K159" s="5" t="s">
        <v>1178</v>
      </c>
      <c r="L159" s="7" t="s">
        <v>1908</v>
      </c>
      <c r="M159" s="7" t="s">
        <v>1906</v>
      </c>
      <c r="N159" s="7" t="s">
        <v>1909</v>
      </c>
      <c r="O159" s="7" t="s">
        <v>1909</v>
      </c>
      <c r="P159" s="7" t="s">
        <v>1910</v>
      </c>
      <c r="Q159" s="6" t="str">
        <f t="shared" si="8"/>
        <v>synonyms":["H150/75/11","L150/75/11","L150x75x11","L150x75x11","LEQ150x75x11"]}]},</v>
      </c>
      <c r="R159" s="8" t="str">
        <f t="shared" si="9"/>
        <v>{"L150/75/11": [{"shape_coords":[150,75,11,11,16,8,37.5,75],"shape_name":"LAngle","synonyms":["H150/75/11","L150/75/11","L150x75x11","L150x75x11","LEQ150x75x11"]}]},</v>
      </c>
    </row>
    <row r="160" spans="1:18" s="8" customFormat="1">
      <c r="A160" s="7" t="s">
        <v>1911</v>
      </c>
      <c r="B160" s="7">
        <v>150</v>
      </c>
      <c r="C160" s="7">
        <v>90</v>
      </c>
      <c r="D160" s="7">
        <v>10</v>
      </c>
      <c r="E160" s="7">
        <v>10</v>
      </c>
      <c r="F160" s="7" t="s">
        <v>1907</v>
      </c>
      <c r="G160" s="7">
        <v>8</v>
      </c>
      <c r="H160" s="7">
        <v>45</v>
      </c>
      <c r="I160" s="7">
        <v>75</v>
      </c>
      <c r="J160" s="5" t="s">
        <v>1177</v>
      </c>
      <c r="K160" s="5" t="s">
        <v>1178</v>
      </c>
      <c r="L160" s="7" t="s">
        <v>1912</v>
      </c>
      <c r="M160" s="7" t="s">
        <v>1911</v>
      </c>
      <c r="N160" s="7" t="s">
        <v>1913</v>
      </c>
      <c r="O160" s="7" t="s">
        <v>1913</v>
      </c>
      <c r="P160" s="7" t="s">
        <v>1914</v>
      </c>
      <c r="Q160" s="6" t="str">
        <f t="shared" si="8"/>
        <v>synonyms":["H150/90/10","L150/90/10","L150x90x10","L150x90x10","LEQ150x90x10"]}]},</v>
      </c>
      <c r="R160" s="8" t="str">
        <f t="shared" si="9"/>
        <v>{"L150/90/10": [{"shape_coords":[150,90,10,10,16,8,45,75],"shape_name":"LAngle","synonyms":["H150/90/10","L150/90/10","L150x90x10","L150x90x10","LEQ150x90x10"]}]},</v>
      </c>
    </row>
    <row r="161" spans="1:18" s="8" customFormat="1">
      <c r="A161" s="7" t="s">
        <v>1915</v>
      </c>
      <c r="B161" s="7">
        <v>150</v>
      </c>
      <c r="C161" s="7">
        <v>90</v>
      </c>
      <c r="D161" s="7">
        <v>12</v>
      </c>
      <c r="E161" s="7">
        <v>12</v>
      </c>
      <c r="F161" s="7" t="s">
        <v>1916</v>
      </c>
      <c r="G161" s="7">
        <v>9</v>
      </c>
      <c r="H161" s="7">
        <v>45</v>
      </c>
      <c r="I161" s="7">
        <v>75</v>
      </c>
      <c r="J161" s="5" t="s">
        <v>1177</v>
      </c>
      <c r="K161" s="5" t="s">
        <v>1178</v>
      </c>
      <c r="L161" s="7" t="s">
        <v>1917</v>
      </c>
      <c r="M161" s="7" t="s">
        <v>1915</v>
      </c>
      <c r="N161" s="7" t="s">
        <v>1918</v>
      </c>
      <c r="O161" s="7" t="s">
        <v>1918</v>
      </c>
      <c r="P161" s="7" t="s">
        <v>1919</v>
      </c>
      <c r="Q161" s="6" t="str">
        <f t="shared" si="8"/>
        <v>synonyms":["H150/90/12","L150/90/12","L150x90x12","L150x90x12","LEQ150x90x12"]}]},</v>
      </c>
      <c r="R161" s="8" t="str">
        <f t="shared" si="9"/>
        <v>{"L150/90/12": [{"shape_coords":[150,90,12,12,18,9,45,75],"shape_name":"LAngle","synonyms":["H150/90/12","L150/90/12","L150x90x12","L150x90x12","LEQ150x90x12"]}]},</v>
      </c>
    </row>
    <row r="162" spans="1:18" s="8" customFormat="1" ht="25.5">
      <c r="A162" s="7" t="s">
        <v>1920</v>
      </c>
      <c r="B162" s="7">
        <v>150</v>
      </c>
      <c r="C162" s="7">
        <v>100</v>
      </c>
      <c r="D162" s="7">
        <v>10</v>
      </c>
      <c r="E162" s="7">
        <v>10</v>
      </c>
      <c r="F162" s="7" t="s">
        <v>1907</v>
      </c>
      <c r="G162" s="7">
        <v>8</v>
      </c>
      <c r="H162" s="7">
        <v>50</v>
      </c>
      <c r="I162" s="7">
        <v>75</v>
      </c>
      <c r="J162" s="5" t="s">
        <v>1177</v>
      </c>
      <c r="K162" s="5" t="s">
        <v>1178</v>
      </c>
      <c r="L162" s="7" t="s">
        <v>1921</v>
      </c>
      <c r="M162" s="7" t="s">
        <v>1920</v>
      </c>
      <c r="N162" s="7" t="s">
        <v>1922</v>
      </c>
      <c r="O162" s="7" t="s">
        <v>1922</v>
      </c>
      <c r="P162" s="7" t="s">
        <v>1923</v>
      </c>
      <c r="Q162" s="6" t="str">
        <f t="shared" si="8"/>
        <v>synonyms":["H150/100/10","L150/100/10","L150x100x10","L150x100x10","LEQ150x100x10"]}]},</v>
      </c>
      <c r="R162" s="8" t="str">
        <f t="shared" si="9"/>
        <v>{"L150/100/10": [{"shape_coords":[150,100,10,10,16,8,50,75],"shape_name":"LAngle","synonyms":["H150/100/10","L150/100/10","L150x100x10","L150x100x10","LEQ150x100x10"]}]},</v>
      </c>
    </row>
    <row r="163" spans="1:18" s="8" customFormat="1" ht="25.5">
      <c r="A163" s="7" t="s">
        <v>1924</v>
      </c>
      <c r="B163" s="7">
        <v>150</v>
      </c>
      <c r="C163" s="7">
        <v>100</v>
      </c>
      <c r="D163" s="7">
        <v>12</v>
      </c>
      <c r="E163" s="7">
        <v>12</v>
      </c>
      <c r="F163" s="7" t="s">
        <v>1916</v>
      </c>
      <c r="G163" s="7">
        <v>9</v>
      </c>
      <c r="H163" s="7">
        <v>50</v>
      </c>
      <c r="I163" s="7">
        <v>75</v>
      </c>
      <c r="J163" s="5" t="s">
        <v>1177</v>
      </c>
      <c r="K163" s="5" t="s">
        <v>1178</v>
      </c>
      <c r="L163" s="7" t="s">
        <v>1925</v>
      </c>
      <c r="M163" s="7" t="s">
        <v>1924</v>
      </c>
      <c r="N163" s="7" t="s">
        <v>1926</v>
      </c>
      <c r="O163" s="7" t="s">
        <v>1926</v>
      </c>
      <c r="P163" s="7" t="s">
        <v>1927</v>
      </c>
      <c r="Q163" s="6" t="str">
        <f t="shared" si="8"/>
        <v>synonyms":["H150/100/12","L150/100/12","L150x100x12","L150x100x12","LEQ150x100x12"]}]},</v>
      </c>
      <c r="R163" s="8" t="str">
        <f t="shared" si="9"/>
        <v>{"L150/100/12": [{"shape_coords":[150,100,12,12,18,9,50,75],"shape_name":"LAngle","synonyms":["H150/100/12","L150/100/12","L150x100x12","L150x100x12","LEQ150x100x12"]}]},</v>
      </c>
    </row>
    <row r="164" spans="1:18" s="8" customFormat="1" ht="25.5">
      <c r="A164" s="7" t="s">
        <v>1928</v>
      </c>
      <c r="B164" s="7">
        <v>150</v>
      </c>
      <c r="C164" s="7">
        <v>100</v>
      </c>
      <c r="D164" s="7">
        <v>14</v>
      </c>
      <c r="E164" s="7">
        <v>14</v>
      </c>
      <c r="F164" s="7" t="s">
        <v>1929</v>
      </c>
      <c r="G164" s="7">
        <v>10</v>
      </c>
      <c r="H164" s="7">
        <v>50</v>
      </c>
      <c r="I164" s="7">
        <v>75</v>
      </c>
      <c r="J164" s="5" t="s">
        <v>1177</v>
      </c>
      <c r="K164" s="5" t="s">
        <v>1178</v>
      </c>
      <c r="L164" s="7" t="s">
        <v>1930</v>
      </c>
      <c r="M164" s="7" t="s">
        <v>1928</v>
      </c>
      <c r="N164" s="7" t="s">
        <v>1931</v>
      </c>
      <c r="O164" s="7" t="s">
        <v>1931</v>
      </c>
      <c r="P164" s="7" t="s">
        <v>1932</v>
      </c>
      <c r="Q164" s="6" t="str">
        <f t="shared" ref="Q164:Q171" si="10" xml:space="preserve"> "synonyms"&amp;""""&amp;":["&amp;""""&amp;L164&amp;""""&amp;","&amp;""""&amp;M164&amp;""""&amp;","&amp;""""&amp;N164&amp;""""&amp;","&amp;""""&amp;O164&amp;""""&amp;","&amp;""""&amp;P164&amp;""""&amp;"]}]},"</f>
        <v>synonyms":["H150/100/14","L150/100/14","L150x100x14","L150x100x14","LEQ150x100x14"]}]},</v>
      </c>
      <c r="R164" s="8" t="str">
        <f t="shared" ref="R164:R171" si="11">"{" &amp; """"&amp;A164&amp;""""&amp;": [{""" &amp;"shape_coords"&amp;"""" &amp; ":" &amp; "[" &amp; B164 &amp; "," &amp;C164 &amp; "," &amp;D164&amp; "," &amp;E164&amp; "," &amp;F164&amp; "," &amp;G164&amp; "," &amp;H164&amp; "," &amp;I164 &amp; "]," &amp; """" &amp;"shape_name"&amp;"""" &amp; ":" &amp; """" &amp;J164 &amp; """" &amp; "," &amp; """"&amp;Q164</f>
        <v>{"L150/100/14": [{"shape_coords":[150,100,14,14,20,10,50,75],"shape_name":"LAngle","synonyms":["H150/100/14","L150/100/14","L150x100x14","L150x100x14","LEQ150x100x14"]}]},</v>
      </c>
    </row>
    <row r="165" spans="1:18" s="8" customFormat="1">
      <c r="A165" s="7" t="s">
        <v>1933</v>
      </c>
      <c r="B165" s="7">
        <v>160</v>
      </c>
      <c r="C165" s="7">
        <v>80</v>
      </c>
      <c r="D165" s="7">
        <v>10</v>
      </c>
      <c r="E165" s="7">
        <v>10</v>
      </c>
      <c r="F165" s="7" t="s">
        <v>1907</v>
      </c>
      <c r="G165" s="7">
        <v>8</v>
      </c>
      <c r="H165" s="7">
        <v>40</v>
      </c>
      <c r="I165" s="7">
        <v>80</v>
      </c>
      <c r="J165" s="5" t="s">
        <v>1177</v>
      </c>
      <c r="K165" s="5" t="s">
        <v>1178</v>
      </c>
      <c r="L165" s="7" t="s">
        <v>1934</v>
      </c>
      <c r="M165" s="7" t="s">
        <v>1933</v>
      </c>
      <c r="N165" s="7" t="s">
        <v>1935</v>
      </c>
      <c r="O165" s="7" t="s">
        <v>1935</v>
      </c>
      <c r="P165" s="7" t="s">
        <v>1936</v>
      </c>
      <c r="Q165" s="6" t="str">
        <f t="shared" si="10"/>
        <v>synonyms":["H160/80/10","L160/80/10","L160x80x10","L160x80x10","LEQ160x80x10"]}]},</v>
      </c>
      <c r="R165" s="8" t="str">
        <f t="shared" si="11"/>
        <v>{"L160/80/10": [{"shape_coords":[160,80,10,10,16,8,40,80],"shape_name":"LAngle","synonyms":["H160/80/10","L160/80/10","L160x80x10","L160x80x10","LEQ160x80x10"]}]},</v>
      </c>
    </row>
    <row r="166" spans="1:18" s="8" customFormat="1">
      <c r="A166" s="7" t="s">
        <v>1937</v>
      </c>
      <c r="B166" s="7">
        <v>160</v>
      </c>
      <c r="C166" s="7">
        <v>80</v>
      </c>
      <c r="D166" s="7">
        <v>12</v>
      </c>
      <c r="E166" s="7">
        <v>12</v>
      </c>
      <c r="F166" s="7" t="s">
        <v>1916</v>
      </c>
      <c r="G166" s="7">
        <v>9</v>
      </c>
      <c r="H166" s="7">
        <v>40</v>
      </c>
      <c r="I166" s="7">
        <v>80</v>
      </c>
      <c r="J166" s="5" t="s">
        <v>1177</v>
      </c>
      <c r="K166" s="5" t="s">
        <v>1178</v>
      </c>
      <c r="L166" s="7" t="s">
        <v>1938</v>
      </c>
      <c r="M166" s="7" t="s">
        <v>1937</v>
      </c>
      <c r="N166" s="7" t="s">
        <v>1939</v>
      </c>
      <c r="O166" s="7" t="s">
        <v>1939</v>
      </c>
      <c r="P166" s="7" t="s">
        <v>1940</v>
      </c>
      <c r="Q166" s="6" t="str">
        <f t="shared" si="10"/>
        <v>synonyms":["H160/80/12","L160/80/12","L160x80x12","L160x80x12","LEQ160x80x12"]}]},</v>
      </c>
      <c r="R166" s="8" t="str">
        <f t="shared" si="11"/>
        <v>{"L160/80/12": [{"shape_coords":[160,80,12,12,18,9,40,80],"shape_name":"LAngle","synonyms":["H160/80/12","L160/80/12","L160x80x12","L160x80x12","LEQ160x80x12"]}]},</v>
      </c>
    </row>
    <row r="167" spans="1:18" s="8" customFormat="1">
      <c r="A167" s="7" t="s">
        <v>1941</v>
      </c>
      <c r="B167" s="7">
        <v>160</v>
      </c>
      <c r="C167" s="7">
        <v>80</v>
      </c>
      <c r="D167" s="7">
        <v>14</v>
      </c>
      <c r="E167" s="7">
        <v>14</v>
      </c>
      <c r="F167" s="7" t="s">
        <v>1929</v>
      </c>
      <c r="G167" s="7">
        <v>10</v>
      </c>
      <c r="H167" s="7">
        <v>40</v>
      </c>
      <c r="I167" s="7">
        <v>80</v>
      </c>
      <c r="J167" s="5" t="s">
        <v>1177</v>
      </c>
      <c r="K167" s="5" t="s">
        <v>1178</v>
      </c>
      <c r="L167" s="7" t="s">
        <v>1942</v>
      </c>
      <c r="M167" s="7" t="s">
        <v>1941</v>
      </c>
      <c r="N167" s="7" t="s">
        <v>1943</v>
      </c>
      <c r="O167" s="7" t="s">
        <v>1943</v>
      </c>
      <c r="P167" s="7" t="s">
        <v>1944</v>
      </c>
      <c r="Q167" s="6" t="str">
        <f t="shared" si="10"/>
        <v>synonyms":["H160/80/14","L160/80/14","L160x80x14","L160x80x14","LEQ160x80x14"]}]},</v>
      </c>
      <c r="R167" s="8" t="str">
        <f t="shared" si="11"/>
        <v>{"L160/80/14": [{"shape_coords":[160,80,14,14,20,10,40,80],"shape_name":"LAngle","synonyms":["H160/80/14","L160/80/14","L160x80x14","L160x80x14","LEQ160x80x14"]}]},</v>
      </c>
    </row>
    <row r="168" spans="1:18" s="8" customFormat="1" ht="25.5">
      <c r="A168" s="7" t="s">
        <v>1945</v>
      </c>
      <c r="B168" s="7">
        <v>200</v>
      </c>
      <c r="C168" s="7">
        <v>100</v>
      </c>
      <c r="D168" s="7">
        <v>10</v>
      </c>
      <c r="E168" s="7">
        <v>10</v>
      </c>
      <c r="F168" s="7" t="s">
        <v>1893</v>
      </c>
      <c r="G168" s="7" t="s">
        <v>52</v>
      </c>
      <c r="H168" s="7">
        <v>50</v>
      </c>
      <c r="I168" s="7">
        <v>100</v>
      </c>
      <c r="J168" s="5" t="s">
        <v>1177</v>
      </c>
      <c r="K168" s="5" t="s">
        <v>1178</v>
      </c>
      <c r="L168" s="7" t="s">
        <v>1946</v>
      </c>
      <c r="M168" s="7" t="s">
        <v>1945</v>
      </c>
      <c r="N168" s="7" t="s">
        <v>1947</v>
      </c>
      <c r="O168" s="7" t="s">
        <v>1947</v>
      </c>
      <c r="P168" s="7" t="s">
        <v>1948</v>
      </c>
      <c r="Q168" s="6" t="str">
        <f t="shared" si="10"/>
        <v>synonyms":["H200/100/10","L200/100/10","L200x100x10","L200x100x10","LEQ200x100x10"]}]},</v>
      </c>
      <c r="R168" s="8" t="str">
        <f t="shared" si="11"/>
        <v>{"L200/100/10": [{"shape_coords":[200,100,10,10,17,8.5,50,100],"shape_name":"LAngle","synonyms":["H200/100/10","L200/100/10","L200x100x10","L200x100x10","LEQ200x100x10"]}]},</v>
      </c>
    </row>
    <row r="169" spans="1:18" s="8" customFormat="1" ht="25.5">
      <c r="A169" s="7" t="s">
        <v>1949</v>
      </c>
      <c r="B169" s="7">
        <v>200</v>
      </c>
      <c r="C169" s="7">
        <v>100</v>
      </c>
      <c r="D169" s="7">
        <v>12</v>
      </c>
      <c r="E169" s="7">
        <v>12</v>
      </c>
      <c r="F169" s="7" t="s">
        <v>1950</v>
      </c>
      <c r="G169" s="7" t="s">
        <v>59</v>
      </c>
      <c r="H169" s="7">
        <v>50</v>
      </c>
      <c r="I169" s="7">
        <v>100</v>
      </c>
      <c r="J169" s="5" t="s">
        <v>1177</v>
      </c>
      <c r="K169" s="5" t="s">
        <v>1178</v>
      </c>
      <c r="L169" s="7" t="s">
        <v>1951</v>
      </c>
      <c r="M169" s="7" t="s">
        <v>1949</v>
      </c>
      <c r="N169" s="7" t="s">
        <v>1952</v>
      </c>
      <c r="O169" s="7" t="s">
        <v>1952</v>
      </c>
      <c r="P169" s="7" t="s">
        <v>1953</v>
      </c>
      <c r="Q169" s="6" t="str">
        <f t="shared" si="10"/>
        <v>synonyms":["H200/100/12","L200/100/12","L200x100x12","L200x100x12","LEQ200x100x12"]}]},</v>
      </c>
      <c r="R169" s="8" t="str">
        <f t="shared" si="11"/>
        <v>{"L200/100/12": [{"shape_coords":[200,100,12,12,19,9.5,50,100],"shape_name":"LAngle","synonyms":["H200/100/12","L200/100/12","L200x100x12","L200x100x12","LEQ200x100x12"]}]},</v>
      </c>
    </row>
    <row r="170" spans="1:18" s="8" customFormat="1" ht="25.5">
      <c r="A170" s="7" t="s">
        <v>1954</v>
      </c>
      <c r="B170" s="7">
        <v>200</v>
      </c>
      <c r="C170" s="7">
        <v>100</v>
      </c>
      <c r="D170" s="7">
        <v>14</v>
      </c>
      <c r="E170" s="7">
        <v>14</v>
      </c>
      <c r="F170" s="7" t="s">
        <v>1955</v>
      </c>
      <c r="G170" s="7" t="s">
        <v>128</v>
      </c>
      <c r="H170" s="7">
        <v>50</v>
      </c>
      <c r="I170" s="7">
        <v>100</v>
      </c>
      <c r="J170" s="5" t="s">
        <v>1177</v>
      </c>
      <c r="K170" s="5" t="s">
        <v>1178</v>
      </c>
      <c r="L170" s="7" t="s">
        <v>1956</v>
      </c>
      <c r="M170" s="7" t="s">
        <v>1954</v>
      </c>
      <c r="N170" s="7" t="s">
        <v>1957</v>
      </c>
      <c r="O170" s="7" t="s">
        <v>1957</v>
      </c>
      <c r="P170" s="7" t="s">
        <v>1958</v>
      </c>
      <c r="Q170" s="6" t="str">
        <f t="shared" si="10"/>
        <v>synonyms":["H200/100/14","L200/100/14","L200x100x14","L200x100x14","LEQ200x100x14"]}]},</v>
      </c>
      <c r="R170" s="8" t="str">
        <f t="shared" si="11"/>
        <v>{"L200/100/14": [{"shape_coords":[200,100,14,14,21,10.5,50,100],"shape_name":"LAngle","synonyms":["H200/100/14","L200/100/14","L200x100x14","L200x100x14","LEQ200x100x14"]}]},</v>
      </c>
    </row>
    <row r="171" spans="1:18" s="8" customFormat="1" ht="25.5">
      <c r="A171" s="7" t="s">
        <v>1959</v>
      </c>
      <c r="B171" s="7">
        <v>200</v>
      </c>
      <c r="C171" s="7">
        <v>100</v>
      </c>
      <c r="D171" s="7">
        <v>16</v>
      </c>
      <c r="E171" s="7">
        <v>16</v>
      </c>
      <c r="F171" s="7" t="s">
        <v>1960</v>
      </c>
      <c r="G171" s="7" t="s">
        <v>69</v>
      </c>
      <c r="H171" s="7">
        <v>50</v>
      </c>
      <c r="I171" s="7">
        <v>100</v>
      </c>
      <c r="J171" s="5" t="s">
        <v>1177</v>
      </c>
      <c r="K171" s="5" t="s">
        <v>1178</v>
      </c>
      <c r="L171" s="7" t="s">
        <v>1961</v>
      </c>
      <c r="M171" s="7" t="s">
        <v>1959</v>
      </c>
      <c r="N171" s="7" t="s">
        <v>1962</v>
      </c>
      <c r="O171" s="7" t="s">
        <v>1962</v>
      </c>
      <c r="P171" s="7" t="s">
        <v>1963</v>
      </c>
      <c r="Q171" s="6" t="str">
        <f t="shared" si="10"/>
        <v>synonyms":["H200/100/16","L200/100/16","L200x100x16","L200x100x16","LEQ200x100x16"]}]},</v>
      </c>
      <c r="R171" s="8" t="str">
        <f t="shared" si="11"/>
        <v>{"L200/100/16": [{"shape_coords":[200,100,16,16,23,11.5,50,100],"shape_name":"LAngle","synonyms":["H200/100/16","L200/100/16","L200x100x16","L200x100x16","LEQ200x100x16"]}]},</v>
      </c>
    </row>
    <row r="172" spans="1:18" s="8" customFormat="1">
      <c r="A172" s="7"/>
      <c r="B172" s="7"/>
      <c r="C172" s="7"/>
      <c r="D172" s="7"/>
      <c r="E172" s="7"/>
      <c r="F172" s="7"/>
      <c r="G172" s="7"/>
      <c r="H172" s="7"/>
      <c r="I172" s="7"/>
      <c r="J172" s="1"/>
      <c r="K172" s="1"/>
      <c r="L172" s="7"/>
      <c r="M172" s="7"/>
      <c r="N172" s="7"/>
      <c r="O172" s="7"/>
      <c r="P172" s="7"/>
      <c r="Q172" s="6"/>
    </row>
    <row r="173" spans="1:18" s="8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s="8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s="8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R175"/>
  <sheetViews>
    <sheetView topLeftCell="A5" zoomScale="115" zoomScaleNormal="115" workbookViewId="0">
      <selection activeCell="R38" sqref="R38"/>
    </sheetView>
  </sheetViews>
  <sheetFormatPr defaultColWidth="9.28515625" defaultRowHeight="12.75"/>
  <cols>
    <col min="1" max="1" width="16.140625" style="7" customWidth="1"/>
    <col min="2" max="7" width="9.28515625" style="7" customWidth="1"/>
    <col min="8" max="8" width="13.85546875" style="7" customWidth="1"/>
    <col min="9" max="9" width="14.28515625" style="7" customWidth="1"/>
    <col min="10" max="11" width="16.140625" style="7" customWidth="1"/>
    <col min="12" max="12" width="13.28515625" style="7" customWidth="1"/>
    <col min="13" max="13" width="14.28515625" style="7" customWidth="1"/>
    <col min="14" max="14" width="12.7109375" style="7" customWidth="1"/>
    <col min="15" max="15" width="11.7109375" style="7" customWidth="1"/>
    <col min="16" max="16" width="18.28515625" style="7" customWidth="1"/>
    <col min="17" max="17" width="62.28515625" style="7" customWidth="1"/>
    <col min="18" max="18" width="33" style="7" customWidth="1"/>
    <col min="19" max="19" width="9.28515625" style="7" customWidth="1"/>
    <col min="20" max="16384" width="9.28515625" style="7"/>
  </cols>
  <sheetData>
    <row r="1" spans="1:18" s="8" customFormat="1">
      <c r="A1" s="32" t="s">
        <v>0</v>
      </c>
      <c r="B1" s="39" t="s">
        <v>1</v>
      </c>
      <c r="C1" s="39" t="s">
        <v>899</v>
      </c>
      <c r="D1" s="39" t="s">
        <v>991</v>
      </c>
      <c r="E1" s="39" t="s">
        <v>4</v>
      </c>
      <c r="F1" s="39" t="s">
        <v>622</v>
      </c>
      <c r="G1" s="39" t="s">
        <v>901</v>
      </c>
      <c r="H1" s="32" t="s">
        <v>904</v>
      </c>
      <c r="I1" s="32" t="s">
        <v>992</v>
      </c>
      <c r="J1" s="39" t="s">
        <v>7</v>
      </c>
      <c r="K1" s="39" t="s">
        <v>6</v>
      </c>
      <c r="L1" s="39" t="s">
        <v>8</v>
      </c>
      <c r="M1" s="35"/>
      <c r="N1" s="35"/>
      <c r="O1" s="35"/>
      <c r="P1" s="35"/>
      <c r="Q1" s="35"/>
      <c r="R1" s="32" t="s">
        <v>9</v>
      </c>
    </row>
    <row r="2" spans="1:18" s="8" customFormat="1">
      <c r="A2" s="32"/>
      <c r="B2" s="39"/>
      <c r="C2" s="39"/>
      <c r="D2" s="39"/>
      <c r="E2" s="39"/>
      <c r="F2" s="39"/>
      <c r="G2" s="39"/>
      <c r="H2" s="32" t="s">
        <v>909</v>
      </c>
      <c r="I2" s="32"/>
      <c r="J2" s="39"/>
      <c r="K2" s="39"/>
      <c r="L2" s="39"/>
      <c r="M2" s="35"/>
      <c r="N2" s="35"/>
      <c r="O2" s="35"/>
      <c r="P2" s="35"/>
      <c r="Q2" s="35"/>
      <c r="R2" s="35"/>
    </row>
    <row r="3" spans="1:18" s="8" customFormat="1">
      <c r="A3" s="32"/>
      <c r="B3" s="35" t="s">
        <v>10</v>
      </c>
      <c r="C3" s="35" t="s">
        <v>10</v>
      </c>
      <c r="D3" s="35" t="s">
        <v>10</v>
      </c>
      <c r="E3" s="35" t="s">
        <v>10</v>
      </c>
      <c r="F3" s="35" t="s">
        <v>10</v>
      </c>
      <c r="G3" s="35" t="s">
        <v>10</v>
      </c>
      <c r="H3" s="35" t="s">
        <v>10</v>
      </c>
      <c r="I3" s="35" t="s">
        <v>10</v>
      </c>
      <c r="J3" s="40"/>
      <c r="K3" s="40"/>
      <c r="L3" s="39"/>
      <c r="M3" s="35"/>
      <c r="N3" s="35"/>
      <c r="O3" s="35"/>
      <c r="P3" s="35"/>
      <c r="Q3" s="35"/>
      <c r="R3" s="35"/>
    </row>
    <row r="4" spans="1:18" s="8" customFormat="1" ht="25.5">
      <c r="A4" s="7" t="str">
        <f t="shared" ref="A4:A31" si="0">"L" &amp; B4 &amp; "/" &amp; C4 &amp; "/" &amp;D4</f>
        <v>L50/30/4</v>
      </c>
      <c r="B4" s="7">
        <v>50</v>
      </c>
      <c r="C4" s="7">
        <v>30</v>
      </c>
      <c r="D4" s="7">
        <v>4</v>
      </c>
      <c r="E4" s="7">
        <f t="shared" ref="E4:E31" si="1">D4</f>
        <v>4</v>
      </c>
      <c r="F4" s="7">
        <v>5</v>
      </c>
      <c r="G4" s="7">
        <f t="shared" ref="G4:G31" si="2">F4/2</f>
        <v>2.5</v>
      </c>
      <c r="H4" s="7">
        <f t="shared" ref="H4:H31" si="3">B4/2</f>
        <v>25</v>
      </c>
      <c r="I4" s="7">
        <f t="shared" ref="I4:I31" si="4">C4/2</f>
        <v>15</v>
      </c>
      <c r="J4" s="18" t="s">
        <v>1964</v>
      </c>
      <c r="K4" s="18" t="s">
        <v>1178</v>
      </c>
      <c r="L4" s="7" t="str">
        <f t="shared" ref="L4:L31" si="5">"H" &amp; B4 &amp; "/" &amp; C4 &amp; "/" &amp; D4</f>
        <v>H50/30/4</v>
      </c>
      <c r="M4" s="7" t="str">
        <f t="shared" ref="M4:M31" si="6">A4</f>
        <v>L50/30/4</v>
      </c>
      <c r="N4" s="7" t="str">
        <f t="shared" ref="N4:N31" si="7">"L" &amp; B4 &amp; "x" &amp; C4 &amp; "x" &amp;D4</f>
        <v>L50x30x4</v>
      </c>
      <c r="O4" s="7" t="str">
        <f t="shared" ref="O4:O31" si="8">"H" &amp; B4 &amp; "x" &amp; C4 &amp; "x" &amp;D4</f>
        <v>H50x30x4</v>
      </c>
      <c r="P4" s="7" t="s">
        <v>1965</v>
      </c>
      <c r="Q4" s="16" t="str">
        <f t="shared" ref="Q4:Q31" si="9" xml:space="preserve"> "synonyms"&amp;""""&amp;":["&amp;""""&amp;L4&amp;""""&amp;","&amp;""""&amp;M4&amp;""""&amp;","&amp;""""&amp;N4&amp;""""&amp;","&amp;""""&amp;O4&amp;""""&amp;"]}]},"</f>
        <v>synonyms":["H50/30/4","L50/30/4","L50x30x4","H50x30x4"]}]},</v>
      </c>
      <c r="R4" s="8" t="str">
        <f t="shared" ref="R4:R31" si="10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{"L50/30/4": [{"shape_coords":[50,30,4,4,5,2.5,25,15],"shape_name":"LAngleNotParallel","synonyms":["H50/30/4","L50/30/4","L50x30x4","H50x30x4"]}]},</v>
      </c>
    </row>
    <row r="5" spans="1:18" s="8" customFormat="1">
      <c r="A5" s="7" t="str">
        <f t="shared" si="0"/>
        <v>L50/30/5</v>
      </c>
      <c r="B5" s="7">
        <v>50</v>
      </c>
      <c r="C5" s="7">
        <v>30</v>
      </c>
      <c r="D5" s="7">
        <v>5</v>
      </c>
      <c r="E5" s="7">
        <f t="shared" si="1"/>
        <v>5</v>
      </c>
      <c r="F5" s="7">
        <v>5</v>
      </c>
      <c r="G5" s="7">
        <f t="shared" si="2"/>
        <v>2.5</v>
      </c>
      <c r="H5" s="7">
        <f t="shared" si="3"/>
        <v>25</v>
      </c>
      <c r="I5" s="7">
        <f t="shared" si="4"/>
        <v>15</v>
      </c>
      <c r="J5" s="18" t="s">
        <v>1964</v>
      </c>
      <c r="K5" s="18"/>
      <c r="L5" s="7" t="str">
        <f t="shared" si="5"/>
        <v>H50/30/5</v>
      </c>
      <c r="M5" s="7" t="str">
        <f t="shared" si="6"/>
        <v>L50/30/5</v>
      </c>
      <c r="N5" s="7" t="str">
        <f t="shared" si="7"/>
        <v>L50x30x5</v>
      </c>
      <c r="O5" s="7" t="str">
        <f t="shared" si="8"/>
        <v>H50x30x5</v>
      </c>
      <c r="P5" s="7"/>
      <c r="Q5" s="16" t="str">
        <f t="shared" si="9"/>
        <v>synonyms":["H50/30/5","L50/30/5","L50x30x5","H50x30x5"]}]},</v>
      </c>
      <c r="R5" s="8" t="str">
        <f t="shared" si="10"/>
        <v>{"L50/30/5": [{"shape_coords":[50,30,5,5,5,2.5,25,15],"shape_name":"LAngleNotParallel","synonyms":["H50/30/5","L50/30/5","L50x30x5","H50x30x5"]}]},</v>
      </c>
    </row>
    <row r="6" spans="1:18" s="8" customFormat="1">
      <c r="A6" s="7" t="str">
        <f t="shared" si="0"/>
        <v>L60/30/5</v>
      </c>
      <c r="B6" s="7">
        <v>60</v>
      </c>
      <c r="C6" s="7">
        <v>30</v>
      </c>
      <c r="D6" s="7">
        <v>5</v>
      </c>
      <c r="E6" s="7">
        <f t="shared" si="1"/>
        <v>5</v>
      </c>
      <c r="F6" s="7">
        <v>6</v>
      </c>
      <c r="G6" s="7">
        <f t="shared" si="2"/>
        <v>3</v>
      </c>
      <c r="H6" s="7">
        <f t="shared" si="3"/>
        <v>30</v>
      </c>
      <c r="I6" s="7">
        <f t="shared" si="4"/>
        <v>15</v>
      </c>
      <c r="J6" s="18" t="s">
        <v>1964</v>
      </c>
      <c r="K6" s="18"/>
      <c r="L6" s="7" t="str">
        <f t="shared" si="5"/>
        <v>H60/30/5</v>
      </c>
      <c r="M6" s="7" t="str">
        <f t="shared" si="6"/>
        <v>L60/30/5</v>
      </c>
      <c r="N6" s="7" t="str">
        <f t="shared" si="7"/>
        <v>L60x30x5</v>
      </c>
      <c r="O6" s="7" t="str">
        <f t="shared" si="8"/>
        <v>H60x30x5</v>
      </c>
      <c r="P6" s="7"/>
      <c r="Q6" s="16" t="str">
        <f t="shared" si="9"/>
        <v>synonyms":["H60/30/5","L60/30/5","L60x30x5","H60x30x5"]}]},</v>
      </c>
      <c r="R6" s="8" t="str">
        <f t="shared" si="10"/>
        <v>{"L60/30/5": [{"shape_coords":[60,30,5,5,6,3,30,15],"shape_name":"LAngleNotParallel","synonyms":["H60/30/5","L60/30/5","L60x30x5","H60x30x5"]}]},</v>
      </c>
    </row>
    <row r="7" spans="1:18" s="8" customFormat="1">
      <c r="A7" s="7" t="str">
        <f t="shared" si="0"/>
        <v>L60/40/5</v>
      </c>
      <c r="B7" s="7">
        <v>60</v>
      </c>
      <c r="C7" s="7">
        <v>40</v>
      </c>
      <c r="D7" s="7">
        <v>5</v>
      </c>
      <c r="E7" s="7">
        <f t="shared" si="1"/>
        <v>5</v>
      </c>
      <c r="F7" s="7">
        <v>6</v>
      </c>
      <c r="G7" s="7">
        <f t="shared" si="2"/>
        <v>3</v>
      </c>
      <c r="H7" s="7">
        <f t="shared" si="3"/>
        <v>30</v>
      </c>
      <c r="I7" s="7">
        <f t="shared" si="4"/>
        <v>20</v>
      </c>
      <c r="J7" s="18" t="s">
        <v>1964</v>
      </c>
      <c r="K7" s="18"/>
      <c r="L7" s="7" t="str">
        <f t="shared" si="5"/>
        <v>H60/40/5</v>
      </c>
      <c r="M7" s="7" t="str">
        <f t="shared" si="6"/>
        <v>L60/40/5</v>
      </c>
      <c r="N7" s="7" t="str">
        <f t="shared" si="7"/>
        <v>L60x40x5</v>
      </c>
      <c r="O7" s="7" t="str">
        <f t="shared" si="8"/>
        <v>H60x40x5</v>
      </c>
      <c r="P7" s="7"/>
      <c r="Q7" s="16" t="str">
        <f t="shared" si="9"/>
        <v>synonyms":["H60/40/5","L60/40/5","L60x40x5","H60x40x5"]}]},</v>
      </c>
      <c r="R7" s="8" t="str">
        <f t="shared" si="10"/>
        <v>{"L60/40/5": [{"shape_coords":[60,40,5,5,6,3,30,20],"shape_name":"LAngleNotParallel","synonyms":["H60/40/5","L60/40/5","L60x40x5","H60x40x5"]}]},</v>
      </c>
    </row>
    <row r="8" spans="1:18" s="8" customFormat="1">
      <c r="A8" s="7" t="str">
        <f t="shared" si="0"/>
        <v>L60/40/6</v>
      </c>
      <c r="B8" s="7">
        <v>60</v>
      </c>
      <c r="C8" s="7">
        <v>40</v>
      </c>
      <c r="D8" s="7">
        <v>6</v>
      </c>
      <c r="E8" s="7">
        <f t="shared" si="1"/>
        <v>6</v>
      </c>
      <c r="F8" s="7">
        <v>6</v>
      </c>
      <c r="G8" s="7">
        <f t="shared" si="2"/>
        <v>3</v>
      </c>
      <c r="H8" s="7">
        <f t="shared" si="3"/>
        <v>30</v>
      </c>
      <c r="I8" s="7">
        <f t="shared" si="4"/>
        <v>20</v>
      </c>
      <c r="J8" s="18" t="s">
        <v>1964</v>
      </c>
      <c r="K8" s="18"/>
      <c r="L8" s="7" t="str">
        <f t="shared" si="5"/>
        <v>H60/40/6</v>
      </c>
      <c r="M8" s="7" t="str">
        <f t="shared" si="6"/>
        <v>L60/40/6</v>
      </c>
      <c r="N8" s="7" t="str">
        <f t="shared" si="7"/>
        <v>L60x40x6</v>
      </c>
      <c r="O8" s="7" t="str">
        <f t="shared" si="8"/>
        <v>H60x40x6</v>
      </c>
      <c r="P8" s="7"/>
      <c r="Q8" s="16" t="str">
        <f t="shared" si="9"/>
        <v>synonyms":["H60/40/6","L60/40/6","L60x40x6","H60x40x6"]}]},</v>
      </c>
      <c r="R8" s="8" t="str">
        <f t="shared" si="10"/>
        <v>{"L60/40/6": [{"shape_coords":[60,40,6,6,6,3,30,20],"shape_name":"LAngleNotParallel","synonyms":["H60/40/6","L60/40/6","L60x40x6","H60x40x6"]}]},</v>
      </c>
    </row>
    <row r="9" spans="1:18" s="8" customFormat="1">
      <c r="A9" s="7" t="str">
        <f t="shared" si="0"/>
        <v>L75/50/7</v>
      </c>
      <c r="B9" s="7">
        <v>75</v>
      </c>
      <c r="C9" s="7">
        <v>50</v>
      </c>
      <c r="D9" s="7">
        <v>7</v>
      </c>
      <c r="E9" s="7">
        <f t="shared" si="1"/>
        <v>7</v>
      </c>
      <c r="F9" s="7">
        <v>7</v>
      </c>
      <c r="G9" s="7">
        <f t="shared" si="2"/>
        <v>3.5</v>
      </c>
      <c r="H9" s="7">
        <f t="shared" si="3"/>
        <v>37.5</v>
      </c>
      <c r="I9" s="7">
        <f t="shared" si="4"/>
        <v>25</v>
      </c>
      <c r="J9" s="18" t="s">
        <v>1964</v>
      </c>
      <c r="K9" s="18"/>
      <c r="L9" s="7" t="str">
        <f t="shared" si="5"/>
        <v>H75/50/7</v>
      </c>
      <c r="M9" s="7" t="str">
        <f t="shared" si="6"/>
        <v>L75/50/7</v>
      </c>
      <c r="N9" s="7" t="str">
        <f t="shared" si="7"/>
        <v>L75x50x7</v>
      </c>
      <c r="O9" s="7" t="str">
        <f t="shared" si="8"/>
        <v>H75x50x7</v>
      </c>
      <c r="P9" s="7"/>
      <c r="Q9" s="16" t="str">
        <f t="shared" si="9"/>
        <v>synonyms":["H75/50/7","L75/50/7","L75x50x7","H75x50x7"]}]},</v>
      </c>
      <c r="R9" s="8" t="str">
        <f t="shared" si="10"/>
        <v>{"L75/50/7": [{"shape_coords":[75,50,7,7,7,3.5,37.5,25],"shape_name":"LAngleNotParallel","synonyms":["H75/50/7","L75/50/7","L75x50x7","H75x50x7"]}]},</v>
      </c>
    </row>
    <row r="10" spans="1:18" s="8" customFormat="1">
      <c r="A10" s="7" t="str">
        <f t="shared" si="0"/>
        <v>L80/40/6</v>
      </c>
      <c r="B10" s="7">
        <v>80</v>
      </c>
      <c r="C10" s="7">
        <v>40</v>
      </c>
      <c r="D10" s="7">
        <v>6</v>
      </c>
      <c r="E10" s="7">
        <f t="shared" si="1"/>
        <v>6</v>
      </c>
      <c r="F10" s="7">
        <v>7</v>
      </c>
      <c r="G10" s="7">
        <f t="shared" si="2"/>
        <v>3.5</v>
      </c>
      <c r="H10" s="7">
        <f t="shared" si="3"/>
        <v>40</v>
      </c>
      <c r="I10" s="7">
        <f t="shared" si="4"/>
        <v>20</v>
      </c>
      <c r="J10" s="18" t="s">
        <v>1964</v>
      </c>
      <c r="K10" s="18"/>
      <c r="L10" s="7" t="str">
        <f t="shared" si="5"/>
        <v>H80/40/6</v>
      </c>
      <c r="M10" s="7" t="str">
        <f t="shared" si="6"/>
        <v>L80/40/6</v>
      </c>
      <c r="N10" s="7" t="str">
        <f t="shared" si="7"/>
        <v>L80x40x6</v>
      </c>
      <c r="O10" s="7" t="str">
        <f t="shared" si="8"/>
        <v>H80x40x6</v>
      </c>
      <c r="P10" s="7"/>
      <c r="Q10" s="16" t="str">
        <f t="shared" si="9"/>
        <v>synonyms":["H80/40/6","L80/40/6","L80x40x6","H80x40x6"]}]},</v>
      </c>
      <c r="R10" s="8" t="str">
        <f t="shared" si="10"/>
        <v>{"L80/40/6": [{"shape_coords":[80,40,6,6,7,3.5,40,20],"shape_name":"LAngleNotParallel","synonyms":["H80/40/6","L80/40/6","L80x40x6","H80x40x6"]}]},</v>
      </c>
    </row>
    <row r="11" spans="1:18" s="8" customFormat="1">
      <c r="A11" s="7" t="str">
        <f t="shared" si="0"/>
        <v>L80/40/8</v>
      </c>
      <c r="B11" s="7">
        <v>80</v>
      </c>
      <c r="C11" s="7">
        <v>40</v>
      </c>
      <c r="D11" s="7">
        <v>8</v>
      </c>
      <c r="E11" s="7">
        <f t="shared" si="1"/>
        <v>8</v>
      </c>
      <c r="F11" s="7">
        <v>7</v>
      </c>
      <c r="G11" s="7">
        <f t="shared" si="2"/>
        <v>3.5</v>
      </c>
      <c r="H11" s="7">
        <f t="shared" si="3"/>
        <v>40</v>
      </c>
      <c r="I11" s="7">
        <f t="shared" si="4"/>
        <v>20</v>
      </c>
      <c r="J11" s="18" t="s">
        <v>1964</v>
      </c>
      <c r="K11" s="18"/>
      <c r="L11" s="7" t="str">
        <f t="shared" si="5"/>
        <v>H80/40/8</v>
      </c>
      <c r="M11" s="7" t="str">
        <f t="shared" si="6"/>
        <v>L80/40/8</v>
      </c>
      <c r="N11" s="7" t="str">
        <f t="shared" si="7"/>
        <v>L80x40x8</v>
      </c>
      <c r="O11" s="7" t="str">
        <f t="shared" si="8"/>
        <v>H80x40x8</v>
      </c>
      <c r="P11" s="7"/>
      <c r="Q11" s="16" t="str">
        <f t="shared" si="9"/>
        <v>synonyms":["H80/40/8","L80/40/8","L80x40x8","H80x40x8"]}]},</v>
      </c>
      <c r="R11" s="8" t="str">
        <f t="shared" si="10"/>
        <v>{"L80/40/8": [{"shape_coords":[80,40,8,8,7,3.5,40,20],"shape_name":"LAngleNotParallel","synonyms":["H80/40/8","L80/40/8","L80x40x8","H80x40x8"]}]},</v>
      </c>
    </row>
    <row r="12" spans="1:18" s="8" customFormat="1">
      <c r="A12" s="7" t="str">
        <f t="shared" si="0"/>
        <v>L80/60/7</v>
      </c>
      <c r="B12" s="7">
        <v>80</v>
      </c>
      <c r="C12" s="7">
        <v>60</v>
      </c>
      <c r="D12" s="7">
        <v>7</v>
      </c>
      <c r="E12" s="7">
        <f t="shared" si="1"/>
        <v>7</v>
      </c>
      <c r="F12" s="7">
        <v>8</v>
      </c>
      <c r="G12" s="7">
        <f t="shared" si="2"/>
        <v>4</v>
      </c>
      <c r="H12" s="7">
        <f t="shared" si="3"/>
        <v>40</v>
      </c>
      <c r="I12" s="7">
        <f t="shared" si="4"/>
        <v>30</v>
      </c>
      <c r="J12" s="18" t="s">
        <v>1964</v>
      </c>
      <c r="K12" s="18"/>
      <c r="L12" s="7" t="str">
        <f t="shared" si="5"/>
        <v>H80/60/7</v>
      </c>
      <c r="M12" s="7" t="str">
        <f t="shared" si="6"/>
        <v>L80/60/7</v>
      </c>
      <c r="N12" s="7" t="str">
        <f t="shared" si="7"/>
        <v>L80x60x7</v>
      </c>
      <c r="O12" s="7" t="str">
        <f t="shared" si="8"/>
        <v>H80x60x7</v>
      </c>
      <c r="P12" s="7"/>
      <c r="Q12" s="16" t="str">
        <f t="shared" si="9"/>
        <v>synonyms":["H80/60/7","L80/60/7","L80x60x7","H80x60x7"]}]},</v>
      </c>
      <c r="R12" s="8" t="str">
        <f t="shared" si="10"/>
        <v>{"L80/60/7": [{"shape_coords":[80,60,7,7,8,4,40,30],"shape_name":"LAngleNotParallel","synonyms":["H80/60/7","L80/60/7","L80x60x7","H80x60x7"]}]},</v>
      </c>
    </row>
    <row r="13" spans="1:18" s="8" customFormat="1">
      <c r="A13" s="7" t="str">
        <f t="shared" si="0"/>
        <v>L80/65/8</v>
      </c>
      <c r="B13" s="7">
        <v>80</v>
      </c>
      <c r="C13" s="7">
        <v>65</v>
      </c>
      <c r="D13" s="7">
        <v>8</v>
      </c>
      <c r="E13" s="7">
        <f t="shared" si="1"/>
        <v>8</v>
      </c>
      <c r="F13" s="7">
        <v>8</v>
      </c>
      <c r="G13" s="7">
        <f t="shared" si="2"/>
        <v>4</v>
      </c>
      <c r="H13" s="7">
        <f t="shared" si="3"/>
        <v>40</v>
      </c>
      <c r="I13" s="7">
        <f t="shared" si="4"/>
        <v>32.5</v>
      </c>
      <c r="J13" s="18" t="s">
        <v>1964</v>
      </c>
      <c r="K13" s="18"/>
      <c r="L13" s="7" t="str">
        <f t="shared" si="5"/>
        <v>H80/65/8</v>
      </c>
      <c r="M13" s="7" t="str">
        <f t="shared" si="6"/>
        <v>L80/65/8</v>
      </c>
      <c r="N13" s="7" t="str">
        <f t="shared" si="7"/>
        <v>L80x65x8</v>
      </c>
      <c r="O13" s="7" t="str">
        <f t="shared" si="8"/>
        <v>H80x65x8</v>
      </c>
      <c r="P13" s="7"/>
      <c r="Q13" s="16" t="str">
        <f t="shared" si="9"/>
        <v>synonyms":["H80/65/8","L80/65/8","L80x65x8","H80x65x8"]}]},</v>
      </c>
      <c r="R13" s="8" t="str">
        <f t="shared" si="10"/>
        <v>{"L80/65/8": [{"shape_coords":[80,65,8,8,8,4,40,32.5],"shape_name":"LAngleNotParallel","synonyms":["H80/65/8","L80/65/8","L80x65x8","H80x65x8"]}]},</v>
      </c>
    </row>
    <row r="14" spans="1:18" s="8" customFormat="1">
      <c r="A14" s="7" t="str">
        <f t="shared" si="0"/>
        <v>L90/60/8</v>
      </c>
      <c r="B14" s="7">
        <v>90</v>
      </c>
      <c r="C14" s="7">
        <v>60</v>
      </c>
      <c r="D14" s="7">
        <v>8</v>
      </c>
      <c r="E14" s="7">
        <f t="shared" si="1"/>
        <v>8</v>
      </c>
      <c r="F14" s="7">
        <v>7</v>
      </c>
      <c r="G14" s="7">
        <f t="shared" si="2"/>
        <v>3.5</v>
      </c>
      <c r="H14" s="7">
        <f t="shared" si="3"/>
        <v>45</v>
      </c>
      <c r="I14" s="7">
        <f t="shared" si="4"/>
        <v>30</v>
      </c>
      <c r="J14" s="18" t="s">
        <v>1964</v>
      </c>
      <c r="K14" s="18"/>
      <c r="L14" s="7" t="str">
        <f t="shared" si="5"/>
        <v>H90/60/8</v>
      </c>
      <c r="M14" s="7" t="str">
        <f t="shared" si="6"/>
        <v>L90/60/8</v>
      </c>
      <c r="N14" s="7" t="str">
        <f t="shared" si="7"/>
        <v>L90x60x8</v>
      </c>
      <c r="O14" s="7" t="str">
        <f t="shared" si="8"/>
        <v>H90x60x8</v>
      </c>
      <c r="P14" s="7"/>
      <c r="Q14" s="16" t="str">
        <f t="shared" si="9"/>
        <v>synonyms":["H90/60/8","L90/60/8","L90x60x8","H90x60x8"]}]},</v>
      </c>
      <c r="R14" s="8" t="str">
        <f t="shared" si="10"/>
        <v>{"L90/60/8": [{"shape_coords":[90,60,8,8,7,3.5,45,30],"shape_name":"LAngleNotParallel","synonyms":["H90/60/8","L90/60/8","L90x60x8","H90x60x8"]}]},</v>
      </c>
    </row>
    <row r="15" spans="1:18" s="8" customFormat="1">
      <c r="A15" s="7" t="str">
        <f t="shared" si="0"/>
        <v>L100/50/6</v>
      </c>
      <c r="B15" s="7">
        <v>100</v>
      </c>
      <c r="C15" s="7">
        <v>50</v>
      </c>
      <c r="D15" s="7">
        <v>6</v>
      </c>
      <c r="E15" s="7">
        <f t="shared" si="1"/>
        <v>6</v>
      </c>
      <c r="F15" s="7">
        <v>9</v>
      </c>
      <c r="G15" s="7">
        <f t="shared" si="2"/>
        <v>4.5</v>
      </c>
      <c r="H15" s="7">
        <f t="shared" si="3"/>
        <v>50</v>
      </c>
      <c r="I15" s="7">
        <f t="shared" si="4"/>
        <v>25</v>
      </c>
      <c r="J15" s="18" t="s">
        <v>1964</v>
      </c>
      <c r="K15" s="18"/>
      <c r="L15" s="7" t="str">
        <f t="shared" si="5"/>
        <v>H100/50/6</v>
      </c>
      <c r="M15" s="7" t="str">
        <f t="shared" si="6"/>
        <v>L100/50/6</v>
      </c>
      <c r="N15" s="7" t="str">
        <f t="shared" si="7"/>
        <v>L100x50x6</v>
      </c>
      <c r="O15" s="7" t="str">
        <f t="shared" si="8"/>
        <v>H100x50x6</v>
      </c>
      <c r="P15" s="7"/>
      <c r="Q15" s="16" t="str">
        <f t="shared" si="9"/>
        <v>synonyms":["H100/50/6","L100/50/6","L100x50x6","H100x50x6"]}]},</v>
      </c>
      <c r="R15" s="8" t="str">
        <f t="shared" si="10"/>
        <v>{"L100/50/6": [{"shape_coords":[100,50,6,6,9,4.5,50,25],"shape_name":"LAngleNotParallel","synonyms":["H100/50/6","L100/50/6","L100x50x6","H100x50x6"]}]},</v>
      </c>
    </row>
    <row r="16" spans="1:18" s="8" customFormat="1">
      <c r="A16" s="7" t="str">
        <f t="shared" si="0"/>
        <v>L100/50/8</v>
      </c>
      <c r="B16" s="7">
        <v>100</v>
      </c>
      <c r="C16" s="7">
        <v>50</v>
      </c>
      <c r="D16" s="7">
        <v>8</v>
      </c>
      <c r="E16" s="7">
        <f t="shared" si="1"/>
        <v>8</v>
      </c>
      <c r="F16" s="7">
        <v>9</v>
      </c>
      <c r="G16" s="7">
        <f t="shared" si="2"/>
        <v>4.5</v>
      </c>
      <c r="H16" s="7">
        <f t="shared" si="3"/>
        <v>50</v>
      </c>
      <c r="I16" s="7">
        <f t="shared" si="4"/>
        <v>25</v>
      </c>
      <c r="J16" s="18" t="s">
        <v>1964</v>
      </c>
      <c r="K16" s="18"/>
      <c r="L16" s="7" t="str">
        <f t="shared" si="5"/>
        <v>H100/50/8</v>
      </c>
      <c r="M16" s="7" t="str">
        <f t="shared" si="6"/>
        <v>L100/50/8</v>
      </c>
      <c r="N16" s="7" t="str">
        <f t="shared" si="7"/>
        <v>L100x50x8</v>
      </c>
      <c r="O16" s="7" t="str">
        <f t="shared" si="8"/>
        <v>H100x50x8</v>
      </c>
      <c r="P16" s="7"/>
      <c r="Q16" s="16" t="str">
        <f t="shared" si="9"/>
        <v>synonyms":["H100/50/8","L100/50/8","L100x50x8","H100x50x8"]}]},</v>
      </c>
      <c r="R16" s="8" t="str">
        <f t="shared" si="10"/>
        <v>{"L100/50/8": [{"shape_coords":[100,50,8,8,9,4.5,50,25],"shape_name":"LAngleNotParallel","synonyms":["H100/50/8","L100/50/8","L100x50x8","H100x50x8"]}]},</v>
      </c>
    </row>
    <row r="17" spans="1:18" s="8" customFormat="1">
      <c r="A17" s="7" t="str">
        <f t="shared" si="0"/>
        <v>L100/65/9</v>
      </c>
      <c r="B17" s="7">
        <v>100</v>
      </c>
      <c r="C17" s="7">
        <v>65</v>
      </c>
      <c r="D17" s="7">
        <v>9</v>
      </c>
      <c r="E17" s="7">
        <f t="shared" si="1"/>
        <v>9</v>
      </c>
      <c r="F17" s="7">
        <v>10</v>
      </c>
      <c r="G17" s="7">
        <f t="shared" si="2"/>
        <v>5</v>
      </c>
      <c r="H17" s="7">
        <f t="shared" si="3"/>
        <v>50</v>
      </c>
      <c r="I17" s="7">
        <f t="shared" si="4"/>
        <v>32.5</v>
      </c>
      <c r="J17" s="18" t="s">
        <v>1964</v>
      </c>
      <c r="K17" s="18"/>
      <c r="L17" s="7" t="str">
        <f t="shared" si="5"/>
        <v>H100/65/9</v>
      </c>
      <c r="M17" s="7" t="str">
        <f t="shared" si="6"/>
        <v>L100/65/9</v>
      </c>
      <c r="N17" s="7" t="str">
        <f t="shared" si="7"/>
        <v>L100x65x9</v>
      </c>
      <c r="O17" s="7" t="str">
        <f t="shared" si="8"/>
        <v>H100x65x9</v>
      </c>
      <c r="P17" s="7"/>
      <c r="Q17" s="16" t="str">
        <f t="shared" si="9"/>
        <v>synonyms":["H100/65/9","L100/65/9","L100x65x9","H100x65x9"]}]},</v>
      </c>
      <c r="R17" s="8" t="str">
        <f t="shared" si="10"/>
        <v>{"L100/65/9": [{"shape_coords":[100,65,9,9,10,5,50,32.5],"shape_name":"LAngleNotParallel","synonyms":["H100/65/9","L100/65/9","L100x65x9","H100x65x9"]}]},</v>
      </c>
    </row>
    <row r="18" spans="1:18" s="8" customFormat="1">
      <c r="A18" s="7" t="str">
        <f t="shared" si="0"/>
        <v>L120/80/8</v>
      </c>
      <c r="B18" s="7">
        <v>120</v>
      </c>
      <c r="C18" s="7">
        <v>80</v>
      </c>
      <c r="D18" s="7">
        <v>8</v>
      </c>
      <c r="E18" s="7">
        <f t="shared" si="1"/>
        <v>8</v>
      </c>
      <c r="F18" s="7">
        <v>11</v>
      </c>
      <c r="G18" s="7">
        <f t="shared" si="2"/>
        <v>5.5</v>
      </c>
      <c r="H18" s="7">
        <f t="shared" si="3"/>
        <v>60</v>
      </c>
      <c r="I18" s="7">
        <f t="shared" si="4"/>
        <v>40</v>
      </c>
      <c r="J18" s="18" t="s">
        <v>1964</v>
      </c>
      <c r="K18" s="18"/>
      <c r="L18" s="7" t="str">
        <f t="shared" si="5"/>
        <v>H120/80/8</v>
      </c>
      <c r="M18" s="7" t="str">
        <f t="shared" si="6"/>
        <v>L120/80/8</v>
      </c>
      <c r="N18" s="7" t="str">
        <f t="shared" si="7"/>
        <v>L120x80x8</v>
      </c>
      <c r="O18" s="7" t="str">
        <f t="shared" si="8"/>
        <v>H120x80x8</v>
      </c>
      <c r="P18" s="7"/>
      <c r="Q18" s="16" t="str">
        <f t="shared" si="9"/>
        <v>synonyms":["H120/80/8","L120/80/8","L120x80x8","H120x80x8"]}]},</v>
      </c>
      <c r="R18" s="8" t="str">
        <f t="shared" si="10"/>
        <v>{"L120/80/8": [{"shape_coords":[120,80,8,8,11,5.5,60,40],"shape_name":"LAngleNotParallel","synonyms":["H120/80/8","L120/80/8","L120x80x8","H120x80x8"]}]},</v>
      </c>
    </row>
    <row r="19" spans="1:18" s="8" customFormat="1">
      <c r="A19" s="7" t="str">
        <f t="shared" si="0"/>
        <v>L120/80/10</v>
      </c>
      <c r="B19" s="7">
        <v>120</v>
      </c>
      <c r="C19" s="7">
        <v>80</v>
      </c>
      <c r="D19" s="7">
        <v>10</v>
      </c>
      <c r="E19" s="7">
        <f t="shared" si="1"/>
        <v>10</v>
      </c>
      <c r="F19" s="7">
        <v>11</v>
      </c>
      <c r="G19" s="7">
        <f t="shared" si="2"/>
        <v>5.5</v>
      </c>
      <c r="H19" s="7">
        <f t="shared" si="3"/>
        <v>60</v>
      </c>
      <c r="I19" s="7">
        <f t="shared" si="4"/>
        <v>40</v>
      </c>
      <c r="J19" s="18" t="s">
        <v>1964</v>
      </c>
      <c r="K19" s="18"/>
      <c r="L19" s="7" t="str">
        <f t="shared" si="5"/>
        <v>H120/80/10</v>
      </c>
      <c r="M19" s="7" t="str">
        <f t="shared" si="6"/>
        <v>L120/80/10</v>
      </c>
      <c r="N19" s="7" t="str">
        <f t="shared" si="7"/>
        <v>L120x80x10</v>
      </c>
      <c r="O19" s="7" t="str">
        <f t="shared" si="8"/>
        <v>H120x80x10</v>
      </c>
      <c r="P19" s="7"/>
      <c r="Q19" s="16" t="str">
        <f t="shared" si="9"/>
        <v>synonyms":["H120/80/10","L120/80/10","L120x80x10","H120x80x10"]}]},</v>
      </c>
      <c r="R19" s="8" t="str">
        <f t="shared" si="10"/>
        <v>{"L120/80/10": [{"shape_coords":[120,80,10,10,11,5.5,60,40],"shape_name":"LAngleNotParallel","synonyms":["H120/80/10","L120/80/10","L120x80x10","H120x80x10"]}]},</v>
      </c>
    </row>
    <row r="20" spans="1:18" s="8" customFormat="1">
      <c r="A20" s="7" t="str">
        <f t="shared" si="0"/>
        <v>L130/65/8</v>
      </c>
      <c r="B20" s="7">
        <v>130</v>
      </c>
      <c r="C20" s="7">
        <v>65</v>
      </c>
      <c r="D20" s="7">
        <v>8</v>
      </c>
      <c r="E20" s="7">
        <f t="shared" si="1"/>
        <v>8</v>
      </c>
      <c r="F20" s="7">
        <v>11</v>
      </c>
      <c r="G20" s="7">
        <f t="shared" si="2"/>
        <v>5.5</v>
      </c>
      <c r="H20" s="7">
        <f t="shared" si="3"/>
        <v>65</v>
      </c>
      <c r="I20" s="7">
        <f t="shared" si="4"/>
        <v>32.5</v>
      </c>
      <c r="J20" s="18" t="s">
        <v>1964</v>
      </c>
      <c r="K20" s="18"/>
      <c r="L20" s="7" t="str">
        <f t="shared" si="5"/>
        <v>H130/65/8</v>
      </c>
      <c r="M20" s="7" t="str">
        <f t="shared" si="6"/>
        <v>L130/65/8</v>
      </c>
      <c r="N20" s="7" t="str">
        <f t="shared" si="7"/>
        <v>L130x65x8</v>
      </c>
      <c r="O20" s="7" t="str">
        <f t="shared" si="8"/>
        <v>H130x65x8</v>
      </c>
      <c r="P20" s="7"/>
      <c r="Q20" s="16" t="str">
        <f t="shared" si="9"/>
        <v>synonyms":["H130/65/8","L130/65/8","L130x65x8","H130x65x8"]}]},</v>
      </c>
      <c r="R20" s="8" t="str">
        <f t="shared" si="10"/>
        <v>{"L130/65/8": [{"shape_coords":[130,65,8,8,11,5.5,65,32.5],"shape_name":"LAngleNotParallel","synonyms":["H130/65/8","L130/65/8","L130x65x8","H130x65x8"]}]},</v>
      </c>
    </row>
    <row r="21" spans="1:18" s="8" customFormat="1">
      <c r="A21" s="7" t="str">
        <f t="shared" si="0"/>
        <v>L130/65/10</v>
      </c>
      <c r="B21" s="7">
        <v>130</v>
      </c>
      <c r="C21" s="7">
        <v>65</v>
      </c>
      <c r="D21" s="7">
        <v>10</v>
      </c>
      <c r="E21" s="7">
        <f t="shared" si="1"/>
        <v>10</v>
      </c>
      <c r="F21" s="7">
        <v>11</v>
      </c>
      <c r="G21" s="7">
        <f t="shared" si="2"/>
        <v>5.5</v>
      </c>
      <c r="H21" s="7">
        <f t="shared" si="3"/>
        <v>65</v>
      </c>
      <c r="I21" s="7">
        <f t="shared" si="4"/>
        <v>32.5</v>
      </c>
      <c r="J21" s="18" t="s">
        <v>1964</v>
      </c>
      <c r="K21" s="18"/>
      <c r="L21" s="7" t="str">
        <f t="shared" si="5"/>
        <v>H130/65/10</v>
      </c>
      <c r="M21" s="7" t="str">
        <f t="shared" si="6"/>
        <v>L130/65/10</v>
      </c>
      <c r="N21" s="7" t="str">
        <f t="shared" si="7"/>
        <v>L130x65x10</v>
      </c>
      <c r="O21" s="7" t="str">
        <f t="shared" si="8"/>
        <v>H130x65x10</v>
      </c>
      <c r="P21" s="7"/>
      <c r="Q21" s="16" t="str">
        <f t="shared" si="9"/>
        <v>synonyms":["H130/65/10","L130/65/10","L130x65x10","H130x65x10"]}]},</v>
      </c>
      <c r="R21" s="8" t="str">
        <f t="shared" si="10"/>
        <v>{"L130/65/10": [{"shape_coords":[130,65,10,10,11,5.5,65,32.5],"shape_name":"LAngleNotParallel","synonyms":["H130/65/10","L130/65/10","L130x65x10","H130x65x10"]}]},</v>
      </c>
    </row>
    <row r="22" spans="1:18" s="8" customFormat="1">
      <c r="A22" s="7" t="str">
        <f t="shared" si="0"/>
        <v>L150/75/9</v>
      </c>
      <c r="B22" s="7">
        <v>150</v>
      </c>
      <c r="C22" s="7">
        <v>75</v>
      </c>
      <c r="D22" s="7">
        <v>9</v>
      </c>
      <c r="E22" s="7">
        <f t="shared" si="1"/>
        <v>9</v>
      </c>
      <c r="F22" s="7">
        <v>11</v>
      </c>
      <c r="G22" s="7">
        <f t="shared" si="2"/>
        <v>5.5</v>
      </c>
      <c r="H22" s="7">
        <f t="shared" si="3"/>
        <v>75</v>
      </c>
      <c r="I22" s="7">
        <f t="shared" si="4"/>
        <v>37.5</v>
      </c>
      <c r="J22" s="18" t="s">
        <v>1964</v>
      </c>
      <c r="K22" s="18"/>
      <c r="L22" s="7" t="str">
        <f t="shared" si="5"/>
        <v>H150/75/9</v>
      </c>
      <c r="M22" s="7" t="str">
        <f t="shared" si="6"/>
        <v>L150/75/9</v>
      </c>
      <c r="N22" s="7" t="str">
        <f t="shared" si="7"/>
        <v>L150x75x9</v>
      </c>
      <c r="O22" s="7" t="str">
        <f t="shared" si="8"/>
        <v>H150x75x9</v>
      </c>
      <c r="P22" s="7"/>
      <c r="Q22" s="16" t="str">
        <f t="shared" si="9"/>
        <v>synonyms":["H150/75/9","L150/75/9","L150x75x9","H150x75x9"]}]},</v>
      </c>
      <c r="R22" s="8" t="str">
        <f t="shared" si="10"/>
        <v>{"L150/75/9": [{"shape_coords":[150,75,9,9,11,5.5,75,37.5],"shape_name":"LAngleNotParallel","synonyms":["H150/75/9","L150/75/9","L150x75x9","H150x75x9"]}]},</v>
      </c>
    </row>
    <row r="23" spans="1:18" s="8" customFormat="1">
      <c r="A23" s="7" t="str">
        <f t="shared" si="0"/>
        <v>L150/75/11</v>
      </c>
      <c r="B23" s="7">
        <v>150</v>
      </c>
      <c r="C23" s="7">
        <v>75</v>
      </c>
      <c r="D23" s="7">
        <v>11</v>
      </c>
      <c r="E23" s="7">
        <f t="shared" si="1"/>
        <v>11</v>
      </c>
      <c r="F23" s="7">
        <v>11</v>
      </c>
      <c r="G23" s="7">
        <f t="shared" si="2"/>
        <v>5.5</v>
      </c>
      <c r="H23" s="7">
        <f t="shared" si="3"/>
        <v>75</v>
      </c>
      <c r="I23" s="7">
        <f t="shared" si="4"/>
        <v>37.5</v>
      </c>
      <c r="J23" s="18" t="s">
        <v>1964</v>
      </c>
      <c r="K23" s="18"/>
      <c r="L23" s="7" t="str">
        <f t="shared" si="5"/>
        <v>H150/75/11</v>
      </c>
      <c r="M23" s="7" t="str">
        <f t="shared" si="6"/>
        <v>L150/75/11</v>
      </c>
      <c r="N23" s="7" t="str">
        <f t="shared" si="7"/>
        <v>L150x75x11</v>
      </c>
      <c r="O23" s="7" t="str">
        <f t="shared" si="8"/>
        <v>H150x75x11</v>
      </c>
      <c r="P23" s="7"/>
      <c r="Q23" s="16" t="str">
        <f t="shared" si="9"/>
        <v>synonyms":["H150/75/11","L150/75/11","L150x75x11","H150x75x11"]}]},</v>
      </c>
      <c r="R23" s="8" t="str">
        <f t="shared" si="10"/>
        <v>{"L150/75/11": [{"shape_coords":[150,75,11,11,11,5.5,75,37.5],"shape_name":"LAngleNotParallel","synonyms":["H150/75/11","L150/75/11","L150x75x11","H150x75x11"]}]},</v>
      </c>
    </row>
    <row r="24" spans="1:18" s="8" customFormat="1" ht="25.5">
      <c r="A24" s="7" t="str">
        <f t="shared" si="0"/>
        <v>L150/100/10</v>
      </c>
      <c r="B24" s="7">
        <v>150</v>
      </c>
      <c r="C24" s="7">
        <v>100</v>
      </c>
      <c r="D24" s="7">
        <v>10</v>
      </c>
      <c r="E24" s="7">
        <f t="shared" si="1"/>
        <v>10</v>
      </c>
      <c r="F24" s="7">
        <v>13</v>
      </c>
      <c r="G24" s="7">
        <f t="shared" si="2"/>
        <v>6.5</v>
      </c>
      <c r="H24" s="7">
        <f t="shared" si="3"/>
        <v>75</v>
      </c>
      <c r="I24" s="7">
        <f t="shared" si="4"/>
        <v>50</v>
      </c>
      <c r="J24" s="18" t="s">
        <v>1964</v>
      </c>
      <c r="K24" s="18"/>
      <c r="L24" s="7" t="str">
        <f t="shared" si="5"/>
        <v>H150/100/10</v>
      </c>
      <c r="M24" s="7" t="str">
        <f t="shared" si="6"/>
        <v>L150/100/10</v>
      </c>
      <c r="N24" s="7" t="str">
        <f t="shared" si="7"/>
        <v>L150x100x10</v>
      </c>
      <c r="O24" s="7" t="str">
        <f t="shared" si="8"/>
        <v>H150x100x10</v>
      </c>
      <c r="P24" s="7"/>
      <c r="Q24" s="16" t="str">
        <f t="shared" si="9"/>
        <v>synonyms":["H150/100/10","L150/100/10","L150x100x10","H150x100x10"]}]},</v>
      </c>
      <c r="R24" s="8" t="str">
        <f t="shared" si="10"/>
        <v>{"L150/100/10": [{"shape_coords":[150,100,10,10,13,6.5,75,50],"shape_name":"LAngleNotParallel","synonyms":["H150/100/10","L150/100/10","L150x100x10","H150x100x10"]}]},</v>
      </c>
    </row>
    <row r="25" spans="1:18" s="8" customFormat="1" ht="25.5">
      <c r="A25" s="7" t="str">
        <f t="shared" si="0"/>
        <v>L150/100/12</v>
      </c>
      <c r="B25" s="7">
        <v>150</v>
      </c>
      <c r="C25" s="7">
        <v>100</v>
      </c>
      <c r="D25" s="7">
        <v>12</v>
      </c>
      <c r="E25" s="7">
        <f t="shared" si="1"/>
        <v>12</v>
      </c>
      <c r="F25" s="7">
        <v>13</v>
      </c>
      <c r="G25" s="7">
        <f t="shared" si="2"/>
        <v>6.5</v>
      </c>
      <c r="H25" s="7">
        <f t="shared" si="3"/>
        <v>75</v>
      </c>
      <c r="I25" s="7">
        <f t="shared" si="4"/>
        <v>50</v>
      </c>
      <c r="J25" s="18" t="s">
        <v>1964</v>
      </c>
      <c r="K25" s="18"/>
      <c r="L25" s="7" t="str">
        <f t="shared" si="5"/>
        <v>H150/100/12</v>
      </c>
      <c r="M25" s="7" t="str">
        <f t="shared" si="6"/>
        <v>L150/100/12</v>
      </c>
      <c r="N25" s="7" t="str">
        <f t="shared" si="7"/>
        <v>L150x100x12</v>
      </c>
      <c r="O25" s="7" t="str">
        <f t="shared" si="8"/>
        <v>H150x100x12</v>
      </c>
      <c r="P25" s="7"/>
      <c r="Q25" s="16" t="str">
        <f t="shared" si="9"/>
        <v>synonyms":["H150/100/12","L150/100/12","L150x100x12","H150x100x12"]}]},</v>
      </c>
      <c r="R25" s="8" t="str">
        <f t="shared" si="10"/>
        <v>{"L150/100/12": [{"shape_coords":[150,100,12,12,13,6.5,75,50],"shape_name":"LAngleNotParallel","synonyms":["H150/100/12","L150/100/12","L150x100x12","H150x100x12"]}]},</v>
      </c>
    </row>
    <row r="26" spans="1:18" s="8" customFormat="1">
      <c r="A26" s="7" t="str">
        <f t="shared" si="0"/>
        <v>L160/80/10</v>
      </c>
      <c r="B26" s="7">
        <v>160</v>
      </c>
      <c r="C26" s="7">
        <v>80</v>
      </c>
      <c r="D26" s="7">
        <v>10</v>
      </c>
      <c r="E26" s="7">
        <f t="shared" si="1"/>
        <v>10</v>
      </c>
      <c r="F26" s="7">
        <v>13</v>
      </c>
      <c r="G26" s="7">
        <f t="shared" si="2"/>
        <v>6.5</v>
      </c>
      <c r="H26" s="7">
        <f t="shared" si="3"/>
        <v>80</v>
      </c>
      <c r="I26" s="7">
        <f t="shared" si="4"/>
        <v>40</v>
      </c>
      <c r="J26" s="18" t="s">
        <v>1964</v>
      </c>
      <c r="K26" s="18"/>
      <c r="L26" s="7" t="str">
        <f t="shared" si="5"/>
        <v>H160/80/10</v>
      </c>
      <c r="M26" s="7" t="str">
        <f t="shared" si="6"/>
        <v>L160/80/10</v>
      </c>
      <c r="N26" s="7" t="str">
        <f t="shared" si="7"/>
        <v>L160x80x10</v>
      </c>
      <c r="O26" s="7" t="str">
        <f t="shared" si="8"/>
        <v>H160x80x10</v>
      </c>
      <c r="P26" s="7"/>
      <c r="Q26" s="16" t="str">
        <f t="shared" si="9"/>
        <v>synonyms":["H160/80/10","L160/80/10","L160x80x10","H160x80x10"]}]},</v>
      </c>
      <c r="R26" s="8" t="str">
        <f t="shared" si="10"/>
        <v>{"L160/80/10": [{"shape_coords":[160,80,10,10,13,6.5,80,40],"shape_name":"LAngleNotParallel","synonyms":["H160/80/10","L160/80/10","L160x80x10","H160x80x10"]}]},</v>
      </c>
    </row>
    <row r="27" spans="1:18" s="8" customFormat="1">
      <c r="A27" s="7" t="str">
        <f t="shared" si="0"/>
        <v>L160/80/12</v>
      </c>
      <c r="B27" s="7">
        <v>160</v>
      </c>
      <c r="C27" s="7">
        <v>80</v>
      </c>
      <c r="D27" s="7">
        <v>12</v>
      </c>
      <c r="E27" s="7">
        <f t="shared" si="1"/>
        <v>12</v>
      </c>
      <c r="F27" s="7">
        <v>13</v>
      </c>
      <c r="G27" s="7">
        <f t="shared" si="2"/>
        <v>6.5</v>
      </c>
      <c r="H27" s="7">
        <f t="shared" si="3"/>
        <v>80</v>
      </c>
      <c r="I27" s="7">
        <f t="shared" si="4"/>
        <v>40</v>
      </c>
      <c r="J27" s="18" t="s">
        <v>1964</v>
      </c>
      <c r="K27" s="18"/>
      <c r="L27" s="7" t="str">
        <f t="shared" si="5"/>
        <v>H160/80/12</v>
      </c>
      <c r="M27" s="7" t="str">
        <f t="shared" si="6"/>
        <v>L160/80/12</v>
      </c>
      <c r="N27" s="7" t="str">
        <f t="shared" si="7"/>
        <v>L160x80x12</v>
      </c>
      <c r="O27" s="7" t="str">
        <f t="shared" si="8"/>
        <v>H160x80x12</v>
      </c>
      <c r="P27" s="7"/>
      <c r="Q27" s="16" t="str">
        <f t="shared" si="9"/>
        <v>synonyms":["H160/80/12","L160/80/12","L160x80x12","H160x80x12"]}]},</v>
      </c>
      <c r="R27" s="8" t="str">
        <f t="shared" si="10"/>
        <v>{"L160/80/12": [{"shape_coords":[160,80,12,12,13,6.5,80,40],"shape_name":"LAngleNotParallel","synonyms":["H160/80/12","L160/80/12","L160x80x12","H160x80x12"]}]},</v>
      </c>
    </row>
    <row r="28" spans="1:18" s="8" customFormat="1">
      <c r="A28" s="7" t="str">
        <f t="shared" si="0"/>
        <v>L180/90/10</v>
      </c>
      <c r="B28" s="7">
        <v>180</v>
      </c>
      <c r="C28" s="7">
        <v>90</v>
      </c>
      <c r="D28" s="7">
        <v>10</v>
      </c>
      <c r="E28" s="7">
        <f t="shared" si="1"/>
        <v>10</v>
      </c>
      <c r="F28" s="7">
        <v>14</v>
      </c>
      <c r="G28" s="7">
        <f t="shared" si="2"/>
        <v>7</v>
      </c>
      <c r="H28" s="7">
        <f t="shared" si="3"/>
        <v>90</v>
      </c>
      <c r="I28" s="7">
        <f t="shared" si="4"/>
        <v>45</v>
      </c>
      <c r="J28" s="18" t="s">
        <v>1964</v>
      </c>
      <c r="K28" s="18"/>
      <c r="L28" s="7" t="str">
        <f t="shared" si="5"/>
        <v>H180/90/10</v>
      </c>
      <c r="M28" s="7" t="str">
        <f t="shared" si="6"/>
        <v>L180/90/10</v>
      </c>
      <c r="N28" s="7" t="str">
        <f t="shared" si="7"/>
        <v>L180x90x10</v>
      </c>
      <c r="O28" s="7" t="str">
        <f t="shared" si="8"/>
        <v>H180x90x10</v>
      </c>
      <c r="P28" s="7"/>
      <c r="Q28" s="16" t="str">
        <f t="shared" si="9"/>
        <v>synonyms":["H180/90/10","L180/90/10","L180x90x10","H180x90x10"]}]},</v>
      </c>
      <c r="R28" s="8" t="str">
        <f t="shared" si="10"/>
        <v>{"L180/90/10": [{"shape_coords":[180,90,10,10,14,7,90,45],"shape_name":"LAngleNotParallel","synonyms":["H180/90/10","L180/90/10","L180x90x10","H180x90x10"]}]},</v>
      </c>
    </row>
    <row r="29" spans="1:18" s="8" customFormat="1" ht="25.5">
      <c r="A29" s="7" t="str">
        <f t="shared" si="0"/>
        <v>L200/100/10</v>
      </c>
      <c r="B29" s="7">
        <v>200</v>
      </c>
      <c r="C29" s="7">
        <v>100</v>
      </c>
      <c r="D29" s="7">
        <v>10</v>
      </c>
      <c r="E29" s="7">
        <f t="shared" si="1"/>
        <v>10</v>
      </c>
      <c r="F29" s="7">
        <v>15</v>
      </c>
      <c r="G29" s="7">
        <f t="shared" si="2"/>
        <v>7.5</v>
      </c>
      <c r="H29" s="7">
        <f t="shared" si="3"/>
        <v>100</v>
      </c>
      <c r="I29" s="7">
        <f t="shared" si="4"/>
        <v>50</v>
      </c>
      <c r="J29" s="18" t="s">
        <v>1964</v>
      </c>
      <c r="K29" s="18"/>
      <c r="L29" s="7" t="str">
        <f t="shared" si="5"/>
        <v>H200/100/10</v>
      </c>
      <c r="M29" s="7" t="str">
        <f t="shared" si="6"/>
        <v>L200/100/10</v>
      </c>
      <c r="N29" s="7" t="str">
        <f t="shared" si="7"/>
        <v>L200x100x10</v>
      </c>
      <c r="O29" s="7" t="str">
        <f t="shared" si="8"/>
        <v>H200x100x10</v>
      </c>
      <c r="P29" s="7"/>
      <c r="Q29" s="16" t="str">
        <f t="shared" si="9"/>
        <v>synonyms":["H200/100/10","L200/100/10","L200x100x10","H200x100x10"]}]},</v>
      </c>
      <c r="R29" s="8" t="str">
        <f t="shared" si="10"/>
        <v>{"L200/100/10": [{"shape_coords":[200,100,10,10,15,7.5,100,50],"shape_name":"LAngleNotParallel","synonyms":["H200/100/10","L200/100/10","L200x100x10","H200x100x10"]}]},</v>
      </c>
    </row>
    <row r="30" spans="1:18" s="8" customFormat="1" ht="25.5">
      <c r="A30" s="7" t="str">
        <f t="shared" si="0"/>
        <v>L200/100/12</v>
      </c>
      <c r="B30" s="7">
        <v>200</v>
      </c>
      <c r="C30" s="7">
        <v>100</v>
      </c>
      <c r="D30" s="7">
        <v>12</v>
      </c>
      <c r="E30" s="7">
        <f t="shared" si="1"/>
        <v>12</v>
      </c>
      <c r="F30" s="7">
        <v>15</v>
      </c>
      <c r="G30" s="7">
        <f t="shared" si="2"/>
        <v>7.5</v>
      </c>
      <c r="H30" s="7">
        <f t="shared" si="3"/>
        <v>100</v>
      </c>
      <c r="I30" s="7">
        <f t="shared" si="4"/>
        <v>50</v>
      </c>
      <c r="J30" s="18" t="s">
        <v>1964</v>
      </c>
      <c r="K30" s="18"/>
      <c r="L30" s="7" t="str">
        <f t="shared" si="5"/>
        <v>H200/100/12</v>
      </c>
      <c r="M30" s="7" t="str">
        <f t="shared" si="6"/>
        <v>L200/100/12</v>
      </c>
      <c r="N30" s="7" t="str">
        <f t="shared" si="7"/>
        <v>L200x100x12</v>
      </c>
      <c r="O30" s="7" t="str">
        <f t="shared" si="8"/>
        <v>H200x100x12</v>
      </c>
      <c r="P30" s="7"/>
      <c r="Q30" s="16" t="str">
        <f t="shared" si="9"/>
        <v>synonyms":["H200/100/12","L200/100/12","L200x100x12","H200x100x12"]}]},</v>
      </c>
      <c r="R30" s="8" t="str">
        <f t="shared" si="10"/>
        <v>{"L200/100/12": [{"shape_coords":[200,100,12,12,15,7.5,100,50],"shape_name":"LAngleNotParallel","synonyms":["H200/100/12","L200/100/12","L200x100x12","H200x100x12"]}]},</v>
      </c>
    </row>
    <row r="31" spans="1:18" s="8" customFormat="1" ht="25.5">
      <c r="A31" s="7" t="str">
        <f t="shared" si="0"/>
        <v>L200/100/14</v>
      </c>
      <c r="B31" s="7">
        <v>200</v>
      </c>
      <c r="C31" s="7">
        <v>100</v>
      </c>
      <c r="D31" s="7">
        <v>14</v>
      </c>
      <c r="E31" s="7">
        <f t="shared" si="1"/>
        <v>14</v>
      </c>
      <c r="F31" s="7">
        <v>15</v>
      </c>
      <c r="G31" s="7">
        <f t="shared" si="2"/>
        <v>7.5</v>
      </c>
      <c r="H31" s="7">
        <f t="shared" si="3"/>
        <v>100</v>
      </c>
      <c r="I31" s="7">
        <f t="shared" si="4"/>
        <v>50</v>
      </c>
      <c r="J31" s="18" t="s">
        <v>1964</v>
      </c>
      <c r="K31" s="18"/>
      <c r="L31" s="7" t="str">
        <f t="shared" si="5"/>
        <v>H200/100/14</v>
      </c>
      <c r="M31" s="7" t="str">
        <f t="shared" si="6"/>
        <v>L200/100/14</v>
      </c>
      <c r="N31" s="7" t="str">
        <f t="shared" si="7"/>
        <v>L200x100x14</v>
      </c>
      <c r="O31" s="7" t="str">
        <f t="shared" si="8"/>
        <v>H200x100x14</v>
      </c>
      <c r="P31" s="7"/>
      <c r="Q31" s="16" t="str">
        <f t="shared" si="9"/>
        <v>synonyms":["H200/100/14","L200/100/14","L200x100x14","H200x100x14"]}]},</v>
      </c>
      <c r="R31" s="8" t="str">
        <f t="shared" si="10"/>
        <v>{"L200/100/14": [{"shape_coords":[200,100,14,14,15,7.5,100,50],"shape_name":"LAngleNotParallel","synonyms":["H200/100/14","L200/100/14","L200x100x14","H200x100x14"]}]},</v>
      </c>
    </row>
    <row r="32" spans="1:18" s="8" customFormat="1">
      <c r="A32" s="7"/>
      <c r="B32" s="7"/>
      <c r="C32" s="7"/>
      <c r="D32" s="7"/>
      <c r="E32" s="7"/>
      <c r="F32" s="7"/>
      <c r="G32" s="7"/>
      <c r="H32" s="7"/>
      <c r="I32" s="7"/>
      <c r="J32" s="18"/>
      <c r="K32" s="18"/>
      <c r="L32" s="7"/>
      <c r="M32" s="7"/>
      <c r="N32" s="7"/>
      <c r="O32" s="7"/>
      <c r="P32" s="7"/>
      <c r="Q32" s="16"/>
    </row>
    <row r="33" spans="1:17" s="8" customFormat="1">
      <c r="A33" s="7"/>
      <c r="B33" s="7"/>
      <c r="C33" s="7"/>
      <c r="D33" s="7"/>
      <c r="E33" s="7"/>
      <c r="F33" s="7"/>
      <c r="H33" s="19" t="s">
        <v>1966</v>
      </c>
      <c r="I33" s="19" t="s">
        <v>1966</v>
      </c>
      <c r="J33" s="18"/>
      <c r="K33" s="18"/>
      <c r="L33" s="7"/>
      <c r="M33" s="7"/>
      <c r="N33" s="7"/>
      <c r="O33" s="7"/>
      <c r="P33" s="7"/>
      <c r="Q33" s="16"/>
    </row>
    <row r="34" spans="1:17" s="8" customFormat="1">
      <c r="A34" s="7"/>
      <c r="B34" s="7"/>
      <c r="C34" s="7"/>
      <c r="D34" s="7"/>
      <c r="E34" s="7"/>
      <c r="F34" s="7"/>
      <c r="G34" s="7"/>
      <c r="H34" s="7"/>
      <c r="I34" s="7"/>
      <c r="J34" s="18"/>
      <c r="K34" s="18"/>
      <c r="L34" s="7"/>
      <c r="M34" s="7"/>
      <c r="N34" s="7"/>
      <c r="O34" s="7"/>
      <c r="P34" s="7"/>
      <c r="Q34" s="16"/>
    </row>
    <row r="35" spans="1:17" s="8" customFormat="1">
      <c r="A35" s="7"/>
      <c r="B35" s="7"/>
      <c r="C35" s="7"/>
      <c r="D35" s="7"/>
      <c r="E35" s="7"/>
      <c r="F35" s="7"/>
      <c r="G35" s="7"/>
      <c r="H35" s="7"/>
      <c r="I35" s="7"/>
      <c r="J35" s="18"/>
      <c r="K35" s="18"/>
      <c r="L35" s="7"/>
      <c r="M35" s="7"/>
      <c r="N35" s="7"/>
      <c r="O35" s="7"/>
      <c r="P35" s="7"/>
      <c r="Q35" s="16"/>
    </row>
    <row r="36" spans="1:17" s="8" customFormat="1">
      <c r="A36" s="7"/>
      <c r="B36" s="7"/>
      <c r="C36" s="7"/>
      <c r="D36" s="7"/>
      <c r="E36" s="7"/>
      <c r="F36" s="7"/>
      <c r="G36" s="7"/>
      <c r="H36" s="7"/>
      <c r="I36" s="7"/>
      <c r="J36" s="18"/>
      <c r="K36" s="18"/>
      <c r="L36" s="7"/>
      <c r="M36" s="7"/>
      <c r="N36" s="7"/>
      <c r="O36" s="7"/>
      <c r="P36" s="7"/>
      <c r="Q36" s="16"/>
    </row>
    <row r="37" spans="1:17" s="8" customFormat="1">
      <c r="A37" s="7"/>
      <c r="B37" s="7"/>
      <c r="C37" s="7"/>
      <c r="D37" s="7"/>
      <c r="E37" s="7"/>
      <c r="F37" s="7"/>
      <c r="G37" s="7"/>
      <c r="H37" s="7"/>
      <c r="I37" s="7"/>
      <c r="J37" s="18"/>
      <c r="K37" s="18"/>
      <c r="L37" s="7"/>
      <c r="M37" s="7"/>
      <c r="N37" s="7"/>
      <c r="O37" s="7"/>
      <c r="P37" s="7"/>
      <c r="Q37" s="16"/>
    </row>
    <row r="38" spans="1:17" s="8" customFormat="1">
      <c r="A38" s="7"/>
      <c r="B38" s="7"/>
      <c r="C38" s="7"/>
      <c r="D38" s="7"/>
      <c r="E38" s="7"/>
      <c r="F38" s="7"/>
      <c r="G38" s="7"/>
      <c r="H38" s="7"/>
      <c r="I38" s="7"/>
      <c r="J38" s="18"/>
      <c r="K38" s="18"/>
      <c r="L38" s="7"/>
      <c r="M38" s="7"/>
      <c r="N38" s="7"/>
      <c r="O38" s="7"/>
      <c r="P38" s="7"/>
      <c r="Q38" s="16"/>
    </row>
    <row r="39" spans="1:17" s="8" customFormat="1">
      <c r="A39" s="7"/>
      <c r="B39" s="7"/>
      <c r="C39" s="7"/>
      <c r="D39" s="7"/>
      <c r="E39" s="7"/>
      <c r="F39" s="7"/>
      <c r="G39" s="7"/>
      <c r="H39" s="7"/>
      <c r="I39" s="7"/>
      <c r="J39" s="18"/>
      <c r="K39" s="18"/>
      <c r="L39" s="7"/>
      <c r="M39" s="7"/>
      <c r="N39" s="7"/>
      <c r="O39" s="7"/>
      <c r="P39" s="7"/>
      <c r="Q39" s="16"/>
    </row>
    <row r="40" spans="1:17" s="8" customFormat="1">
      <c r="A40" s="7"/>
      <c r="B40" s="7"/>
      <c r="C40" s="7"/>
      <c r="D40" s="7"/>
      <c r="E40" s="7"/>
      <c r="F40" s="7"/>
      <c r="G40" s="7"/>
      <c r="H40" s="7"/>
      <c r="I40" s="7"/>
      <c r="J40" s="18"/>
      <c r="K40" s="18"/>
      <c r="L40" s="7"/>
      <c r="M40" s="7"/>
      <c r="N40" s="7"/>
      <c r="O40" s="7"/>
      <c r="P40" s="7"/>
      <c r="Q40" s="16"/>
    </row>
    <row r="41" spans="1:17" s="8" customFormat="1">
      <c r="A41" s="7"/>
      <c r="B41" s="7"/>
      <c r="C41" s="7"/>
      <c r="D41" s="7"/>
      <c r="E41" s="7"/>
      <c r="F41" s="7"/>
      <c r="G41" s="7"/>
      <c r="H41" s="7"/>
      <c r="I41" s="7"/>
      <c r="J41" s="18"/>
      <c r="K41" s="18"/>
      <c r="L41" s="7"/>
      <c r="M41" s="7"/>
      <c r="N41" s="7"/>
      <c r="O41" s="7"/>
      <c r="P41" s="7"/>
      <c r="Q41" s="16"/>
    </row>
    <row r="42" spans="1:17" s="8" customFormat="1">
      <c r="A42" s="7"/>
      <c r="B42" s="7"/>
      <c r="C42" s="7"/>
      <c r="D42" s="7"/>
      <c r="E42" s="7"/>
      <c r="F42" s="7"/>
      <c r="G42" s="7"/>
      <c r="H42" s="7"/>
      <c r="I42" s="7"/>
      <c r="J42" s="18"/>
      <c r="K42" s="18"/>
      <c r="L42" s="7"/>
      <c r="M42" s="7"/>
      <c r="N42" s="7"/>
      <c r="O42" s="7"/>
      <c r="P42" s="7"/>
      <c r="Q42" s="16"/>
    </row>
    <row r="43" spans="1:17" s="8" customFormat="1">
      <c r="A43" s="7"/>
      <c r="B43" s="7"/>
      <c r="C43" s="7"/>
      <c r="D43" s="7"/>
      <c r="E43" s="7"/>
      <c r="F43" s="7"/>
      <c r="G43" s="7"/>
      <c r="J43" s="18"/>
      <c r="K43" s="18"/>
      <c r="L43" s="7"/>
      <c r="M43" s="7"/>
      <c r="N43" s="7"/>
      <c r="O43" s="7"/>
      <c r="P43" s="7"/>
      <c r="Q43" s="16"/>
    </row>
    <row r="44" spans="1:17" s="8" customFormat="1">
      <c r="A44" s="7"/>
      <c r="B44" s="7"/>
      <c r="C44" s="7"/>
      <c r="D44" s="7"/>
      <c r="E44" s="7"/>
      <c r="F44" s="7"/>
      <c r="G44" s="7"/>
      <c r="H44" s="7"/>
      <c r="I44" s="7"/>
      <c r="J44" s="18"/>
      <c r="K44" s="18"/>
      <c r="L44" s="7"/>
      <c r="M44" s="7"/>
      <c r="N44" s="7"/>
      <c r="O44" s="7"/>
      <c r="P44" s="7"/>
      <c r="Q44" s="16"/>
    </row>
    <row r="45" spans="1:17" s="8" customFormat="1">
      <c r="A45" s="7"/>
      <c r="B45" s="7"/>
      <c r="C45" s="7"/>
      <c r="D45" s="7"/>
      <c r="E45" s="7"/>
      <c r="F45" s="7"/>
      <c r="G45" s="7"/>
      <c r="H45" s="7"/>
      <c r="I45" s="7"/>
      <c r="J45" s="18"/>
      <c r="K45" s="18"/>
      <c r="L45" s="7"/>
      <c r="M45" s="7"/>
      <c r="N45" s="7"/>
      <c r="O45" s="7"/>
      <c r="P45" s="7"/>
      <c r="Q45" s="16"/>
    </row>
    <row r="46" spans="1:17" s="8" customFormat="1">
      <c r="A46" s="7"/>
      <c r="B46" s="7"/>
      <c r="C46" s="7"/>
      <c r="D46" s="7"/>
      <c r="E46" s="7"/>
      <c r="F46" s="7"/>
      <c r="G46" s="7"/>
      <c r="H46" s="7"/>
      <c r="I46" s="7"/>
      <c r="J46" s="18"/>
      <c r="K46" s="18"/>
      <c r="L46" s="7"/>
      <c r="M46" s="7"/>
      <c r="N46" s="7"/>
      <c r="O46" s="7"/>
      <c r="P46" s="7"/>
      <c r="Q46" s="16"/>
    </row>
    <row r="47" spans="1:17" s="8" customFormat="1">
      <c r="A47" s="7"/>
      <c r="B47" s="7"/>
      <c r="C47" s="7"/>
      <c r="D47" s="7"/>
      <c r="E47" s="7"/>
      <c r="F47" s="7"/>
      <c r="G47" s="7"/>
      <c r="H47" s="7"/>
      <c r="I47" s="7"/>
      <c r="J47" s="18"/>
      <c r="K47" s="18"/>
      <c r="L47" s="7"/>
      <c r="M47" s="7"/>
      <c r="N47" s="7"/>
      <c r="O47" s="7"/>
      <c r="P47" s="7"/>
      <c r="Q47" s="16"/>
    </row>
    <row r="48" spans="1:17" s="8" customFormat="1">
      <c r="A48" s="7"/>
      <c r="B48" s="7"/>
      <c r="C48" s="7"/>
      <c r="D48" s="7"/>
      <c r="E48" s="7"/>
      <c r="F48" s="7"/>
      <c r="G48" s="7"/>
      <c r="H48" s="7"/>
      <c r="I48" s="7"/>
      <c r="J48" s="18"/>
      <c r="K48" s="18"/>
      <c r="L48" s="7"/>
      <c r="M48" s="7"/>
      <c r="N48" s="7"/>
      <c r="O48" s="7"/>
      <c r="P48" s="7"/>
      <c r="Q48" s="16"/>
    </row>
    <row r="49" spans="1:17" s="8" customFormat="1">
      <c r="A49" s="7"/>
      <c r="B49" s="7"/>
      <c r="C49" s="7"/>
      <c r="D49" s="7"/>
      <c r="E49" s="7"/>
      <c r="F49" s="7"/>
      <c r="G49" s="7"/>
      <c r="H49" s="7"/>
      <c r="I49" s="7"/>
      <c r="J49" s="18"/>
      <c r="K49" s="18"/>
      <c r="L49" s="7"/>
      <c r="M49" s="7"/>
      <c r="N49" s="7"/>
      <c r="O49" s="7"/>
      <c r="P49" s="7"/>
      <c r="Q49" s="16"/>
    </row>
    <row r="50" spans="1:17" s="8" customFormat="1">
      <c r="A50" s="7"/>
      <c r="B50" s="7"/>
      <c r="C50" s="7"/>
      <c r="D50" s="7"/>
      <c r="E50" s="7"/>
      <c r="F50" s="7"/>
      <c r="G50" s="7"/>
      <c r="H50" s="7"/>
      <c r="I50" s="7"/>
      <c r="J50" s="18"/>
      <c r="K50" s="18"/>
      <c r="L50" s="7"/>
      <c r="M50" s="7"/>
      <c r="N50" s="7"/>
      <c r="O50" s="7"/>
      <c r="P50" s="7"/>
      <c r="Q50" s="16"/>
    </row>
    <row r="51" spans="1:17" s="8" customFormat="1">
      <c r="A51" s="7"/>
      <c r="B51" s="7"/>
      <c r="C51" s="7"/>
      <c r="D51" s="7"/>
      <c r="E51" s="7"/>
      <c r="F51" s="7"/>
      <c r="G51" s="7"/>
      <c r="H51" s="7"/>
      <c r="I51" s="7"/>
      <c r="J51" s="18"/>
      <c r="K51" s="18"/>
      <c r="L51" s="7"/>
      <c r="M51" s="7"/>
      <c r="N51" s="7"/>
      <c r="O51" s="7"/>
      <c r="P51" s="7"/>
      <c r="Q51" s="16"/>
    </row>
    <row r="52" spans="1:17" s="8" customFormat="1">
      <c r="A52" s="7"/>
      <c r="B52" s="7"/>
      <c r="C52" s="7"/>
      <c r="D52" s="7"/>
      <c r="E52" s="7"/>
      <c r="F52" s="7"/>
      <c r="G52" s="7"/>
      <c r="H52" s="7"/>
      <c r="I52" s="7"/>
      <c r="J52" s="18"/>
      <c r="K52" s="18"/>
      <c r="L52" s="7"/>
      <c r="M52" s="7"/>
      <c r="N52" s="7"/>
      <c r="O52" s="7"/>
      <c r="P52" s="7"/>
      <c r="Q52" s="16"/>
    </row>
    <row r="53" spans="1:17" s="8" customFormat="1">
      <c r="A53" s="7"/>
      <c r="B53" s="7"/>
      <c r="C53" s="7"/>
      <c r="D53" s="7"/>
      <c r="E53" s="7"/>
      <c r="F53" s="7"/>
      <c r="G53" s="7"/>
      <c r="H53" s="7"/>
      <c r="I53" s="7"/>
      <c r="J53" s="18"/>
      <c r="K53" s="18"/>
      <c r="L53" s="7"/>
      <c r="M53" s="7"/>
      <c r="N53" s="7"/>
      <c r="O53" s="7"/>
      <c r="P53" s="7"/>
      <c r="Q53" s="16"/>
    </row>
    <row r="54" spans="1:17" s="8" customFormat="1">
      <c r="A54" s="7"/>
      <c r="B54" s="7"/>
      <c r="C54" s="7"/>
      <c r="D54" s="7"/>
      <c r="E54" s="7"/>
      <c r="F54" s="7"/>
      <c r="G54" s="7"/>
      <c r="H54" s="7"/>
      <c r="I54" s="7"/>
      <c r="J54" s="18"/>
      <c r="K54" s="18"/>
      <c r="L54" s="7"/>
      <c r="M54" s="7"/>
      <c r="N54" s="7"/>
      <c r="O54" s="7"/>
      <c r="P54" s="7"/>
      <c r="Q54" s="16"/>
    </row>
    <row r="55" spans="1:17" s="8" customFormat="1">
      <c r="A55" s="7"/>
      <c r="B55" s="7"/>
      <c r="C55" s="7"/>
      <c r="D55" s="7"/>
      <c r="E55" s="7"/>
      <c r="F55" s="7"/>
      <c r="G55" s="7"/>
      <c r="H55" s="7"/>
      <c r="I55" s="7"/>
      <c r="J55" s="18"/>
      <c r="K55" s="18"/>
      <c r="L55" s="7"/>
      <c r="M55" s="7"/>
      <c r="N55" s="7"/>
      <c r="O55" s="7"/>
      <c r="P55" s="7"/>
      <c r="Q55" s="16"/>
    </row>
    <row r="56" spans="1:17" s="8" customFormat="1">
      <c r="A56" s="7"/>
      <c r="B56" s="7"/>
      <c r="C56" s="7"/>
      <c r="D56" s="7"/>
      <c r="E56" s="7"/>
      <c r="F56" s="7"/>
      <c r="G56" s="7"/>
      <c r="H56" s="7"/>
      <c r="I56" s="7"/>
      <c r="J56" s="18"/>
      <c r="K56" s="18"/>
      <c r="L56" s="7"/>
      <c r="M56" s="7"/>
      <c r="N56" s="7"/>
      <c r="O56" s="7"/>
      <c r="P56" s="7"/>
      <c r="Q56" s="16"/>
    </row>
    <row r="57" spans="1:17" s="8" customFormat="1">
      <c r="A57" s="7"/>
      <c r="B57" s="7"/>
      <c r="C57" s="7"/>
      <c r="D57" s="7"/>
      <c r="E57" s="7"/>
      <c r="F57" s="7"/>
      <c r="G57" s="7"/>
      <c r="H57" s="7"/>
      <c r="I57" s="7"/>
      <c r="J57" s="18"/>
      <c r="K57" s="18"/>
      <c r="L57" s="7"/>
      <c r="M57" s="7"/>
      <c r="N57" s="7"/>
      <c r="O57" s="7"/>
      <c r="P57" s="7"/>
      <c r="Q57" s="16"/>
    </row>
    <row r="58" spans="1:17" s="8" customFormat="1">
      <c r="A58" s="7"/>
      <c r="B58" s="7"/>
      <c r="C58" s="7"/>
      <c r="D58" s="7"/>
      <c r="E58" s="7"/>
      <c r="F58" s="7"/>
      <c r="G58" s="7"/>
      <c r="H58" s="7"/>
      <c r="I58" s="7"/>
      <c r="J58" s="18"/>
      <c r="K58" s="18"/>
      <c r="L58" s="7"/>
      <c r="M58" s="7"/>
      <c r="N58" s="7"/>
      <c r="O58" s="7"/>
      <c r="P58" s="7"/>
      <c r="Q58" s="16"/>
    </row>
    <row r="59" spans="1:17" s="8" customFormat="1">
      <c r="A59" s="7"/>
      <c r="B59" s="7"/>
      <c r="C59" s="7"/>
      <c r="D59" s="7"/>
      <c r="E59" s="7"/>
      <c r="F59" s="7"/>
      <c r="G59" s="7"/>
      <c r="H59" s="7"/>
      <c r="I59" s="7"/>
      <c r="J59" s="18"/>
      <c r="K59" s="18"/>
      <c r="L59" s="7"/>
      <c r="M59" s="7"/>
      <c r="N59" s="7"/>
      <c r="O59" s="7"/>
      <c r="P59" s="7"/>
      <c r="Q59" s="16"/>
    </row>
    <row r="60" spans="1:17" s="8" customFormat="1">
      <c r="A60" s="7"/>
      <c r="B60" s="7"/>
      <c r="C60" s="7"/>
      <c r="D60" s="7"/>
      <c r="E60" s="7"/>
      <c r="F60" s="7"/>
      <c r="G60" s="7"/>
      <c r="H60" s="7"/>
      <c r="I60" s="7"/>
      <c r="J60" s="18"/>
      <c r="K60" s="18"/>
      <c r="L60" s="7"/>
      <c r="M60" s="7"/>
      <c r="N60" s="7"/>
      <c r="O60" s="7"/>
      <c r="P60" s="7"/>
      <c r="Q60" s="16"/>
    </row>
    <row r="61" spans="1:17" s="8" customFormat="1">
      <c r="A61" s="7"/>
      <c r="B61" s="7"/>
      <c r="C61" s="7"/>
      <c r="D61" s="7"/>
      <c r="E61" s="7"/>
      <c r="F61" s="7"/>
      <c r="G61" s="7"/>
      <c r="H61" s="7"/>
      <c r="I61" s="7"/>
      <c r="J61" s="18"/>
      <c r="K61" s="18"/>
      <c r="L61" s="7"/>
      <c r="M61" s="7"/>
      <c r="N61" s="7"/>
      <c r="O61" s="7"/>
      <c r="P61" s="7"/>
      <c r="Q61" s="16"/>
    </row>
    <row r="62" spans="1:17" s="8" customFormat="1">
      <c r="A62" s="7"/>
      <c r="B62" s="7"/>
      <c r="C62" s="7"/>
      <c r="D62" s="7"/>
      <c r="E62" s="7"/>
      <c r="F62" s="7"/>
      <c r="G62" s="7"/>
      <c r="H62" s="7"/>
      <c r="I62" s="7"/>
      <c r="J62" s="18"/>
      <c r="K62" s="18"/>
      <c r="L62" s="7"/>
      <c r="M62" s="7"/>
      <c r="N62" s="7"/>
      <c r="O62" s="7"/>
      <c r="P62" s="7"/>
      <c r="Q62" s="16"/>
    </row>
    <row r="63" spans="1:17" s="8" customFormat="1">
      <c r="A63" s="7"/>
      <c r="B63" s="7"/>
      <c r="C63" s="7"/>
      <c r="D63" s="7"/>
      <c r="E63" s="7"/>
      <c r="F63" s="7"/>
      <c r="G63" s="7"/>
      <c r="H63" s="7"/>
      <c r="I63" s="7"/>
      <c r="J63" s="18"/>
      <c r="K63" s="18"/>
      <c r="L63" s="7"/>
      <c r="M63" s="7"/>
      <c r="N63" s="7"/>
      <c r="O63" s="7"/>
      <c r="P63" s="7"/>
      <c r="Q63" s="16"/>
    </row>
    <row r="64" spans="1:17" s="8" customFormat="1">
      <c r="A64" s="7"/>
      <c r="B64" s="7"/>
      <c r="C64" s="7"/>
      <c r="D64" s="7"/>
      <c r="E64" s="7"/>
      <c r="F64" s="7"/>
      <c r="G64" s="7"/>
      <c r="H64" s="7"/>
      <c r="I64" s="7"/>
      <c r="J64" s="18"/>
      <c r="K64" s="18"/>
      <c r="L64" s="7"/>
      <c r="M64" s="7"/>
      <c r="N64" s="7"/>
      <c r="O64" s="7"/>
      <c r="P64" s="7"/>
      <c r="Q64" s="16"/>
    </row>
    <row r="65" spans="1:17" s="8" customFormat="1">
      <c r="A65" s="7"/>
      <c r="B65" s="7"/>
      <c r="C65" s="7"/>
      <c r="D65" s="7"/>
      <c r="E65" s="7"/>
      <c r="F65" s="7"/>
      <c r="G65" s="7"/>
      <c r="H65" s="7"/>
      <c r="I65" s="7"/>
      <c r="J65" s="18"/>
      <c r="K65" s="18"/>
      <c r="L65" s="7"/>
      <c r="M65" s="7"/>
      <c r="N65" s="7"/>
      <c r="O65" s="7"/>
      <c r="P65" s="7"/>
      <c r="Q65" s="16"/>
    </row>
    <row r="66" spans="1:17" s="8" customFormat="1">
      <c r="A66" s="7"/>
      <c r="B66" s="7"/>
      <c r="C66" s="7"/>
      <c r="D66" s="7"/>
      <c r="E66" s="7"/>
      <c r="F66" s="7"/>
      <c r="G66" s="7"/>
      <c r="H66" s="7"/>
      <c r="I66" s="7"/>
      <c r="J66" s="18"/>
      <c r="K66" s="18"/>
      <c r="L66" s="7"/>
      <c r="M66" s="7"/>
      <c r="N66" s="7"/>
      <c r="O66" s="7"/>
      <c r="P66" s="7"/>
      <c r="Q66" s="16"/>
    </row>
    <row r="67" spans="1:17" s="8" customFormat="1">
      <c r="A67" s="7"/>
      <c r="B67" s="7"/>
      <c r="C67" s="7"/>
      <c r="D67" s="7"/>
      <c r="E67" s="7"/>
      <c r="F67" s="7"/>
      <c r="G67" s="7"/>
      <c r="H67" s="7"/>
      <c r="I67" s="7"/>
      <c r="J67" s="18"/>
      <c r="K67" s="18"/>
      <c r="L67" s="7"/>
      <c r="M67" s="7"/>
      <c r="N67" s="7"/>
      <c r="O67" s="7"/>
      <c r="P67" s="7"/>
      <c r="Q67" s="16"/>
    </row>
    <row r="68" spans="1:17" s="8" customFormat="1">
      <c r="A68" s="7"/>
      <c r="B68" s="7"/>
      <c r="C68" s="7"/>
      <c r="D68" s="7"/>
      <c r="E68" s="7"/>
      <c r="F68" s="7"/>
      <c r="G68" s="7"/>
      <c r="H68" s="7"/>
      <c r="I68" s="7"/>
      <c r="J68" s="18"/>
      <c r="K68" s="18"/>
      <c r="L68" s="7"/>
      <c r="M68" s="7"/>
      <c r="N68" s="7"/>
      <c r="O68" s="7"/>
      <c r="P68" s="7"/>
      <c r="Q68" s="16"/>
    </row>
    <row r="69" spans="1:17" s="8" customFormat="1">
      <c r="A69" s="7"/>
      <c r="B69" s="7"/>
      <c r="C69" s="7"/>
      <c r="D69" s="7"/>
      <c r="E69" s="7"/>
      <c r="F69" s="7"/>
      <c r="G69" s="7"/>
      <c r="H69" s="7"/>
      <c r="I69" s="7"/>
      <c r="J69" s="18"/>
      <c r="K69" s="18"/>
      <c r="L69" s="7"/>
      <c r="M69" s="7"/>
      <c r="N69" s="7"/>
      <c r="O69" s="7"/>
      <c r="P69" s="7"/>
      <c r="Q69" s="16"/>
    </row>
    <row r="70" spans="1:17" s="8" customFormat="1">
      <c r="A70" s="7"/>
      <c r="B70" s="7"/>
      <c r="C70" s="7"/>
      <c r="D70" s="7"/>
      <c r="E70" s="7"/>
      <c r="F70" s="7"/>
      <c r="G70" s="7"/>
      <c r="H70" s="7"/>
      <c r="I70" s="7"/>
      <c r="J70" s="18"/>
      <c r="K70" s="18"/>
      <c r="L70" s="7"/>
      <c r="M70" s="7"/>
      <c r="N70" s="7"/>
      <c r="O70" s="7"/>
      <c r="P70" s="7"/>
      <c r="Q70" s="16"/>
    </row>
    <row r="71" spans="1:17" s="8" customFormat="1">
      <c r="A71" s="7"/>
      <c r="B71" s="7"/>
      <c r="C71" s="7"/>
      <c r="D71" s="7"/>
      <c r="E71" s="7"/>
      <c r="F71" s="7"/>
      <c r="G71" s="7"/>
      <c r="H71" s="7"/>
      <c r="I71" s="7"/>
      <c r="J71" s="18"/>
      <c r="K71" s="18"/>
      <c r="L71" s="7"/>
      <c r="M71" s="7"/>
      <c r="N71" s="7"/>
      <c r="O71" s="7"/>
      <c r="P71" s="7"/>
      <c r="Q71" s="16"/>
    </row>
    <row r="72" spans="1:17" s="8" customFormat="1">
      <c r="A72" s="7"/>
      <c r="B72" s="7"/>
      <c r="C72" s="7"/>
      <c r="D72" s="7"/>
      <c r="E72" s="7"/>
      <c r="F72" s="7"/>
      <c r="G72" s="7"/>
      <c r="H72" s="7"/>
      <c r="I72" s="7"/>
      <c r="J72" s="18"/>
      <c r="K72" s="18"/>
      <c r="L72" s="7"/>
      <c r="M72" s="7"/>
      <c r="N72" s="7"/>
      <c r="O72" s="7"/>
      <c r="P72" s="7"/>
      <c r="Q72" s="16"/>
    </row>
    <row r="73" spans="1:17" s="8" customFormat="1">
      <c r="A73" s="7"/>
      <c r="B73" s="7"/>
      <c r="C73" s="7"/>
      <c r="D73" s="7"/>
      <c r="E73" s="7"/>
      <c r="F73" s="7"/>
      <c r="G73" s="7"/>
      <c r="H73" s="7"/>
      <c r="I73" s="7"/>
      <c r="J73" s="18"/>
      <c r="K73" s="18"/>
      <c r="L73" s="7"/>
      <c r="M73" s="7"/>
      <c r="N73" s="7"/>
      <c r="O73" s="7"/>
      <c r="P73" s="7"/>
      <c r="Q73" s="16"/>
    </row>
    <row r="74" spans="1:17" s="8" customFormat="1">
      <c r="A74" s="7"/>
      <c r="B74" s="7"/>
      <c r="C74" s="7"/>
      <c r="D74" s="7"/>
      <c r="E74" s="7"/>
      <c r="F74" s="7"/>
      <c r="G74" s="7"/>
      <c r="H74" s="7"/>
      <c r="I74" s="7"/>
      <c r="J74" s="18"/>
      <c r="K74" s="18"/>
      <c r="L74" s="7"/>
      <c r="M74" s="7"/>
      <c r="N74" s="7"/>
      <c r="O74" s="7"/>
      <c r="P74" s="7"/>
      <c r="Q74" s="16"/>
    </row>
    <row r="75" spans="1:17" s="8" customFormat="1">
      <c r="A75" s="7"/>
      <c r="B75" s="7"/>
      <c r="C75" s="7"/>
      <c r="D75" s="7"/>
      <c r="E75" s="7"/>
      <c r="F75" s="7"/>
      <c r="G75" s="7"/>
      <c r="H75" s="7"/>
      <c r="I75" s="7"/>
      <c r="J75" s="18"/>
      <c r="K75" s="18"/>
      <c r="L75" s="7"/>
      <c r="M75" s="7"/>
      <c r="N75" s="7"/>
      <c r="O75" s="7"/>
      <c r="P75" s="7"/>
      <c r="Q75" s="16"/>
    </row>
    <row r="76" spans="1:17" s="8" customFormat="1">
      <c r="A76" s="7"/>
      <c r="B76" s="7"/>
      <c r="C76" s="7"/>
      <c r="D76" s="7"/>
      <c r="E76" s="7"/>
      <c r="F76" s="7"/>
      <c r="G76" s="7"/>
      <c r="H76" s="7"/>
      <c r="I76" s="7"/>
      <c r="J76" s="18"/>
      <c r="K76" s="18"/>
      <c r="L76" s="7"/>
      <c r="M76" s="7"/>
      <c r="N76" s="7"/>
      <c r="O76" s="7"/>
      <c r="P76" s="7"/>
      <c r="Q76" s="16"/>
    </row>
    <row r="77" spans="1:17" s="8" customFormat="1">
      <c r="A77" s="7"/>
      <c r="B77" s="7"/>
      <c r="C77" s="7"/>
      <c r="D77" s="7"/>
      <c r="E77" s="7"/>
      <c r="F77" s="7"/>
      <c r="G77" s="7"/>
      <c r="H77" s="7"/>
      <c r="I77" s="7"/>
      <c r="J77" s="18"/>
      <c r="K77" s="18"/>
      <c r="L77" s="7"/>
      <c r="M77" s="7"/>
      <c r="N77" s="7"/>
      <c r="O77" s="7"/>
      <c r="P77" s="7"/>
      <c r="Q77" s="16"/>
    </row>
    <row r="78" spans="1:17" s="8" customFormat="1">
      <c r="A78" s="7"/>
      <c r="B78" s="7"/>
      <c r="C78" s="7"/>
      <c r="D78" s="7"/>
      <c r="E78" s="7"/>
      <c r="F78" s="7"/>
      <c r="G78" s="7"/>
      <c r="H78" s="7"/>
      <c r="I78" s="7"/>
      <c r="J78" s="18"/>
      <c r="K78" s="18"/>
      <c r="L78" s="7"/>
      <c r="M78" s="7"/>
      <c r="N78" s="7"/>
      <c r="O78" s="7"/>
      <c r="P78" s="7"/>
      <c r="Q78" s="16"/>
    </row>
    <row r="79" spans="1:17" s="8" customFormat="1">
      <c r="A79" s="7"/>
      <c r="B79" s="7"/>
      <c r="C79" s="7"/>
      <c r="D79" s="7"/>
      <c r="E79" s="7"/>
      <c r="F79" s="7"/>
      <c r="G79" s="7"/>
      <c r="H79" s="7"/>
      <c r="I79" s="7"/>
      <c r="J79" s="18"/>
      <c r="K79" s="18"/>
      <c r="L79" s="7"/>
      <c r="M79" s="7"/>
      <c r="N79" s="7"/>
      <c r="O79" s="7"/>
      <c r="P79" s="7"/>
      <c r="Q79" s="16"/>
    </row>
    <row r="80" spans="1:17" s="8" customFormat="1">
      <c r="A80" s="7"/>
      <c r="B80" s="7"/>
      <c r="C80" s="7"/>
      <c r="D80" s="7"/>
      <c r="E80" s="7"/>
      <c r="F80" s="7"/>
      <c r="G80" s="7"/>
      <c r="H80" s="7"/>
      <c r="I80" s="7"/>
      <c r="J80" s="18"/>
      <c r="K80" s="18"/>
      <c r="L80" s="7"/>
      <c r="M80" s="7"/>
      <c r="N80" s="7"/>
      <c r="O80" s="7"/>
      <c r="P80" s="7"/>
      <c r="Q80" s="16"/>
    </row>
    <row r="81" spans="1:17" s="8" customFormat="1">
      <c r="A81" s="7"/>
      <c r="B81" s="7"/>
      <c r="C81" s="7"/>
      <c r="D81" s="7"/>
      <c r="E81" s="7"/>
      <c r="F81" s="7"/>
      <c r="G81" s="7"/>
      <c r="H81" s="7"/>
      <c r="I81" s="7"/>
      <c r="J81" s="18"/>
      <c r="K81" s="18"/>
      <c r="L81" s="7"/>
      <c r="M81" s="7"/>
      <c r="N81" s="7"/>
      <c r="O81" s="7"/>
      <c r="P81" s="7"/>
      <c r="Q81" s="16"/>
    </row>
    <row r="82" spans="1:17" s="8" customFormat="1">
      <c r="A82" s="7"/>
      <c r="B82" s="7"/>
      <c r="C82" s="7"/>
      <c r="D82" s="7"/>
      <c r="E82" s="7"/>
      <c r="F82" s="7"/>
      <c r="G82" s="7"/>
      <c r="H82" s="7"/>
      <c r="I82" s="7"/>
      <c r="J82" s="18"/>
      <c r="K82" s="18"/>
      <c r="L82" s="7"/>
      <c r="M82" s="7"/>
      <c r="N82" s="7"/>
      <c r="O82" s="7"/>
      <c r="P82" s="7"/>
      <c r="Q82" s="16"/>
    </row>
    <row r="83" spans="1:17" s="8" customFormat="1">
      <c r="A83" s="7"/>
      <c r="B83" s="7"/>
      <c r="C83" s="7"/>
      <c r="D83" s="7"/>
      <c r="E83" s="7"/>
      <c r="F83" s="7"/>
      <c r="G83" s="7"/>
      <c r="H83" s="7"/>
      <c r="I83" s="7"/>
      <c r="J83" s="18"/>
      <c r="K83" s="18"/>
      <c r="L83" s="7"/>
      <c r="M83" s="7"/>
      <c r="N83" s="7"/>
      <c r="O83" s="7"/>
      <c r="P83" s="7"/>
      <c r="Q83" s="16"/>
    </row>
    <row r="84" spans="1:17" s="8" customFormat="1">
      <c r="A84" s="7"/>
      <c r="B84" s="7"/>
      <c r="C84" s="7"/>
      <c r="D84" s="7"/>
      <c r="E84" s="7"/>
      <c r="F84" s="7"/>
      <c r="G84" s="7"/>
      <c r="H84" s="7"/>
      <c r="I84" s="7"/>
      <c r="J84" s="18"/>
      <c r="K84" s="18"/>
      <c r="L84" s="7"/>
      <c r="M84" s="7"/>
      <c r="N84" s="7"/>
      <c r="O84" s="7"/>
      <c r="P84" s="7"/>
      <c r="Q84" s="16"/>
    </row>
    <row r="85" spans="1:17" s="8" customFormat="1">
      <c r="A85" s="7"/>
      <c r="B85" s="7"/>
      <c r="C85" s="7"/>
      <c r="D85" s="7"/>
      <c r="E85" s="7"/>
      <c r="F85" s="7"/>
      <c r="G85" s="7"/>
      <c r="H85" s="7"/>
      <c r="I85" s="7"/>
      <c r="J85" s="18"/>
      <c r="K85" s="18"/>
      <c r="L85" s="7"/>
      <c r="M85" s="7"/>
      <c r="N85" s="7"/>
      <c r="O85" s="7"/>
      <c r="P85" s="7"/>
      <c r="Q85" s="16"/>
    </row>
    <row r="86" spans="1:17" s="8" customFormat="1">
      <c r="A86" s="7"/>
      <c r="B86" s="7"/>
      <c r="C86" s="7"/>
      <c r="D86" s="7"/>
      <c r="E86" s="7"/>
      <c r="F86" s="7"/>
      <c r="G86" s="7"/>
      <c r="H86" s="7"/>
      <c r="I86" s="7"/>
      <c r="J86" s="18"/>
      <c r="K86" s="18"/>
      <c r="L86" s="7"/>
      <c r="M86" s="7"/>
      <c r="N86" s="7"/>
      <c r="O86" s="7"/>
      <c r="P86" s="7"/>
      <c r="Q86" s="16"/>
    </row>
    <row r="87" spans="1:17" s="8" customFormat="1">
      <c r="A87" s="7"/>
      <c r="B87" s="7"/>
      <c r="C87" s="7"/>
      <c r="D87" s="7"/>
      <c r="E87" s="7"/>
      <c r="F87" s="7"/>
      <c r="G87" s="7"/>
      <c r="H87" s="7"/>
      <c r="I87" s="7"/>
      <c r="J87" s="18"/>
      <c r="K87" s="18"/>
      <c r="L87" s="7"/>
      <c r="M87" s="7"/>
      <c r="N87" s="7"/>
      <c r="O87" s="7"/>
      <c r="P87" s="7"/>
      <c r="Q87" s="16"/>
    </row>
    <row r="88" spans="1:17" s="8" customFormat="1">
      <c r="A88" s="7"/>
      <c r="B88" s="7"/>
      <c r="C88" s="7"/>
      <c r="D88" s="7"/>
      <c r="E88" s="7"/>
      <c r="F88" s="7"/>
      <c r="G88" s="7"/>
      <c r="H88" s="7"/>
      <c r="I88" s="7"/>
      <c r="J88" s="18"/>
      <c r="K88" s="18"/>
      <c r="L88" s="7"/>
      <c r="M88" s="7"/>
      <c r="N88" s="7"/>
      <c r="O88" s="7"/>
      <c r="P88" s="7"/>
      <c r="Q88" s="16"/>
    </row>
    <row r="89" spans="1:17" s="8" customFormat="1">
      <c r="A89" s="7"/>
      <c r="B89" s="7"/>
      <c r="C89" s="7"/>
      <c r="D89" s="7"/>
      <c r="E89" s="7"/>
      <c r="F89" s="7"/>
      <c r="G89" s="7"/>
      <c r="H89" s="7"/>
      <c r="I89" s="7"/>
      <c r="J89" s="18"/>
      <c r="K89" s="18"/>
      <c r="L89" s="7"/>
      <c r="M89" s="7"/>
      <c r="N89" s="7"/>
      <c r="O89" s="7"/>
      <c r="P89" s="7"/>
      <c r="Q89" s="16"/>
    </row>
    <row r="90" spans="1:17" s="8" customFormat="1">
      <c r="A90" s="7"/>
      <c r="B90" s="7"/>
      <c r="C90" s="7"/>
      <c r="D90" s="7"/>
      <c r="E90" s="7"/>
      <c r="F90" s="7"/>
      <c r="G90" s="7"/>
      <c r="H90" s="7"/>
      <c r="I90" s="7"/>
      <c r="J90" s="18"/>
      <c r="K90" s="18"/>
      <c r="L90" s="7"/>
      <c r="M90" s="7"/>
      <c r="N90" s="7"/>
      <c r="O90" s="7"/>
      <c r="P90" s="7"/>
      <c r="Q90" s="16"/>
    </row>
    <row r="91" spans="1:17" s="8" customFormat="1">
      <c r="A91" s="7"/>
      <c r="B91" s="7"/>
      <c r="C91" s="7"/>
      <c r="D91" s="7"/>
      <c r="E91" s="7"/>
      <c r="F91" s="7"/>
      <c r="G91" s="7"/>
      <c r="H91" s="7"/>
      <c r="I91" s="7"/>
      <c r="J91" s="18"/>
      <c r="K91" s="18"/>
      <c r="L91" s="7"/>
      <c r="M91" s="7"/>
      <c r="N91" s="7"/>
      <c r="O91" s="7"/>
      <c r="P91" s="7"/>
      <c r="Q91" s="16"/>
    </row>
    <row r="92" spans="1:17" s="8" customFormat="1">
      <c r="A92" s="7"/>
      <c r="B92" s="7"/>
      <c r="C92" s="7"/>
      <c r="D92" s="7"/>
      <c r="E92" s="7"/>
      <c r="F92" s="7"/>
      <c r="G92" s="7"/>
      <c r="H92" s="7"/>
      <c r="I92" s="7"/>
      <c r="J92" s="18"/>
      <c r="K92" s="18"/>
      <c r="L92" s="7"/>
      <c r="M92" s="7"/>
      <c r="N92" s="7"/>
      <c r="O92" s="7"/>
      <c r="P92" s="7"/>
      <c r="Q92" s="16"/>
    </row>
    <row r="93" spans="1:17" s="8" customFormat="1">
      <c r="A93" s="7"/>
      <c r="B93" s="7"/>
      <c r="C93" s="7"/>
      <c r="D93" s="7"/>
      <c r="E93" s="7"/>
      <c r="F93" s="7"/>
      <c r="G93" s="7"/>
      <c r="H93" s="7"/>
      <c r="I93" s="7"/>
      <c r="J93" s="18"/>
      <c r="K93" s="18"/>
      <c r="L93" s="7"/>
      <c r="M93" s="7"/>
      <c r="N93" s="7"/>
      <c r="O93" s="7"/>
      <c r="P93" s="7"/>
      <c r="Q93" s="16"/>
    </row>
    <row r="94" spans="1:17" s="8" customFormat="1">
      <c r="A94" s="7"/>
      <c r="B94" s="7"/>
      <c r="C94" s="7"/>
      <c r="D94" s="7"/>
      <c r="E94" s="7"/>
      <c r="F94" s="7"/>
      <c r="G94" s="7"/>
      <c r="H94" s="7"/>
      <c r="I94" s="7"/>
      <c r="J94" s="18"/>
      <c r="K94" s="18"/>
      <c r="L94" s="7"/>
      <c r="M94" s="7"/>
      <c r="N94" s="7"/>
      <c r="O94" s="7"/>
      <c r="P94" s="7"/>
      <c r="Q94" s="16"/>
    </row>
    <row r="95" spans="1:17" s="8" customFormat="1">
      <c r="A95" s="7"/>
      <c r="B95" s="7"/>
      <c r="C95" s="7"/>
      <c r="D95" s="7"/>
      <c r="E95" s="7"/>
      <c r="F95" s="7"/>
      <c r="G95" s="7"/>
      <c r="H95" s="7"/>
      <c r="I95" s="7"/>
      <c r="J95" s="18"/>
      <c r="K95" s="18"/>
      <c r="L95" s="7"/>
      <c r="M95" s="7"/>
      <c r="N95" s="7"/>
      <c r="O95" s="7"/>
      <c r="P95" s="7"/>
      <c r="Q95" s="16"/>
    </row>
    <row r="96" spans="1:17" s="8" customFormat="1">
      <c r="A96" s="7"/>
      <c r="B96" s="7"/>
      <c r="C96" s="7"/>
      <c r="D96" s="7"/>
      <c r="E96" s="7"/>
      <c r="F96" s="7"/>
      <c r="G96" s="7"/>
      <c r="H96" s="7"/>
      <c r="I96" s="7"/>
      <c r="J96" s="18"/>
      <c r="K96" s="18"/>
      <c r="L96" s="7"/>
      <c r="M96" s="7"/>
      <c r="N96" s="7"/>
      <c r="O96" s="7"/>
      <c r="P96" s="7"/>
      <c r="Q96" s="16"/>
    </row>
    <row r="97" spans="1:17" s="8" customFormat="1">
      <c r="A97" s="7"/>
      <c r="B97" s="7"/>
      <c r="C97" s="7"/>
      <c r="D97" s="7"/>
      <c r="E97" s="7"/>
      <c r="F97" s="7"/>
      <c r="G97" s="7"/>
      <c r="H97" s="7"/>
      <c r="I97" s="7"/>
      <c r="J97" s="18"/>
      <c r="K97" s="18"/>
      <c r="L97" s="7"/>
      <c r="M97" s="7"/>
      <c r="N97" s="7"/>
      <c r="O97" s="7"/>
      <c r="P97" s="7"/>
      <c r="Q97" s="16"/>
    </row>
    <row r="98" spans="1:17" s="8" customFormat="1">
      <c r="A98" s="7"/>
      <c r="B98" s="7"/>
      <c r="C98" s="7"/>
      <c r="D98" s="7"/>
      <c r="E98" s="7"/>
      <c r="F98" s="7"/>
      <c r="G98" s="7"/>
      <c r="H98" s="7"/>
      <c r="I98" s="7"/>
      <c r="J98" s="18"/>
      <c r="K98" s="18"/>
      <c r="L98" s="7"/>
      <c r="M98" s="7"/>
      <c r="N98" s="7"/>
      <c r="O98" s="7"/>
      <c r="P98" s="7"/>
      <c r="Q98" s="16"/>
    </row>
    <row r="99" spans="1:17" s="8" customFormat="1">
      <c r="A99" s="7"/>
      <c r="B99" s="7"/>
      <c r="C99" s="7"/>
      <c r="D99" s="7"/>
      <c r="E99" s="7"/>
      <c r="F99" s="7"/>
      <c r="G99" s="7"/>
      <c r="H99" s="7"/>
      <c r="I99" s="7"/>
      <c r="J99" s="18"/>
      <c r="K99" s="18"/>
      <c r="L99" s="7"/>
      <c r="M99" s="7"/>
      <c r="N99" s="7"/>
      <c r="O99" s="7"/>
      <c r="P99" s="7"/>
      <c r="Q99" s="16"/>
    </row>
    <row r="100" spans="1:17" s="8" customFormat="1">
      <c r="A100" s="7"/>
      <c r="B100" s="7"/>
      <c r="C100" s="7"/>
      <c r="D100" s="7"/>
      <c r="E100" s="7"/>
      <c r="F100" s="7"/>
      <c r="G100" s="7"/>
      <c r="H100" s="7"/>
      <c r="I100" s="7"/>
      <c r="J100" s="18"/>
      <c r="K100" s="18"/>
      <c r="L100" s="7"/>
      <c r="M100" s="7"/>
      <c r="N100" s="7"/>
      <c r="O100" s="7"/>
      <c r="P100" s="7"/>
      <c r="Q100" s="16"/>
    </row>
    <row r="101" spans="1:17" s="8" customFormat="1">
      <c r="A101" s="7"/>
      <c r="B101" s="7"/>
      <c r="C101" s="7"/>
      <c r="D101" s="7"/>
      <c r="E101" s="7"/>
      <c r="F101" s="7"/>
      <c r="G101" s="7"/>
      <c r="H101" s="7"/>
      <c r="I101" s="7"/>
      <c r="J101" s="18"/>
      <c r="K101" s="18"/>
      <c r="L101" s="7"/>
      <c r="M101" s="7"/>
      <c r="N101" s="7"/>
      <c r="O101" s="7"/>
      <c r="P101" s="7"/>
      <c r="Q101" s="16"/>
    </row>
    <row r="102" spans="1:17" s="8" customFormat="1">
      <c r="A102" s="7"/>
      <c r="B102" s="7"/>
      <c r="C102" s="7"/>
      <c r="D102" s="7"/>
      <c r="E102" s="7"/>
      <c r="F102" s="7"/>
      <c r="G102" s="7"/>
      <c r="H102" s="7"/>
      <c r="I102" s="7"/>
      <c r="J102" s="18"/>
      <c r="K102" s="18"/>
      <c r="L102" s="7"/>
      <c r="M102" s="7"/>
      <c r="N102" s="7"/>
      <c r="O102" s="7"/>
      <c r="P102" s="7"/>
      <c r="Q102" s="16"/>
    </row>
    <row r="103" spans="1:17" s="8" customFormat="1">
      <c r="A103" s="7"/>
      <c r="B103" s="7"/>
      <c r="C103" s="7"/>
      <c r="D103" s="7"/>
      <c r="E103" s="7"/>
      <c r="F103" s="7"/>
      <c r="G103" s="7"/>
      <c r="H103" s="7"/>
      <c r="I103" s="7"/>
      <c r="J103" s="18"/>
      <c r="K103" s="18"/>
      <c r="L103" s="7"/>
      <c r="M103" s="7"/>
      <c r="N103" s="7"/>
      <c r="O103" s="7"/>
      <c r="P103" s="7"/>
      <c r="Q103" s="16"/>
    </row>
    <row r="104" spans="1:17" s="8" customFormat="1">
      <c r="A104" s="7"/>
      <c r="B104" s="7"/>
      <c r="C104" s="7"/>
      <c r="D104" s="7"/>
      <c r="E104" s="7"/>
      <c r="F104" s="7"/>
      <c r="G104" s="7"/>
      <c r="H104" s="7"/>
      <c r="I104" s="7"/>
      <c r="J104" s="18"/>
      <c r="K104" s="18"/>
      <c r="L104" s="7"/>
      <c r="M104" s="7"/>
      <c r="N104" s="7"/>
      <c r="O104" s="7"/>
      <c r="P104" s="7"/>
      <c r="Q104" s="16"/>
    </row>
    <row r="105" spans="1:17" s="8" customFormat="1">
      <c r="A105" s="7"/>
      <c r="B105" s="7"/>
      <c r="C105" s="7"/>
      <c r="D105" s="7"/>
      <c r="E105" s="7"/>
      <c r="F105" s="7"/>
      <c r="G105" s="7"/>
      <c r="H105" s="7"/>
      <c r="I105" s="7"/>
      <c r="J105" s="18"/>
      <c r="K105" s="18"/>
      <c r="L105" s="7"/>
      <c r="M105" s="7"/>
      <c r="N105" s="7"/>
      <c r="O105" s="7"/>
      <c r="P105" s="7"/>
      <c r="Q105" s="16"/>
    </row>
    <row r="106" spans="1:17" s="8" customFormat="1">
      <c r="A106" s="7"/>
      <c r="B106" s="7"/>
      <c r="C106" s="7"/>
      <c r="D106" s="7"/>
      <c r="E106" s="7"/>
      <c r="F106" s="7"/>
      <c r="G106" s="7"/>
      <c r="H106" s="7"/>
      <c r="I106" s="7"/>
      <c r="J106" s="18"/>
      <c r="K106" s="18"/>
      <c r="L106" s="7"/>
      <c r="M106" s="7"/>
      <c r="N106" s="7"/>
      <c r="O106" s="7"/>
      <c r="P106" s="7"/>
      <c r="Q106" s="16"/>
    </row>
    <row r="107" spans="1:17" s="8" customFormat="1">
      <c r="A107" s="7"/>
      <c r="B107" s="7"/>
      <c r="C107" s="7"/>
      <c r="D107" s="7"/>
      <c r="E107" s="7"/>
      <c r="F107" s="7"/>
      <c r="G107" s="7"/>
      <c r="H107" s="7"/>
      <c r="I107" s="7"/>
      <c r="J107" s="18"/>
      <c r="K107" s="18"/>
      <c r="L107" s="7"/>
      <c r="M107" s="7"/>
      <c r="N107" s="7"/>
      <c r="O107" s="7"/>
      <c r="P107" s="7"/>
      <c r="Q107" s="16"/>
    </row>
    <row r="108" spans="1:17" s="8" customFormat="1">
      <c r="A108" s="7"/>
      <c r="B108" s="7"/>
      <c r="C108" s="7"/>
      <c r="D108" s="7"/>
      <c r="E108" s="7"/>
      <c r="F108" s="7"/>
      <c r="G108" s="7"/>
      <c r="H108" s="7"/>
      <c r="I108" s="7"/>
      <c r="J108" s="18"/>
      <c r="K108" s="18"/>
      <c r="L108" s="7"/>
      <c r="M108" s="7"/>
      <c r="N108" s="7"/>
      <c r="O108" s="7"/>
      <c r="P108" s="7"/>
      <c r="Q108" s="16"/>
    </row>
    <row r="109" spans="1:17" s="8" customFormat="1">
      <c r="A109" s="7"/>
      <c r="B109" s="7"/>
      <c r="C109" s="7"/>
      <c r="D109" s="7"/>
      <c r="E109" s="7"/>
      <c r="F109" s="7"/>
      <c r="G109" s="7"/>
      <c r="H109" s="7"/>
      <c r="I109" s="7"/>
      <c r="J109" s="18"/>
      <c r="K109" s="18"/>
      <c r="L109" s="7"/>
      <c r="M109" s="7"/>
      <c r="N109" s="7"/>
      <c r="O109" s="7"/>
      <c r="P109" s="7"/>
      <c r="Q109" s="16"/>
    </row>
    <row r="110" spans="1:17" s="8" customFormat="1">
      <c r="A110" s="7"/>
      <c r="B110" s="7"/>
      <c r="C110" s="7"/>
      <c r="D110" s="7"/>
      <c r="E110" s="7"/>
      <c r="F110" s="7"/>
      <c r="G110" s="7"/>
      <c r="H110" s="7"/>
      <c r="I110" s="7"/>
      <c r="J110" s="18"/>
      <c r="K110" s="18"/>
      <c r="L110" s="7"/>
      <c r="M110" s="7"/>
      <c r="N110" s="7"/>
      <c r="O110" s="7"/>
      <c r="P110" s="7"/>
      <c r="Q110" s="16"/>
    </row>
    <row r="111" spans="1:17" s="8" customFormat="1">
      <c r="A111" s="7"/>
      <c r="B111" s="7"/>
      <c r="C111" s="7"/>
      <c r="D111" s="7"/>
      <c r="E111" s="7"/>
      <c r="F111" s="7"/>
      <c r="G111" s="7"/>
      <c r="H111" s="7"/>
      <c r="I111" s="7"/>
      <c r="J111" s="18"/>
      <c r="K111" s="18"/>
      <c r="L111" s="7"/>
      <c r="M111" s="7"/>
      <c r="N111" s="7"/>
      <c r="O111" s="7"/>
      <c r="P111" s="7"/>
      <c r="Q111" s="16"/>
    </row>
    <row r="112" spans="1:17" s="8" customFormat="1">
      <c r="A112" s="7"/>
      <c r="B112" s="7"/>
      <c r="C112" s="7"/>
      <c r="D112" s="7"/>
      <c r="E112" s="7"/>
      <c r="F112" s="7"/>
      <c r="G112" s="7"/>
      <c r="H112" s="7"/>
      <c r="I112" s="7"/>
      <c r="J112" s="18"/>
      <c r="K112" s="18"/>
      <c r="L112" s="7"/>
      <c r="M112" s="7"/>
      <c r="N112" s="7"/>
      <c r="O112" s="7"/>
      <c r="P112" s="7"/>
      <c r="Q112" s="16"/>
    </row>
    <row r="113" spans="1:17" s="8" customFormat="1">
      <c r="A113" s="7"/>
      <c r="B113" s="7"/>
      <c r="C113" s="7"/>
      <c r="D113" s="7"/>
      <c r="E113" s="7"/>
      <c r="F113" s="7"/>
      <c r="G113" s="7"/>
      <c r="H113" s="7"/>
      <c r="I113" s="7"/>
      <c r="J113" s="18"/>
      <c r="K113" s="18"/>
      <c r="L113" s="7"/>
      <c r="M113" s="7"/>
      <c r="N113" s="7"/>
      <c r="O113" s="7"/>
      <c r="P113" s="7"/>
      <c r="Q113" s="16"/>
    </row>
    <row r="114" spans="1:17" s="8" customFormat="1">
      <c r="A114" s="7"/>
      <c r="B114" s="7"/>
      <c r="C114" s="7"/>
      <c r="D114" s="7"/>
      <c r="E114" s="7"/>
      <c r="F114" s="7"/>
      <c r="G114" s="7"/>
      <c r="H114" s="7"/>
      <c r="I114" s="7"/>
      <c r="J114" s="18"/>
      <c r="K114" s="18"/>
      <c r="L114" s="7"/>
      <c r="M114" s="7"/>
      <c r="N114" s="7"/>
      <c r="O114" s="7"/>
      <c r="P114" s="7"/>
      <c r="Q114" s="16"/>
    </row>
    <row r="115" spans="1:17" s="8" customFormat="1">
      <c r="A115" s="7"/>
      <c r="B115" s="7"/>
      <c r="C115" s="7"/>
      <c r="D115" s="7"/>
      <c r="E115" s="7"/>
      <c r="F115" s="7"/>
      <c r="G115" s="7"/>
      <c r="H115" s="7"/>
      <c r="I115" s="7"/>
      <c r="J115" s="18"/>
      <c r="K115" s="18"/>
      <c r="L115" s="7"/>
      <c r="M115" s="7"/>
      <c r="N115" s="7"/>
      <c r="O115" s="7"/>
      <c r="P115" s="7"/>
      <c r="Q115" s="16"/>
    </row>
    <row r="116" spans="1:17" s="8" customFormat="1">
      <c r="A116" s="7"/>
      <c r="B116" s="7"/>
      <c r="C116" s="7"/>
      <c r="D116" s="7"/>
      <c r="E116" s="7"/>
      <c r="F116" s="7"/>
      <c r="G116" s="7"/>
      <c r="H116" s="7"/>
      <c r="I116" s="7"/>
      <c r="J116" s="18"/>
      <c r="K116" s="18"/>
      <c r="L116" s="7"/>
      <c r="M116" s="7"/>
      <c r="N116" s="7"/>
      <c r="O116" s="7"/>
      <c r="P116" s="7"/>
      <c r="Q116" s="16"/>
    </row>
    <row r="117" spans="1:17" s="8" customFormat="1">
      <c r="A117" s="7"/>
      <c r="B117" s="7"/>
      <c r="C117" s="7"/>
      <c r="D117" s="7"/>
      <c r="E117" s="7"/>
      <c r="F117" s="7"/>
      <c r="G117" s="7"/>
      <c r="H117" s="7"/>
      <c r="I117" s="7"/>
      <c r="J117" s="18"/>
      <c r="K117" s="18"/>
      <c r="L117" s="7"/>
      <c r="M117" s="7"/>
      <c r="N117" s="7"/>
      <c r="O117" s="7"/>
      <c r="P117" s="7"/>
      <c r="Q117" s="16"/>
    </row>
    <row r="118" spans="1:17" s="8" customFormat="1">
      <c r="A118" s="7"/>
      <c r="B118" s="7"/>
      <c r="C118" s="7"/>
      <c r="D118" s="7"/>
      <c r="E118" s="7"/>
      <c r="F118" s="7"/>
      <c r="G118" s="7"/>
      <c r="H118" s="7"/>
      <c r="I118" s="7"/>
      <c r="J118" s="18"/>
      <c r="K118" s="18"/>
      <c r="L118" s="7"/>
      <c r="M118" s="7"/>
      <c r="N118" s="7"/>
      <c r="O118" s="7"/>
      <c r="P118" s="7"/>
      <c r="Q118" s="16"/>
    </row>
    <row r="119" spans="1:17" s="8" customFormat="1">
      <c r="A119" s="7"/>
      <c r="B119" s="7"/>
      <c r="C119" s="7"/>
      <c r="D119" s="7"/>
      <c r="E119" s="7"/>
      <c r="F119" s="7"/>
      <c r="G119" s="7"/>
      <c r="H119" s="7"/>
      <c r="I119" s="7"/>
      <c r="J119" s="18"/>
      <c r="K119" s="18"/>
      <c r="L119" s="7"/>
      <c r="M119" s="7"/>
      <c r="N119" s="7"/>
      <c r="O119" s="7"/>
      <c r="P119" s="7"/>
      <c r="Q119" s="16"/>
    </row>
    <row r="120" spans="1:17" s="8" customFormat="1">
      <c r="A120" s="7"/>
      <c r="B120" s="7"/>
      <c r="C120" s="7"/>
      <c r="D120" s="7"/>
      <c r="E120" s="7"/>
      <c r="F120" s="7"/>
      <c r="G120" s="7"/>
      <c r="H120" s="7"/>
      <c r="I120" s="7"/>
      <c r="J120" s="18"/>
      <c r="K120" s="18"/>
      <c r="L120" s="7"/>
      <c r="M120" s="7"/>
      <c r="N120" s="7"/>
      <c r="O120" s="7"/>
      <c r="P120" s="7"/>
      <c r="Q120" s="16"/>
    </row>
    <row r="121" spans="1:17" s="8" customFormat="1">
      <c r="A121" s="7"/>
      <c r="B121" s="7"/>
      <c r="C121" s="7"/>
      <c r="D121" s="7"/>
      <c r="E121" s="7"/>
      <c r="F121" s="7"/>
      <c r="G121" s="7"/>
      <c r="H121" s="7"/>
      <c r="I121" s="7"/>
      <c r="J121" s="18"/>
      <c r="K121" s="18"/>
      <c r="L121" s="7"/>
      <c r="M121" s="7"/>
      <c r="N121" s="7"/>
      <c r="O121" s="7"/>
      <c r="P121" s="7"/>
      <c r="Q121" s="16"/>
    </row>
    <row r="122" spans="1:17" s="8" customFormat="1">
      <c r="A122" s="7"/>
      <c r="B122" s="7"/>
      <c r="C122" s="7"/>
      <c r="D122" s="7"/>
      <c r="E122" s="7"/>
      <c r="F122" s="7"/>
      <c r="G122" s="7"/>
      <c r="H122" s="7"/>
      <c r="I122" s="7"/>
      <c r="J122" s="18"/>
      <c r="K122" s="18"/>
      <c r="L122" s="7"/>
      <c r="M122" s="7"/>
      <c r="N122" s="7"/>
      <c r="O122" s="7"/>
      <c r="P122" s="7"/>
      <c r="Q122" s="16"/>
    </row>
    <row r="123" spans="1:17" s="8" customFormat="1">
      <c r="A123" s="7"/>
      <c r="B123" s="7"/>
      <c r="C123" s="7"/>
      <c r="D123" s="7"/>
      <c r="E123" s="7"/>
      <c r="F123" s="7"/>
      <c r="G123" s="7"/>
      <c r="H123" s="7"/>
      <c r="I123" s="7"/>
      <c r="J123" s="18"/>
      <c r="K123" s="18"/>
      <c r="L123" s="7"/>
      <c r="M123" s="7"/>
      <c r="N123" s="7"/>
      <c r="O123" s="7"/>
      <c r="P123" s="7"/>
      <c r="Q123" s="16"/>
    </row>
    <row r="124" spans="1:17" s="8" customFormat="1">
      <c r="A124" s="7"/>
      <c r="B124" s="7"/>
      <c r="C124" s="7"/>
      <c r="D124" s="7"/>
      <c r="E124" s="7"/>
      <c r="F124" s="7"/>
      <c r="G124" s="7"/>
      <c r="H124" s="7"/>
      <c r="I124" s="7"/>
      <c r="J124" s="18"/>
      <c r="K124" s="18"/>
      <c r="L124" s="7"/>
      <c r="M124" s="7"/>
      <c r="N124" s="7"/>
      <c r="O124" s="7"/>
      <c r="P124" s="7"/>
      <c r="Q124" s="16"/>
    </row>
    <row r="125" spans="1:17" s="8" customFormat="1">
      <c r="A125" s="7"/>
      <c r="B125" s="7"/>
      <c r="C125" s="7"/>
      <c r="D125" s="7"/>
      <c r="E125" s="7"/>
      <c r="F125" s="7"/>
      <c r="G125" s="7"/>
      <c r="H125" s="7"/>
      <c r="I125" s="7"/>
      <c r="J125" s="18"/>
      <c r="K125" s="18"/>
      <c r="L125" s="7"/>
      <c r="M125" s="7"/>
      <c r="N125" s="7"/>
      <c r="O125" s="7"/>
      <c r="P125" s="7"/>
      <c r="Q125" s="16"/>
    </row>
    <row r="126" spans="1:17" s="8" customFormat="1">
      <c r="A126" s="7"/>
      <c r="B126" s="7"/>
      <c r="C126" s="7"/>
      <c r="D126" s="7"/>
      <c r="E126" s="7"/>
      <c r="F126" s="7"/>
      <c r="G126" s="7"/>
      <c r="H126" s="7"/>
      <c r="I126" s="7"/>
      <c r="J126" s="18"/>
      <c r="K126" s="18"/>
      <c r="L126" s="7"/>
      <c r="M126" s="7"/>
      <c r="N126" s="7"/>
      <c r="O126" s="7"/>
      <c r="P126" s="7"/>
      <c r="Q126" s="16"/>
    </row>
    <row r="127" spans="1:17" s="8" customFormat="1">
      <c r="A127" s="7"/>
      <c r="B127" s="7"/>
      <c r="C127" s="7"/>
      <c r="D127" s="7"/>
      <c r="E127" s="7"/>
      <c r="F127" s="7"/>
      <c r="G127" s="7"/>
      <c r="H127" s="7"/>
      <c r="I127" s="7"/>
      <c r="J127" s="18"/>
      <c r="K127" s="18"/>
      <c r="L127" s="7"/>
      <c r="M127" s="7"/>
      <c r="N127" s="7"/>
      <c r="O127" s="7"/>
      <c r="P127" s="7"/>
      <c r="Q127" s="16"/>
    </row>
    <row r="128" spans="1:17" s="8" customFormat="1">
      <c r="A128" s="7"/>
      <c r="B128" s="7"/>
      <c r="C128" s="7"/>
      <c r="D128" s="7"/>
      <c r="E128" s="7"/>
      <c r="F128" s="7"/>
      <c r="G128" s="7"/>
      <c r="H128" s="7"/>
      <c r="I128" s="7"/>
      <c r="J128" s="18"/>
      <c r="K128" s="18"/>
      <c r="L128" s="7"/>
      <c r="M128" s="7"/>
      <c r="N128" s="7"/>
      <c r="O128" s="7"/>
      <c r="P128" s="7"/>
      <c r="Q128" s="16"/>
    </row>
    <row r="129" spans="1:17" s="8" customFormat="1">
      <c r="A129" s="7"/>
      <c r="B129" s="7"/>
      <c r="C129" s="7"/>
      <c r="D129" s="7"/>
      <c r="E129" s="7"/>
      <c r="F129" s="7"/>
      <c r="G129" s="7"/>
      <c r="H129" s="7"/>
      <c r="I129" s="7"/>
      <c r="J129" s="18"/>
      <c r="K129" s="18"/>
      <c r="L129" s="7"/>
      <c r="M129" s="7"/>
      <c r="N129" s="7"/>
      <c r="O129" s="7"/>
      <c r="P129" s="7"/>
      <c r="Q129" s="16"/>
    </row>
    <row r="130" spans="1:17" s="8" customFormat="1">
      <c r="A130" s="7"/>
      <c r="B130" s="7"/>
      <c r="C130" s="7"/>
      <c r="D130" s="7"/>
      <c r="E130" s="7"/>
      <c r="F130" s="7"/>
      <c r="G130" s="7"/>
      <c r="H130" s="7"/>
      <c r="I130" s="7"/>
      <c r="J130" s="18"/>
      <c r="K130" s="18"/>
      <c r="L130" s="7"/>
      <c r="M130" s="7"/>
      <c r="N130" s="7"/>
      <c r="O130" s="7"/>
      <c r="P130" s="7"/>
      <c r="Q130" s="16"/>
    </row>
    <row r="131" spans="1:17" s="8" customFormat="1">
      <c r="A131" s="7"/>
      <c r="B131" s="7"/>
      <c r="C131" s="7"/>
      <c r="D131" s="7"/>
      <c r="E131" s="7"/>
      <c r="F131" s="7"/>
      <c r="G131" s="7"/>
      <c r="H131" s="7"/>
      <c r="I131" s="7"/>
      <c r="J131" s="18"/>
      <c r="K131" s="18"/>
      <c r="L131" s="7"/>
      <c r="M131" s="7"/>
      <c r="N131" s="7"/>
      <c r="O131" s="7"/>
      <c r="P131" s="7"/>
      <c r="Q131" s="16"/>
    </row>
    <row r="132" spans="1:17" s="8" customFormat="1">
      <c r="A132" s="7"/>
      <c r="B132" s="7"/>
      <c r="C132" s="7"/>
      <c r="D132" s="7"/>
      <c r="E132" s="7"/>
      <c r="F132" s="7"/>
      <c r="G132" s="7"/>
      <c r="H132" s="7"/>
      <c r="I132" s="7"/>
      <c r="J132" s="18"/>
      <c r="K132" s="18"/>
      <c r="L132" s="7"/>
      <c r="M132" s="7"/>
      <c r="N132" s="7"/>
      <c r="O132" s="7"/>
      <c r="P132" s="7"/>
      <c r="Q132" s="16"/>
    </row>
    <row r="133" spans="1:17" s="8" customFormat="1">
      <c r="A133" s="7"/>
      <c r="B133" s="7"/>
      <c r="C133" s="7"/>
      <c r="D133" s="7"/>
      <c r="E133" s="7"/>
      <c r="F133" s="7"/>
      <c r="G133" s="7"/>
      <c r="H133" s="7"/>
      <c r="I133" s="7"/>
      <c r="J133" s="18"/>
      <c r="K133" s="18"/>
      <c r="L133" s="7"/>
      <c r="M133" s="7"/>
      <c r="N133" s="7"/>
      <c r="O133" s="7"/>
      <c r="P133" s="7"/>
      <c r="Q133" s="16"/>
    </row>
    <row r="134" spans="1:17" s="8" customFormat="1">
      <c r="A134" s="7"/>
      <c r="B134" s="7"/>
      <c r="C134" s="7"/>
      <c r="D134" s="7"/>
      <c r="E134" s="7"/>
      <c r="F134" s="7"/>
      <c r="G134" s="7"/>
      <c r="H134" s="7"/>
      <c r="I134" s="7"/>
      <c r="J134" s="18"/>
      <c r="K134" s="18"/>
      <c r="L134" s="7"/>
      <c r="M134" s="7"/>
      <c r="N134" s="7"/>
      <c r="O134" s="7"/>
      <c r="P134" s="7"/>
      <c r="Q134" s="16"/>
    </row>
    <row r="135" spans="1:17" s="8" customFormat="1">
      <c r="A135" s="7"/>
      <c r="B135" s="7"/>
      <c r="C135" s="7"/>
      <c r="D135" s="7"/>
      <c r="E135" s="7"/>
      <c r="F135" s="7"/>
      <c r="G135" s="7"/>
      <c r="H135" s="7"/>
      <c r="I135" s="7"/>
      <c r="J135" s="18"/>
      <c r="K135" s="18"/>
      <c r="L135" s="7"/>
      <c r="M135" s="7"/>
      <c r="N135" s="7"/>
      <c r="O135" s="7"/>
      <c r="P135" s="7"/>
      <c r="Q135" s="16"/>
    </row>
    <row r="136" spans="1:17" s="8" customFormat="1">
      <c r="A136" s="7"/>
      <c r="B136" s="7"/>
      <c r="C136" s="7"/>
      <c r="D136" s="7"/>
      <c r="E136" s="7"/>
      <c r="F136" s="7"/>
      <c r="G136" s="7"/>
      <c r="H136" s="7"/>
      <c r="I136" s="7"/>
      <c r="J136" s="18"/>
      <c r="K136" s="18"/>
      <c r="L136" s="7"/>
      <c r="M136" s="7"/>
      <c r="N136" s="7"/>
      <c r="O136" s="7"/>
      <c r="P136" s="7"/>
      <c r="Q136" s="16"/>
    </row>
    <row r="137" spans="1:17" s="8" customFormat="1">
      <c r="A137" s="7"/>
      <c r="B137" s="7"/>
      <c r="C137" s="7"/>
      <c r="D137" s="7"/>
      <c r="E137" s="7"/>
      <c r="F137" s="7"/>
      <c r="G137" s="7"/>
      <c r="H137" s="7"/>
      <c r="I137" s="7"/>
      <c r="J137" s="18"/>
      <c r="K137" s="18"/>
      <c r="L137" s="7"/>
      <c r="M137" s="7"/>
      <c r="N137" s="7"/>
      <c r="O137" s="7"/>
      <c r="P137" s="7"/>
      <c r="Q137" s="16"/>
    </row>
    <row r="138" spans="1:17" s="8" customFormat="1">
      <c r="A138" s="7"/>
      <c r="B138" s="7"/>
      <c r="C138" s="7"/>
      <c r="D138" s="7"/>
      <c r="E138" s="7"/>
      <c r="F138" s="7"/>
      <c r="G138" s="7"/>
      <c r="H138" s="7"/>
      <c r="I138" s="7"/>
      <c r="J138" s="18"/>
      <c r="K138" s="18"/>
      <c r="L138" s="7"/>
      <c r="M138" s="7"/>
      <c r="N138" s="7"/>
      <c r="O138" s="7"/>
      <c r="P138" s="7"/>
      <c r="Q138" s="16"/>
    </row>
    <row r="139" spans="1:17" s="8" customFormat="1">
      <c r="A139" s="7"/>
      <c r="B139" s="7"/>
      <c r="C139" s="7"/>
      <c r="D139" s="7"/>
      <c r="E139" s="7"/>
      <c r="F139" s="7"/>
      <c r="G139" s="7"/>
      <c r="H139" s="7"/>
      <c r="I139" s="7"/>
      <c r="J139" s="18"/>
      <c r="K139" s="18"/>
      <c r="L139" s="7"/>
      <c r="M139" s="7"/>
      <c r="N139" s="7"/>
      <c r="O139" s="7"/>
      <c r="P139" s="7"/>
      <c r="Q139" s="16"/>
    </row>
    <row r="140" spans="1:17" s="8" customFormat="1">
      <c r="A140" s="7"/>
      <c r="B140" s="7"/>
      <c r="C140" s="7"/>
      <c r="D140" s="7"/>
      <c r="E140" s="7"/>
      <c r="F140" s="7"/>
      <c r="G140" s="7"/>
      <c r="H140" s="7"/>
      <c r="I140" s="7"/>
      <c r="J140" s="18"/>
      <c r="K140" s="18"/>
      <c r="L140" s="7"/>
      <c r="M140" s="7"/>
      <c r="N140" s="7"/>
      <c r="O140" s="7"/>
      <c r="P140" s="7"/>
      <c r="Q140" s="16"/>
    </row>
    <row r="141" spans="1:17" s="8" customFormat="1">
      <c r="A141" s="7"/>
      <c r="B141" s="7"/>
      <c r="C141" s="7"/>
      <c r="D141" s="7"/>
      <c r="E141" s="7"/>
      <c r="F141" s="7"/>
      <c r="G141" s="7"/>
      <c r="H141" s="7"/>
      <c r="I141" s="7"/>
      <c r="J141" s="18"/>
      <c r="K141" s="18"/>
      <c r="L141" s="7"/>
      <c r="M141" s="7"/>
      <c r="N141" s="7"/>
      <c r="O141" s="7"/>
      <c r="P141" s="7"/>
      <c r="Q141" s="16"/>
    </row>
    <row r="142" spans="1:17" s="8" customFormat="1">
      <c r="A142" s="7"/>
      <c r="B142" s="7"/>
      <c r="C142" s="7"/>
      <c r="D142" s="7"/>
      <c r="E142" s="7"/>
      <c r="F142" s="7"/>
      <c r="G142" s="7"/>
      <c r="H142" s="7"/>
      <c r="I142" s="7"/>
      <c r="J142" s="18"/>
      <c r="K142" s="18"/>
      <c r="L142" s="7"/>
      <c r="M142" s="7"/>
      <c r="N142" s="7"/>
      <c r="O142" s="7"/>
      <c r="P142" s="7"/>
      <c r="Q142" s="16"/>
    </row>
    <row r="143" spans="1:17" s="8" customFormat="1">
      <c r="A143" s="7"/>
      <c r="B143" s="7"/>
      <c r="C143" s="7"/>
      <c r="D143" s="7"/>
      <c r="E143" s="7"/>
      <c r="F143" s="7"/>
      <c r="G143" s="7"/>
      <c r="H143" s="7"/>
      <c r="I143" s="7"/>
      <c r="J143" s="18"/>
      <c r="K143" s="18"/>
      <c r="L143" s="7"/>
      <c r="M143" s="7"/>
      <c r="N143" s="7"/>
      <c r="O143" s="7"/>
      <c r="P143" s="7"/>
      <c r="Q143" s="16"/>
    </row>
    <row r="144" spans="1:17" s="8" customFormat="1">
      <c r="A144" s="7"/>
      <c r="B144" s="7"/>
      <c r="C144" s="7"/>
      <c r="D144" s="7"/>
      <c r="E144" s="7"/>
      <c r="F144" s="7"/>
      <c r="G144" s="7"/>
      <c r="H144" s="7"/>
      <c r="I144" s="7"/>
      <c r="J144" s="18"/>
      <c r="K144" s="18"/>
      <c r="L144" s="7"/>
      <c r="M144" s="7"/>
      <c r="N144" s="7"/>
      <c r="O144" s="7"/>
      <c r="P144" s="7"/>
      <c r="Q144" s="16"/>
    </row>
    <row r="145" spans="1:17" s="8" customFormat="1">
      <c r="A145" s="7"/>
      <c r="B145" s="7"/>
      <c r="C145" s="7"/>
      <c r="D145" s="7"/>
      <c r="E145" s="7"/>
      <c r="F145" s="7"/>
      <c r="G145" s="7"/>
      <c r="H145" s="7"/>
      <c r="I145" s="7"/>
      <c r="J145" s="18"/>
      <c r="K145" s="18"/>
      <c r="L145" s="7"/>
      <c r="M145" s="7"/>
      <c r="N145" s="7"/>
      <c r="O145" s="7"/>
      <c r="P145" s="7"/>
      <c r="Q145" s="16"/>
    </row>
    <row r="146" spans="1:17" s="8" customFormat="1">
      <c r="A146" s="7"/>
      <c r="B146" s="7"/>
      <c r="C146" s="7"/>
      <c r="D146" s="7"/>
      <c r="E146" s="7"/>
      <c r="F146" s="7"/>
      <c r="G146" s="7"/>
      <c r="H146" s="7"/>
      <c r="I146" s="7"/>
      <c r="J146" s="18"/>
      <c r="K146" s="18"/>
      <c r="L146" s="7"/>
      <c r="M146" s="7"/>
      <c r="N146" s="7"/>
      <c r="O146" s="7"/>
      <c r="P146" s="7"/>
      <c r="Q146" s="16"/>
    </row>
    <row r="147" spans="1:17" s="8" customFormat="1">
      <c r="A147" s="7"/>
      <c r="B147" s="7"/>
      <c r="C147" s="7"/>
      <c r="D147" s="7"/>
      <c r="E147" s="7"/>
      <c r="F147" s="7"/>
      <c r="G147" s="7"/>
      <c r="H147" s="7"/>
      <c r="I147" s="7"/>
      <c r="J147" s="18"/>
      <c r="K147" s="18"/>
      <c r="L147" s="7"/>
      <c r="M147" s="7"/>
      <c r="N147" s="7"/>
      <c r="O147" s="7"/>
      <c r="P147" s="7"/>
      <c r="Q147" s="16"/>
    </row>
    <row r="148" spans="1:17" s="8" customFormat="1">
      <c r="A148" s="7"/>
      <c r="B148" s="7"/>
      <c r="C148" s="7"/>
      <c r="D148" s="7"/>
      <c r="E148" s="7"/>
      <c r="F148" s="7"/>
      <c r="G148" s="7"/>
      <c r="H148" s="7"/>
      <c r="I148" s="7"/>
      <c r="J148" s="18"/>
      <c r="K148" s="18"/>
      <c r="L148" s="7"/>
      <c r="M148" s="7"/>
      <c r="N148" s="7"/>
      <c r="O148" s="7"/>
      <c r="P148" s="7"/>
      <c r="Q148" s="16"/>
    </row>
    <row r="149" spans="1:17" s="8" customFormat="1">
      <c r="A149" s="7"/>
      <c r="B149" s="7"/>
      <c r="C149" s="7"/>
      <c r="D149" s="7"/>
      <c r="E149" s="7"/>
      <c r="F149" s="7"/>
      <c r="G149" s="7"/>
      <c r="H149" s="7"/>
      <c r="I149" s="7"/>
      <c r="J149" s="18"/>
      <c r="K149" s="18"/>
      <c r="L149" s="7"/>
      <c r="M149" s="7"/>
      <c r="N149" s="7"/>
      <c r="O149" s="7"/>
      <c r="P149" s="7"/>
      <c r="Q149" s="16"/>
    </row>
    <row r="150" spans="1:17" s="8" customFormat="1">
      <c r="A150" s="7"/>
      <c r="B150" s="7"/>
      <c r="C150" s="7"/>
      <c r="D150" s="7"/>
      <c r="E150" s="7"/>
      <c r="F150" s="7"/>
      <c r="G150" s="7"/>
      <c r="H150" s="7"/>
      <c r="I150" s="7"/>
      <c r="J150" s="18"/>
      <c r="K150" s="18"/>
      <c r="L150" s="7"/>
      <c r="M150" s="7"/>
      <c r="N150" s="7"/>
      <c r="O150" s="7"/>
      <c r="P150" s="7"/>
      <c r="Q150" s="16"/>
    </row>
    <row r="151" spans="1:17" s="8" customFormat="1">
      <c r="A151" s="7"/>
      <c r="B151" s="7"/>
      <c r="C151" s="7"/>
      <c r="D151" s="7"/>
      <c r="E151" s="7"/>
      <c r="F151" s="7"/>
      <c r="G151" s="7"/>
      <c r="H151" s="7"/>
      <c r="I151" s="7"/>
      <c r="J151" s="18"/>
      <c r="K151" s="18"/>
      <c r="L151" s="7"/>
      <c r="M151" s="7"/>
      <c r="N151" s="7"/>
      <c r="O151" s="7"/>
      <c r="P151" s="7"/>
      <c r="Q151" s="16"/>
    </row>
    <row r="152" spans="1:17" s="8" customFormat="1">
      <c r="A152" s="7"/>
      <c r="B152" s="7"/>
      <c r="C152" s="7"/>
      <c r="D152" s="7"/>
      <c r="E152" s="7"/>
      <c r="F152" s="7"/>
      <c r="G152" s="7"/>
      <c r="H152" s="7"/>
      <c r="I152" s="7"/>
      <c r="J152" s="18"/>
      <c r="K152" s="18"/>
      <c r="L152" s="7"/>
      <c r="M152" s="7"/>
      <c r="N152" s="7"/>
      <c r="O152" s="7"/>
      <c r="P152" s="7"/>
      <c r="Q152" s="16"/>
    </row>
    <row r="153" spans="1:17" s="8" customFormat="1">
      <c r="A153" s="7"/>
      <c r="B153" s="7"/>
      <c r="C153" s="7"/>
      <c r="D153" s="7"/>
      <c r="E153" s="7"/>
      <c r="F153" s="7"/>
      <c r="G153" s="7"/>
      <c r="H153" s="7"/>
      <c r="I153" s="7"/>
      <c r="J153" s="18"/>
      <c r="K153" s="18"/>
      <c r="L153" s="7"/>
      <c r="M153" s="7"/>
      <c r="N153" s="7"/>
      <c r="O153" s="7"/>
      <c r="P153" s="7"/>
      <c r="Q153" s="16"/>
    </row>
    <row r="154" spans="1:17" s="8" customFormat="1">
      <c r="A154" s="7"/>
      <c r="B154" s="7"/>
      <c r="C154" s="7"/>
      <c r="D154" s="7"/>
      <c r="E154" s="7"/>
      <c r="F154" s="7"/>
      <c r="G154" s="7"/>
      <c r="H154" s="7"/>
      <c r="I154" s="7"/>
      <c r="J154" s="18"/>
      <c r="K154" s="18"/>
      <c r="L154" s="7"/>
      <c r="M154" s="7"/>
      <c r="N154" s="7"/>
      <c r="O154" s="7"/>
      <c r="P154" s="7"/>
      <c r="Q154" s="16"/>
    </row>
    <row r="155" spans="1:17" s="8" customFormat="1">
      <c r="A155" s="7"/>
      <c r="B155" s="7"/>
      <c r="C155" s="7"/>
      <c r="D155" s="7"/>
      <c r="E155" s="7"/>
      <c r="F155" s="7"/>
      <c r="G155" s="7"/>
      <c r="H155" s="7"/>
      <c r="I155" s="7"/>
      <c r="J155" s="18"/>
      <c r="K155" s="18"/>
      <c r="L155" s="7"/>
      <c r="M155" s="7"/>
      <c r="N155" s="7"/>
      <c r="O155" s="7"/>
      <c r="P155" s="7"/>
      <c r="Q155" s="16"/>
    </row>
    <row r="156" spans="1:17" s="8" customFormat="1">
      <c r="A156" s="7"/>
      <c r="B156" s="7"/>
      <c r="C156" s="7"/>
      <c r="D156" s="7"/>
      <c r="E156" s="7"/>
      <c r="F156" s="7"/>
      <c r="G156" s="7"/>
      <c r="H156" s="7"/>
      <c r="I156" s="7"/>
      <c r="J156" s="18"/>
      <c r="K156" s="18"/>
      <c r="L156" s="7"/>
      <c r="M156" s="7"/>
      <c r="N156" s="7"/>
      <c r="O156" s="7"/>
      <c r="P156" s="7"/>
      <c r="Q156" s="16"/>
    </row>
    <row r="157" spans="1:17" s="8" customFormat="1">
      <c r="A157" s="7"/>
      <c r="B157" s="7"/>
      <c r="C157" s="7"/>
      <c r="D157" s="7"/>
      <c r="E157" s="7"/>
      <c r="F157" s="7"/>
      <c r="G157" s="7"/>
      <c r="H157" s="7"/>
      <c r="I157" s="7"/>
      <c r="J157" s="18"/>
      <c r="K157" s="18"/>
      <c r="L157" s="7"/>
      <c r="M157" s="7"/>
      <c r="N157" s="7"/>
      <c r="O157" s="7"/>
      <c r="P157" s="7"/>
      <c r="Q157" s="16"/>
    </row>
    <row r="158" spans="1:17" s="8" customFormat="1">
      <c r="A158" s="7"/>
      <c r="B158" s="7"/>
      <c r="C158" s="7"/>
      <c r="D158" s="7"/>
      <c r="E158" s="7"/>
      <c r="F158" s="7"/>
      <c r="G158" s="7"/>
      <c r="H158" s="7"/>
      <c r="I158" s="7"/>
      <c r="J158" s="18"/>
      <c r="K158" s="18"/>
      <c r="L158" s="7"/>
      <c r="M158" s="7"/>
      <c r="N158" s="7"/>
      <c r="O158" s="7"/>
      <c r="P158" s="7"/>
      <c r="Q158" s="16"/>
    </row>
    <row r="159" spans="1:17" s="8" customFormat="1">
      <c r="A159" s="7"/>
      <c r="B159" s="7"/>
      <c r="C159" s="7"/>
      <c r="D159" s="7"/>
      <c r="E159" s="7"/>
      <c r="F159" s="7"/>
      <c r="G159" s="7"/>
      <c r="H159" s="7"/>
      <c r="I159" s="7"/>
      <c r="J159" s="18"/>
      <c r="K159" s="18"/>
      <c r="L159" s="7"/>
      <c r="M159" s="7"/>
      <c r="N159" s="7"/>
      <c r="O159" s="7"/>
      <c r="P159" s="7"/>
      <c r="Q159" s="16"/>
    </row>
    <row r="160" spans="1:17" s="8" customFormat="1">
      <c r="A160" s="7"/>
      <c r="B160" s="7"/>
      <c r="C160" s="7"/>
      <c r="D160" s="7"/>
      <c r="E160" s="7"/>
      <c r="F160" s="7"/>
      <c r="G160" s="7"/>
      <c r="H160" s="7"/>
      <c r="I160" s="7"/>
      <c r="J160" s="18"/>
      <c r="K160" s="18"/>
      <c r="L160" s="7"/>
      <c r="M160" s="7"/>
      <c r="N160" s="7"/>
      <c r="O160" s="7"/>
      <c r="P160" s="7"/>
      <c r="Q160" s="16"/>
    </row>
    <row r="161" spans="1:18" s="8" customFormat="1">
      <c r="A161" s="7"/>
      <c r="B161" s="7"/>
      <c r="C161" s="7"/>
      <c r="D161" s="7"/>
      <c r="E161" s="7"/>
      <c r="F161" s="7"/>
      <c r="G161" s="7"/>
      <c r="H161" s="7"/>
      <c r="I161" s="7"/>
      <c r="J161" s="18"/>
      <c r="K161" s="18"/>
      <c r="L161" s="7"/>
      <c r="M161" s="7"/>
      <c r="N161" s="7"/>
      <c r="O161" s="7"/>
      <c r="P161" s="7"/>
      <c r="Q161" s="16"/>
    </row>
    <row r="162" spans="1:18" s="8" customFormat="1">
      <c r="A162" s="7"/>
      <c r="B162" s="7"/>
      <c r="C162" s="7"/>
      <c r="D162" s="7"/>
      <c r="E162" s="7"/>
      <c r="F162" s="7"/>
      <c r="G162" s="7"/>
      <c r="H162" s="7"/>
      <c r="I162" s="7"/>
      <c r="J162" s="18"/>
      <c r="K162" s="18"/>
      <c r="L162" s="7"/>
      <c r="M162" s="7"/>
      <c r="N162" s="7"/>
      <c r="O162" s="7"/>
      <c r="P162" s="7"/>
      <c r="Q162" s="16"/>
    </row>
    <row r="163" spans="1:18" s="8" customFormat="1">
      <c r="A163" s="7"/>
      <c r="B163" s="7"/>
      <c r="C163" s="7"/>
      <c r="D163" s="7"/>
      <c r="E163" s="7"/>
      <c r="F163" s="7"/>
      <c r="G163" s="7"/>
      <c r="H163" s="7"/>
      <c r="I163" s="7"/>
      <c r="J163" s="18"/>
      <c r="K163" s="18"/>
      <c r="L163" s="7"/>
      <c r="M163" s="7"/>
      <c r="N163" s="7"/>
      <c r="O163" s="7"/>
      <c r="P163" s="7"/>
      <c r="Q163" s="16"/>
    </row>
    <row r="164" spans="1:18" s="8" customFormat="1">
      <c r="A164" s="7"/>
      <c r="B164" s="7"/>
      <c r="C164" s="7"/>
      <c r="D164" s="7"/>
      <c r="E164" s="7"/>
      <c r="F164" s="7"/>
      <c r="G164" s="7"/>
      <c r="H164" s="7"/>
      <c r="I164" s="7"/>
      <c r="J164" s="18"/>
      <c r="K164" s="18"/>
      <c r="L164" s="7"/>
      <c r="M164" s="7"/>
      <c r="N164" s="7"/>
      <c r="O164" s="7"/>
      <c r="P164" s="7"/>
      <c r="Q164" s="16"/>
    </row>
    <row r="165" spans="1:18" s="8" customFormat="1">
      <c r="A165" s="7"/>
      <c r="B165" s="7"/>
      <c r="C165" s="7"/>
      <c r="D165" s="7"/>
      <c r="E165" s="7"/>
      <c r="F165" s="7"/>
      <c r="G165" s="7"/>
      <c r="H165" s="7"/>
      <c r="I165" s="7"/>
      <c r="J165" s="18"/>
      <c r="K165" s="18"/>
      <c r="L165" s="7"/>
      <c r="M165" s="7"/>
      <c r="N165" s="7"/>
      <c r="O165" s="7"/>
      <c r="P165" s="7"/>
      <c r="Q165" s="16"/>
    </row>
    <row r="166" spans="1:18" s="8" customFormat="1">
      <c r="A166" s="7"/>
      <c r="B166" s="7"/>
      <c r="C166" s="7"/>
      <c r="D166" s="7"/>
      <c r="E166" s="7"/>
      <c r="F166" s="7"/>
      <c r="G166" s="7"/>
      <c r="H166" s="7"/>
      <c r="I166" s="7"/>
      <c r="J166" s="18"/>
      <c r="K166" s="18"/>
      <c r="L166" s="7"/>
      <c r="M166" s="7"/>
      <c r="N166" s="7"/>
      <c r="O166" s="7"/>
      <c r="P166" s="7"/>
      <c r="Q166" s="16"/>
    </row>
    <row r="167" spans="1:18" s="8" customFormat="1">
      <c r="A167" s="7"/>
      <c r="B167" s="7"/>
      <c r="C167" s="7"/>
      <c r="D167" s="7"/>
      <c r="E167" s="7"/>
      <c r="F167" s="7"/>
      <c r="G167" s="7"/>
      <c r="H167" s="7"/>
      <c r="I167" s="7"/>
      <c r="J167" s="18"/>
      <c r="K167" s="18"/>
      <c r="L167" s="7"/>
      <c r="M167" s="7"/>
      <c r="N167" s="7"/>
      <c r="O167" s="7"/>
      <c r="P167" s="7"/>
      <c r="Q167" s="16"/>
    </row>
    <row r="168" spans="1:18" s="8" customFormat="1">
      <c r="A168" s="7"/>
      <c r="B168" s="7"/>
      <c r="C168" s="7"/>
      <c r="D168" s="7"/>
      <c r="E168" s="7"/>
      <c r="F168" s="7"/>
      <c r="G168" s="7"/>
      <c r="H168" s="7"/>
      <c r="I168" s="7"/>
      <c r="J168" s="18"/>
      <c r="K168" s="18"/>
      <c r="L168" s="7"/>
      <c r="M168" s="7"/>
      <c r="N168" s="7"/>
      <c r="O168" s="7"/>
      <c r="P168" s="7"/>
      <c r="Q168" s="16"/>
    </row>
    <row r="169" spans="1:18" s="8" customFormat="1">
      <c r="A169" s="7"/>
      <c r="B169" s="7"/>
      <c r="C169" s="7"/>
      <c r="D169" s="7"/>
      <c r="E169" s="7"/>
      <c r="F169" s="7"/>
      <c r="G169" s="7"/>
      <c r="H169" s="7"/>
      <c r="I169" s="7"/>
      <c r="J169" s="18"/>
      <c r="K169" s="18"/>
      <c r="L169" s="7"/>
      <c r="M169" s="7"/>
      <c r="N169" s="7"/>
      <c r="O169" s="7"/>
      <c r="P169" s="7"/>
      <c r="Q169" s="16"/>
    </row>
    <row r="170" spans="1:18" s="8" customFormat="1">
      <c r="A170" s="7"/>
      <c r="B170" s="7"/>
      <c r="C170" s="7"/>
      <c r="D170" s="7"/>
      <c r="E170" s="7"/>
      <c r="F170" s="7"/>
      <c r="G170" s="7"/>
      <c r="H170" s="7"/>
      <c r="I170" s="7"/>
      <c r="J170" s="18"/>
      <c r="K170" s="18"/>
      <c r="L170" s="7"/>
      <c r="M170" s="7"/>
      <c r="N170" s="7"/>
      <c r="O170" s="7"/>
      <c r="P170" s="7"/>
      <c r="Q170" s="16"/>
    </row>
    <row r="171" spans="1:18" s="8" customFormat="1">
      <c r="A171" s="7"/>
      <c r="B171" s="7"/>
      <c r="C171" s="7"/>
      <c r="D171" s="7"/>
      <c r="E171" s="7"/>
      <c r="F171" s="7"/>
      <c r="G171" s="7"/>
      <c r="H171" s="7"/>
      <c r="I171" s="7"/>
      <c r="J171" s="18"/>
      <c r="K171" s="18"/>
      <c r="L171" s="7"/>
      <c r="M171" s="7"/>
      <c r="N171" s="7"/>
      <c r="O171" s="7"/>
      <c r="P171" s="7"/>
      <c r="Q171" s="16"/>
    </row>
    <row r="172" spans="1:18" s="8" customFormat="1">
      <c r="A172" s="7"/>
      <c r="B172" s="7"/>
      <c r="C172" s="7"/>
      <c r="D172" s="7"/>
      <c r="E172" s="7"/>
      <c r="F172" s="7"/>
      <c r="G172" s="7"/>
      <c r="H172" s="7"/>
      <c r="I172" s="7"/>
      <c r="J172" s="17"/>
      <c r="K172" s="17"/>
      <c r="L172" s="7"/>
      <c r="M172" s="7"/>
      <c r="N172" s="7"/>
      <c r="O172" s="7"/>
      <c r="P172" s="7"/>
      <c r="Q172" s="16"/>
    </row>
    <row r="173" spans="1:18" s="8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s="8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s="8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32" sqref="N32"/>
    </sheetView>
  </sheetViews>
  <sheetFormatPr defaultRowHeight="15"/>
  <cols>
    <col min="1" max="1" width="8.8554687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I-shape_parallel_flange</vt:lpstr>
      <vt:lpstr>I-shape_sloped_flange</vt:lpstr>
      <vt:lpstr>C-channel_sloped_flange</vt:lpstr>
      <vt:lpstr>Tube_Profile</vt:lpstr>
      <vt:lpstr>T_profile</vt:lpstr>
      <vt:lpstr>CChannelParallelFlange</vt:lpstr>
      <vt:lpstr>LAngleOld</vt:lpstr>
      <vt:lpstr>LAngleNotParallel</vt:lpstr>
      <vt:lpstr>LAngleNew</vt:lpstr>
      <vt:lpstr>Rectangle</vt:lpstr>
      <vt:lpstr>Round</vt:lpstr>
      <vt:lpstr>RectangleHollowSection</vt:lpstr>
      <vt:lpstr>C</vt:lpstr>
      <vt:lpstr>U</vt:lpstr>
      <vt:lpstr>Sigma</vt:lpstr>
      <vt:lpstr>Z</vt:lpstr>
      <vt:lpstr>OVERAL_JSON</vt:lpstr>
      <vt:lpstr>CALCPAD_FORMAT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Vroegindeweij</dc:creator>
  <cp:lastModifiedBy>mattias stok</cp:lastModifiedBy>
  <cp:revision>4</cp:revision>
  <dcterms:created xsi:type="dcterms:W3CDTF">2019-05-11T13:30:30Z</dcterms:created>
  <dcterms:modified xsi:type="dcterms:W3CDTF">2024-10-18T18:47:07Z</dcterms:modified>
</cp:coreProperties>
</file>