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6608" windowHeight="3300"/>
  </bookViews>
  <sheets>
    <sheet name="Madonie_GPP" sheetId="1" r:id="rId1"/>
    <sheet name="Titerno_GPP" sheetId="2" r:id="rId2"/>
    <sheet name="Dati_cella_alessioCMCC" sheetId="3" r:id="rId3"/>
  </sheets>
  <definedNames>
    <definedName name="_851_124_2008" localSheetId="2">Dati_cella_alessioCMCC!$A$1:$I$13</definedName>
    <definedName name="_851_124_2009" localSheetId="2">Dati_cella_alessioCMCC!$J$1:$P$13</definedName>
    <definedName name="_851_124_2010" localSheetId="2">Dati_cella_alessioCMCC!$Q$1:$W$13</definedName>
    <definedName name="_851_124_2011" localSheetId="2">Dati_cella_alessioCMCC!$X$1:$AD$13</definedName>
    <definedName name="_851_124_2012" localSheetId="2">Dati_cella_alessioCMCC!$AE$1:$AK$13</definedName>
    <definedName name="_851_124_2013" localSheetId="2">Dati_cella_alessioCMCC!$AL$1:$AR$13</definedName>
  </definedNames>
  <calcPr calcId="125725"/>
</workbook>
</file>

<file path=xl/calcChain.xml><?xml version="1.0" encoding="utf-8"?>
<calcChain xmlns="http://schemas.openxmlformats.org/spreadsheetml/2006/main">
  <c r="W143" i="1"/>
  <c r="V143"/>
  <c r="U143"/>
  <c r="U142"/>
  <c r="V142"/>
  <c r="W142"/>
  <c r="X142"/>
  <c r="W141"/>
  <c r="V141"/>
  <c r="X141" s="1"/>
  <c r="U141"/>
  <c r="K16" i="2" l="1"/>
  <c r="V94" i="1"/>
  <c r="W86"/>
  <c r="V93" s="1"/>
  <c r="W87"/>
  <c r="W85"/>
  <c r="V92" s="1"/>
  <c r="V86"/>
  <c r="X86" s="1"/>
  <c r="V87"/>
  <c r="X87" s="1"/>
  <c r="V85"/>
  <c r="X85" s="1"/>
  <c r="U87" l="1"/>
  <c r="U86"/>
  <c r="U85"/>
  <c r="U81"/>
  <c r="U80"/>
  <c r="U78"/>
  <c r="W52"/>
  <c r="W49"/>
  <c r="W51"/>
  <c r="W59"/>
  <c r="L9" i="2"/>
  <c r="L8"/>
  <c r="L7"/>
  <c r="L6"/>
  <c r="I39" i="1"/>
  <c r="J39" s="1"/>
  <c r="M31"/>
  <c r="I37" s="1"/>
  <c r="J37" s="1"/>
  <c r="M32"/>
  <c r="I38" s="1"/>
  <c r="J38" s="1"/>
  <c r="M33"/>
  <c r="M30"/>
  <c r="L33"/>
  <c r="N33" s="1"/>
  <c r="L32"/>
  <c r="N32" s="1"/>
  <c r="L31"/>
  <c r="N31" s="1"/>
  <c r="L30"/>
  <c r="N30" s="1"/>
  <c r="L27"/>
  <c r="L26"/>
  <c r="L25"/>
  <c r="L24"/>
  <c r="L19"/>
  <c r="L21"/>
  <c r="L20"/>
  <c r="L18"/>
  <c r="L13"/>
  <c r="L14"/>
  <c r="L15"/>
  <c r="L12"/>
  <c r="L7"/>
  <c r="L8"/>
  <c r="L9"/>
  <c r="L6"/>
  <c r="I36" l="1"/>
  <c r="J36" s="1"/>
</calcChain>
</file>

<file path=xl/connections.xml><?xml version="1.0" encoding="utf-8"?>
<connections xmlns="http://schemas.openxmlformats.org/spreadsheetml/2006/main">
  <connection id="1" name="851_124_2008" type="6" refreshedVersion="3" background="1" saveData="1">
    <textPr codePage="850" sourceFile="C:\Users\Alessandro Scremin\Documents\PROGETTI\ForSE\testData\MADONIE\MADONIE_20121218000007_CMCC_851_124_modello_Alessio\MADONIE_20121218000007_CMCC_851_124\851_124_2008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851_124_2009" type="6" refreshedVersion="3" background="1" saveData="1">
    <textPr codePage="850" sourceFile="C:\Users\Alessandro Scremin\Documents\PROGETTI\ForSE\testData\MADONIE\MADONIE_20121218000007_CMCC_851_124_modello_Alessio\MADONIE_20121218000007_CMCC_851_124\851_124_2009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851_124_2010" type="6" refreshedVersion="3" background="1" saveData="1">
    <textPr codePage="850" sourceFile="C:\Users\Alessandro Scremin\Documents\PROGETTI\ForSE\testData\MADONIE\MADONIE_20121218000007_CMCC_851_124_modello_Alessio\MADONIE_20121218000007_CMCC_851_124\851_124_2010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851_124_2011" type="6" refreshedVersion="3" background="1" saveData="1">
    <textPr codePage="850" sourceFile="C:\Users\Alessandro Scremin\Documents\PROGETTI\ForSE\testData\MADONIE\MADONIE_20121218000007_CMCC_851_124_modello_Alessio\MADONIE_20121218000007_CMCC_851_124\851_124_2011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851_124_2012" type="6" refreshedVersion="3" background="1" saveData="1">
    <textPr codePage="850" sourceFile="C:\Users\Alessandro Scremin\Documents\PROGETTI\ForSE\testData\MADONIE\MADONIE_20121218000007_CMCC_851_124_modello_Alessio\MADONIE_20121218000007_CMCC_851_124\851_124_2012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851_124_2013" type="6" refreshedVersion="3" background="1" saveData="1">
    <textPr codePage="850" sourceFile="C:\Users\Alessandro Scremin\Documents\PROGETTI\ForSE\testData\MADONIE\MADONIE_20121218000007_CMCC_851_124_modello_Alessio\MADONIE_20121218000007_CMCC_851_124\851_124_2013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<sst xmlns="http://schemas.openxmlformats.org/spreadsheetml/2006/main" count="129" uniqueCount="40">
  <si>
    <t>quercus_deciduous</t>
  </si>
  <si>
    <t>Cat. Forest.</t>
  </si>
  <si>
    <t>quercus_evergreen</t>
  </si>
  <si>
    <t>fagus</t>
  </si>
  <si>
    <t>castanea</t>
  </si>
  <si>
    <t>Average</t>
  </si>
  <si>
    <t>GPP-MADONIE_30m_2002-2009_20121207125144_output</t>
  </si>
  <si>
    <t>GPP-MADONIE_30m_2002-2009_20121209083001_output</t>
  </si>
  <si>
    <t>GPP-MADONIE_30m_2002-2009_20121210111213_output</t>
  </si>
  <si>
    <t>GPP-MADONIE_30m_2002-2009_20121210170000_output</t>
  </si>
  <si>
    <t>Average senza 2007</t>
  </si>
  <si>
    <t>GPP-TITERNO-TAMMARO_30m_2002-2009_20121212000000_output</t>
  </si>
  <si>
    <t>GPP-MADONIE_30m_2002-2009_20121212121212_output</t>
  </si>
  <si>
    <t>NPP gCm^-2yr^-1</t>
  </si>
  <si>
    <t>GPP-MADONIE_30m_2002-2020_20121217000001_output</t>
  </si>
  <si>
    <t>GPP-MADONIE_30m_2002-2020_20121218000001_output</t>
  </si>
  <si>
    <t>Month</t>
  </si>
  <si>
    <t>n_days</t>
  </si>
  <si>
    <t>Rg_f</t>
  </si>
  <si>
    <t>Ta_f</t>
  </si>
  <si>
    <t>VPD_f</t>
  </si>
  <si>
    <t>Ts_f</t>
  </si>
  <si>
    <t>Precip</t>
  </si>
  <si>
    <t>SWC</t>
  </si>
  <si>
    <t>LAI</t>
  </si>
  <si>
    <t>GPP-MADONIE_30m_2002-2020_20121219000002_output</t>
  </si>
  <si>
    <t>Castanea2012121900001</t>
  </si>
  <si>
    <t>Fagus2012121900002</t>
  </si>
  <si>
    <t>MAODNIE GPP 201212190000_Natali</t>
  </si>
  <si>
    <t>Quercus_deciduous201212190002</t>
  </si>
  <si>
    <t>Average2002-2020</t>
  </si>
  <si>
    <t>Average 2002-2009</t>
  </si>
  <si>
    <t>Average 2002-2009NO2007</t>
  </si>
  <si>
    <t>Variazione%2007</t>
  </si>
  <si>
    <t>NPP gC/m2</t>
  </si>
  <si>
    <t>MADONIE_30m_2002-2020_20130110000001_output</t>
  </si>
  <si>
    <t>Castanea 2012</t>
  </si>
  <si>
    <t>Castanea 2013</t>
  </si>
  <si>
    <t>Versione modello 532</t>
  </si>
  <si>
    <t>Fagus2013</t>
  </si>
</sst>
</file>

<file path=xl/styles.xml><?xml version="1.0" encoding="utf-8"?>
<styleSheet xmlns="http://schemas.openxmlformats.org/spreadsheetml/2006/main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2" fontId="1" fillId="0" borderId="0" xfId="0" applyNumberFormat="1" applyFont="1" applyBorder="1"/>
    <xf numFmtId="2" fontId="1" fillId="0" borderId="7" xfId="0" applyNumberFormat="1" applyFont="1" applyBorder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GPP-MADONIE_30m_2002-2009_20121207125144_output</a:t>
            </a:r>
          </a:p>
        </c:rich>
      </c:tx>
    </c:title>
    <c:plotArea>
      <c:layout>
        <c:manualLayout>
          <c:layoutTarget val="inner"/>
          <c:xMode val="edge"/>
          <c:yMode val="edge"/>
          <c:x val="6.6862914736492432E-2"/>
          <c:y val="0.259733887430737"/>
          <c:w val="0.69938650575492756"/>
          <c:h val="0.60113808690580361"/>
        </c:manualLayout>
      </c:layout>
      <c:lineChart>
        <c:grouping val="standard"/>
        <c:ser>
          <c:idx val="1"/>
          <c:order val="0"/>
          <c:tx>
            <c:strRef>
              <c:f>Madonie_GPP!$C$6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Madonie_GPP!$D$6:$K$6</c:f>
              <c:numCache>
                <c:formatCode>General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2"/>
          <c:order val="1"/>
          <c:tx>
            <c:strRef>
              <c:f>Madonie_GPP!$C$7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Madonie_GPP!$D$7:$K$7</c:f>
              <c:numCache>
                <c:formatCode>General</c:formatCode>
                <c:ptCount val="8"/>
                <c:pt idx="0">
                  <c:v>993.52</c:v>
                </c:pt>
                <c:pt idx="1">
                  <c:v>911.63</c:v>
                </c:pt>
                <c:pt idx="2">
                  <c:v>1082.08</c:v>
                </c:pt>
                <c:pt idx="3">
                  <c:v>1023.17</c:v>
                </c:pt>
                <c:pt idx="4">
                  <c:v>854.56</c:v>
                </c:pt>
                <c:pt idx="5">
                  <c:v>817.48</c:v>
                </c:pt>
                <c:pt idx="6">
                  <c:v>1047.24</c:v>
                </c:pt>
                <c:pt idx="7">
                  <c:v>965.75</c:v>
                </c:pt>
              </c:numCache>
            </c:numRef>
          </c:val>
        </c:ser>
        <c:ser>
          <c:idx val="3"/>
          <c:order val="2"/>
          <c:tx>
            <c:strRef>
              <c:f>Madonie_GPP!$C$8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Madonie_GPP!$D$8:$K$8</c:f>
              <c:numCache>
                <c:formatCode>General</c:formatCode>
                <c:ptCount val="8"/>
                <c:pt idx="0">
                  <c:v>852.06</c:v>
                </c:pt>
                <c:pt idx="1">
                  <c:v>727.15</c:v>
                </c:pt>
                <c:pt idx="2">
                  <c:v>951.27</c:v>
                </c:pt>
                <c:pt idx="3">
                  <c:v>824.22</c:v>
                </c:pt>
                <c:pt idx="4">
                  <c:v>639.16</c:v>
                </c:pt>
                <c:pt idx="5">
                  <c:v>154.63</c:v>
                </c:pt>
                <c:pt idx="6">
                  <c:v>708.07</c:v>
                </c:pt>
                <c:pt idx="7">
                  <c:v>801.46</c:v>
                </c:pt>
              </c:numCache>
            </c:numRef>
          </c:val>
        </c:ser>
        <c:ser>
          <c:idx val="4"/>
          <c:order val="3"/>
          <c:tx>
            <c:strRef>
              <c:f>Madonie_GPP!$C$9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Madonie_GPP!$D$9:$K$9</c:f>
              <c:numCache>
                <c:formatCode>General</c:formatCode>
                <c:ptCount val="8"/>
                <c:pt idx="0">
                  <c:v>1992.36</c:v>
                </c:pt>
                <c:pt idx="1">
                  <c:v>1732.92</c:v>
                </c:pt>
                <c:pt idx="2">
                  <c:v>1541.75</c:v>
                </c:pt>
                <c:pt idx="3">
                  <c:v>1702.27</c:v>
                </c:pt>
                <c:pt idx="4">
                  <c:v>1657.39</c:v>
                </c:pt>
                <c:pt idx="5">
                  <c:v>964.76</c:v>
                </c:pt>
                <c:pt idx="6">
                  <c:v>1552.61</c:v>
                </c:pt>
                <c:pt idx="7">
                  <c:v>1525</c:v>
                </c:pt>
              </c:numCache>
            </c:numRef>
          </c:val>
        </c:ser>
        <c:marker val="1"/>
        <c:axId val="88246528"/>
        <c:axId val="88563712"/>
      </c:lineChart>
      <c:catAx>
        <c:axId val="88246528"/>
        <c:scaling>
          <c:orientation val="minMax"/>
        </c:scaling>
        <c:axPos val="b"/>
        <c:numFmt formatCode="General" sourceLinked="1"/>
        <c:tickLblPos val="nextTo"/>
        <c:crossAx val="88563712"/>
        <c:crosses val="autoZero"/>
        <c:auto val="1"/>
        <c:lblAlgn val="ctr"/>
        <c:lblOffset val="100"/>
      </c:catAx>
      <c:valAx>
        <c:axId val="88563712"/>
        <c:scaling>
          <c:orientation val="minMax"/>
        </c:scaling>
        <c:axPos val="l"/>
        <c:majorGridlines/>
        <c:numFmt formatCode="General" sourceLinked="1"/>
        <c:tickLblPos val="nextTo"/>
        <c:crossAx val="88246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v>Fagus</c:v>
          </c:tx>
          <c:marker>
            <c:symbol val="none"/>
          </c:marker>
          <c:xVal>
            <c:numRef>
              <c:f>Madonie_GPP!$B$77:$T$77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Madonie_GPP!$B$78:$T$78</c:f>
              <c:numCache>
                <c:formatCode>General</c:formatCode>
                <c:ptCount val="19"/>
                <c:pt idx="0">
                  <c:v>1010.1568676831999</c:v>
                </c:pt>
                <c:pt idx="1">
                  <c:v>871.74188144963</c:v>
                </c:pt>
                <c:pt idx="2">
                  <c:v>1018.3771168965</c:v>
                </c:pt>
                <c:pt idx="3">
                  <c:v>875.33438596958001</c:v>
                </c:pt>
                <c:pt idx="4">
                  <c:v>684.01067515116995</c:v>
                </c:pt>
                <c:pt idx="5">
                  <c:v>195.20514031387</c:v>
                </c:pt>
                <c:pt idx="6">
                  <c:v>813.54571778831996</c:v>
                </c:pt>
                <c:pt idx="7">
                  <c:v>904.61857372377006</c:v>
                </c:pt>
                <c:pt idx="8">
                  <c:v>2083.4030687285999</c:v>
                </c:pt>
                <c:pt idx="9">
                  <c:v>1847.4490916182001</c:v>
                </c:pt>
                <c:pt idx="10">
                  <c:v>1932.1657689536</c:v>
                </c:pt>
                <c:pt idx="11">
                  <c:v>1806.6568555878</c:v>
                </c:pt>
                <c:pt idx="12">
                  <c:v>1682.7723406535999</c:v>
                </c:pt>
                <c:pt idx="13">
                  <c:v>1573.6760730277999</c:v>
                </c:pt>
                <c:pt idx="14">
                  <c:v>1549.1895001667001</c:v>
                </c:pt>
                <c:pt idx="15">
                  <c:v>1373.0592557581001</c:v>
                </c:pt>
                <c:pt idx="16">
                  <c:v>1306.0993673185001</c:v>
                </c:pt>
                <c:pt idx="17">
                  <c:v>1254.8952365782</c:v>
                </c:pt>
                <c:pt idx="18">
                  <c:v>1206.9178463820001</c:v>
                </c:pt>
              </c:numCache>
            </c:numRef>
          </c:yVal>
          <c:smooth val="1"/>
        </c:ser>
        <c:ser>
          <c:idx val="1"/>
          <c:order val="1"/>
          <c:tx>
            <c:v>Fagus_20121218</c:v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  <c:smooth val="1"/>
        </c:ser>
        <c:ser>
          <c:idx val="2"/>
          <c:order val="2"/>
          <c:tx>
            <c:v>Fagus_natali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Madonie_GPP!$B$86:$T$86</c:f>
              <c:numCache>
                <c:formatCode>0.00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1145.336969</c:v>
                </c:pt>
                <c:pt idx="9">
                  <c:v>1163.9668489999999</c:v>
                </c:pt>
                <c:pt idx="10">
                  <c:v>960.46450700000003</c:v>
                </c:pt>
                <c:pt idx="11">
                  <c:v>818.92528900000002</c:v>
                </c:pt>
                <c:pt idx="12">
                  <c:v>561.23433799999998</c:v>
                </c:pt>
                <c:pt idx="13">
                  <c:v>338.97909199999998</c:v>
                </c:pt>
                <c:pt idx="14">
                  <c:v>230.02028799999999</c:v>
                </c:pt>
                <c:pt idx="15">
                  <c:v>162.32499100000001</c:v>
                </c:pt>
                <c:pt idx="16">
                  <c:v>92.753787000000003</c:v>
                </c:pt>
                <c:pt idx="17">
                  <c:v>63.686374000000001</c:v>
                </c:pt>
                <c:pt idx="18">
                  <c:v>67.676625000000001</c:v>
                </c:pt>
              </c:numCache>
            </c:numRef>
          </c:yVal>
          <c:smooth val="1"/>
        </c:ser>
        <c:axId val="77855360"/>
        <c:axId val="78385536"/>
      </c:scatterChart>
      <c:valAx>
        <c:axId val="77855360"/>
        <c:scaling>
          <c:orientation val="minMax"/>
        </c:scaling>
        <c:axPos val="b"/>
        <c:numFmt formatCode="General" sourceLinked="1"/>
        <c:tickLblPos val="nextTo"/>
        <c:crossAx val="78385536"/>
        <c:crosses val="autoZero"/>
        <c:crossBetween val="midCat"/>
      </c:valAx>
      <c:valAx>
        <c:axId val="78385536"/>
        <c:scaling>
          <c:orientation val="minMax"/>
        </c:scaling>
        <c:axPos val="l"/>
        <c:majorGridlines/>
        <c:numFmt formatCode="General" sourceLinked="1"/>
        <c:tickLblPos val="nextTo"/>
        <c:crossAx val="7785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GPP-MADONIE 2002-2009 per lo scenario 2002-2020</a:t>
            </a:r>
            <a:endParaRPr lang="it-IT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Madonie_GPP!$B$85:$I$85</c:f>
              <c:numCache>
                <c:formatCode>0.00</c:formatCode>
                <c:ptCount val="8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Madonie_GPP!$B$86:$I$86</c:f>
              <c:numCache>
                <c:formatCode>0.00</c:formatCode>
                <c:ptCount val="8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Madonie_GPP!$B$87:$I$87</c:f>
              <c:numCache>
                <c:formatCode>0.00</c:formatCode>
                <c:ptCount val="8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</c:numCache>
            </c:numRef>
          </c:yVal>
        </c:ser>
        <c:axId val="78435840"/>
        <c:axId val="78437376"/>
      </c:scatterChart>
      <c:valAx>
        <c:axId val="78435840"/>
        <c:scaling>
          <c:orientation val="minMax"/>
        </c:scaling>
        <c:axPos val="b"/>
        <c:numFmt formatCode="General" sourceLinked="1"/>
        <c:tickLblPos val="nextTo"/>
        <c:crossAx val="78437376"/>
        <c:crosses val="autoZero"/>
        <c:crossBetween val="midCat"/>
      </c:valAx>
      <c:valAx>
        <c:axId val="78437376"/>
        <c:scaling>
          <c:orientation val="minMax"/>
        </c:scaling>
        <c:axPos val="l"/>
        <c:majorGridlines/>
        <c:numFmt formatCode="0.00" sourceLinked="1"/>
        <c:tickLblPos val="nextTo"/>
        <c:crossAx val="7843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GPP-MADONIE SCENARIO "MEDIO"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Madonie_GPP!$J$85:$T$85</c:f>
              <c:numCache>
                <c:formatCode>0.00</c:formatCode>
                <c:ptCount val="11"/>
                <c:pt idx="0">
                  <c:v>1813.436905</c:v>
                </c:pt>
                <c:pt idx="1">
                  <c:v>1592.284621</c:v>
                </c:pt>
                <c:pt idx="2">
                  <c:v>1537.155647</c:v>
                </c:pt>
                <c:pt idx="3">
                  <c:v>1459.0343339999999</c:v>
                </c:pt>
                <c:pt idx="4">
                  <c:v>1423.9461980000001</c:v>
                </c:pt>
                <c:pt idx="5">
                  <c:v>1210.891768</c:v>
                </c:pt>
                <c:pt idx="6">
                  <c:v>1169.900641</c:v>
                </c:pt>
                <c:pt idx="7">
                  <c:v>987.77510199999995</c:v>
                </c:pt>
                <c:pt idx="8">
                  <c:v>944.885986</c:v>
                </c:pt>
                <c:pt idx="9">
                  <c:v>814.55539899999997</c:v>
                </c:pt>
                <c:pt idx="10">
                  <c:v>789.70346300000006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Madonie_GPP!$J$86:$T$86</c:f>
              <c:numCache>
                <c:formatCode>0.00</c:formatCode>
                <c:ptCount val="11"/>
                <c:pt idx="0">
                  <c:v>1145.336969</c:v>
                </c:pt>
                <c:pt idx="1">
                  <c:v>1163.9668489999999</c:v>
                </c:pt>
                <c:pt idx="2">
                  <c:v>960.46450700000003</c:v>
                </c:pt>
                <c:pt idx="3">
                  <c:v>818.92528900000002</c:v>
                </c:pt>
                <c:pt idx="4">
                  <c:v>561.23433799999998</c:v>
                </c:pt>
                <c:pt idx="5">
                  <c:v>338.97909199999998</c:v>
                </c:pt>
                <c:pt idx="6">
                  <c:v>230.02028799999999</c:v>
                </c:pt>
                <c:pt idx="7">
                  <c:v>162.32499100000001</c:v>
                </c:pt>
                <c:pt idx="8">
                  <c:v>92.753787000000003</c:v>
                </c:pt>
                <c:pt idx="9">
                  <c:v>63.686374000000001</c:v>
                </c:pt>
                <c:pt idx="10">
                  <c:v>67.676625000000001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Madonie_GPP!$J$87:$T$87</c:f>
              <c:numCache>
                <c:formatCode>0.00</c:formatCode>
                <c:ptCount val="11"/>
                <c:pt idx="0">
                  <c:v>2609.0602469999999</c:v>
                </c:pt>
                <c:pt idx="1">
                  <c:v>2490.750176</c:v>
                </c:pt>
                <c:pt idx="2">
                  <c:v>2580.2146309999998</c:v>
                </c:pt>
                <c:pt idx="3">
                  <c:v>2585.957762</c:v>
                </c:pt>
                <c:pt idx="4">
                  <c:v>2604.791643</c:v>
                </c:pt>
                <c:pt idx="5">
                  <c:v>2525.09681</c:v>
                </c:pt>
                <c:pt idx="6">
                  <c:v>2555.343734</c:v>
                </c:pt>
                <c:pt idx="7">
                  <c:v>2450.7129089999999</c:v>
                </c:pt>
                <c:pt idx="8">
                  <c:v>2514.848794</c:v>
                </c:pt>
                <c:pt idx="9">
                  <c:v>2494.884775</c:v>
                </c:pt>
                <c:pt idx="10">
                  <c:v>2506.0563560000001</c:v>
                </c:pt>
              </c:numCache>
            </c:numRef>
          </c:yVal>
        </c:ser>
        <c:axId val="79651200"/>
        <c:axId val="79652736"/>
      </c:scatterChart>
      <c:valAx>
        <c:axId val="79651200"/>
        <c:scaling>
          <c:orientation val="minMax"/>
        </c:scaling>
        <c:axPos val="b"/>
        <c:numFmt formatCode="General" sourceLinked="1"/>
        <c:tickLblPos val="nextTo"/>
        <c:crossAx val="79652736"/>
        <c:crosses val="autoZero"/>
        <c:crossBetween val="midCat"/>
      </c:valAx>
      <c:valAx>
        <c:axId val="79652736"/>
        <c:scaling>
          <c:orientation val="minMax"/>
        </c:scaling>
        <c:axPos val="l"/>
        <c:majorGridlines/>
        <c:numFmt formatCode="0.00" sourceLinked="1"/>
        <c:tickLblPos val="nextTo"/>
        <c:crossAx val="7965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Andamento della GPP 2002 - 2020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Madonie_GPP!$B$85:$T$85</c:f>
              <c:numCache>
                <c:formatCode>0.00</c:formatCode>
                <c:ptCount val="19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  <c:pt idx="8">
                  <c:v>1813.436905</c:v>
                </c:pt>
                <c:pt idx="9">
                  <c:v>1592.284621</c:v>
                </c:pt>
                <c:pt idx="10">
                  <c:v>1537.155647</c:v>
                </c:pt>
                <c:pt idx="11">
                  <c:v>1459.0343339999999</c:v>
                </c:pt>
                <c:pt idx="12">
                  <c:v>1423.9461980000001</c:v>
                </c:pt>
                <c:pt idx="13">
                  <c:v>1210.891768</c:v>
                </c:pt>
                <c:pt idx="14">
                  <c:v>1169.900641</c:v>
                </c:pt>
                <c:pt idx="15">
                  <c:v>987.77510199999995</c:v>
                </c:pt>
                <c:pt idx="16">
                  <c:v>944.885986</c:v>
                </c:pt>
                <c:pt idx="17">
                  <c:v>814.55539899999997</c:v>
                </c:pt>
                <c:pt idx="18">
                  <c:v>789.70346300000006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Madonie_GPP!$B$86:$T$86</c:f>
              <c:numCache>
                <c:formatCode>0.00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1145.336969</c:v>
                </c:pt>
                <c:pt idx="9">
                  <c:v>1163.9668489999999</c:v>
                </c:pt>
                <c:pt idx="10">
                  <c:v>960.46450700000003</c:v>
                </c:pt>
                <c:pt idx="11">
                  <c:v>818.92528900000002</c:v>
                </c:pt>
                <c:pt idx="12">
                  <c:v>561.23433799999998</c:v>
                </c:pt>
                <c:pt idx="13">
                  <c:v>338.97909199999998</c:v>
                </c:pt>
                <c:pt idx="14">
                  <c:v>230.02028799999999</c:v>
                </c:pt>
                <c:pt idx="15">
                  <c:v>162.32499100000001</c:v>
                </c:pt>
                <c:pt idx="16">
                  <c:v>92.753787000000003</c:v>
                </c:pt>
                <c:pt idx="17">
                  <c:v>63.686374000000001</c:v>
                </c:pt>
                <c:pt idx="18">
                  <c:v>67.676625000000001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Madonie_GPP!$B$87:$T$87</c:f>
              <c:numCache>
                <c:formatCode>0.00</c:formatCode>
                <c:ptCount val="19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  <c:pt idx="8">
                  <c:v>2609.0602469999999</c:v>
                </c:pt>
                <c:pt idx="9">
                  <c:v>2490.750176</c:v>
                </c:pt>
                <c:pt idx="10">
                  <c:v>2580.2146309999998</c:v>
                </c:pt>
                <c:pt idx="11">
                  <c:v>2585.957762</c:v>
                </c:pt>
                <c:pt idx="12">
                  <c:v>2604.791643</c:v>
                </c:pt>
                <c:pt idx="13">
                  <c:v>2525.09681</c:v>
                </c:pt>
                <c:pt idx="14">
                  <c:v>2555.343734</c:v>
                </c:pt>
                <c:pt idx="15">
                  <c:v>2450.7129089999999</c:v>
                </c:pt>
                <c:pt idx="16">
                  <c:v>2514.848794</c:v>
                </c:pt>
                <c:pt idx="17">
                  <c:v>2494.884775</c:v>
                </c:pt>
                <c:pt idx="18">
                  <c:v>2506.0563560000001</c:v>
                </c:pt>
              </c:numCache>
            </c:numRef>
          </c:yVal>
        </c:ser>
        <c:axId val="79669888"/>
        <c:axId val="79692160"/>
      </c:scatterChart>
      <c:valAx>
        <c:axId val="79669888"/>
        <c:scaling>
          <c:orientation val="minMax"/>
          <c:max val="2020"/>
        </c:scaling>
        <c:axPos val="b"/>
        <c:numFmt formatCode="General" sourceLinked="1"/>
        <c:majorTickMark val="none"/>
        <c:tickLblPos val="nextTo"/>
        <c:crossAx val="79692160"/>
        <c:crosses val="autoZero"/>
        <c:crossBetween val="midCat"/>
      </c:valAx>
      <c:valAx>
        <c:axId val="79692160"/>
        <c:scaling>
          <c:orientation val="minMax"/>
        </c:scaling>
        <c:axPos val="l"/>
        <c:numFmt formatCode="0.00" sourceLinked="1"/>
        <c:majorTickMark val="none"/>
        <c:tickLblPos val="nextTo"/>
        <c:crossAx val="796698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Titerno_GPP!$C$6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Titerno_GPP!$D$6:$K$6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Titerno_GPP!$C$7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Titerno_GPP!$D$7:$K$7</c:f>
              <c:numCache>
                <c:formatCode>General</c:formatCode>
                <c:ptCount val="8"/>
                <c:pt idx="0">
                  <c:v>1541.06</c:v>
                </c:pt>
                <c:pt idx="1">
                  <c:v>1790.13</c:v>
                </c:pt>
                <c:pt idx="2">
                  <c:v>1893.6</c:v>
                </c:pt>
                <c:pt idx="3">
                  <c:v>1331.02</c:v>
                </c:pt>
                <c:pt idx="4">
                  <c:v>1376.09</c:v>
                </c:pt>
                <c:pt idx="5">
                  <c:v>1348.23</c:v>
                </c:pt>
                <c:pt idx="6">
                  <c:v>1316.55</c:v>
                </c:pt>
                <c:pt idx="7">
                  <c:v>1401.9</c:v>
                </c:pt>
              </c:numCache>
            </c:numRef>
          </c:val>
        </c:ser>
        <c:ser>
          <c:idx val="2"/>
          <c:order val="2"/>
          <c:tx>
            <c:strRef>
              <c:f>Titerno_GPP!$C$8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Titerno_GPP!$D$8:$K$8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Titerno_GPP!$C$9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Titerno_GPP!$D$9:$K$9</c:f>
              <c:numCache>
                <c:formatCode>General</c:formatCode>
                <c:ptCount val="8"/>
              </c:numCache>
            </c:numRef>
          </c:val>
        </c:ser>
        <c:marker val="1"/>
        <c:axId val="79814656"/>
        <c:axId val="79816192"/>
      </c:lineChart>
      <c:catAx>
        <c:axId val="79814656"/>
        <c:scaling>
          <c:orientation val="minMax"/>
        </c:scaling>
        <c:axPos val="b"/>
        <c:numFmt formatCode="General" sourceLinked="1"/>
        <c:majorTickMark val="none"/>
        <c:tickLblPos val="nextTo"/>
        <c:crossAx val="79816192"/>
        <c:crosses val="autoZero"/>
        <c:auto val="1"/>
        <c:lblAlgn val="ctr"/>
        <c:lblOffset val="100"/>
        <c:tickLblSkip val="1"/>
      </c:catAx>
      <c:valAx>
        <c:axId val="79816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7981465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GPP</a:t>
            </a:r>
            <a:r>
              <a:rPr lang="it-IT" baseline="0"/>
              <a:t> Tammaro-Titerno 2002-2020</a:t>
            </a:r>
            <a:endParaRPr lang="it-IT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Titerno_GPP!$C$15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Titerno_GPP!$D$14:$V$14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Titerno_GPP!$D$15:$V$15</c:f>
              <c:numCache>
                <c:formatCode>General</c:formatCode>
                <c:ptCount val="19"/>
                <c:pt idx="0">
                  <c:v>1816.9</c:v>
                </c:pt>
                <c:pt idx="1">
                  <c:v>2439.392957</c:v>
                </c:pt>
                <c:pt idx="2">
                  <c:v>2611.2577059999999</c:v>
                </c:pt>
                <c:pt idx="3">
                  <c:v>1711.4019940000001</c:v>
                </c:pt>
                <c:pt idx="4">
                  <c:v>1935.737889</c:v>
                </c:pt>
                <c:pt idx="5">
                  <c:v>1762.5076690000001</c:v>
                </c:pt>
                <c:pt idx="6">
                  <c:v>1865.6341609999999</c:v>
                </c:pt>
                <c:pt idx="7">
                  <c:v>2106.5653349999998</c:v>
                </c:pt>
                <c:pt idx="8">
                  <c:v>2389.8153109999998</c:v>
                </c:pt>
                <c:pt idx="9">
                  <c:v>2436.323531</c:v>
                </c:pt>
                <c:pt idx="10">
                  <c:v>2442.3855050000002</c:v>
                </c:pt>
                <c:pt idx="11">
                  <c:v>2506.146283</c:v>
                </c:pt>
                <c:pt idx="12">
                  <c:v>2490.4378190000002</c:v>
                </c:pt>
                <c:pt idx="13">
                  <c:v>2754.0053680000001</c:v>
                </c:pt>
                <c:pt idx="14">
                  <c:v>2758.4508089999999</c:v>
                </c:pt>
                <c:pt idx="15">
                  <c:v>2470.668408</c:v>
                </c:pt>
                <c:pt idx="16">
                  <c:v>2624.114861</c:v>
                </c:pt>
                <c:pt idx="17">
                  <c:v>2038.0429569999999</c:v>
                </c:pt>
                <c:pt idx="18">
                  <c:v>2454.378901</c:v>
                </c:pt>
              </c:numCache>
            </c:numRef>
          </c:yVal>
        </c:ser>
        <c:axId val="80909056"/>
        <c:axId val="80910592"/>
      </c:scatterChart>
      <c:valAx>
        <c:axId val="80909056"/>
        <c:scaling>
          <c:orientation val="minMax"/>
        </c:scaling>
        <c:axPos val="b"/>
        <c:numFmt formatCode="General" sourceLinked="1"/>
        <c:tickLblPos val="nextTo"/>
        <c:crossAx val="80910592"/>
        <c:crosses val="autoZero"/>
        <c:crossBetween val="midCat"/>
      </c:valAx>
      <c:valAx>
        <c:axId val="80910592"/>
        <c:scaling>
          <c:orientation val="minMax"/>
        </c:scaling>
        <c:axPos val="l"/>
        <c:majorGridlines/>
        <c:numFmt formatCode="General" sourceLinked="1"/>
        <c:tickLblPos val="nextTo"/>
        <c:crossAx val="8090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GPP scenario 2010-2020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Titerno_GPP!$C$15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Titerno_GPP!$L$14:$V$14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Titerno_GPP!$L$15:$V$15</c:f>
              <c:numCache>
                <c:formatCode>General</c:formatCode>
                <c:ptCount val="11"/>
                <c:pt idx="0">
                  <c:v>2389.8153109999998</c:v>
                </c:pt>
                <c:pt idx="1">
                  <c:v>2436.323531</c:v>
                </c:pt>
                <c:pt idx="2">
                  <c:v>2442.3855050000002</c:v>
                </c:pt>
                <c:pt idx="3">
                  <c:v>2506.146283</c:v>
                </c:pt>
                <c:pt idx="4">
                  <c:v>2490.4378190000002</c:v>
                </c:pt>
                <c:pt idx="5">
                  <c:v>2754.0053680000001</c:v>
                </c:pt>
                <c:pt idx="6">
                  <c:v>2758.4508089999999</c:v>
                </c:pt>
                <c:pt idx="7">
                  <c:v>2470.668408</c:v>
                </c:pt>
                <c:pt idx="8">
                  <c:v>2624.114861</c:v>
                </c:pt>
                <c:pt idx="9">
                  <c:v>2038.0429569999999</c:v>
                </c:pt>
                <c:pt idx="10">
                  <c:v>2454.378901</c:v>
                </c:pt>
              </c:numCache>
            </c:numRef>
          </c:yVal>
        </c:ser>
        <c:axId val="80951168"/>
        <c:axId val="80952704"/>
      </c:scatterChart>
      <c:valAx>
        <c:axId val="80951168"/>
        <c:scaling>
          <c:orientation val="minMax"/>
        </c:scaling>
        <c:axPos val="b"/>
        <c:numFmt formatCode="General" sourceLinked="1"/>
        <c:tickLblPos val="nextTo"/>
        <c:crossAx val="80952704"/>
        <c:crosses val="autoZero"/>
        <c:crossBetween val="midCat"/>
      </c:valAx>
      <c:valAx>
        <c:axId val="80952704"/>
        <c:scaling>
          <c:orientation val="minMax"/>
        </c:scaling>
        <c:axPos val="l"/>
        <c:majorGridlines/>
        <c:numFmt formatCode="General" sourceLinked="1"/>
        <c:tickLblPos val="nextTo"/>
        <c:crossAx val="8095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4.0346888062603302E-2"/>
          <c:y val="0.21795166229221349"/>
          <c:w val="0.82060868693496669"/>
          <c:h val="0.68921660834062359"/>
        </c:manualLayout>
      </c:layout>
      <c:lineChart>
        <c:grouping val="standard"/>
        <c:ser>
          <c:idx val="0"/>
          <c:order val="0"/>
          <c:tx>
            <c:strRef>
              <c:f>Dati_cella_alessioCMCC!$C$1</c:f>
              <c:strCache>
                <c:ptCount val="1"/>
                <c:pt idx="0">
                  <c:v>Rg_f</c:v>
                </c:pt>
              </c:strCache>
            </c:strRef>
          </c:tx>
          <c:marker>
            <c:symbol val="none"/>
          </c:marker>
          <c:val>
            <c:numRef>
              <c:f>(Dati_cella_alessioCMCC!$C$2:$C$13,Dati_cella_alessioCMCC!$J$2:$J$13,Dati_cella_alessioCMCC!$Q$2:$Q$13,Dati_cella_alessioCMCC!$X$2:$X$13,Dati_cella_alessioCMCC!$AE$2:$AE$13,Dati_cella_alessioCMCC!$AL$2:$AL$13)</c:f>
              <c:numCache>
                <c:formatCode>General</c:formatCode>
                <c:ptCount val="72"/>
                <c:pt idx="0">
                  <c:v>8.6508000000000003</c:v>
                </c:pt>
                <c:pt idx="1">
                  <c:v>12.528</c:v>
                </c:pt>
                <c:pt idx="2">
                  <c:v>16.398700000000002</c:v>
                </c:pt>
                <c:pt idx="3">
                  <c:v>21.7728</c:v>
                </c:pt>
                <c:pt idx="4">
                  <c:v>25.963200000000001</c:v>
                </c:pt>
                <c:pt idx="5">
                  <c:v>27.561599999999999</c:v>
                </c:pt>
                <c:pt idx="6">
                  <c:v>27.5184</c:v>
                </c:pt>
                <c:pt idx="7">
                  <c:v>24.926400000000001</c:v>
                </c:pt>
                <c:pt idx="8">
                  <c:v>18.6005</c:v>
                </c:pt>
                <c:pt idx="9">
                  <c:v>13.910399999999999</c:v>
                </c:pt>
                <c:pt idx="10">
                  <c:v>9.8279999999999994</c:v>
                </c:pt>
                <c:pt idx="11">
                  <c:v>7.4303999999999997</c:v>
                </c:pt>
                <c:pt idx="12">
                  <c:v>7.4843999999999999</c:v>
                </c:pt>
                <c:pt idx="13">
                  <c:v>11.3184</c:v>
                </c:pt>
                <c:pt idx="14">
                  <c:v>16.701599999999999</c:v>
                </c:pt>
                <c:pt idx="15">
                  <c:v>20.044799999999999</c:v>
                </c:pt>
                <c:pt idx="16">
                  <c:v>25.92</c:v>
                </c:pt>
                <c:pt idx="17">
                  <c:v>27.691199999999998</c:v>
                </c:pt>
                <c:pt idx="18">
                  <c:v>28.123200000000001</c:v>
                </c:pt>
                <c:pt idx="19">
                  <c:v>23.414400000000001</c:v>
                </c:pt>
                <c:pt idx="20">
                  <c:v>17.325800000000001</c:v>
                </c:pt>
                <c:pt idx="21">
                  <c:v>13.154400000000001</c:v>
                </c:pt>
                <c:pt idx="22">
                  <c:v>10.281599999999999</c:v>
                </c:pt>
                <c:pt idx="23">
                  <c:v>7.7544000000000004</c:v>
                </c:pt>
                <c:pt idx="24">
                  <c:v>8.6075999999999997</c:v>
                </c:pt>
                <c:pt idx="25">
                  <c:v>11.772</c:v>
                </c:pt>
                <c:pt idx="26">
                  <c:v>16.4695</c:v>
                </c:pt>
                <c:pt idx="27">
                  <c:v>20.776499999999999</c:v>
                </c:pt>
                <c:pt idx="28">
                  <c:v>25.7958</c:v>
                </c:pt>
                <c:pt idx="29">
                  <c:v>27.372599999999998</c:v>
                </c:pt>
                <c:pt idx="30">
                  <c:v>27.502199999999998</c:v>
                </c:pt>
                <c:pt idx="31">
                  <c:v>24.0732</c:v>
                </c:pt>
                <c:pt idx="32">
                  <c:v>18.194800000000001</c:v>
                </c:pt>
                <c:pt idx="33">
                  <c:v>13.5945</c:v>
                </c:pt>
                <c:pt idx="34">
                  <c:v>9.7726500000000005</c:v>
                </c:pt>
                <c:pt idx="35">
                  <c:v>7.3291500000000003</c:v>
                </c:pt>
                <c:pt idx="36">
                  <c:v>8.6075999999999997</c:v>
                </c:pt>
                <c:pt idx="37">
                  <c:v>11.772</c:v>
                </c:pt>
                <c:pt idx="38">
                  <c:v>16.4695</c:v>
                </c:pt>
                <c:pt idx="39">
                  <c:v>20.776499999999999</c:v>
                </c:pt>
                <c:pt idx="40">
                  <c:v>25.7958</c:v>
                </c:pt>
                <c:pt idx="41">
                  <c:v>27.372599999999998</c:v>
                </c:pt>
                <c:pt idx="42">
                  <c:v>27.502199999999998</c:v>
                </c:pt>
                <c:pt idx="43">
                  <c:v>24.0732</c:v>
                </c:pt>
                <c:pt idx="44">
                  <c:v>18.194800000000001</c:v>
                </c:pt>
                <c:pt idx="45">
                  <c:v>13.5945</c:v>
                </c:pt>
                <c:pt idx="46">
                  <c:v>9.7726500000000005</c:v>
                </c:pt>
                <c:pt idx="47">
                  <c:v>7.3291500000000003</c:v>
                </c:pt>
                <c:pt idx="48">
                  <c:v>8.6075999999999997</c:v>
                </c:pt>
                <c:pt idx="49">
                  <c:v>11.772</c:v>
                </c:pt>
                <c:pt idx="50">
                  <c:v>16.4695</c:v>
                </c:pt>
                <c:pt idx="51">
                  <c:v>20.776499999999999</c:v>
                </c:pt>
                <c:pt idx="52">
                  <c:v>25.7958</c:v>
                </c:pt>
                <c:pt idx="53">
                  <c:v>27.372599999999998</c:v>
                </c:pt>
                <c:pt idx="54">
                  <c:v>27.502199999999998</c:v>
                </c:pt>
                <c:pt idx="55">
                  <c:v>24.0732</c:v>
                </c:pt>
                <c:pt idx="56">
                  <c:v>18.194800000000001</c:v>
                </c:pt>
                <c:pt idx="57">
                  <c:v>13.5945</c:v>
                </c:pt>
                <c:pt idx="58">
                  <c:v>9.7726500000000005</c:v>
                </c:pt>
                <c:pt idx="59">
                  <c:v>7.3291500000000003</c:v>
                </c:pt>
                <c:pt idx="60">
                  <c:v>8.6075999999999997</c:v>
                </c:pt>
                <c:pt idx="61">
                  <c:v>11.772</c:v>
                </c:pt>
                <c:pt idx="62">
                  <c:v>16.4695</c:v>
                </c:pt>
                <c:pt idx="63">
                  <c:v>20.776499999999999</c:v>
                </c:pt>
                <c:pt idx="64">
                  <c:v>25.7958</c:v>
                </c:pt>
                <c:pt idx="65">
                  <c:v>27.372599999999998</c:v>
                </c:pt>
                <c:pt idx="66">
                  <c:v>27.502199999999998</c:v>
                </c:pt>
                <c:pt idx="67">
                  <c:v>24.0732</c:v>
                </c:pt>
                <c:pt idx="68">
                  <c:v>18.194800000000001</c:v>
                </c:pt>
                <c:pt idx="69">
                  <c:v>13.5945</c:v>
                </c:pt>
                <c:pt idx="70">
                  <c:v>9.7726500000000005</c:v>
                </c:pt>
                <c:pt idx="71">
                  <c:v>7.3291500000000003</c:v>
                </c:pt>
              </c:numCache>
            </c:numRef>
          </c:val>
        </c:ser>
        <c:marker val="1"/>
        <c:axId val="85335040"/>
        <c:axId val="85345024"/>
      </c:lineChart>
      <c:catAx>
        <c:axId val="85335040"/>
        <c:scaling>
          <c:orientation val="minMax"/>
        </c:scaling>
        <c:axPos val="b"/>
        <c:tickLblPos val="nextTo"/>
        <c:crossAx val="85345024"/>
        <c:crosses val="autoZero"/>
        <c:auto val="1"/>
        <c:lblAlgn val="ctr"/>
        <c:lblOffset val="100"/>
      </c:catAx>
      <c:valAx>
        <c:axId val="85345024"/>
        <c:scaling>
          <c:orientation val="minMax"/>
        </c:scaling>
        <c:axPos val="l"/>
        <c:majorGridlines/>
        <c:numFmt formatCode="General" sourceLinked="1"/>
        <c:tickLblPos val="nextTo"/>
        <c:crossAx val="85335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23"/>
          <c:w val="0.79627780721145369"/>
          <c:h val="0.68921660834062359"/>
        </c:manualLayout>
      </c:layout>
      <c:lineChart>
        <c:grouping val="standard"/>
        <c:ser>
          <c:idx val="1"/>
          <c:order val="1"/>
          <c:tx>
            <c:strRef>
              <c:f>Dati_cella_alessioCMCC!$G$1</c:f>
              <c:strCache>
                <c:ptCount val="1"/>
                <c:pt idx="0">
                  <c:v>Precip</c:v>
                </c:pt>
              </c:strCache>
            </c:strRef>
          </c:tx>
          <c:marker>
            <c:symbol val="none"/>
          </c:marker>
          <c:val>
            <c:numRef>
              <c:f>(Dati_cella_alessioCMCC!$G$2:$G$13,Dati_cella_alessioCMCC!$N$2:$N$13,Dati_cella_alessioCMCC!$U$2:$U$13,Dati_cella_alessioCMCC!$AB$2:$AB$13,Dati_cella_alessioCMCC!$AI$2:$AI$13,Dati_cella_alessioCMCC!$AP$2:$AP$13)</c:f>
              <c:numCache>
                <c:formatCode>General</c:formatCode>
                <c:ptCount val="72"/>
                <c:pt idx="0">
                  <c:v>18.6785</c:v>
                </c:pt>
                <c:pt idx="1">
                  <c:v>9.1358099999999993</c:v>
                </c:pt>
                <c:pt idx="2">
                  <c:v>37.347200000000001</c:v>
                </c:pt>
                <c:pt idx="3">
                  <c:v>9.7804099999999998</c:v>
                </c:pt>
                <c:pt idx="4">
                  <c:v>21.030799999999999</c:v>
                </c:pt>
                <c:pt idx="5">
                  <c:v>7.3293499999999998</c:v>
                </c:pt>
                <c:pt idx="6">
                  <c:v>2.0283000000000002</c:v>
                </c:pt>
                <c:pt idx="7">
                  <c:v>41.640900000000002</c:v>
                </c:pt>
                <c:pt idx="8">
                  <c:v>74.240700000000004</c:v>
                </c:pt>
                <c:pt idx="9">
                  <c:v>45.832599999999999</c:v>
                </c:pt>
                <c:pt idx="10">
                  <c:v>65.216700000000003</c:v>
                </c:pt>
                <c:pt idx="11">
                  <c:v>172.50800000000001</c:v>
                </c:pt>
                <c:pt idx="12">
                  <c:v>169.77500000000001</c:v>
                </c:pt>
                <c:pt idx="13">
                  <c:v>62.827500000000001</c:v>
                </c:pt>
                <c:pt idx="14">
                  <c:v>72.662400000000005</c:v>
                </c:pt>
                <c:pt idx="15">
                  <c:v>66.911699999999996</c:v>
                </c:pt>
                <c:pt idx="16">
                  <c:v>8.4590499999999995</c:v>
                </c:pt>
                <c:pt idx="17">
                  <c:v>28.3828</c:v>
                </c:pt>
                <c:pt idx="18">
                  <c:v>4.3605600000000004</c:v>
                </c:pt>
                <c:pt idx="19">
                  <c:v>6.0444100000000001</c:v>
                </c:pt>
                <c:pt idx="20">
                  <c:v>135.429</c:v>
                </c:pt>
                <c:pt idx="21">
                  <c:v>267.08300000000003</c:v>
                </c:pt>
                <c:pt idx="22">
                  <c:v>33.581699999999998</c:v>
                </c:pt>
                <c:pt idx="23">
                  <c:v>78.486599999999996</c:v>
                </c:pt>
                <c:pt idx="24">
                  <c:v>15.4</c:v>
                </c:pt>
                <c:pt idx="25">
                  <c:v>54.1</c:v>
                </c:pt>
                <c:pt idx="26">
                  <c:v>23.7</c:v>
                </c:pt>
                <c:pt idx="27">
                  <c:v>14.2</c:v>
                </c:pt>
                <c:pt idx="28">
                  <c:v>30.4</c:v>
                </c:pt>
                <c:pt idx="29">
                  <c:v>12.3</c:v>
                </c:pt>
                <c:pt idx="30">
                  <c:v>3.5</c:v>
                </c:pt>
                <c:pt idx="31">
                  <c:v>10.5</c:v>
                </c:pt>
                <c:pt idx="32">
                  <c:v>24.5</c:v>
                </c:pt>
                <c:pt idx="33">
                  <c:v>48.2</c:v>
                </c:pt>
                <c:pt idx="34">
                  <c:v>24</c:v>
                </c:pt>
                <c:pt idx="35">
                  <c:v>78.2</c:v>
                </c:pt>
                <c:pt idx="36">
                  <c:v>167.7</c:v>
                </c:pt>
                <c:pt idx="37">
                  <c:v>13</c:v>
                </c:pt>
                <c:pt idx="38">
                  <c:v>56.7</c:v>
                </c:pt>
                <c:pt idx="39">
                  <c:v>35.4</c:v>
                </c:pt>
                <c:pt idx="40">
                  <c:v>33.5</c:v>
                </c:pt>
                <c:pt idx="41">
                  <c:v>0</c:v>
                </c:pt>
                <c:pt idx="42">
                  <c:v>22.2</c:v>
                </c:pt>
                <c:pt idx="43">
                  <c:v>18.399999999999999</c:v>
                </c:pt>
                <c:pt idx="44">
                  <c:v>21.8</c:v>
                </c:pt>
                <c:pt idx="45">
                  <c:v>21</c:v>
                </c:pt>
                <c:pt idx="46">
                  <c:v>152</c:v>
                </c:pt>
                <c:pt idx="47">
                  <c:v>97</c:v>
                </c:pt>
                <c:pt idx="48">
                  <c:v>78.099999999999994</c:v>
                </c:pt>
                <c:pt idx="49">
                  <c:v>12.2</c:v>
                </c:pt>
                <c:pt idx="50">
                  <c:v>7.5</c:v>
                </c:pt>
                <c:pt idx="51">
                  <c:v>69.7</c:v>
                </c:pt>
                <c:pt idx="52">
                  <c:v>30.1</c:v>
                </c:pt>
                <c:pt idx="53">
                  <c:v>9.5</c:v>
                </c:pt>
                <c:pt idx="54">
                  <c:v>2.7</c:v>
                </c:pt>
                <c:pt idx="55">
                  <c:v>9.6999999999999993</c:v>
                </c:pt>
                <c:pt idx="56">
                  <c:v>98.1</c:v>
                </c:pt>
                <c:pt idx="57">
                  <c:v>59.7</c:v>
                </c:pt>
                <c:pt idx="58">
                  <c:v>36.299999999999997</c:v>
                </c:pt>
                <c:pt idx="59">
                  <c:v>63.5</c:v>
                </c:pt>
                <c:pt idx="60">
                  <c:v>56.8</c:v>
                </c:pt>
                <c:pt idx="61">
                  <c:v>59.2</c:v>
                </c:pt>
                <c:pt idx="62">
                  <c:v>3.6</c:v>
                </c:pt>
                <c:pt idx="63">
                  <c:v>29.7</c:v>
                </c:pt>
                <c:pt idx="64">
                  <c:v>32.299999999999997</c:v>
                </c:pt>
                <c:pt idx="65">
                  <c:v>13.7</c:v>
                </c:pt>
                <c:pt idx="66">
                  <c:v>3.4</c:v>
                </c:pt>
                <c:pt idx="67">
                  <c:v>12.7</c:v>
                </c:pt>
                <c:pt idx="68">
                  <c:v>16.7</c:v>
                </c:pt>
                <c:pt idx="69">
                  <c:v>76</c:v>
                </c:pt>
                <c:pt idx="70">
                  <c:v>0</c:v>
                </c:pt>
                <c:pt idx="71">
                  <c:v>31.3</c:v>
                </c:pt>
              </c:numCache>
            </c:numRef>
          </c:val>
        </c:ser>
        <c:ser>
          <c:idx val="0"/>
          <c:order val="0"/>
          <c:tx>
            <c:strRef>
              <c:f>Dati_cella_alessioCMCC!$G$1</c:f>
              <c:strCache>
                <c:ptCount val="1"/>
                <c:pt idx="0">
                  <c:v>Precip</c:v>
                </c:pt>
              </c:strCache>
            </c:strRef>
          </c:tx>
          <c:marker>
            <c:symbol val="none"/>
          </c:marker>
          <c:val>
            <c:numRef>
              <c:f>(Dati_cella_alessioCMCC!$G$2:$G$13,Dati_cella_alessioCMCC!$N$2:$N$13,Dati_cella_alessioCMCC!$U$2:$U$13,Dati_cella_alessioCMCC!$AB$2:$AB$13,Dati_cella_alessioCMCC!$AI$2:$AI$13,Dati_cella_alessioCMCC!$AP$2:$AP$13)</c:f>
              <c:numCache>
                <c:formatCode>General</c:formatCode>
                <c:ptCount val="72"/>
                <c:pt idx="0">
                  <c:v>18.6785</c:v>
                </c:pt>
                <c:pt idx="1">
                  <c:v>9.1358099999999993</c:v>
                </c:pt>
                <c:pt idx="2">
                  <c:v>37.347200000000001</c:v>
                </c:pt>
                <c:pt idx="3">
                  <c:v>9.7804099999999998</c:v>
                </c:pt>
                <c:pt idx="4">
                  <c:v>21.030799999999999</c:v>
                </c:pt>
                <c:pt idx="5">
                  <c:v>7.3293499999999998</c:v>
                </c:pt>
                <c:pt idx="6">
                  <c:v>2.0283000000000002</c:v>
                </c:pt>
                <c:pt idx="7">
                  <c:v>41.640900000000002</c:v>
                </c:pt>
                <c:pt idx="8">
                  <c:v>74.240700000000004</c:v>
                </c:pt>
                <c:pt idx="9">
                  <c:v>45.832599999999999</c:v>
                </c:pt>
                <c:pt idx="10">
                  <c:v>65.216700000000003</c:v>
                </c:pt>
                <c:pt idx="11">
                  <c:v>172.50800000000001</c:v>
                </c:pt>
                <c:pt idx="12">
                  <c:v>169.77500000000001</c:v>
                </c:pt>
                <c:pt idx="13">
                  <c:v>62.827500000000001</c:v>
                </c:pt>
                <c:pt idx="14">
                  <c:v>72.662400000000005</c:v>
                </c:pt>
                <c:pt idx="15">
                  <c:v>66.911699999999996</c:v>
                </c:pt>
                <c:pt idx="16">
                  <c:v>8.4590499999999995</c:v>
                </c:pt>
                <c:pt idx="17">
                  <c:v>28.3828</c:v>
                </c:pt>
                <c:pt idx="18">
                  <c:v>4.3605600000000004</c:v>
                </c:pt>
                <c:pt idx="19">
                  <c:v>6.0444100000000001</c:v>
                </c:pt>
                <c:pt idx="20">
                  <c:v>135.429</c:v>
                </c:pt>
                <c:pt idx="21">
                  <c:v>267.08300000000003</c:v>
                </c:pt>
                <c:pt idx="22">
                  <c:v>33.581699999999998</c:v>
                </c:pt>
                <c:pt idx="23">
                  <c:v>78.486599999999996</c:v>
                </c:pt>
                <c:pt idx="24">
                  <c:v>15.4</c:v>
                </c:pt>
                <c:pt idx="25">
                  <c:v>54.1</c:v>
                </c:pt>
                <c:pt idx="26">
                  <c:v>23.7</c:v>
                </c:pt>
                <c:pt idx="27">
                  <c:v>14.2</c:v>
                </c:pt>
                <c:pt idx="28">
                  <c:v>30.4</c:v>
                </c:pt>
                <c:pt idx="29">
                  <c:v>12.3</c:v>
                </c:pt>
                <c:pt idx="30">
                  <c:v>3.5</c:v>
                </c:pt>
                <c:pt idx="31">
                  <c:v>10.5</c:v>
                </c:pt>
                <c:pt idx="32">
                  <c:v>24.5</c:v>
                </c:pt>
                <c:pt idx="33">
                  <c:v>48.2</c:v>
                </c:pt>
                <c:pt idx="34">
                  <c:v>24</c:v>
                </c:pt>
                <c:pt idx="35">
                  <c:v>78.2</c:v>
                </c:pt>
                <c:pt idx="36">
                  <c:v>167.7</c:v>
                </c:pt>
                <c:pt idx="37">
                  <c:v>13</c:v>
                </c:pt>
                <c:pt idx="38">
                  <c:v>56.7</c:v>
                </c:pt>
                <c:pt idx="39">
                  <c:v>35.4</c:v>
                </c:pt>
                <c:pt idx="40">
                  <c:v>33.5</c:v>
                </c:pt>
                <c:pt idx="41">
                  <c:v>0</c:v>
                </c:pt>
                <c:pt idx="42">
                  <c:v>22.2</c:v>
                </c:pt>
                <c:pt idx="43">
                  <c:v>18.399999999999999</c:v>
                </c:pt>
                <c:pt idx="44">
                  <c:v>21.8</c:v>
                </c:pt>
                <c:pt idx="45">
                  <c:v>21</c:v>
                </c:pt>
                <c:pt idx="46">
                  <c:v>152</c:v>
                </c:pt>
                <c:pt idx="47">
                  <c:v>97</c:v>
                </c:pt>
                <c:pt idx="48">
                  <c:v>78.099999999999994</c:v>
                </c:pt>
                <c:pt idx="49">
                  <c:v>12.2</c:v>
                </c:pt>
                <c:pt idx="50">
                  <c:v>7.5</c:v>
                </c:pt>
                <c:pt idx="51">
                  <c:v>69.7</c:v>
                </c:pt>
                <c:pt idx="52">
                  <c:v>30.1</c:v>
                </c:pt>
                <c:pt idx="53">
                  <c:v>9.5</c:v>
                </c:pt>
                <c:pt idx="54">
                  <c:v>2.7</c:v>
                </c:pt>
                <c:pt idx="55">
                  <c:v>9.6999999999999993</c:v>
                </c:pt>
                <c:pt idx="56">
                  <c:v>98.1</c:v>
                </c:pt>
                <c:pt idx="57">
                  <c:v>59.7</c:v>
                </c:pt>
                <c:pt idx="58">
                  <c:v>36.299999999999997</c:v>
                </c:pt>
                <c:pt idx="59">
                  <c:v>63.5</c:v>
                </c:pt>
                <c:pt idx="60">
                  <c:v>56.8</c:v>
                </c:pt>
                <c:pt idx="61">
                  <c:v>59.2</c:v>
                </c:pt>
                <c:pt idx="62">
                  <c:v>3.6</c:v>
                </c:pt>
                <c:pt idx="63">
                  <c:v>29.7</c:v>
                </c:pt>
                <c:pt idx="64">
                  <c:v>32.299999999999997</c:v>
                </c:pt>
                <c:pt idx="65">
                  <c:v>13.7</c:v>
                </c:pt>
                <c:pt idx="66">
                  <c:v>3.4</c:v>
                </c:pt>
                <c:pt idx="67">
                  <c:v>12.7</c:v>
                </c:pt>
                <c:pt idx="68">
                  <c:v>16.7</c:v>
                </c:pt>
                <c:pt idx="69">
                  <c:v>76</c:v>
                </c:pt>
                <c:pt idx="70">
                  <c:v>0</c:v>
                </c:pt>
                <c:pt idx="71">
                  <c:v>31.3</c:v>
                </c:pt>
              </c:numCache>
            </c:numRef>
          </c:val>
        </c:ser>
        <c:marker val="1"/>
        <c:axId val="85369984"/>
        <c:axId val="85371520"/>
      </c:lineChart>
      <c:catAx>
        <c:axId val="85369984"/>
        <c:scaling>
          <c:orientation val="minMax"/>
        </c:scaling>
        <c:axPos val="b"/>
        <c:tickLblPos val="nextTo"/>
        <c:crossAx val="85371520"/>
        <c:crosses val="autoZero"/>
        <c:auto val="1"/>
        <c:lblAlgn val="ctr"/>
        <c:lblOffset val="100"/>
      </c:catAx>
      <c:valAx>
        <c:axId val="85371520"/>
        <c:scaling>
          <c:orientation val="minMax"/>
        </c:scaling>
        <c:axPos val="l"/>
        <c:majorGridlines/>
        <c:numFmt formatCode="General" sourceLinked="1"/>
        <c:tickLblPos val="nextTo"/>
        <c:crossAx val="85369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28"/>
          <c:w val="0.79627780721145369"/>
          <c:h val="0.68921660834062359"/>
        </c:manualLayout>
      </c:layout>
      <c:lineChart>
        <c:grouping val="standard"/>
        <c:ser>
          <c:idx val="0"/>
          <c:order val="0"/>
          <c:tx>
            <c:strRef>
              <c:f>Dati_cella_alessioCMCC!$D$1</c:f>
              <c:strCache>
                <c:ptCount val="1"/>
                <c:pt idx="0">
                  <c:v>Ta_f</c:v>
                </c:pt>
              </c:strCache>
            </c:strRef>
          </c:tx>
          <c:marker>
            <c:symbol val="none"/>
          </c:marker>
          <c:val>
            <c:numRef>
              <c:f>(Dati_cella_alessioCMCC!$D$2:$D$13,Dati_cella_alessioCMCC!$K$2:$K$13,Dati_cella_alessioCMCC!$R$2:$R$13,Dati_cella_alessioCMCC!$Y$2:$Y$13,Dati_cella_alessioCMCC!$AF$2:$AF$13,Dati_cella_alessioCMCC!$AM$2:$AM$13)</c:f>
              <c:numCache>
                <c:formatCode>General</c:formatCode>
                <c:ptCount val="72"/>
                <c:pt idx="0">
                  <c:v>11.055999999999999</c:v>
                </c:pt>
                <c:pt idx="1">
                  <c:v>10.635999999999999</c:v>
                </c:pt>
                <c:pt idx="2">
                  <c:v>12.125999999999999</c:v>
                </c:pt>
                <c:pt idx="3">
                  <c:v>13.795999999999999</c:v>
                </c:pt>
                <c:pt idx="4">
                  <c:v>17.166</c:v>
                </c:pt>
                <c:pt idx="5">
                  <c:v>20.975999999999999</c:v>
                </c:pt>
                <c:pt idx="6">
                  <c:v>24.506</c:v>
                </c:pt>
                <c:pt idx="7">
                  <c:v>25.175999999999998</c:v>
                </c:pt>
                <c:pt idx="8">
                  <c:v>21.986000000000001</c:v>
                </c:pt>
                <c:pt idx="9">
                  <c:v>19.076000000000001</c:v>
                </c:pt>
                <c:pt idx="10">
                  <c:v>15.906000000000001</c:v>
                </c:pt>
                <c:pt idx="11">
                  <c:v>12.756</c:v>
                </c:pt>
                <c:pt idx="12">
                  <c:v>11.476000000000001</c:v>
                </c:pt>
                <c:pt idx="13">
                  <c:v>9.9960000000000004</c:v>
                </c:pt>
                <c:pt idx="14">
                  <c:v>11.426</c:v>
                </c:pt>
                <c:pt idx="15">
                  <c:v>13.416</c:v>
                </c:pt>
                <c:pt idx="16">
                  <c:v>18.085999999999999</c:v>
                </c:pt>
                <c:pt idx="17">
                  <c:v>20.966000000000001</c:v>
                </c:pt>
                <c:pt idx="18">
                  <c:v>24.545999999999999</c:v>
                </c:pt>
                <c:pt idx="19">
                  <c:v>24.765999999999998</c:v>
                </c:pt>
                <c:pt idx="20">
                  <c:v>21.795999999999999</c:v>
                </c:pt>
                <c:pt idx="21">
                  <c:v>18.466000000000001</c:v>
                </c:pt>
                <c:pt idx="22">
                  <c:v>15.706</c:v>
                </c:pt>
                <c:pt idx="23">
                  <c:v>13.125999999999999</c:v>
                </c:pt>
                <c:pt idx="24">
                  <c:v>6.7</c:v>
                </c:pt>
                <c:pt idx="25">
                  <c:v>6.6</c:v>
                </c:pt>
                <c:pt idx="26">
                  <c:v>7</c:v>
                </c:pt>
                <c:pt idx="27">
                  <c:v>10.7</c:v>
                </c:pt>
                <c:pt idx="28">
                  <c:v>14.1</c:v>
                </c:pt>
                <c:pt idx="29">
                  <c:v>19.100000000000001</c:v>
                </c:pt>
                <c:pt idx="30">
                  <c:v>21.4</c:v>
                </c:pt>
                <c:pt idx="31">
                  <c:v>22.7</c:v>
                </c:pt>
                <c:pt idx="32">
                  <c:v>17.600000000000001</c:v>
                </c:pt>
                <c:pt idx="33">
                  <c:v>16.600000000000001</c:v>
                </c:pt>
                <c:pt idx="34">
                  <c:v>10.9</c:v>
                </c:pt>
                <c:pt idx="35">
                  <c:v>9</c:v>
                </c:pt>
                <c:pt idx="36">
                  <c:v>5.4</c:v>
                </c:pt>
                <c:pt idx="37">
                  <c:v>4.7</c:v>
                </c:pt>
                <c:pt idx="38">
                  <c:v>7.5</c:v>
                </c:pt>
                <c:pt idx="39">
                  <c:v>9.8000000000000007</c:v>
                </c:pt>
                <c:pt idx="40">
                  <c:v>14.5</c:v>
                </c:pt>
                <c:pt idx="41">
                  <c:v>19.8</c:v>
                </c:pt>
                <c:pt idx="42">
                  <c:v>23.1</c:v>
                </c:pt>
                <c:pt idx="43">
                  <c:v>24.7</c:v>
                </c:pt>
                <c:pt idx="44">
                  <c:v>20.6</c:v>
                </c:pt>
                <c:pt idx="45">
                  <c:v>16.7</c:v>
                </c:pt>
                <c:pt idx="46">
                  <c:v>12.9</c:v>
                </c:pt>
                <c:pt idx="47">
                  <c:v>9.8000000000000007</c:v>
                </c:pt>
                <c:pt idx="48">
                  <c:v>7.6</c:v>
                </c:pt>
                <c:pt idx="49">
                  <c:v>9</c:v>
                </c:pt>
                <c:pt idx="50">
                  <c:v>9.5</c:v>
                </c:pt>
                <c:pt idx="51">
                  <c:v>9.6</c:v>
                </c:pt>
                <c:pt idx="52">
                  <c:v>15.5</c:v>
                </c:pt>
                <c:pt idx="53">
                  <c:v>19.5</c:v>
                </c:pt>
                <c:pt idx="54">
                  <c:v>23.9</c:v>
                </c:pt>
                <c:pt idx="55">
                  <c:v>23.1</c:v>
                </c:pt>
                <c:pt idx="56">
                  <c:v>16.399999999999999</c:v>
                </c:pt>
                <c:pt idx="57">
                  <c:v>15.7</c:v>
                </c:pt>
                <c:pt idx="58">
                  <c:v>9.6999999999999993</c:v>
                </c:pt>
                <c:pt idx="59">
                  <c:v>7.7</c:v>
                </c:pt>
                <c:pt idx="60">
                  <c:v>8.1999999999999993</c:v>
                </c:pt>
                <c:pt idx="61">
                  <c:v>6.5</c:v>
                </c:pt>
                <c:pt idx="62">
                  <c:v>8.5</c:v>
                </c:pt>
                <c:pt idx="63">
                  <c:v>11</c:v>
                </c:pt>
                <c:pt idx="64">
                  <c:v>15.8</c:v>
                </c:pt>
                <c:pt idx="65">
                  <c:v>20.7</c:v>
                </c:pt>
                <c:pt idx="66">
                  <c:v>22.1</c:v>
                </c:pt>
                <c:pt idx="67">
                  <c:v>23.7</c:v>
                </c:pt>
                <c:pt idx="68">
                  <c:v>22.4</c:v>
                </c:pt>
                <c:pt idx="69">
                  <c:v>16.7</c:v>
                </c:pt>
                <c:pt idx="70">
                  <c:v>13.7</c:v>
                </c:pt>
                <c:pt idx="71">
                  <c:v>8.9</c:v>
                </c:pt>
              </c:numCache>
            </c:numRef>
          </c:val>
        </c:ser>
        <c:marker val="1"/>
        <c:axId val="85387904"/>
        <c:axId val="88162688"/>
      </c:lineChart>
      <c:catAx>
        <c:axId val="85387904"/>
        <c:scaling>
          <c:orientation val="minMax"/>
        </c:scaling>
        <c:axPos val="b"/>
        <c:tickLblPos val="nextTo"/>
        <c:crossAx val="88162688"/>
        <c:crosses val="autoZero"/>
        <c:auto val="1"/>
        <c:lblAlgn val="ctr"/>
        <c:lblOffset val="100"/>
      </c:catAx>
      <c:valAx>
        <c:axId val="88162688"/>
        <c:scaling>
          <c:orientation val="minMax"/>
        </c:scaling>
        <c:axPos val="l"/>
        <c:majorGridlines/>
        <c:numFmt formatCode="General" sourceLinked="1"/>
        <c:tickLblPos val="nextTo"/>
        <c:crossAx val="85387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GPP-MADONIE_30m_2002-2009_20121209083001_output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Madonie_GPP!$C$12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val>
            <c:numRef>
              <c:f>Madonie_GPP!$D$12:$K$12</c:f>
              <c:numCache>
                <c:formatCode>0.00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1"/>
          <c:order val="1"/>
          <c:tx>
            <c:strRef>
              <c:f>Madonie_GPP!$C$13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val>
            <c:numRef>
              <c:f>Madonie_GPP!$D$13:$K$13</c:f>
              <c:numCache>
                <c:formatCode>0.00</c:formatCode>
                <c:ptCount val="8"/>
                <c:pt idx="0">
                  <c:v>1907.79</c:v>
                </c:pt>
                <c:pt idx="1">
                  <c:v>1753.53</c:v>
                </c:pt>
                <c:pt idx="2">
                  <c:v>2085.36</c:v>
                </c:pt>
                <c:pt idx="3">
                  <c:v>1975.98</c:v>
                </c:pt>
                <c:pt idx="4">
                  <c:v>1654.21</c:v>
                </c:pt>
                <c:pt idx="5">
                  <c:v>1586.51</c:v>
                </c:pt>
                <c:pt idx="6">
                  <c:v>2038.11</c:v>
                </c:pt>
                <c:pt idx="7">
                  <c:v>1885.32</c:v>
                </c:pt>
              </c:numCache>
            </c:numRef>
          </c:val>
        </c:ser>
        <c:ser>
          <c:idx val="2"/>
          <c:order val="2"/>
          <c:tx>
            <c:strRef>
              <c:f>Madonie_GPP!$C$14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val>
            <c:numRef>
              <c:f>Madonie_GPP!$D$14:$K$14</c:f>
              <c:numCache>
                <c:formatCode>0.00</c:formatCode>
                <c:ptCount val="8"/>
                <c:pt idx="0">
                  <c:v>1821.47</c:v>
                </c:pt>
                <c:pt idx="1">
                  <c:v>1508.88</c:v>
                </c:pt>
                <c:pt idx="2">
                  <c:v>1713</c:v>
                </c:pt>
                <c:pt idx="3">
                  <c:v>1479.45</c:v>
                </c:pt>
                <c:pt idx="4">
                  <c:v>1273.51</c:v>
                </c:pt>
                <c:pt idx="5">
                  <c:v>433.98</c:v>
                </c:pt>
                <c:pt idx="6">
                  <c:v>1671.53</c:v>
                </c:pt>
                <c:pt idx="7">
                  <c:v>1786.65</c:v>
                </c:pt>
              </c:numCache>
            </c:numRef>
          </c:val>
        </c:ser>
        <c:ser>
          <c:idx val="3"/>
          <c:order val="3"/>
          <c:tx>
            <c:strRef>
              <c:f>Madonie_GPP!$C$15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val>
            <c:numRef>
              <c:f>Madonie_GPP!$D$15:$K$15</c:f>
              <c:numCache>
                <c:formatCode>0.00</c:formatCode>
                <c:ptCount val="8"/>
                <c:pt idx="0">
                  <c:v>1568.5</c:v>
                </c:pt>
                <c:pt idx="1">
                  <c:v>1328.83</c:v>
                </c:pt>
                <c:pt idx="2">
                  <c:v>1129.93</c:v>
                </c:pt>
                <c:pt idx="3">
                  <c:v>1233.76</c:v>
                </c:pt>
                <c:pt idx="4">
                  <c:v>1165.8800000000001</c:v>
                </c:pt>
                <c:pt idx="5">
                  <c:v>658.04</c:v>
                </c:pt>
                <c:pt idx="6">
                  <c:v>1026</c:v>
                </c:pt>
                <c:pt idx="7">
                  <c:v>975.93</c:v>
                </c:pt>
              </c:numCache>
            </c:numRef>
          </c:val>
        </c:ser>
        <c:marker val="1"/>
        <c:axId val="100325248"/>
        <c:axId val="100326784"/>
      </c:lineChart>
      <c:catAx>
        <c:axId val="100325248"/>
        <c:scaling>
          <c:orientation val="minMax"/>
        </c:scaling>
        <c:axPos val="b"/>
        <c:majorTickMark val="none"/>
        <c:tickLblPos val="nextTo"/>
        <c:crossAx val="100326784"/>
        <c:crosses val="autoZero"/>
        <c:auto val="1"/>
        <c:lblAlgn val="ctr"/>
        <c:lblOffset val="100"/>
      </c:catAx>
      <c:valAx>
        <c:axId val="100326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</a:t>
                </a:r>
              </a:p>
            </c:rich>
          </c:tx>
        </c:title>
        <c:numFmt formatCode="0" sourceLinked="0"/>
        <c:majorTickMark val="none"/>
        <c:tickLblPos val="nextTo"/>
        <c:crossAx val="100325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34"/>
          <c:w val="0.79627780721145369"/>
          <c:h val="0.68921660834062359"/>
        </c:manualLayout>
      </c:layout>
      <c:lineChart>
        <c:grouping val="standard"/>
        <c:ser>
          <c:idx val="0"/>
          <c:order val="0"/>
          <c:tx>
            <c:strRef>
              <c:f>Dati_cella_alessioCMCC!$E$1</c:f>
              <c:strCache>
                <c:ptCount val="1"/>
                <c:pt idx="0">
                  <c:v>VPD_f</c:v>
                </c:pt>
              </c:strCache>
            </c:strRef>
          </c:tx>
          <c:marker>
            <c:symbol val="none"/>
          </c:marker>
          <c:val>
            <c:numRef>
              <c:f>(Dati_cella_alessioCMCC!$E$2:$E$13,Dati_cella_alessioCMCC!$L$2:$L$13,Dati_cella_alessioCMCC!$S$2:$S$13,Dati_cella_alessioCMCC!$Z$2:$Z$13,Dati_cella_alessioCMCC!$AG$2:$AG$13,Dati_cella_alessioCMCC!$AN$2:$AN$13)</c:f>
              <c:numCache>
                <c:formatCode>General</c:formatCode>
                <c:ptCount val="72"/>
                <c:pt idx="0">
                  <c:v>0.27515099999999998</c:v>
                </c:pt>
                <c:pt idx="1">
                  <c:v>0.21582000000000001</c:v>
                </c:pt>
                <c:pt idx="2">
                  <c:v>0.30911499999999997</c:v>
                </c:pt>
                <c:pt idx="3">
                  <c:v>0.30210500000000001</c:v>
                </c:pt>
                <c:pt idx="4">
                  <c:v>0.47207399999999999</c:v>
                </c:pt>
                <c:pt idx="5">
                  <c:v>0.58874599999999999</c:v>
                </c:pt>
                <c:pt idx="6">
                  <c:v>0.57352899999999996</c:v>
                </c:pt>
                <c:pt idx="7">
                  <c:v>0.49290800000000001</c:v>
                </c:pt>
                <c:pt idx="8">
                  <c:v>0.82343999999999995</c:v>
                </c:pt>
                <c:pt idx="9">
                  <c:v>0.27993600000000002</c:v>
                </c:pt>
                <c:pt idx="10">
                  <c:v>0.35240700000000003</c:v>
                </c:pt>
                <c:pt idx="11">
                  <c:v>0.228936</c:v>
                </c:pt>
                <c:pt idx="12">
                  <c:v>0.17347799999999999</c:v>
                </c:pt>
                <c:pt idx="13">
                  <c:v>0.21324899999999999</c:v>
                </c:pt>
                <c:pt idx="14">
                  <c:v>0.34100000000000003</c:v>
                </c:pt>
                <c:pt idx="15">
                  <c:v>0.29618899999999998</c:v>
                </c:pt>
                <c:pt idx="16">
                  <c:v>0.61235200000000001</c:v>
                </c:pt>
                <c:pt idx="17">
                  <c:v>0.46245399999999998</c:v>
                </c:pt>
                <c:pt idx="18">
                  <c:v>0.65438499999999999</c:v>
                </c:pt>
                <c:pt idx="19">
                  <c:v>0.29126400000000002</c:v>
                </c:pt>
                <c:pt idx="20">
                  <c:v>0.50838499999999998</c:v>
                </c:pt>
                <c:pt idx="21">
                  <c:v>0.49820300000000001</c:v>
                </c:pt>
                <c:pt idx="22">
                  <c:v>0.36318800000000001</c:v>
                </c:pt>
                <c:pt idx="23">
                  <c:v>0.386131</c:v>
                </c:pt>
                <c:pt idx="24">
                  <c:v>0.15240300000000001</c:v>
                </c:pt>
                <c:pt idx="25">
                  <c:v>0.16841800000000001</c:v>
                </c:pt>
                <c:pt idx="26">
                  <c:v>0.193411</c:v>
                </c:pt>
                <c:pt idx="27">
                  <c:v>0.27573999999999999</c:v>
                </c:pt>
                <c:pt idx="28">
                  <c:v>0.38314100000000001</c:v>
                </c:pt>
                <c:pt idx="29">
                  <c:v>0.54803000000000002</c:v>
                </c:pt>
                <c:pt idx="30">
                  <c:v>0.64424000000000003</c:v>
                </c:pt>
                <c:pt idx="31">
                  <c:v>0.673234</c:v>
                </c:pt>
                <c:pt idx="32">
                  <c:v>0.44665700000000003</c:v>
                </c:pt>
                <c:pt idx="33">
                  <c:v>0.34349600000000002</c:v>
                </c:pt>
                <c:pt idx="34">
                  <c:v>0.217533</c:v>
                </c:pt>
                <c:pt idx="35">
                  <c:v>0.171043</c:v>
                </c:pt>
                <c:pt idx="36">
                  <c:v>0.140796</c:v>
                </c:pt>
                <c:pt idx="37">
                  <c:v>0.149948</c:v>
                </c:pt>
                <c:pt idx="38">
                  <c:v>0.19932800000000001</c:v>
                </c:pt>
                <c:pt idx="39">
                  <c:v>0.26155</c:v>
                </c:pt>
                <c:pt idx="40">
                  <c:v>0.39192700000000003</c:v>
                </c:pt>
                <c:pt idx="41">
                  <c:v>0.56924799999999998</c:v>
                </c:pt>
                <c:pt idx="42">
                  <c:v>0.70499800000000001</c:v>
                </c:pt>
                <c:pt idx="43">
                  <c:v>0.74760499999999996</c:v>
                </c:pt>
                <c:pt idx="44">
                  <c:v>0.52591600000000005</c:v>
                </c:pt>
                <c:pt idx="45">
                  <c:v>0.345412</c:v>
                </c:pt>
                <c:pt idx="46">
                  <c:v>0.24424699999999999</c:v>
                </c:pt>
                <c:pt idx="47">
                  <c:v>0.179336</c:v>
                </c:pt>
                <c:pt idx="48">
                  <c:v>0.16091</c:v>
                </c:pt>
                <c:pt idx="49">
                  <c:v>0.19450400000000001</c:v>
                </c:pt>
                <c:pt idx="50">
                  <c:v>0.22457199999999999</c:v>
                </c:pt>
                <c:pt idx="51">
                  <c:v>0.25848199999999999</c:v>
                </c:pt>
                <c:pt idx="52">
                  <c:v>0.41464499999999999</c:v>
                </c:pt>
                <c:pt idx="53">
                  <c:v>0.56007099999999999</c:v>
                </c:pt>
                <c:pt idx="54">
                  <c:v>0.73522100000000001</c:v>
                </c:pt>
                <c:pt idx="55">
                  <c:v>0.687585</c:v>
                </c:pt>
                <c:pt idx="56">
                  <c:v>0.423958</c:v>
                </c:pt>
                <c:pt idx="57">
                  <c:v>0.32665899999999998</c:v>
                </c:pt>
                <c:pt idx="58">
                  <c:v>0.202734</c:v>
                </c:pt>
                <c:pt idx="59">
                  <c:v>0.15826499999999999</c:v>
                </c:pt>
                <c:pt idx="60">
                  <c:v>0.16680400000000001</c:v>
                </c:pt>
                <c:pt idx="61">
                  <c:v>0.16739999999999999</c:v>
                </c:pt>
                <c:pt idx="62">
                  <c:v>0.21162900000000001</c:v>
                </c:pt>
                <c:pt idx="63">
                  <c:v>0.28061399999999997</c:v>
                </c:pt>
                <c:pt idx="64">
                  <c:v>0.42167500000000002</c:v>
                </c:pt>
                <c:pt idx="65">
                  <c:v>0.59754600000000002</c:v>
                </c:pt>
                <c:pt idx="66">
                  <c:v>0.66869900000000004</c:v>
                </c:pt>
                <c:pt idx="67">
                  <c:v>0.70959799999999995</c:v>
                </c:pt>
                <c:pt idx="68">
                  <c:v>0.58730099999999996</c:v>
                </c:pt>
                <c:pt idx="69">
                  <c:v>0.345412</c:v>
                </c:pt>
                <c:pt idx="70">
                  <c:v>0.255689</c:v>
                </c:pt>
                <c:pt idx="71">
                  <c:v>0.17002999999999999</c:v>
                </c:pt>
              </c:numCache>
            </c:numRef>
          </c:val>
        </c:ser>
        <c:marker val="1"/>
        <c:axId val="88170496"/>
        <c:axId val="88172032"/>
      </c:lineChart>
      <c:catAx>
        <c:axId val="88170496"/>
        <c:scaling>
          <c:orientation val="minMax"/>
        </c:scaling>
        <c:axPos val="b"/>
        <c:tickLblPos val="nextTo"/>
        <c:crossAx val="88172032"/>
        <c:crosses val="autoZero"/>
        <c:auto val="1"/>
        <c:lblAlgn val="ctr"/>
        <c:lblOffset val="100"/>
      </c:catAx>
      <c:valAx>
        <c:axId val="88172032"/>
        <c:scaling>
          <c:orientation val="minMax"/>
        </c:scaling>
        <c:axPos val="l"/>
        <c:majorGridlines/>
        <c:numFmt formatCode="General" sourceLinked="1"/>
        <c:tickLblPos val="nextTo"/>
        <c:crossAx val="88170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GPP-MADONIE_30m_2002-2009_20121210111213_output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Madonie_GPP!$D$18:$L$18</c:f>
              <c:numCache>
                <c:formatCode>0.00</c:formatCode>
                <c:ptCount val="9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  <c:pt idx="8">
                  <c:v>1230.7262499999999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Madonie_GPP!$D$19:$L$19</c:f>
              <c:numCache>
                <c:formatCode>0.00</c:formatCode>
                <c:ptCount val="9"/>
                <c:pt idx="0">
                  <c:v>1749.33</c:v>
                </c:pt>
                <c:pt idx="1">
                  <c:v>1601.45</c:v>
                </c:pt>
                <c:pt idx="2">
                  <c:v>1938.99</c:v>
                </c:pt>
                <c:pt idx="3">
                  <c:v>1830.15</c:v>
                </c:pt>
                <c:pt idx="4">
                  <c:v>1516.7</c:v>
                </c:pt>
                <c:pt idx="5">
                  <c:v>1431.8</c:v>
                </c:pt>
                <c:pt idx="6">
                  <c:v>1859.35</c:v>
                </c:pt>
                <c:pt idx="7">
                  <c:v>1712.41</c:v>
                </c:pt>
                <c:pt idx="8">
                  <c:v>1705.0225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Madonie_GPP!$D$20:$L$20</c:f>
              <c:numCache>
                <c:formatCode>0.00</c:formatCode>
                <c:ptCount val="9"/>
                <c:pt idx="0">
                  <c:v>1686.78</c:v>
                </c:pt>
                <c:pt idx="1">
                  <c:v>1413.19</c:v>
                </c:pt>
                <c:pt idx="2">
                  <c:v>1583.33</c:v>
                </c:pt>
                <c:pt idx="3">
                  <c:v>1433.39</c:v>
                </c:pt>
                <c:pt idx="4">
                  <c:v>1201.8399999999999</c:v>
                </c:pt>
                <c:pt idx="5">
                  <c:v>378.66</c:v>
                </c:pt>
                <c:pt idx="6">
                  <c:v>1500.45</c:v>
                </c:pt>
                <c:pt idx="7">
                  <c:v>1671.07</c:v>
                </c:pt>
                <c:pt idx="8">
                  <c:v>1358.5887500000001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Madonie_GPP!$D$21:$L$21</c:f>
              <c:numCache>
                <c:formatCode>0.00</c:formatCode>
                <c:ptCount val="9"/>
                <c:pt idx="0">
                  <c:v>1654.67</c:v>
                </c:pt>
                <c:pt idx="1">
                  <c:v>1460.21</c:v>
                </c:pt>
                <c:pt idx="2">
                  <c:v>1204.54</c:v>
                </c:pt>
                <c:pt idx="3">
                  <c:v>1318.07</c:v>
                </c:pt>
                <c:pt idx="4">
                  <c:v>1246.29</c:v>
                </c:pt>
                <c:pt idx="5">
                  <c:v>728.19</c:v>
                </c:pt>
                <c:pt idx="6">
                  <c:v>1092.6300000000001</c:v>
                </c:pt>
                <c:pt idx="7">
                  <c:v>1045.1600000000001</c:v>
                </c:pt>
                <c:pt idx="8">
                  <c:v>1218.7199999999998</c:v>
                </c:pt>
              </c:numCache>
            </c:numRef>
          </c:val>
        </c:ser>
        <c:marker val="1"/>
        <c:axId val="100948608"/>
        <c:axId val="100995840"/>
      </c:lineChart>
      <c:catAx>
        <c:axId val="100948608"/>
        <c:scaling>
          <c:orientation val="minMax"/>
        </c:scaling>
        <c:axPos val="b"/>
        <c:numFmt formatCode="General" sourceLinked="1"/>
        <c:majorTickMark val="none"/>
        <c:tickLblPos val="nextTo"/>
        <c:crossAx val="100995840"/>
        <c:crosses val="autoZero"/>
        <c:auto val="1"/>
        <c:lblAlgn val="ctr"/>
        <c:lblOffset val="100"/>
        <c:tickLblSkip val="1"/>
      </c:catAx>
      <c:valAx>
        <c:axId val="100995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</c:title>
        <c:numFmt formatCode="0" sourceLinked="0"/>
        <c:majorTickMark val="none"/>
        <c:tickLblPos val="nextTo"/>
        <c:crossAx val="10094860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GPP-MADONIE_30m_2002-2009_20121210170000_output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Madonie_GPP!$D$24:$K$24</c:f>
              <c:numCache>
                <c:formatCode>0.00</c:formatCode>
                <c:ptCount val="8"/>
                <c:pt idx="0">
                  <c:v>1322.83</c:v>
                </c:pt>
                <c:pt idx="1">
                  <c:v>1103.8</c:v>
                </c:pt>
                <c:pt idx="2">
                  <c:v>1467.65</c:v>
                </c:pt>
                <c:pt idx="3">
                  <c:v>1434.92</c:v>
                </c:pt>
                <c:pt idx="4">
                  <c:v>1118.94</c:v>
                </c:pt>
                <c:pt idx="5">
                  <c:v>932.23</c:v>
                </c:pt>
                <c:pt idx="6">
                  <c:v>1392.11</c:v>
                </c:pt>
                <c:pt idx="7">
                  <c:v>1352.31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Madonie_GPP!$D$25:$K$25</c:f>
              <c:numCache>
                <c:formatCode>0.00</c:formatCode>
                <c:ptCount val="8"/>
                <c:pt idx="0">
                  <c:v>1730.3</c:v>
                </c:pt>
                <c:pt idx="1">
                  <c:v>1576.9</c:v>
                </c:pt>
                <c:pt idx="2">
                  <c:v>1894.88</c:v>
                </c:pt>
                <c:pt idx="3">
                  <c:v>1780.42</c:v>
                </c:pt>
                <c:pt idx="4">
                  <c:v>1646.03</c:v>
                </c:pt>
                <c:pt idx="5">
                  <c:v>1369.54</c:v>
                </c:pt>
                <c:pt idx="6">
                  <c:v>1759.92</c:v>
                </c:pt>
                <c:pt idx="7">
                  <c:v>1601.53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Madonie_GPP!$D$26:$K$26</c:f>
              <c:numCache>
                <c:formatCode>0.00</c:formatCode>
                <c:ptCount val="8"/>
                <c:pt idx="0">
                  <c:v>1772.4</c:v>
                </c:pt>
                <c:pt idx="1">
                  <c:v>1489.63</c:v>
                </c:pt>
                <c:pt idx="2">
                  <c:v>1674.39</c:v>
                </c:pt>
                <c:pt idx="3">
                  <c:v>1520.2</c:v>
                </c:pt>
                <c:pt idx="4">
                  <c:v>1279.57</c:v>
                </c:pt>
                <c:pt idx="5">
                  <c:v>404.31</c:v>
                </c:pt>
                <c:pt idx="6">
                  <c:v>1609</c:v>
                </c:pt>
                <c:pt idx="7">
                  <c:v>1798.7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Madonie_GPP!$D$27:$K$27</c:f>
              <c:numCache>
                <c:formatCode>0.00</c:formatCode>
                <c:ptCount val="8"/>
                <c:pt idx="0">
                  <c:v>2092.61</c:v>
                </c:pt>
                <c:pt idx="1">
                  <c:v>1885.76</c:v>
                </c:pt>
                <c:pt idx="2">
                  <c:v>1588.86</c:v>
                </c:pt>
                <c:pt idx="3">
                  <c:v>1775.95</c:v>
                </c:pt>
                <c:pt idx="4">
                  <c:v>1715.13</c:v>
                </c:pt>
                <c:pt idx="5">
                  <c:v>1023.3</c:v>
                </c:pt>
                <c:pt idx="6">
                  <c:v>1567.2</c:v>
                </c:pt>
                <c:pt idx="7">
                  <c:v>1529.27</c:v>
                </c:pt>
              </c:numCache>
            </c:numRef>
          </c:val>
        </c:ser>
        <c:marker val="1"/>
        <c:axId val="143574528"/>
        <c:axId val="143576064"/>
      </c:lineChart>
      <c:catAx>
        <c:axId val="143574528"/>
        <c:scaling>
          <c:orientation val="minMax"/>
        </c:scaling>
        <c:axPos val="b"/>
        <c:numFmt formatCode="General" sourceLinked="1"/>
        <c:majorTickMark val="none"/>
        <c:tickLblPos val="nextTo"/>
        <c:crossAx val="143576064"/>
        <c:crosses val="autoZero"/>
        <c:auto val="1"/>
        <c:lblAlgn val="ctr"/>
        <c:lblOffset val="100"/>
        <c:tickLblSkip val="1"/>
      </c:catAx>
      <c:valAx>
        <c:axId val="143576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</c:title>
        <c:numFmt formatCode="0" sourceLinked="0"/>
        <c:majorTickMark val="none"/>
        <c:tickLblPos val="nextTo"/>
        <c:crossAx val="14357452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Madonie_GPP!$D$30:$K$30</c:f>
              <c:numCache>
                <c:formatCode>General</c:formatCode>
                <c:ptCount val="8"/>
                <c:pt idx="0">
                  <c:v>1322.862779</c:v>
                </c:pt>
                <c:pt idx="1">
                  <c:v>1103.8313029999999</c:v>
                </c:pt>
                <c:pt idx="2">
                  <c:v>1467.683417</c:v>
                </c:pt>
                <c:pt idx="3">
                  <c:v>1435.8820149999999</c:v>
                </c:pt>
                <c:pt idx="4">
                  <c:v>1118.9712400000001</c:v>
                </c:pt>
                <c:pt idx="5">
                  <c:v>932.25153899999998</c:v>
                </c:pt>
                <c:pt idx="6">
                  <c:v>1392.146428</c:v>
                </c:pt>
                <c:pt idx="7">
                  <c:v>1352.342668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Madonie_GPP!$D$31:$K$31</c:f>
              <c:numCache>
                <c:formatCode>General</c:formatCode>
                <c:ptCount val="8"/>
                <c:pt idx="0">
                  <c:v>1711.9945270000001</c:v>
                </c:pt>
                <c:pt idx="1">
                  <c:v>1560.1885930000001</c:v>
                </c:pt>
                <c:pt idx="2">
                  <c:v>1874.7971259999999</c:v>
                </c:pt>
                <c:pt idx="3">
                  <c:v>1761.5565309999999</c:v>
                </c:pt>
                <c:pt idx="4">
                  <c:v>1448.5159739999999</c:v>
                </c:pt>
                <c:pt idx="5">
                  <c:v>1355.0328219999999</c:v>
                </c:pt>
                <c:pt idx="6">
                  <c:v>1741.273158</c:v>
                </c:pt>
                <c:pt idx="7">
                  <c:v>1584.558931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Madonie_GPP!$D$32:$K$32</c:f>
              <c:numCache>
                <c:formatCode>General</c:formatCode>
                <c:ptCount val="8"/>
                <c:pt idx="0">
                  <c:v>1663.9636370000001</c:v>
                </c:pt>
                <c:pt idx="1">
                  <c:v>1373.902558</c:v>
                </c:pt>
                <c:pt idx="2">
                  <c:v>1551.296926</c:v>
                </c:pt>
                <c:pt idx="3">
                  <c:v>1400.266494</c:v>
                </c:pt>
                <c:pt idx="4">
                  <c:v>1164.3494949999999</c:v>
                </c:pt>
                <c:pt idx="5">
                  <c:v>357.48516699999999</c:v>
                </c:pt>
                <c:pt idx="6">
                  <c:v>1466.0512490000001</c:v>
                </c:pt>
                <c:pt idx="7">
                  <c:v>1663.9636370000001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Madonie_GPP!$D$33:$K$33</c:f>
              <c:numCache>
                <c:formatCode>General</c:formatCode>
                <c:ptCount val="8"/>
                <c:pt idx="0">
                  <c:v>1762.8977870000001</c:v>
                </c:pt>
                <c:pt idx="1">
                  <c:v>1513.8053480000001</c:v>
                </c:pt>
                <c:pt idx="2">
                  <c:v>1264.202378</c:v>
                </c:pt>
                <c:pt idx="3">
                  <c:v>1371.6033379999999</c:v>
                </c:pt>
                <c:pt idx="4">
                  <c:v>1285.026734</c:v>
                </c:pt>
                <c:pt idx="5">
                  <c:v>728.00964499999998</c:v>
                </c:pt>
                <c:pt idx="6">
                  <c:v>1103.499141</c:v>
                </c:pt>
                <c:pt idx="7">
                  <c:v>1037.742211</c:v>
                </c:pt>
              </c:numCache>
            </c:numRef>
          </c:val>
        </c:ser>
        <c:marker val="1"/>
        <c:axId val="76113408"/>
        <c:axId val="76114944"/>
      </c:lineChart>
      <c:catAx>
        <c:axId val="76113408"/>
        <c:scaling>
          <c:orientation val="minMax"/>
        </c:scaling>
        <c:axPos val="b"/>
        <c:numFmt formatCode="General" sourceLinked="1"/>
        <c:majorTickMark val="none"/>
        <c:tickLblPos val="nextTo"/>
        <c:crossAx val="76114944"/>
        <c:crosses val="autoZero"/>
        <c:auto val="1"/>
        <c:lblAlgn val="ctr"/>
        <c:lblOffset val="100"/>
        <c:tickLblSkip val="1"/>
      </c:catAx>
      <c:valAx>
        <c:axId val="761149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</c:title>
        <c:numFmt formatCode="0" sourceLinked="0"/>
        <c:majorTickMark val="none"/>
        <c:tickLblPos val="nextTo"/>
        <c:crossAx val="7611340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Madonie_GPP!$C$59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Madonie_GPP!$D$55:$V$55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Madonie_GPP!$D$59:$V$59</c:f>
              <c:numCache>
                <c:formatCode>General</c:formatCode>
                <c:ptCount val="19"/>
                <c:pt idx="0">
                  <c:v>1754.6</c:v>
                </c:pt>
                <c:pt idx="1">
                  <c:v>1506.92</c:v>
                </c:pt>
                <c:pt idx="2">
                  <c:v>1258.48</c:v>
                </c:pt>
                <c:pt idx="3">
                  <c:v>1365.25</c:v>
                </c:pt>
                <c:pt idx="4">
                  <c:v>1278.8499999999999</c:v>
                </c:pt>
                <c:pt idx="5">
                  <c:v>724.77</c:v>
                </c:pt>
                <c:pt idx="6">
                  <c:v>1098.6199999999999</c:v>
                </c:pt>
                <c:pt idx="7">
                  <c:v>1033.77</c:v>
                </c:pt>
                <c:pt idx="8">
                  <c:v>1716.97</c:v>
                </c:pt>
                <c:pt idx="9">
                  <c:v>1468.97</c:v>
                </c:pt>
                <c:pt idx="10">
                  <c:v>1357.21</c:v>
                </c:pt>
                <c:pt idx="11">
                  <c:v>1269.02</c:v>
                </c:pt>
                <c:pt idx="12">
                  <c:v>1238.77</c:v>
                </c:pt>
                <c:pt idx="13">
                  <c:v>1116.1600000000001</c:v>
                </c:pt>
                <c:pt idx="14">
                  <c:v>977.09</c:v>
                </c:pt>
                <c:pt idx="15">
                  <c:v>827.84</c:v>
                </c:pt>
                <c:pt idx="16">
                  <c:v>884.08</c:v>
                </c:pt>
                <c:pt idx="17">
                  <c:v>600.58000000000004</c:v>
                </c:pt>
                <c:pt idx="18">
                  <c:v>682.32</c:v>
                </c:pt>
              </c:numCache>
            </c:numRef>
          </c:val>
        </c:ser>
        <c:ser>
          <c:idx val="1"/>
          <c:order val="1"/>
          <c:tx>
            <c:v>Castanea2012121900001</c:v>
          </c:tx>
          <c:marker>
            <c:symbol val="none"/>
          </c:marker>
          <c:val>
            <c:numRef>
              <c:f>Madonie_GPP!$B$85:$T$85</c:f>
              <c:numCache>
                <c:formatCode>0.00</c:formatCode>
                <c:ptCount val="19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  <c:pt idx="8">
                  <c:v>1813.436905</c:v>
                </c:pt>
                <c:pt idx="9">
                  <c:v>1592.284621</c:v>
                </c:pt>
                <c:pt idx="10">
                  <c:v>1537.155647</c:v>
                </c:pt>
                <c:pt idx="11">
                  <c:v>1459.0343339999999</c:v>
                </c:pt>
                <c:pt idx="12">
                  <c:v>1423.9461980000001</c:v>
                </c:pt>
                <c:pt idx="13">
                  <c:v>1210.891768</c:v>
                </c:pt>
                <c:pt idx="14">
                  <c:v>1169.900641</c:v>
                </c:pt>
                <c:pt idx="15">
                  <c:v>987.77510199999995</c:v>
                </c:pt>
                <c:pt idx="16">
                  <c:v>944.885986</c:v>
                </c:pt>
                <c:pt idx="17">
                  <c:v>814.55539899999997</c:v>
                </c:pt>
                <c:pt idx="18">
                  <c:v>789.70346300000006</c:v>
                </c:pt>
              </c:numCache>
            </c:numRef>
          </c:val>
        </c:ser>
        <c:marker val="1"/>
        <c:axId val="77012992"/>
        <c:axId val="77014528"/>
      </c:lineChart>
      <c:catAx>
        <c:axId val="77012992"/>
        <c:scaling>
          <c:orientation val="minMax"/>
        </c:scaling>
        <c:axPos val="b"/>
        <c:numFmt formatCode="General" sourceLinked="1"/>
        <c:tickLblPos val="nextTo"/>
        <c:crossAx val="77014528"/>
        <c:crosses val="autoZero"/>
        <c:auto val="1"/>
        <c:lblAlgn val="ctr"/>
        <c:lblOffset val="100"/>
      </c:catAx>
      <c:valAx>
        <c:axId val="77014528"/>
        <c:scaling>
          <c:orientation val="minMax"/>
        </c:scaling>
        <c:axPos val="l"/>
        <c:numFmt formatCode="General" sourceLinked="1"/>
        <c:tickLblPos val="nextTo"/>
        <c:crossAx val="7701299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800"/>
      </a:pPr>
      <a:endParaRPr lang="it-IT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000"/>
              <a:t>GPP-MADONIE_30m_2002-2020_20121218000001_output</a:t>
            </a:r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0.1849131683337587"/>
          <c:w val="0.6808241469816273"/>
          <c:h val="0.53218284575950758"/>
        </c:manualLayout>
      </c:layout>
      <c:scatterChart>
        <c:scatterStyle val="lineMarker"/>
        <c:ser>
          <c:idx val="0"/>
          <c:order val="0"/>
          <c:tx>
            <c:strRef>
              <c:f>Madonie_GPP!$C$51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</c:ser>
        <c:axId val="77024640"/>
        <c:axId val="77030528"/>
      </c:scatterChart>
      <c:valAx>
        <c:axId val="77024640"/>
        <c:scaling>
          <c:orientation val="minMax"/>
        </c:scaling>
        <c:axPos val="b"/>
        <c:numFmt formatCode="General" sourceLinked="1"/>
        <c:tickLblPos val="nextTo"/>
        <c:crossAx val="77030528"/>
        <c:crosses val="autoZero"/>
        <c:crossBetween val="midCat"/>
      </c:valAx>
      <c:valAx>
        <c:axId val="77030528"/>
        <c:scaling>
          <c:orientation val="minMax"/>
        </c:scaling>
        <c:axPos val="l"/>
        <c:majorGridlines/>
        <c:numFmt formatCode="General" sourceLinked="1"/>
        <c:tickLblPos val="nextTo"/>
        <c:crossAx val="77024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000"/>
              <a:t>GPP-MADONIE_30m_2002-2020_2012121800000 2 e 6_output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0.10753766728940076"/>
          <c:w val="0.71317294595774405"/>
          <c:h val="0.75141610619674859"/>
        </c:manualLayout>
      </c:layout>
      <c:scatterChart>
        <c:scatterStyle val="lineMarker"/>
        <c:ser>
          <c:idx val="0"/>
          <c:order val="0"/>
          <c:tx>
            <c:strRef>
              <c:f>Madonie_GPP!$C$51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</c:ser>
        <c:ser>
          <c:idx val="1"/>
          <c:order val="1"/>
          <c:tx>
            <c:strRef>
              <c:f>Madonie_GPP!$C$49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Madonie_GPP!$D$49:$V$49</c:f>
              <c:numCache>
                <c:formatCode>General</c:formatCode>
                <c:ptCount val="19"/>
                <c:pt idx="0">
                  <c:v>1322.7453029999999</c:v>
                </c:pt>
                <c:pt idx="1">
                  <c:v>1102.3627309999999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930.01180799999997</c:v>
                </c:pt>
                <c:pt idx="6">
                  <c:v>1390.3697010000001</c:v>
                </c:pt>
                <c:pt idx="7">
                  <c:v>1347.7266299999999</c:v>
                </c:pt>
                <c:pt idx="8">
                  <c:v>2609.0672800000002</c:v>
                </c:pt>
                <c:pt idx="9">
                  <c:v>2522.8213449999998</c:v>
                </c:pt>
                <c:pt idx="10">
                  <c:v>2612.2827299999999</c:v>
                </c:pt>
                <c:pt idx="11">
                  <c:v>2620.3630640000001</c:v>
                </c:pt>
                <c:pt idx="12">
                  <c:v>2638.1582669999998</c:v>
                </c:pt>
                <c:pt idx="13">
                  <c:v>2559.6107350000002</c:v>
                </c:pt>
                <c:pt idx="14">
                  <c:v>2590.8275210000002</c:v>
                </c:pt>
                <c:pt idx="15">
                  <c:v>2481.1957179999999</c:v>
                </c:pt>
                <c:pt idx="16">
                  <c:v>2551.3162419999999</c:v>
                </c:pt>
                <c:pt idx="17">
                  <c:v>2535.7209969999999</c:v>
                </c:pt>
                <c:pt idx="18">
                  <c:v>2553.913845</c:v>
                </c:pt>
              </c:numCache>
            </c:numRef>
          </c:yVal>
        </c:ser>
        <c:ser>
          <c:idx val="2"/>
          <c:order val="2"/>
          <c:tx>
            <c:strRef>
              <c:f>Madonie_GPP!$C$52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Madonie_GPP!$D$52:$V$52</c:f>
              <c:numCache>
                <c:formatCode>General</c:formatCode>
                <c:ptCount val="19"/>
                <c:pt idx="0">
                  <c:v>1762.8888059999999</c:v>
                </c:pt>
                <c:pt idx="1">
                  <c:v>1513.764999</c:v>
                </c:pt>
                <c:pt idx="2">
                  <c:v>1264.0807070000001</c:v>
                </c:pt>
                <c:pt idx="3">
                  <c:v>1371.5987419999999</c:v>
                </c:pt>
                <c:pt idx="4">
                  <c:v>1284.9820609999999</c:v>
                </c:pt>
                <c:pt idx="5">
                  <c:v>727.59551299999998</c:v>
                </c:pt>
                <c:pt idx="6">
                  <c:v>1103.3957129999999</c:v>
                </c:pt>
                <c:pt idx="7">
                  <c:v>1037.651799</c:v>
                </c:pt>
                <c:pt idx="8">
                  <c:v>1670.754154</c:v>
                </c:pt>
                <c:pt idx="9">
                  <c:v>1398.863924</c:v>
                </c:pt>
                <c:pt idx="10">
                  <c:v>1311.806515</c:v>
                </c:pt>
                <c:pt idx="11">
                  <c:v>1160.243201</c:v>
                </c:pt>
                <c:pt idx="12">
                  <c:v>1120.2570069999999</c:v>
                </c:pt>
                <c:pt idx="13">
                  <c:v>984.60244999999998</c:v>
                </c:pt>
                <c:pt idx="14">
                  <c:v>889.48278300000004</c:v>
                </c:pt>
                <c:pt idx="15">
                  <c:v>774.70981300000005</c:v>
                </c:pt>
                <c:pt idx="16">
                  <c:v>821.23509899999999</c:v>
                </c:pt>
                <c:pt idx="17">
                  <c:v>536.62496199999998</c:v>
                </c:pt>
                <c:pt idx="18">
                  <c:v>589.65001299999994</c:v>
                </c:pt>
              </c:numCache>
            </c:numRef>
          </c:yVal>
        </c:ser>
        <c:axId val="77056256"/>
        <c:axId val="77799424"/>
      </c:scatterChart>
      <c:valAx>
        <c:axId val="77056256"/>
        <c:scaling>
          <c:orientation val="minMax"/>
        </c:scaling>
        <c:axPos val="b"/>
        <c:numFmt formatCode="General" sourceLinked="1"/>
        <c:tickLblPos val="nextTo"/>
        <c:crossAx val="77799424"/>
        <c:crosses val="autoZero"/>
        <c:crossBetween val="midCat"/>
      </c:valAx>
      <c:valAx>
        <c:axId val="77799424"/>
        <c:scaling>
          <c:orientation val="minMax"/>
        </c:scaling>
        <c:axPos val="l"/>
        <c:majorGridlines/>
        <c:numFmt formatCode="General" sourceLinked="1"/>
        <c:tickLblPos val="nextTo"/>
        <c:crossAx val="7705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v>Deciduous_old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Madonie_GPP!$B$89:$T$89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tx>
            <c:v>Deciduous_Natali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Madonie_GPP!$B$87:$T$87</c:f>
              <c:numCache>
                <c:formatCode>0.00</c:formatCode>
                <c:ptCount val="19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  <c:pt idx="8">
                  <c:v>2609.0602469999999</c:v>
                </c:pt>
                <c:pt idx="9">
                  <c:v>2490.750176</c:v>
                </c:pt>
                <c:pt idx="10">
                  <c:v>2580.2146309999998</c:v>
                </c:pt>
                <c:pt idx="11">
                  <c:v>2585.957762</c:v>
                </c:pt>
                <c:pt idx="12">
                  <c:v>2604.791643</c:v>
                </c:pt>
                <c:pt idx="13">
                  <c:v>2525.09681</c:v>
                </c:pt>
                <c:pt idx="14">
                  <c:v>2555.343734</c:v>
                </c:pt>
                <c:pt idx="15">
                  <c:v>2450.7129089999999</c:v>
                </c:pt>
                <c:pt idx="16">
                  <c:v>2514.848794</c:v>
                </c:pt>
                <c:pt idx="17">
                  <c:v>2494.884775</c:v>
                </c:pt>
                <c:pt idx="18">
                  <c:v>2506.0563560000001</c:v>
                </c:pt>
              </c:numCache>
            </c:numRef>
          </c:yVal>
          <c:smooth val="1"/>
        </c:ser>
        <c:axId val="77836672"/>
        <c:axId val="77838208"/>
      </c:scatterChart>
      <c:valAx>
        <c:axId val="77836672"/>
        <c:scaling>
          <c:orientation val="minMax"/>
        </c:scaling>
        <c:axPos val="b"/>
        <c:numFmt formatCode="General" sourceLinked="1"/>
        <c:tickLblPos val="nextTo"/>
        <c:crossAx val="77838208"/>
        <c:crosses val="autoZero"/>
        <c:crossBetween val="midCat"/>
      </c:valAx>
      <c:valAx>
        <c:axId val="77838208"/>
        <c:scaling>
          <c:orientation val="minMax"/>
        </c:scaling>
        <c:axPos val="l"/>
        <c:majorGridlines/>
        <c:numFmt formatCode="General" sourceLinked="1"/>
        <c:tickLblPos val="nextTo"/>
        <c:crossAx val="7783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0</xdr:row>
      <xdr:rowOff>104775</xdr:rowOff>
    </xdr:from>
    <xdr:to>
      <xdr:col>25</xdr:col>
      <xdr:colOff>371474</xdr:colOff>
      <xdr:row>9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224873</xdr:colOff>
      <xdr:row>6</xdr:row>
      <xdr:rowOff>61372</xdr:rowOff>
    </xdr:from>
    <xdr:to>
      <xdr:col>25</xdr:col>
      <xdr:colOff>329648</xdr:colOff>
      <xdr:row>16</xdr:row>
      <xdr:rowOff>28988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304799</xdr:colOff>
      <xdr:row>19</xdr:row>
      <xdr:rowOff>127634</xdr:rowOff>
    </xdr:from>
    <xdr:to>
      <xdr:col>25</xdr:col>
      <xdr:colOff>352424</xdr:colOff>
      <xdr:row>26</xdr:row>
      <xdr:rowOff>131445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27</xdr:row>
      <xdr:rowOff>76200</xdr:rowOff>
    </xdr:from>
    <xdr:to>
      <xdr:col>25</xdr:col>
      <xdr:colOff>371475</xdr:colOff>
      <xdr:row>38</xdr:row>
      <xdr:rowOff>95251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335674</xdr:colOff>
      <xdr:row>32</xdr:row>
      <xdr:rowOff>70944</xdr:rowOff>
    </xdr:from>
    <xdr:to>
      <xdr:col>25</xdr:col>
      <xdr:colOff>383299</xdr:colOff>
      <xdr:row>43</xdr:row>
      <xdr:rowOff>84740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183932</xdr:colOff>
      <xdr:row>60</xdr:row>
      <xdr:rowOff>30481</xdr:rowOff>
    </xdr:from>
    <xdr:to>
      <xdr:col>14</xdr:col>
      <xdr:colOff>354725</xdr:colOff>
      <xdr:row>76</xdr:row>
      <xdr:rowOff>30481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105103</xdr:colOff>
      <xdr:row>40</xdr:row>
      <xdr:rowOff>115614</xdr:rowOff>
    </xdr:from>
    <xdr:to>
      <xdr:col>30</xdr:col>
      <xdr:colOff>94593</xdr:colOff>
      <xdr:row>54</xdr:row>
      <xdr:rowOff>120869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105103</xdr:colOff>
      <xdr:row>55</xdr:row>
      <xdr:rowOff>57808</xdr:rowOff>
    </xdr:from>
    <xdr:to>
      <xdr:col>30</xdr:col>
      <xdr:colOff>94593</xdr:colOff>
      <xdr:row>69</xdr:row>
      <xdr:rowOff>63062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304800</xdr:colOff>
      <xdr:row>110</xdr:row>
      <xdr:rowOff>114300</xdr:rowOff>
    </xdr:from>
    <xdr:to>
      <xdr:col>17</xdr:col>
      <xdr:colOff>182880</xdr:colOff>
      <xdr:row>135</xdr:row>
      <xdr:rowOff>91440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218661</xdr:colOff>
      <xdr:row>89</xdr:row>
      <xdr:rowOff>114962</xdr:rowOff>
    </xdr:from>
    <xdr:to>
      <xdr:col>18</xdr:col>
      <xdr:colOff>117281</xdr:colOff>
      <xdr:row>110</xdr:row>
      <xdr:rowOff>75206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89</xdr:row>
      <xdr:rowOff>15240</xdr:rowOff>
    </xdr:from>
    <xdr:to>
      <xdr:col>9</xdr:col>
      <xdr:colOff>571500</xdr:colOff>
      <xdr:row>115</xdr:row>
      <xdr:rowOff>43543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111</xdr:row>
      <xdr:rowOff>32657</xdr:rowOff>
    </xdr:from>
    <xdr:to>
      <xdr:col>9</xdr:col>
      <xdr:colOff>541020</xdr:colOff>
      <xdr:row>135</xdr:row>
      <xdr:rowOff>97971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76198</xdr:colOff>
      <xdr:row>71</xdr:row>
      <xdr:rowOff>87086</xdr:rowOff>
    </xdr:from>
    <xdr:to>
      <xdr:col>39</xdr:col>
      <xdr:colOff>97972</xdr:colOff>
      <xdr:row>103</xdr:row>
      <xdr:rowOff>43543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73819</xdr:colOff>
      <xdr:row>10</xdr:row>
      <xdr:rowOff>173832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16</xdr:row>
      <xdr:rowOff>160020</xdr:rowOff>
    </xdr:from>
    <xdr:to>
      <xdr:col>13</xdr:col>
      <xdr:colOff>556260</xdr:colOff>
      <xdr:row>30</xdr:row>
      <xdr:rowOff>129540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426720</xdr:colOff>
      <xdr:row>32</xdr:row>
      <xdr:rowOff>0</xdr:rowOff>
    </xdr:from>
    <xdr:to>
      <xdr:col>13</xdr:col>
      <xdr:colOff>91440</xdr:colOff>
      <xdr:row>45</xdr:row>
      <xdr:rowOff>167640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17</xdr:row>
      <xdr:rowOff>53340</xdr:rowOff>
    </xdr:from>
    <xdr:to>
      <xdr:col>13</xdr:col>
      <xdr:colOff>68580</xdr:colOff>
      <xdr:row>32</xdr:row>
      <xdr:rowOff>53340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17</xdr:row>
      <xdr:rowOff>60960</xdr:rowOff>
    </xdr:from>
    <xdr:to>
      <xdr:col>27</xdr:col>
      <xdr:colOff>335280</xdr:colOff>
      <xdr:row>32</xdr:row>
      <xdr:rowOff>60960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365760</xdr:colOff>
      <xdr:row>17</xdr:row>
      <xdr:rowOff>68580</xdr:rowOff>
    </xdr:from>
    <xdr:to>
      <xdr:col>44</xdr:col>
      <xdr:colOff>7620</xdr:colOff>
      <xdr:row>32</xdr:row>
      <xdr:rowOff>68580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91440</xdr:colOff>
      <xdr:row>17</xdr:row>
      <xdr:rowOff>38100</xdr:rowOff>
    </xdr:from>
    <xdr:to>
      <xdr:col>54</xdr:col>
      <xdr:colOff>563880</xdr:colOff>
      <xdr:row>32</xdr:row>
      <xdr:rowOff>38100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51_124_2013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851_124_201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851_124_201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851_124_2010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851_124_2009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851_124_200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X144"/>
  <sheetViews>
    <sheetView tabSelected="1" topLeftCell="A120" zoomScale="70" zoomScaleNormal="70" workbookViewId="0">
      <selection activeCell="U144" sqref="U144"/>
    </sheetView>
  </sheetViews>
  <sheetFormatPr defaultColWidth="9.109375" defaultRowHeight="10.199999999999999"/>
  <cols>
    <col min="1" max="1" width="21.109375" style="1" bestFit="1" customWidth="1"/>
    <col min="2" max="2" width="9.109375" style="1"/>
    <col min="3" max="3" width="12.5546875" style="1" bestFit="1" customWidth="1"/>
    <col min="4" max="13" width="9.109375" style="1"/>
    <col min="14" max="14" width="12.109375" style="1" customWidth="1"/>
    <col min="15" max="20" width="9.109375" style="1"/>
    <col min="21" max="21" width="11.6640625" style="1" bestFit="1" customWidth="1"/>
    <col min="22" max="22" width="12" style="1" bestFit="1" customWidth="1"/>
    <col min="23" max="16384" width="9.109375" style="1"/>
  </cols>
  <sheetData>
    <row r="4" spans="3:12">
      <c r="D4" s="24" t="s">
        <v>6</v>
      </c>
      <c r="E4" s="24"/>
      <c r="F4" s="24"/>
      <c r="G4" s="24"/>
      <c r="H4" s="24"/>
      <c r="I4" s="24"/>
      <c r="J4" s="24"/>
      <c r="K4" s="24"/>
    </row>
    <row r="5" spans="3:12">
      <c r="C5" s="1" t="s">
        <v>1</v>
      </c>
      <c r="D5" s="1">
        <v>2002</v>
      </c>
      <c r="E5" s="1">
        <v>2003</v>
      </c>
      <c r="F5" s="1">
        <v>2004</v>
      </c>
      <c r="G5" s="1">
        <v>2005</v>
      </c>
      <c r="H5" s="1">
        <v>2006</v>
      </c>
      <c r="I5" s="1">
        <v>2007</v>
      </c>
      <c r="J5" s="1">
        <v>2008</v>
      </c>
      <c r="K5" s="1">
        <v>2009</v>
      </c>
      <c r="L5" s="1" t="s">
        <v>5</v>
      </c>
    </row>
    <row r="6" spans="3:12">
      <c r="C6" s="1" t="s">
        <v>0</v>
      </c>
      <c r="D6" s="1">
        <v>1303.56</v>
      </c>
      <c r="E6" s="1">
        <v>1084.55</v>
      </c>
      <c r="F6" s="1">
        <v>1437.25</v>
      </c>
      <c r="G6" s="1">
        <v>1399.92</v>
      </c>
      <c r="H6" s="1">
        <v>1087.04</v>
      </c>
      <c r="I6" s="1">
        <v>901.37</v>
      </c>
      <c r="J6" s="1">
        <v>1338.98</v>
      </c>
      <c r="K6" s="1">
        <v>1293.1400000000001</v>
      </c>
      <c r="L6" s="1">
        <f>AVERAGE(D6:K6)</f>
        <v>1230.7262499999999</v>
      </c>
    </row>
    <row r="7" spans="3:12">
      <c r="C7" s="1" t="s">
        <v>2</v>
      </c>
      <c r="D7" s="1">
        <v>993.52</v>
      </c>
      <c r="E7" s="1">
        <v>911.63</v>
      </c>
      <c r="F7" s="1">
        <v>1082.08</v>
      </c>
      <c r="G7" s="1">
        <v>1023.17</v>
      </c>
      <c r="H7" s="1">
        <v>854.56</v>
      </c>
      <c r="I7" s="1">
        <v>817.48</v>
      </c>
      <c r="J7" s="1">
        <v>1047.24</v>
      </c>
      <c r="K7" s="1">
        <v>965.75</v>
      </c>
      <c r="L7" s="1">
        <f t="shared" ref="L7:L9" si="0">AVERAGE(D7:K7)</f>
        <v>961.92875000000004</v>
      </c>
    </row>
    <row r="8" spans="3:12">
      <c r="C8" s="1" t="s">
        <v>3</v>
      </c>
      <c r="D8" s="1">
        <v>852.06</v>
      </c>
      <c r="E8" s="1">
        <v>727.15</v>
      </c>
      <c r="F8" s="1">
        <v>951.27</v>
      </c>
      <c r="G8" s="1">
        <v>824.22</v>
      </c>
      <c r="H8" s="1">
        <v>639.16</v>
      </c>
      <c r="I8" s="1">
        <v>154.63</v>
      </c>
      <c r="J8" s="1">
        <v>708.07</v>
      </c>
      <c r="K8" s="1">
        <v>801.46</v>
      </c>
      <c r="L8" s="1">
        <f t="shared" si="0"/>
        <v>707.25249999999994</v>
      </c>
    </row>
    <row r="9" spans="3:12">
      <c r="C9" s="1" t="s">
        <v>4</v>
      </c>
      <c r="D9" s="1">
        <v>1992.36</v>
      </c>
      <c r="E9" s="1">
        <v>1732.92</v>
      </c>
      <c r="F9" s="1">
        <v>1541.75</v>
      </c>
      <c r="G9" s="1">
        <v>1702.27</v>
      </c>
      <c r="H9" s="1">
        <v>1657.39</v>
      </c>
      <c r="I9" s="1">
        <v>964.76</v>
      </c>
      <c r="J9" s="1">
        <v>1552.61</v>
      </c>
      <c r="K9" s="1">
        <v>1525</v>
      </c>
      <c r="L9" s="1">
        <f t="shared" si="0"/>
        <v>1583.6324999999999</v>
      </c>
    </row>
    <row r="10" spans="3:12">
      <c r="D10" s="24" t="s">
        <v>7</v>
      </c>
      <c r="E10" s="24"/>
      <c r="F10" s="24"/>
      <c r="G10" s="24"/>
      <c r="H10" s="24"/>
      <c r="I10" s="24"/>
      <c r="J10" s="24"/>
      <c r="K10" s="24"/>
    </row>
    <row r="11" spans="3:12">
      <c r="C11" s="1" t="s">
        <v>1</v>
      </c>
      <c r="D11" s="1">
        <v>2002</v>
      </c>
      <c r="E11" s="1">
        <v>2003</v>
      </c>
      <c r="F11" s="1">
        <v>2004</v>
      </c>
      <c r="G11" s="1">
        <v>2005</v>
      </c>
      <c r="H11" s="1">
        <v>2006</v>
      </c>
      <c r="I11" s="1">
        <v>2007</v>
      </c>
      <c r="J11" s="1">
        <v>2008</v>
      </c>
      <c r="K11" s="1">
        <v>2009</v>
      </c>
      <c r="L11" s="1" t="s">
        <v>5</v>
      </c>
    </row>
    <row r="12" spans="3:12">
      <c r="C12" s="1" t="s">
        <v>0</v>
      </c>
      <c r="D12" s="2">
        <v>1303.56</v>
      </c>
      <c r="E12" s="2">
        <v>1084.55</v>
      </c>
      <c r="F12" s="2">
        <v>1437.25</v>
      </c>
      <c r="G12" s="2">
        <v>1399.92</v>
      </c>
      <c r="H12" s="2">
        <v>1087.04</v>
      </c>
      <c r="I12" s="2">
        <v>901.37</v>
      </c>
      <c r="J12" s="2">
        <v>1338.98</v>
      </c>
      <c r="K12" s="2">
        <v>1293.1400000000001</v>
      </c>
      <c r="L12" s="2">
        <f>AVERAGE(D12:K12)</f>
        <v>1230.7262499999999</v>
      </c>
    </row>
    <row r="13" spans="3:12">
      <c r="C13" s="3" t="s">
        <v>2</v>
      </c>
      <c r="D13" s="4">
        <v>1907.79</v>
      </c>
      <c r="E13" s="4">
        <v>1753.53</v>
      </c>
      <c r="F13" s="4">
        <v>2085.36</v>
      </c>
      <c r="G13" s="4">
        <v>1975.98</v>
      </c>
      <c r="H13" s="4">
        <v>1654.21</v>
      </c>
      <c r="I13" s="4">
        <v>1586.51</v>
      </c>
      <c r="J13" s="4">
        <v>2038.11</v>
      </c>
      <c r="K13" s="4">
        <v>1885.32</v>
      </c>
      <c r="L13" s="4">
        <f t="shared" ref="L13:L15" si="1">AVERAGE(D13:K13)</f>
        <v>1860.8512499999999</v>
      </c>
    </row>
    <row r="14" spans="3:12">
      <c r="C14" s="3" t="s">
        <v>3</v>
      </c>
      <c r="D14" s="4">
        <v>1821.47</v>
      </c>
      <c r="E14" s="4">
        <v>1508.88</v>
      </c>
      <c r="F14" s="4">
        <v>1713</v>
      </c>
      <c r="G14" s="4">
        <v>1479.45</v>
      </c>
      <c r="H14" s="4">
        <v>1273.51</v>
      </c>
      <c r="I14" s="4">
        <v>433.98</v>
      </c>
      <c r="J14" s="4">
        <v>1671.53</v>
      </c>
      <c r="K14" s="4">
        <v>1786.65</v>
      </c>
      <c r="L14" s="4">
        <f t="shared" si="1"/>
        <v>1461.0587500000001</v>
      </c>
    </row>
    <row r="15" spans="3:12">
      <c r="C15" s="3" t="s">
        <v>4</v>
      </c>
      <c r="D15" s="4">
        <v>1568.5</v>
      </c>
      <c r="E15" s="4">
        <v>1328.83</v>
      </c>
      <c r="F15" s="4">
        <v>1129.93</v>
      </c>
      <c r="G15" s="4">
        <v>1233.76</v>
      </c>
      <c r="H15" s="4">
        <v>1165.8800000000001</v>
      </c>
      <c r="I15" s="4">
        <v>658.04</v>
      </c>
      <c r="J15" s="4">
        <v>1026</v>
      </c>
      <c r="K15" s="4">
        <v>975.93</v>
      </c>
      <c r="L15" s="4">
        <f t="shared" si="1"/>
        <v>1135.8587500000001</v>
      </c>
    </row>
    <row r="16" spans="3:12">
      <c r="C16" s="3"/>
      <c r="D16" s="25" t="s">
        <v>8</v>
      </c>
      <c r="E16" s="25"/>
      <c r="F16" s="25"/>
      <c r="G16" s="25"/>
      <c r="H16" s="25"/>
      <c r="I16" s="25"/>
      <c r="J16" s="25"/>
      <c r="K16" s="25"/>
      <c r="L16" s="3"/>
    </row>
    <row r="17" spans="3:14">
      <c r="C17" s="3" t="s">
        <v>1</v>
      </c>
      <c r="D17" s="3">
        <v>2002</v>
      </c>
      <c r="E17" s="3">
        <v>2003</v>
      </c>
      <c r="F17" s="3">
        <v>2004</v>
      </c>
      <c r="G17" s="3">
        <v>2005</v>
      </c>
      <c r="H17" s="3">
        <v>2006</v>
      </c>
      <c r="I17" s="3">
        <v>2007</v>
      </c>
      <c r="J17" s="3">
        <v>2008</v>
      </c>
      <c r="K17" s="3">
        <v>2009</v>
      </c>
      <c r="L17" s="3" t="s">
        <v>5</v>
      </c>
    </row>
    <row r="18" spans="3:14">
      <c r="C18" s="3" t="s">
        <v>0</v>
      </c>
      <c r="D18" s="4">
        <v>1303.56</v>
      </c>
      <c r="E18" s="4">
        <v>1084.55</v>
      </c>
      <c r="F18" s="4">
        <v>1437.25</v>
      </c>
      <c r="G18" s="4">
        <v>1399.92</v>
      </c>
      <c r="H18" s="4">
        <v>1087.04</v>
      </c>
      <c r="I18" s="4">
        <v>901.37</v>
      </c>
      <c r="J18" s="4">
        <v>1338.98</v>
      </c>
      <c r="K18" s="4">
        <v>1293.1400000000001</v>
      </c>
      <c r="L18" s="4">
        <f>AVERAGE(D18:K18)</f>
        <v>1230.7262499999999</v>
      </c>
    </row>
    <row r="19" spans="3:14">
      <c r="C19" s="3" t="s">
        <v>2</v>
      </c>
      <c r="D19" s="4">
        <v>1749.33</v>
      </c>
      <c r="E19" s="4">
        <v>1601.45</v>
      </c>
      <c r="F19" s="4">
        <v>1938.99</v>
      </c>
      <c r="G19" s="4">
        <v>1830.15</v>
      </c>
      <c r="H19" s="4">
        <v>1516.7</v>
      </c>
      <c r="I19" s="4">
        <v>1431.8</v>
      </c>
      <c r="J19" s="4">
        <v>1859.35</v>
      </c>
      <c r="K19" s="4">
        <v>1712.41</v>
      </c>
      <c r="L19" s="4">
        <f>AVERAGE(D19:K19)</f>
        <v>1705.0225</v>
      </c>
    </row>
    <row r="20" spans="3:14">
      <c r="C20" s="3" t="s">
        <v>3</v>
      </c>
      <c r="D20" s="4">
        <v>1686.78</v>
      </c>
      <c r="E20" s="4">
        <v>1413.19</v>
      </c>
      <c r="F20" s="4">
        <v>1583.33</v>
      </c>
      <c r="G20" s="4">
        <v>1433.39</v>
      </c>
      <c r="H20" s="4">
        <v>1201.8399999999999</v>
      </c>
      <c r="I20" s="4">
        <v>378.66</v>
      </c>
      <c r="J20" s="4">
        <v>1500.45</v>
      </c>
      <c r="K20" s="4">
        <v>1671.07</v>
      </c>
      <c r="L20" s="4">
        <f t="shared" ref="L20:L21" si="2">AVERAGE(D20:K20)</f>
        <v>1358.5887500000001</v>
      </c>
    </row>
    <row r="21" spans="3:14">
      <c r="C21" s="3" t="s">
        <v>4</v>
      </c>
      <c r="D21" s="4">
        <v>1654.67</v>
      </c>
      <c r="E21" s="4">
        <v>1460.21</v>
      </c>
      <c r="F21" s="4">
        <v>1204.54</v>
      </c>
      <c r="G21" s="4">
        <v>1318.07</v>
      </c>
      <c r="H21" s="4">
        <v>1246.29</v>
      </c>
      <c r="I21" s="4">
        <v>728.19</v>
      </c>
      <c r="J21" s="4">
        <v>1092.6300000000001</v>
      </c>
      <c r="K21" s="4">
        <v>1045.1600000000001</v>
      </c>
      <c r="L21" s="4">
        <f t="shared" si="2"/>
        <v>1218.7199999999998</v>
      </c>
    </row>
    <row r="22" spans="3:14">
      <c r="C22" s="3"/>
      <c r="D22" s="25" t="s">
        <v>9</v>
      </c>
      <c r="E22" s="25"/>
      <c r="F22" s="25"/>
      <c r="G22" s="25"/>
      <c r="H22" s="25"/>
      <c r="I22" s="25"/>
      <c r="J22" s="25"/>
      <c r="K22" s="25"/>
      <c r="L22" s="3"/>
    </row>
    <row r="23" spans="3:14">
      <c r="C23" s="3" t="s">
        <v>1</v>
      </c>
      <c r="D23" s="3">
        <v>2002</v>
      </c>
      <c r="E23" s="3">
        <v>2003</v>
      </c>
      <c r="F23" s="3">
        <v>2004</v>
      </c>
      <c r="G23" s="3">
        <v>2005</v>
      </c>
      <c r="H23" s="3">
        <v>2006</v>
      </c>
      <c r="I23" s="3">
        <v>2007</v>
      </c>
      <c r="J23" s="3">
        <v>2008</v>
      </c>
      <c r="K23" s="3">
        <v>2009</v>
      </c>
      <c r="L23" s="3" t="s">
        <v>5</v>
      </c>
    </row>
    <row r="24" spans="3:14">
      <c r="C24" s="3" t="s">
        <v>0</v>
      </c>
      <c r="D24" s="4">
        <v>1322.83</v>
      </c>
      <c r="E24" s="4">
        <v>1103.8</v>
      </c>
      <c r="F24" s="4">
        <v>1467.65</v>
      </c>
      <c r="G24" s="4">
        <v>1434.92</v>
      </c>
      <c r="H24" s="4">
        <v>1118.94</v>
      </c>
      <c r="I24" s="4">
        <v>932.23</v>
      </c>
      <c r="J24" s="4">
        <v>1392.11</v>
      </c>
      <c r="K24" s="4">
        <v>1352.31</v>
      </c>
      <c r="L24" s="4">
        <f>AVERAGE(D24:K24)</f>
        <v>1265.5987500000001</v>
      </c>
    </row>
    <row r="25" spans="3:14">
      <c r="C25" s="3" t="s">
        <v>2</v>
      </c>
      <c r="D25" s="4">
        <v>1730.3</v>
      </c>
      <c r="E25" s="4">
        <v>1576.9</v>
      </c>
      <c r="F25" s="4">
        <v>1894.88</v>
      </c>
      <c r="G25" s="4">
        <v>1780.42</v>
      </c>
      <c r="H25" s="4">
        <v>1646.03</v>
      </c>
      <c r="I25" s="4">
        <v>1369.54</v>
      </c>
      <c r="J25" s="4">
        <v>1759.92</v>
      </c>
      <c r="K25" s="4">
        <v>1601.53</v>
      </c>
      <c r="L25" s="4">
        <f>AVERAGE(D25:K25)</f>
        <v>1669.94</v>
      </c>
    </row>
    <row r="26" spans="3:14">
      <c r="C26" s="3" t="s">
        <v>3</v>
      </c>
      <c r="D26" s="4">
        <v>1772.4</v>
      </c>
      <c r="E26" s="4">
        <v>1489.63</v>
      </c>
      <c r="F26" s="4">
        <v>1674.39</v>
      </c>
      <c r="G26" s="4">
        <v>1520.2</v>
      </c>
      <c r="H26" s="4">
        <v>1279.57</v>
      </c>
      <c r="I26" s="4">
        <v>404.31</v>
      </c>
      <c r="J26" s="4">
        <v>1609</v>
      </c>
      <c r="K26" s="4">
        <v>1798.7</v>
      </c>
      <c r="L26" s="4">
        <f t="shared" ref="L26:L27" si="3">AVERAGE(D26:K26)</f>
        <v>1443.5250000000001</v>
      </c>
    </row>
    <row r="27" spans="3:14">
      <c r="C27" s="3" t="s">
        <v>4</v>
      </c>
      <c r="D27" s="4">
        <v>2092.61</v>
      </c>
      <c r="E27" s="4">
        <v>1885.76</v>
      </c>
      <c r="F27" s="4">
        <v>1588.86</v>
      </c>
      <c r="G27" s="4">
        <v>1775.95</v>
      </c>
      <c r="H27" s="4">
        <v>1715.13</v>
      </c>
      <c r="I27" s="4">
        <v>1023.3</v>
      </c>
      <c r="J27" s="4">
        <v>1567.2</v>
      </c>
      <c r="K27" s="4">
        <v>1529.27</v>
      </c>
      <c r="L27" s="4">
        <f t="shared" si="3"/>
        <v>1647.26</v>
      </c>
    </row>
    <row r="28" spans="3:14" ht="10.8" thickBot="1">
      <c r="C28" s="25" t="s">
        <v>12</v>
      </c>
      <c r="D28" s="25"/>
      <c r="E28" s="25"/>
      <c r="F28" s="25"/>
      <c r="G28" s="25"/>
      <c r="H28" s="25"/>
      <c r="I28" s="25"/>
      <c r="J28" s="25"/>
      <c r="K28" s="25"/>
      <c r="L28" s="25"/>
    </row>
    <row r="29" spans="3:14">
      <c r="C29" s="3" t="s">
        <v>1</v>
      </c>
      <c r="D29" s="3">
        <v>2002</v>
      </c>
      <c r="E29" s="3">
        <v>2003</v>
      </c>
      <c r="F29" s="3">
        <v>2004</v>
      </c>
      <c r="G29" s="3">
        <v>2005</v>
      </c>
      <c r="H29" s="3">
        <v>2006</v>
      </c>
      <c r="I29" s="3">
        <v>2007</v>
      </c>
      <c r="J29" s="3">
        <v>2008</v>
      </c>
      <c r="K29" s="3">
        <v>2009</v>
      </c>
      <c r="L29" s="3" t="s">
        <v>5</v>
      </c>
      <c r="M29" s="1" t="s">
        <v>10</v>
      </c>
      <c r="N29" s="7" t="s">
        <v>13</v>
      </c>
    </row>
    <row r="30" spans="3:14">
      <c r="C30" s="3" t="s">
        <v>0</v>
      </c>
      <c r="D30" s="3">
        <v>1322.862779</v>
      </c>
      <c r="E30" s="3">
        <v>1103.8313029999999</v>
      </c>
      <c r="F30" s="3">
        <v>1467.683417</v>
      </c>
      <c r="G30" s="3">
        <v>1435.8820149999999</v>
      </c>
      <c r="H30" s="3">
        <v>1118.9712400000001</v>
      </c>
      <c r="I30" s="3">
        <v>932.25153899999998</v>
      </c>
      <c r="J30" s="3">
        <v>1392.146428</v>
      </c>
      <c r="K30" s="3">
        <v>1352.342668</v>
      </c>
      <c r="L30" s="4">
        <f>AVERAGE(D30:K30)</f>
        <v>1265.746423625</v>
      </c>
      <c r="M30" s="1">
        <f>AVERAGE(K30,J30,H30,G30,F30,E30,D30)</f>
        <v>1313.3885500000001</v>
      </c>
      <c r="N30" s="8">
        <f>L30*0.49</f>
        <v>620.21574757625001</v>
      </c>
    </row>
    <row r="31" spans="3:14">
      <c r="C31" s="3" t="s">
        <v>2</v>
      </c>
      <c r="D31" s="3">
        <v>1711.9945270000001</v>
      </c>
      <c r="E31" s="3">
        <v>1560.1885930000001</v>
      </c>
      <c r="F31" s="3">
        <v>1874.7971259999999</v>
      </c>
      <c r="G31" s="3">
        <v>1761.5565309999999</v>
      </c>
      <c r="H31" s="3">
        <v>1448.5159739999999</v>
      </c>
      <c r="I31" s="3">
        <v>1355.0328219999999</v>
      </c>
      <c r="J31" s="3">
        <v>1741.273158</v>
      </c>
      <c r="K31" s="3">
        <v>1584.558931</v>
      </c>
      <c r="L31" s="4">
        <f>AVERAGE(D31:K31)</f>
        <v>1629.7397077499998</v>
      </c>
      <c r="M31" s="1">
        <f t="shared" ref="M31:M33" si="4">AVERAGE(K31,J31,H31,G31,F31,E31,D31)</f>
        <v>1668.9835485714286</v>
      </c>
      <c r="N31" s="8">
        <f t="shared" ref="N31:N33" si="5">L31*0.49</f>
        <v>798.57245679749985</v>
      </c>
    </row>
    <row r="32" spans="3:14">
      <c r="C32" s="3" t="s">
        <v>3</v>
      </c>
      <c r="D32" s="3">
        <v>1663.9636370000001</v>
      </c>
      <c r="E32" s="3">
        <v>1373.902558</v>
      </c>
      <c r="F32" s="3">
        <v>1551.296926</v>
      </c>
      <c r="G32" s="3">
        <v>1400.266494</v>
      </c>
      <c r="H32" s="3">
        <v>1164.3494949999999</v>
      </c>
      <c r="I32" s="3">
        <v>357.48516699999999</v>
      </c>
      <c r="J32" s="3">
        <v>1466.0512490000001</v>
      </c>
      <c r="K32" s="3">
        <v>1663.9636370000001</v>
      </c>
      <c r="L32" s="4">
        <f t="shared" ref="L32:L33" si="6">AVERAGE(D32:K32)</f>
        <v>1330.1598953749999</v>
      </c>
      <c r="M32" s="1">
        <f t="shared" si="4"/>
        <v>1469.1134280000001</v>
      </c>
      <c r="N32" s="8">
        <f t="shared" si="5"/>
        <v>651.77834873374991</v>
      </c>
    </row>
    <row r="33" spans="3:23" ht="10.8" thickBot="1">
      <c r="C33" s="3" t="s">
        <v>4</v>
      </c>
      <c r="D33" s="3">
        <v>1762.8977870000001</v>
      </c>
      <c r="E33" s="3">
        <v>1513.8053480000001</v>
      </c>
      <c r="F33" s="3">
        <v>1264.202378</v>
      </c>
      <c r="G33" s="3">
        <v>1371.6033379999999</v>
      </c>
      <c r="H33" s="3">
        <v>1285.026734</v>
      </c>
      <c r="I33" s="3">
        <v>728.00964499999998</v>
      </c>
      <c r="J33" s="3">
        <v>1103.499141</v>
      </c>
      <c r="K33" s="3">
        <v>1037.742211</v>
      </c>
      <c r="L33" s="4">
        <f t="shared" si="6"/>
        <v>1258.3483227500001</v>
      </c>
      <c r="M33" s="1">
        <f t="shared" si="4"/>
        <v>1334.110991</v>
      </c>
      <c r="N33" s="9">
        <f t="shared" si="5"/>
        <v>616.59067814750006</v>
      </c>
    </row>
    <row r="36" spans="3:23">
      <c r="I36" s="1">
        <f>(I30*100)/M30</f>
        <v>70.980635471506119</v>
      </c>
      <c r="J36" s="1">
        <f>100-I36</f>
        <v>29.019364528493881</v>
      </c>
    </row>
    <row r="37" spans="3:23">
      <c r="I37" s="1">
        <f t="shared" ref="I37:I39" si="7">(I31*100)/M31</f>
        <v>81.189105977697878</v>
      </c>
      <c r="J37" s="1">
        <f t="shared" ref="J37:J39" si="8">100-I37</f>
        <v>18.810894022302122</v>
      </c>
    </row>
    <row r="38" spans="3:23">
      <c r="I38" s="1">
        <f t="shared" si="7"/>
        <v>24.333394562097759</v>
      </c>
      <c r="J38" s="1">
        <f t="shared" si="8"/>
        <v>75.666605437902234</v>
      </c>
    </row>
    <row r="39" spans="3:23">
      <c r="I39" s="1">
        <f t="shared" si="7"/>
        <v>54.568896434494633</v>
      </c>
      <c r="J39" s="1">
        <f t="shared" si="8"/>
        <v>45.431103565505367</v>
      </c>
    </row>
    <row r="47" spans="3:23">
      <c r="D47" s="24" t="s">
        <v>15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3:23">
      <c r="C48" s="3" t="s">
        <v>1</v>
      </c>
      <c r="D48" s="3">
        <v>2002</v>
      </c>
      <c r="E48" s="3">
        <v>2003</v>
      </c>
      <c r="F48" s="3">
        <v>2004</v>
      </c>
      <c r="G48" s="3">
        <v>2005</v>
      </c>
      <c r="H48" s="3">
        <v>2006</v>
      </c>
      <c r="I48" s="3">
        <v>2007</v>
      </c>
      <c r="J48" s="3">
        <v>2008</v>
      </c>
      <c r="K48" s="3">
        <v>2009</v>
      </c>
      <c r="L48" s="3">
        <v>2010</v>
      </c>
      <c r="M48" s="3">
        <v>2011</v>
      </c>
      <c r="N48" s="3">
        <v>2012</v>
      </c>
      <c r="O48" s="3">
        <v>2013</v>
      </c>
      <c r="P48" s="3">
        <v>2014</v>
      </c>
      <c r="Q48" s="3">
        <v>2015</v>
      </c>
      <c r="R48" s="3">
        <v>2016</v>
      </c>
      <c r="S48" s="3">
        <v>2017</v>
      </c>
      <c r="T48" s="3">
        <v>2018</v>
      </c>
      <c r="U48" s="3">
        <v>2019</v>
      </c>
      <c r="V48" s="3">
        <v>2020</v>
      </c>
      <c r="W48" s="1" t="s">
        <v>5</v>
      </c>
    </row>
    <row r="49" spans="3:23">
      <c r="C49" s="3" t="s">
        <v>0</v>
      </c>
      <c r="D49" s="1">
        <v>1322.7453029999999</v>
      </c>
      <c r="E49" s="1">
        <v>1102.3627309999999</v>
      </c>
      <c r="F49" s="1">
        <v>1455.7245620000001</v>
      </c>
      <c r="G49" s="1">
        <v>1433.4634289999999</v>
      </c>
      <c r="H49" s="1">
        <v>1114.903311</v>
      </c>
      <c r="I49" s="1">
        <v>930.01180799999997</v>
      </c>
      <c r="J49" s="1">
        <v>1390.3697010000001</v>
      </c>
      <c r="K49" s="1">
        <v>1347.7266299999999</v>
      </c>
      <c r="L49" s="1">
        <v>2609.0672800000002</v>
      </c>
      <c r="M49" s="1">
        <v>2522.8213449999998</v>
      </c>
      <c r="N49" s="1">
        <v>2612.2827299999999</v>
      </c>
      <c r="O49" s="1">
        <v>2620.3630640000001</v>
      </c>
      <c r="P49" s="1">
        <v>2638.1582669999998</v>
      </c>
      <c r="Q49" s="1">
        <v>2559.6107350000002</v>
      </c>
      <c r="R49" s="1">
        <v>2590.8275210000002</v>
      </c>
      <c r="S49" s="1">
        <v>2481.1957179999999</v>
      </c>
      <c r="T49" s="1">
        <v>2551.3162419999999</v>
      </c>
      <c r="U49" s="1">
        <v>2535.7209969999999</v>
      </c>
      <c r="V49" s="1">
        <v>2553.913845</v>
      </c>
      <c r="W49" s="1">
        <f>AVERAGE(D49:V49)</f>
        <v>2019.6097483684207</v>
      </c>
    </row>
    <row r="50" spans="3:23">
      <c r="C50" s="3" t="s">
        <v>2</v>
      </c>
    </row>
    <row r="51" spans="3:23">
      <c r="C51" s="3" t="s">
        <v>3</v>
      </c>
      <c r="D51" s="1">
        <v>1026.9168560000001</v>
      </c>
      <c r="E51" s="1">
        <v>892.65712199999996</v>
      </c>
      <c r="F51" s="1">
        <v>1030.6607289999999</v>
      </c>
      <c r="G51" s="1">
        <v>879.23539600000004</v>
      </c>
      <c r="H51" s="1">
        <v>693.35806000000002</v>
      </c>
      <c r="I51" s="1">
        <v>203.336277</v>
      </c>
      <c r="J51" s="1">
        <v>836.458123</v>
      </c>
      <c r="K51" s="1">
        <v>912.07707600000003</v>
      </c>
      <c r="L51" s="1">
        <v>1973.4052569999999</v>
      </c>
      <c r="M51" s="1">
        <v>1789.3869400000001</v>
      </c>
      <c r="N51" s="1">
        <v>1932.78024</v>
      </c>
      <c r="O51" s="1">
        <v>1773.8534529999999</v>
      </c>
      <c r="P51" s="1">
        <v>1749.517157</v>
      </c>
      <c r="Q51" s="1">
        <v>1650.7269120000001</v>
      </c>
      <c r="R51" s="1">
        <v>1610.3581979999999</v>
      </c>
      <c r="S51" s="1">
        <v>1365.131212</v>
      </c>
      <c r="T51" s="1">
        <v>1403.2505080000001</v>
      </c>
      <c r="U51" s="1">
        <v>1292.5956080000001</v>
      </c>
      <c r="V51" s="1">
        <v>1325.1499690000001</v>
      </c>
      <c r="W51" s="1">
        <f>AVERAGE(D51:V51)</f>
        <v>1281.0976364736841</v>
      </c>
    </row>
    <row r="52" spans="3:23">
      <c r="C52" s="3" t="s">
        <v>4</v>
      </c>
      <c r="D52" s="1">
        <v>1762.8888059999999</v>
      </c>
      <c r="E52" s="1">
        <v>1513.764999</v>
      </c>
      <c r="F52" s="1">
        <v>1264.0807070000001</v>
      </c>
      <c r="G52" s="1">
        <v>1371.5987419999999</v>
      </c>
      <c r="H52" s="1">
        <v>1284.9820609999999</v>
      </c>
      <c r="I52" s="1">
        <v>727.59551299999998</v>
      </c>
      <c r="J52" s="1">
        <v>1103.3957129999999</v>
      </c>
      <c r="K52" s="1">
        <v>1037.651799</v>
      </c>
      <c r="L52" s="1">
        <v>1670.754154</v>
      </c>
      <c r="M52" s="1">
        <v>1398.863924</v>
      </c>
      <c r="N52" s="1">
        <v>1311.806515</v>
      </c>
      <c r="O52" s="1">
        <v>1160.243201</v>
      </c>
      <c r="P52" s="1">
        <v>1120.2570069999999</v>
      </c>
      <c r="Q52" s="1">
        <v>984.60244999999998</v>
      </c>
      <c r="R52" s="1">
        <v>889.48278300000004</v>
      </c>
      <c r="S52" s="1">
        <v>774.70981300000005</v>
      </c>
      <c r="T52" s="1">
        <v>821.23509899999999</v>
      </c>
      <c r="U52" s="1">
        <v>536.62496199999998</v>
      </c>
      <c r="V52" s="1">
        <v>589.65001299999994</v>
      </c>
      <c r="W52" s="1">
        <f>AVERAGE(D52:V52)</f>
        <v>1122.3256979473683</v>
      </c>
    </row>
    <row r="54" spans="3:23">
      <c r="D54" s="24" t="s">
        <v>14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3:23">
      <c r="C55" s="3" t="s">
        <v>1</v>
      </c>
      <c r="D55" s="3">
        <v>2002</v>
      </c>
      <c r="E55" s="3">
        <v>2003</v>
      </c>
      <c r="F55" s="3">
        <v>2004</v>
      </c>
      <c r="G55" s="3">
        <v>2005</v>
      </c>
      <c r="H55" s="3">
        <v>2006</v>
      </c>
      <c r="I55" s="3">
        <v>2007</v>
      </c>
      <c r="J55" s="3">
        <v>2008</v>
      </c>
      <c r="K55" s="3">
        <v>2009</v>
      </c>
      <c r="L55" s="3">
        <v>2010</v>
      </c>
      <c r="M55" s="3">
        <v>2011</v>
      </c>
      <c r="N55" s="3">
        <v>2012</v>
      </c>
      <c r="O55" s="3">
        <v>2013</v>
      </c>
      <c r="P55" s="3">
        <v>2014</v>
      </c>
      <c r="Q55" s="3">
        <v>2015</v>
      </c>
      <c r="R55" s="3">
        <v>2016</v>
      </c>
      <c r="S55" s="3">
        <v>2017</v>
      </c>
      <c r="T55" s="3">
        <v>2018</v>
      </c>
      <c r="U55" s="3">
        <v>2019</v>
      </c>
      <c r="V55" s="3">
        <v>2020</v>
      </c>
      <c r="W55" s="1" t="s">
        <v>5</v>
      </c>
    </row>
    <row r="56" spans="3:23">
      <c r="C56" s="3" t="s">
        <v>0</v>
      </c>
    </row>
    <row r="57" spans="3:23">
      <c r="C57" s="3" t="s">
        <v>2</v>
      </c>
    </row>
    <row r="58" spans="3:23">
      <c r="C58" s="3" t="s">
        <v>3</v>
      </c>
    </row>
    <row r="59" spans="3:23">
      <c r="C59" s="3" t="s">
        <v>4</v>
      </c>
      <c r="D59" s="1">
        <v>1754.6</v>
      </c>
      <c r="E59" s="1">
        <v>1506.92</v>
      </c>
      <c r="F59" s="1">
        <v>1258.48</v>
      </c>
      <c r="G59" s="1">
        <v>1365.25</v>
      </c>
      <c r="H59" s="1">
        <v>1278.8499999999999</v>
      </c>
      <c r="I59" s="1">
        <v>724.77</v>
      </c>
      <c r="J59" s="1">
        <v>1098.6199999999999</v>
      </c>
      <c r="K59" s="1">
        <v>1033.77</v>
      </c>
      <c r="L59" s="1">
        <v>1716.97</v>
      </c>
      <c r="M59" s="1">
        <v>1468.97</v>
      </c>
      <c r="N59" s="1">
        <v>1357.21</v>
      </c>
      <c r="O59" s="1">
        <v>1269.02</v>
      </c>
      <c r="P59" s="1">
        <v>1238.77</v>
      </c>
      <c r="Q59" s="1">
        <v>1116.1600000000001</v>
      </c>
      <c r="R59" s="1">
        <v>977.09</v>
      </c>
      <c r="S59" s="1">
        <v>827.84</v>
      </c>
      <c r="T59" s="1">
        <v>884.08</v>
      </c>
      <c r="U59" s="1">
        <v>600.58000000000004</v>
      </c>
      <c r="V59" s="1">
        <v>682.32</v>
      </c>
      <c r="W59" s="1">
        <f>AVERAGE(D59:V59)</f>
        <v>1166.3300000000002</v>
      </c>
    </row>
    <row r="76" spans="1:21">
      <c r="B76" s="24" t="s">
        <v>25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1">
      <c r="A77" s="3" t="s">
        <v>1</v>
      </c>
      <c r="B77" s="3">
        <v>2002</v>
      </c>
      <c r="C77" s="3">
        <v>2003</v>
      </c>
      <c r="D77" s="3">
        <v>2004</v>
      </c>
      <c r="E77" s="3">
        <v>2005</v>
      </c>
      <c r="F77" s="3">
        <v>2006</v>
      </c>
      <c r="G77" s="3">
        <v>2007</v>
      </c>
      <c r="H77" s="3">
        <v>2008</v>
      </c>
      <c r="I77" s="3">
        <v>2009</v>
      </c>
      <c r="J77" s="3">
        <v>2010</v>
      </c>
      <c r="K77" s="3">
        <v>2011</v>
      </c>
      <c r="L77" s="3">
        <v>2012</v>
      </c>
      <c r="M77" s="3">
        <v>2013</v>
      </c>
      <c r="N77" s="3">
        <v>2014</v>
      </c>
      <c r="O77" s="3">
        <v>2015</v>
      </c>
      <c r="P77" s="3">
        <v>2016</v>
      </c>
      <c r="Q77" s="3">
        <v>2017</v>
      </c>
      <c r="R77" s="3">
        <v>2018</v>
      </c>
      <c r="S77" s="3">
        <v>2019</v>
      </c>
      <c r="T77" s="3">
        <v>2020</v>
      </c>
      <c r="U77" s="1" t="s">
        <v>5</v>
      </c>
    </row>
    <row r="78" spans="1:21">
      <c r="A78" s="3" t="s">
        <v>3</v>
      </c>
      <c r="B78" s="1">
        <v>1010.1568676831999</v>
      </c>
      <c r="C78" s="1">
        <v>871.74188144963</v>
      </c>
      <c r="D78" s="1">
        <v>1018.3771168965</v>
      </c>
      <c r="E78" s="1">
        <v>875.33438596958001</v>
      </c>
      <c r="F78" s="1">
        <v>684.01067515116995</v>
      </c>
      <c r="G78" s="1">
        <v>195.20514031387</v>
      </c>
      <c r="H78" s="1">
        <v>813.54571778831996</v>
      </c>
      <c r="I78" s="1">
        <v>904.61857372377006</v>
      </c>
      <c r="J78" s="1">
        <v>2083.4030687285999</v>
      </c>
      <c r="K78" s="1">
        <v>1847.4490916182001</v>
      </c>
      <c r="L78" s="1">
        <v>1932.1657689536</v>
      </c>
      <c r="M78" s="1">
        <v>1806.6568555878</v>
      </c>
      <c r="N78" s="1">
        <v>1682.7723406535999</v>
      </c>
      <c r="O78" s="1">
        <v>1573.6760730277999</v>
      </c>
      <c r="P78" s="1">
        <v>1549.1895001667001</v>
      </c>
      <c r="Q78" s="1">
        <v>1373.0592557581001</v>
      </c>
      <c r="R78" s="1">
        <v>1306.0993673185001</v>
      </c>
      <c r="S78" s="1">
        <v>1254.8952365782</v>
      </c>
      <c r="T78" s="1">
        <v>1206.9178463820001</v>
      </c>
      <c r="U78" s="1">
        <f>AVERAGE(B78:T78)</f>
        <v>1262.5934086183759</v>
      </c>
    </row>
    <row r="79" spans="1:21">
      <c r="A79" s="3" t="s">
        <v>2</v>
      </c>
    </row>
    <row r="80" spans="1:21">
      <c r="A80" s="3" t="s">
        <v>3</v>
      </c>
      <c r="B80" s="1">
        <v>1026.9168560000001</v>
      </c>
      <c r="C80" s="1">
        <v>892.65712199999996</v>
      </c>
      <c r="D80" s="1">
        <v>1030.6607289999999</v>
      </c>
      <c r="E80" s="1">
        <v>879.23539600000004</v>
      </c>
      <c r="F80" s="1">
        <v>693.35806000000002</v>
      </c>
      <c r="G80" s="1">
        <v>203.336277</v>
      </c>
      <c r="H80" s="1">
        <v>836.458123</v>
      </c>
      <c r="I80" s="1">
        <v>912.07707600000003</v>
      </c>
      <c r="J80" s="1">
        <v>1973.4052569999999</v>
      </c>
      <c r="K80" s="1">
        <v>1789.3869400000001</v>
      </c>
      <c r="L80" s="1">
        <v>1932.78024</v>
      </c>
      <c r="M80" s="1">
        <v>1773.8534529999999</v>
      </c>
      <c r="N80" s="1">
        <v>1749.517157</v>
      </c>
      <c r="O80" s="1">
        <v>1650.7269120000001</v>
      </c>
      <c r="P80" s="1">
        <v>1610.3581979999999</v>
      </c>
      <c r="Q80" s="1">
        <v>1365.131212</v>
      </c>
      <c r="R80" s="1">
        <v>1403.2505080000001</v>
      </c>
      <c r="S80" s="1">
        <v>1292.5956080000001</v>
      </c>
      <c r="T80" s="1">
        <v>1325.1499690000001</v>
      </c>
      <c r="U80" s="1">
        <f>AVERAGE(B80:T80)</f>
        <v>1281.0976364736841</v>
      </c>
    </row>
    <row r="81" spans="1:24">
      <c r="A81" s="3" t="s">
        <v>4</v>
      </c>
      <c r="B81" s="1">
        <v>1762.8888059999999</v>
      </c>
      <c r="C81" s="1">
        <v>1513.764999</v>
      </c>
      <c r="D81" s="1">
        <v>1264.0807070000001</v>
      </c>
      <c r="E81" s="1">
        <v>1371.5987419999999</v>
      </c>
      <c r="F81" s="1">
        <v>1284.9820609999999</v>
      </c>
      <c r="G81" s="1">
        <v>727.59551299999998</v>
      </c>
      <c r="H81" s="1">
        <v>1103.3957129999999</v>
      </c>
      <c r="I81" s="1">
        <v>1037.651799</v>
      </c>
      <c r="J81" s="1">
        <v>1670.754154</v>
      </c>
      <c r="K81" s="1">
        <v>1398.863924</v>
      </c>
      <c r="L81" s="1">
        <v>1311.806515</v>
      </c>
      <c r="M81" s="1">
        <v>1160.243201</v>
      </c>
      <c r="N81" s="1">
        <v>1120.2570069999999</v>
      </c>
      <c r="O81" s="1">
        <v>984.60244999999998</v>
      </c>
      <c r="P81" s="1">
        <v>889.48278300000004</v>
      </c>
      <c r="Q81" s="1">
        <v>774.70981300000005</v>
      </c>
      <c r="R81" s="1">
        <v>821.23509899999999</v>
      </c>
      <c r="S81" s="1">
        <v>536.62496199999998</v>
      </c>
      <c r="T81" s="1">
        <v>589.65001299999994</v>
      </c>
      <c r="U81" s="1">
        <f>AVERAGE(B81:T81)</f>
        <v>1122.3256979473683</v>
      </c>
    </row>
    <row r="82" spans="1:24" ht="10.8" thickBot="1">
      <c r="A82" s="3"/>
    </row>
    <row r="83" spans="1:24" ht="10.8" thickBot="1">
      <c r="A83" s="3"/>
      <c r="F83" s="21" t="s">
        <v>28</v>
      </c>
      <c r="G83" s="22"/>
      <c r="H83" s="22"/>
      <c r="I83" s="22"/>
      <c r="J83" s="22"/>
      <c r="K83" s="22"/>
      <c r="L83" s="23"/>
    </row>
    <row r="84" spans="1:24">
      <c r="A84" s="10"/>
      <c r="B84" s="11">
        <v>2002</v>
      </c>
      <c r="C84" s="11">
        <v>2003</v>
      </c>
      <c r="D84" s="11">
        <v>2004</v>
      </c>
      <c r="E84" s="11">
        <v>2005</v>
      </c>
      <c r="F84" s="11">
        <v>2006</v>
      </c>
      <c r="G84" s="11">
        <v>2007</v>
      </c>
      <c r="H84" s="11">
        <v>2008</v>
      </c>
      <c r="I84" s="11">
        <v>2009</v>
      </c>
      <c r="J84" s="11">
        <v>2010</v>
      </c>
      <c r="K84" s="11">
        <v>2011</v>
      </c>
      <c r="L84" s="11">
        <v>2012</v>
      </c>
      <c r="M84" s="11">
        <v>2013</v>
      </c>
      <c r="N84" s="11">
        <v>2014</v>
      </c>
      <c r="O84" s="11">
        <v>2015</v>
      </c>
      <c r="P84" s="11">
        <v>2016</v>
      </c>
      <c r="Q84" s="11">
        <v>2017</v>
      </c>
      <c r="R84" s="11">
        <v>2018</v>
      </c>
      <c r="S84" s="11">
        <v>2019</v>
      </c>
      <c r="T84" s="11">
        <v>2020</v>
      </c>
      <c r="U84" s="1" t="s">
        <v>30</v>
      </c>
      <c r="V84" s="1" t="s">
        <v>31</v>
      </c>
      <c r="W84" s="1" t="s">
        <v>32</v>
      </c>
      <c r="X84" s="1" t="s">
        <v>34</v>
      </c>
    </row>
    <row r="85" spans="1:24">
      <c r="A85" s="12" t="s">
        <v>26</v>
      </c>
      <c r="B85" s="17">
        <v>1906.5399150000001</v>
      </c>
      <c r="C85" s="17">
        <v>1662.7663930000001</v>
      </c>
      <c r="D85" s="17">
        <v>1440.179179</v>
      </c>
      <c r="E85" s="17">
        <v>1438.8150350000001</v>
      </c>
      <c r="F85" s="17">
        <v>1405.100921</v>
      </c>
      <c r="G85" s="17">
        <v>861.32193400000006</v>
      </c>
      <c r="H85" s="17">
        <v>1252.044834</v>
      </c>
      <c r="I85" s="17">
        <v>1166.6401020000001</v>
      </c>
      <c r="J85" s="17">
        <v>1813.436905</v>
      </c>
      <c r="K85" s="17">
        <v>1592.284621</v>
      </c>
      <c r="L85" s="17">
        <v>1537.155647</v>
      </c>
      <c r="M85" s="17">
        <v>1459.0343339999999</v>
      </c>
      <c r="N85" s="17">
        <v>1423.9461980000001</v>
      </c>
      <c r="O85" s="17">
        <v>1210.891768</v>
      </c>
      <c r="P85" s="17">
        <v>1169.900641</v>
      </c>
      <c r="Q85" s="17">
        <v>987.77510199999995</v>
      </c>
      <c r="R85" s="17">
        <v>944.885986</v>
      </c>
      <c r="S85" s="17">
        <v>814.55539899999997</v>
      </c>
      <c r="T85" s="17">
        <v>789.70346300000006</v>
      </c>
      <c r="U85" s="18">
        <f>AVERAGE(B85:T85)</f>
        <v>1309.314651421053</v>
      </c>
      <c r="V85" s="2">
        <f>AVERAGE(B85:I85)</f>
        <v>1391.676039125</v>
      </c>
      <c r="W85" s="2">
        <f>AVERAGE(B85:F85,H85:I85)</f>
        <v>1467.440911285714</v>
      </c>
      <c r="X85" s="2">
        <f>V85*0.49</f>
        <v>681.92125917124997</v>
      </c>
    </row>
    <row r="86" spans="1:24">
      <c r="A86" s="12" t="s">
        <v>27</v>
      </c>
      <c r="B86" s="17">
        <v>1026.9168560000001</v>
      </c>
      <c r="C86" s="17">
        <v>892.65712199999996</v>
      </c>
      <c r="D86" s="17">
        <v>1030.6607289999999</v>
      </c>
      <c r="E86" s="17">
        <v>879.23539600000004</v>
      </c>
      <c r="F86" s="17">
        <v>693.35806000000002</v>
      </c>
      <c r="G86" s="17">
        <v>203.336277</v>
      </c>
      <c r="H86" s="17">
        <v>836.458123</v>
      </c>
      <c r="I86" s="17">
        <v>912.07707600000003</v>
      </c>
      <c r="J86" s="17">
        <v>1145.336969</v>
      </c>
      <c r="K86" s="17">
        <v>1163.9668489999999</v>
      </c>
      <c r="L86" s="17">
        <v>960.46450700000003</v>
      </c>
      <c r="M86" s="17">
        <v>818.92528900000002</v>
      </c>
      <c r="N86" s="17">
        <v>561.23433799999998</v>
      </c>
      <c r="O86" s="17">
        <v>338.97909199999998</v>
      </c>
      <c r="P86" s="17">
        <v>230.02028799999999</v>
      </c>
      <c r="Q86" s="17">
        <v>162.32499100000001</v>
      </c>
      <c r="R86" s="17">
        <v>92.753787000000003</v>
      </c>
      <c r="S86" s="17">
        <v>63.686374000000001</v>
      </c>
      <c r="T86" s="17">
        <v>67.676625000000001</v>
      </c>
      <c r="U86" s="18">
        <f>AVERAGE(B86:T86)</f>
        <v>635.79309200000012</v>
      </c>
      <c r="V86" s="2">
        <f t="shared" ref="V86:V87" si="9">AVERAGE(B86:I86)</f>
        <v>809.33745487500005</v>
      </c>
      <c r="W86" s="2">
        <f t="shared" ref="W86:W87" si="10">AVERAGE(B86:F86,H86:I86)</f>
        <v>895.90905171428574</v>
      </c>
      <c r="X86" s="2">
        <f t="shared" ref="X86:X87" si="11">V86*0.49</f>
        <v>396.57535288874999</v>
      </c>
    </row>
    <row r="87" spans="1:24">
      <c r="A87" s="12" t="s">
        <v>29</v>
      </c>
      <c r="B87" s="17">
        <v>1322.745304</v>
      </c>
      <c r="C87" s="17">
        <v>1102.3627320000001</v>
      </c>
      <c r="D87" s="2">
        <v>1455.7245620000001</v>
      </c>
      <c r="E87" s="2">
        <v>1433.4634289999999</v>
      </c>
      <c r="F87" s="2">
        <v>1114.903311</v>
      </c>
      <c r="G87" s="17">
        <v>930.01180899999997</v>
      </c>
      <c r="H87" s="2">
        <v>1390.3697010000001</v>
      </c>
      <c r="I87" s="17">
        <v>1347.726629</v>
      </c>
      <c r="J87" s="17">
        <v>2609.0602469999999</v>
      </c>
      <c r="K87" s="17">
        <v>2490.750176</v>
      </c>
      <c r="L87" s="17">
        <v>2580.2146309999998</v>
      </c>
      <c r="M87" s="17">
        <v>2585.957762</v>
      </c>
      <c r="N87" s="17">
        <v>2604.791643</v>
      </c>
      <c r="O87" s="17">
        <v>2525.09681</v>
      </c>
      <c r="P87" s="17">
        <v>2555.343734</v>
      </c>
      <c r="Q87" s="17">
        <v>2450.7129089999999</v>
      </c>
      <c r="R87" s="17">
        <v>2514.848794</v>
      </c>
      <c r="S87" s="17">
        <v>2494.884775</v>
      </c>
      <c r="T87" s="17">
        <v>2506.0563560000001</v>
      </c>
      <c r="U87" s="18">
        <f>AVERAGE(B87:T87)</f>
        <v>2000.790806</v>
      </c>
      <c r="V87" s="2">
        <f t="shared" si="9"/>
        <v>1262.163434625</v>
      </c>
      <c r="W87" s="2">
        <f t="shared" si="10"/>
        <v>1309.613666857143</v>
      </c>
      <c r="X87" s="2">
        <f t="shared" si="11"/>
        <v>618.46008296624996</v>
      </c>
    </row>
    <row r="88" spans="1:24" ht="10.8" thickBot="1">
      <c r="A88" s="14"/>
      <c r="B88" s="15"/>
      <c r="C88" s="15"/>
      <c r="D88" s="15"/>
      <c r="E88" s="15"/>
      <c r="F88" s="15"/>
      <c r="G88" s="15"/>
      <c r="H88" s="15"/>
      <c r="I88" s="15"/>
      <c r="J88" s="2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6"/>
    </row>
    <row r="89" spans="1:24">
      <c r="U89" s="13"/>
    </row>
    <row r="91" spans="1:24">
      <c r="V91" s="1" t="s">
        <v>33</v>
      </c>
    </row>
    <row r="92" spans="1:24">
      <c r="V92" s="2">
        <f>(G85-W85)/W85*100</f>
        <v>-41.304489511244199</v>
      </c>
    </row>
    <row r="93" spans="1:24">
      <c r="V93" s="2">
        <f t="shared" ref="V93:V94" si="12">(G86-W86)/W86*100</f>
        <v>-77.303915323667709</v>
      </c>
    </row>
    <row r="94" spans="1:24">
      <c r="V94" s="2">
        <f t="shared" si="12"/>
        <v>-28.985789279988573</v>
      </c>
    </row>
    <row r="138" spans="1:24" ht="10.8" thickBot="1"/>
    <row r="139" spans="1:24" ht="10.8" thickBot="1">
      <c r="A139" s="3"/>
      <c r="F139" s="21" t="s">
        <v>35</v>
      </c>
      <c r="G139" s="22"/>
      <c r="H139" s="22"/>
      <c r="I139" s="22"/>
      <c r="J139" s="22"/>
      <c r="K139" s="22"/>
      <c r="L139" s="23"/>
      <c r="M139" s="1" t="s">
        <v>38</v>
      </c>
    </row>
    <row r="140" spans="1:24">
      <c r="A140" s="10"/>
      <c r="B140" s="11">
        <v>2002</v>
      </c>
      <c r="C140" s="11">
        <v>2003</v>
      </c>
      <c r="D140" s="11">
        <v>2004</v>
      </c>
      <c r="E140" s="11">
        <v>2005</v>
      </c>
      <c r="F140" s="11">
        <v>2006</v>
      </c>
      <c r="G140" s="11">
        <v>2007</v>
      </c>
      <c r="H140" s="11">
        <v>2008</v>
      </c>
      <c r="I140" s="11">
        <v>2009</v>
      </c>
      <c r="J140" s="11">
        <v>2010</v>
      </c>
      <c r="K140" s="11">
        <v>2011</v>
      </c>
      <c r="L140" s="11">
        <v>2012</v>
      </c>
      <c r="M140" s="11">
        <v>2013</v>
      </c>
      <c r="N140" s="11">
        <v>2014</v>
      </c>
      <c r="O140" s="11">
        <v>2015</v>
      </c>
      <c r="P140" s="11">
        <v>2016</v>
      </c>
      <c r="Q140" s="11">
        <v>2017</v>
      </c>
      <c r="R140" s="11">
        <v>2018</v>
      </c>
      <c r="S140" s="11">
        <v>2019</v>
      </c>
      <c r="T140" s="11">
        <v>2020</v>
      </c>
      <c r="U140" s="1" t="s">
        <v>30</v>
      </c>
      <c r="V140" s="1" t="s">
        <v>31</v>
      </c>
      <c r="W140" s="1" t="s">
        <v>32</v>
      </c>
      <c r="X140" s="1" t="s">
        <v>34</v>
      </c>
    </row>
    <row r="141" spans="1:24">
      <c r="A141" s="12" t="s">
        <v>36</v>
      </c>
      <c r="B141" s="17">
        <v>1906.5399150000001</v>
      </c>
      <c r="C141" s="17">
        <v>1662.7663930000001</v>
      </c>
      <c r="D141" s="17">
        <v>1440.179179</v>
      </c>
      <c r="E141" s="17">
        <v>1438.8150350000001</v>
      </c>
      <c r="F141" s="17">
        <v>1405.100921</v>
      </c>
      <c r="G141" s="17">
        <v>861.32193400000006</v>
      </c>
      <c r="H141" s="17">
        <v>1252.044834</v>
      </c>
      <c r="I141" s="17">
        <v>1166.6401020000001</v>
      </c>
      <c r="J141" s="17">
        <v>1813.436905</v>
      </c>
      <c r="K141" s="17">
        <v>1592.284621</v>
      </c>
      <c r="L141" s="17">
        <v>1537.155647</v>
      </c>
      <c r="M141" s="17">
        <v>1459.0343339999999</v>
      </c>
      <c r="N141" s="17">
        <v>1423.9461980000001</v>
      </c>
      <c r="O141" s="17">
        <v>1210.891768</v>
      </c>
      <c r="P141" s="17">
        <v>1169.900641</v>
      </c>
      <c r="Q141" s="17">
        <v>987.77510199999995</v>
      </c>
      <c r="R141" s="17">
        <v>944.885986</v>
      </c>
      <c r="S141" s="17">
        <v>814.55539899999997</v>
      </c>
      <c r="T141" s="20">
        <v>789.70346300000006</v>
      </c>
      <c r="U141" s="18">
        <f>AVERAGE(B141:T141)</f>
        <v>1309.314651421053</v>
      </c>
      <c r="V141" s="2">
        <f>AVERAGE(B141:I141)</f>
        <v>1391.676039125</v>
      </c>
      <c r="W141" s="2">
        <f>AVERAGE(B141:F141,H141:I141)</f>
        <v>1467.440911285714</v>
      </c>
      <c r="X141" s="2">
        <f>V141*0.49</f>
        <v>681.92125917124997</v>
      </c>
    </row>
    <row r="142" spans="1:24">
      <c r="A142" s="12" t="s">
        <v>37</v>
      </c>
      <c r="B142" s="2">
        <v>1906.5399150000001</v>
      </c>
      <c r="C142" s="2">
        <v>1662.7663930000001</v>
      </c>
      <c r="D142" s="2">
        <v>1440.179179</v>
      </c>
      <c r="E142" s="2">
        <v>1438.8150350000001</v>
      </c>
      <c r="F142" s="2">
        <v>1405.100921</v>
      </c>
      <c r="G142" s="2">
        <v>861.32193400000006</v>
      </c>
      <c r="H142" s="2">
        <v>1252.044834</v>
      </c>
      <c r="I142" s="2">
        <v>1166.6401020000001</v>
      </c>
      <c r="J142" s="2">
        <v>1813.436905</v>
      </c>
      <c r="K142" s="2">
        <v>1592.284621</v>
      </c>
      <c r="L142" s="2">
        <v>1537.155647</v>
      </c>
      <c r="M142" s="2">
        <v>1459.0343339999999</v>
      </c>
      <c r="N142" s="2">
        <v>1423.9461980000001</v>
      </c>
      <c r="O142" s="2">
        <v>1210.891768</v>
      </c>
      <c r="P142" s="2">
        <v>1169.900641</v>
      </c>
      <c r="Q142" s="2">
        <v>987.77510199999995</v>
      </c>
      <c r="R142" s="2">
        <v>944.885986</v>
      </c>
      <c r="S142" s="2">
        <v>814.55539899999997</v>
      </c>
      <c r="T142" s="19">
        <v>789.70346300000006</v>
      </c>
      <c r="U142" s="18">
        <f>AVERAGE(B142:T142)</f>
        <v>1309.314651421053</v>
      </c>
      <c r="V142" s="2">
        <f>AVERAGE(B142:I142)</f>
        <v>1391.676039125</v>
      </c>
      <c r="W142" s="2">
        <f>AVERAGE(B142:F142,H142:I142)</f>
        <v>1467.440911285714</v>
      </c>
      <c r="X142" s="2">
        <f>V142*0.49</f>
        <v>681.92125917124997</v>
      </c>
    </row>
    <row r="143" spans="1:24">
      <c r="A143" s="12" t="s">
        <v>27</v>
      </c>
      <c r="B143" s="17">
        <v>1026.9168560000001</v>
      </c>
      <c r="C143" s="17">
        <v>892.65712199999996</v>
      </c>
      <c r="D143" s="17">
        <v>1030.6607289999999</v>
      </c>
      <c r="E143" s="17">
        <v>879.23539600000004</v>
      </c>
      <c r="F143" s="17">
        <v>693.35806000000002</v>
      </c>
      <c r="G143" s="17">
        <v>203.336277</v>
      </c>
      <c r="H143" s="17">
        <v>836.458123</v>
      </c>
      <c r="I143" s="17">
        <v>912.07707600000003</v>
      </c>
      <c r="J143" s="17">
        <v>1145.336969</v>
      </c>
      <c r="K143" s="17">
        <v>1163.9668489999999</v>
      </c>
      <c r="L143" s="17">
        <v>960.46450700000003</v>
      </c>
      <c r="M143" s="17">
        <v>818.92528900000002</v>
      </c>
      <c r="N143" s="17">
        <v>561.23433799999998</v>
      </c>
      <c r="O143" s="17">
        <v>338.97909199999998</v>
      </c>
      <c r="P143" s="17">
        <v>230.02028799999999</v>
      </c>
      <c r="Q143" s="17">
        <v>162.32499100000001</v>
      </c>
      <c r="R143" s="17">
        <v>92.753787000000003</v>
      </c>
      <c r="S143" s="17">
        <v>63.686374000000001</v>
      </c>
      <c r="T143" s="17">
        <v>67.676625000000001</v>
      </c>
      <c r="U143" s="18">
        <f>AVERAGE(B143:T143)</f>
        <v>635.79309200000012</v>
      </c>
      <c r="V143" s="2">
        <f t="shared" ref="V143" si="13">AVERAGE(B143:I143)</f>
        <v>809.33745487500005</v>
      </c>
      <c r="W143" s="2">
        <f t="shared" ref="W143" si="14">AVERAGE(B143:F143,H143:I143)</f>
        <v>895.90905171428574</v>
      </c>
    </row>
    <row r="144" spans="1:24">
      <c r="A144" s="12" t="s">
        <v>39</v>
      </c>
      <c r="B144" s="2">
        <v>1026.9168560000001</v>
      </c>
      <c r="C144" s="2">
        <v>892.65712199999996</v>
      </c>
      <c r="D144" s="2"/>
      <c r="E144" s="2">
        <v>879.23539600000004</v>
      </c>
      <c r="F144" s="2">
        <v>693.35806000000002</v>
      </c>
      <c r="G144" s="2"/>
      <c r="H144" s="2"/>
      <c r="I144" s="2">
        <v>912.07707600000003</v>
      </c>
      <c r="J144" s="2">
        <v>1145.336969</v>
      </c>
      <c r="K144" s="2">
        <v>1163.9668489999999</v>
      </c>
      <c r="L144" s="2"/>
      <c r="M144" s="2"/>
      <c r="N144" s="2">
        <v>561.23433799999998</v>
      </c>
      <c r="O144" s="2">
        <v>338.97909199999998</v>
      </c>
      <c r="P144" s="2"/>
      <c r="Q144" s="2"/>
      <c r="R144" s="2"/>
      <c r="S144" s="2">
        <v>63.686374000000001</v>
      </c>
      <c r="T144" s="2">
        <v>67.676625000000001</v>
      </c>
      <c r="U144" s="18"/>
    </row>
  </sheetData>
  <mergeCells count="10">
    <mergeCell ref="D4:K4"/>
    <mergeCell ref="D10:K10"/>
    <mergeCell ref="D16:K16"/>
    <mergeCell ref="D22:K22"/>
    <mergeCell ref="D47:V47"/>
    <mergeCell ref="F139:L139"/>
    <mergeCell ref="F83:L83"/>
    <mergeCell ref="B76:T76"/>
    <mergeCell ref="D54:V54"/>
    <mergeCell ref="C28:L2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V16"/>
  <sheetViews>
    <sheetView topLeftCell="A43" zoomScaleNormal="100" workbookViewId="0">
      <selection activeCell="D15" sqref="D15"/>
    </sheetView>
  </sheetViews>
  <sheetFormatPr defaultColWidth="9.109375" defaultRowHeight="15.6"/>
  <cols>
    <col min="1" max="2" width="9.109375" style="6"/>
    <col min="3" max="3" width="19.109375" style="6" bestFit="1" customWidth="1"/>
    <col min="4" max="16384" width="9.109375" style="6"/>
  </cols>
  <sheetData>
    <row r="4" spans="3:22">
      <c r="C4" s="26" t="s">
        <v>11</v>
      </c>
      <c r="D4" s="26"/>
      <c r="E4" s="26"/>
      <c r="F4" s="26"/>
      <c r="G4" s="26"/>
      <c r="H4" s="26"/>
      <c r="I4" s="26"/>
      <c r="J4" s="26"/>
      <c r="K4" s="26"/>
      <c r="L4" s="5"/>
    </row>
    <row r="5" spans="3:22">
      <c r="C5" s="5" t="s">
        <v>1</v>
      </c>
      <c r="D5" s="5">
        <v>2002</v>
      </c>
      <c r="E5" s="5">
        <v>2003</v>
      </c>
      <c r="F5" s="5">
        <v>2004</v>
      </c>
      <c r="G5" s="5">
        <v>2005</v>
      </c>
      <c r="H5" s="5">
        <v>2006</v>
      </c>
      <c r="I5" s="5">
        <v>2007</v>
      </c>
      <c r="J5" s="5">
        <v>2008</v>
      </c>
      <c r="K5" s="5">
        <v>2009</v>
      </c>
      <c r="L5" s="5" t="s">
        <v>5</v>
      </c>
    </row>
    <row r="6" spans="3:22">
      <c r="C6" s="5" t="s">
        <v>0</v>
      </c>
      <c r="D6" s="5"/>
      <c r="E6" s="5"/>
      <c r="F6" s="5"/>
      <c r="G6" s="5"/>
      <c r="H6" s="5"/>
      <c r="I6" s="5"/>
      <c r="J6" s="5"/>
      <c r="K6" s="5"/>
      <c r="L6" s="5" t="e">
        <f>AVERAGE(D6:K6)</f>
        <v>#DIV/0!</v>
      </c>
    </row>
    <row r="7" spans="3:22">
      <c r="C7" s="5" t="s">
        <v>2</v>
      </c>
      <c r="D7" s="5">
        <v>1541.06</v>
      </c>
      <c r="E7" s="5">
        <v>1790.13</v>
      </c>
      <c r="F7" s="5">
        <v>1893.6</v>
      </c>
      <c r="G7" s="5">
        <v>1331.02</v>
      </c>
      <c r="H7" s="5">
        <v>1376.09</v>
      </c>
      <c r="I7" s="5">
        <v>1348.23</v>
      </c>
      <c r="J7" s="5">
        <v>1316.55</v>
      </c>
      <c r="K7" s="5">
        <v>1401.9</v>
      </c>
      <c r="L7" s="5">
        <f t="shared" ref="L7:L9" si="0">AVERAGE(D7:K7)</f>
        <v>1499.8224999999998</v>
      </c>
    </row>
    <row r="8" spans="3:22">
      <c r="C8" s="5" t="s">
        <v>3</v>
      </c>
      <c r="D8" s="5"/>
      <c r="E8" s="5"/>
      <c r="F8" s="5"/>
      <c r="G8" s="5"/>
      <c r="H8" s="5"/>
      <c r="I8" s="5"/>
      <c r="J8" s="5"/>
      <c r="K8" s="5"/>
      <c r="L8" s="5" t="e">
        <f t="shared" si="0"/>
        <v>#DIV/0!</v>
      </c>
    </row>
    <row r="9" spans="3:22">
      <c r="C9" s="5" t="s">
        <v>4</v>
      </c>
      <c r="D9" s="5"/>
      <c r="E9" s="5"/>
      <c r="F9" s="5"/>
      <c r="G9" s="5"/>
      <c r="H9" s="5"/>
      <c r="I9" s="5"/>
      <c r="J9" s="5"/>
      <c r="K9" s="5"/>
      <c r="L9" s="5" t="e">
        <f t="shared" si="0"/>
        <v>#DIV/0!</v>
      </c>
    </row>
    <row r="14" spans="3:22">
      <c r="D14" s="6">
        <v>2002</v>
      </c>
      <c r="E14" s="6">
        <v>2003</v>
      </c>
      <c r="F14" s="6">
        <v>2004</v>
      </c>
      <c r="G14" s="6">
        <v>2005</v>
      </c>
      <c r="H14" s="6">
        <v>2006</v>
      </c>
      <c r="I14" s="6">
        <v>2007</v>
      </c>
      <c r="J14" s="6">
        <v>2008</v>
      </c>
      <c r="K14" s="6">
        <v>2009</v>
      </c>
      <c r="L14" s="6">
        <v>2010</v>
      </c>
      <c r="M14" s="6">
        <v>2011</v>
      </c>
      <c r="N14" s="6">
        <v>2012</v>
      </c>
      <c r="O14" s="6">
        <v>2013</v>
      </c>
      <c r="P14" s="6">
        <v>2014</v>
      </c>
      <c r="Q14" s="6">
        <v>2015</v>
      </c>
      <c r="R14" s="6">
        <v>2016</v>
      </c>
      <c r="S14" s="6">
        <v>2017</v>
      </c>
      <c r="T14" s="6">
        <v>2018</v>
      </c>
      <c r="U14" s="6">
        <v>2019</v>
      </c>
      <c r="V14" s="6">
        <v>2020</v>
      </c>
    </row>
    <row r="15" spans="3:22">
      <c r="C15" s="5" t="s">
        <v>3</v>
      </c>
      <c r="D15" s="6">
        <v>1816.9</v>
      </c>
      <c r="E15" s="6">
        <v>2439.392957</v>
      </c>
      <c r="F15" s="6">
        <v>2611.2577059999999</v>
      </c>
      <c r="G15" s="6">
        <v>1711.4019940000001</v>
      </c>
      <c r="H15" s="6">
        <v>1935.737889</v>
      </c>
      <c r="I15" s="6">
        <v>1762.5076690000001</v>
      </c>
      <c r="J15" s="6">
        <v>1865.6341609999999</v>
      </c>
      <c r="K15" s="6">
        <v>2106.5653349999998</v>
      </c>
      <c r="L15" s="6">
        <v>2389.8153109999998</v>
      </c>
      <c r="M15" s="6">
        <v>2436.323531</v>
      </c>
      <c r="N15" s="6">
        <v>2442.3855050000002</v>
      </c>
      <c r="O15" s="6">
        <v>2506.146283</v>
      </c>
      <c r="P15" s="6">
        <v>2490.4378190000002</v>
      </c>
      <c r="Q15" s="6">
        <v>2754.0053680000001</v>
      </c>
      <c r="R15" s="6">
        <v>2758.4508089999999</v>
      </c>
      <c r="S15" s="6">
        <v>2470.668408</v>
      </c>
      <c r="T15" s="6">
        <v>2624.114861</v>
      </c>
      <c r="U15" s="6">
        <v>2038.0429569999999</v>
      </c>
      <c r="V15" s="6">
        <v>2454.378901</v>
      </c>
    </row>
    <row r="16" spans="3:22">
      <c r="K16" s="6">
        <f>AVERAGE(D15:K15)</f>
        <v>2031.174713875</v>
      </c>
    </row>
  </sheetData>
  <mergeCells count="1">
    <mergeCell ref="C4:K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3"/>
  <sheetViews>
    <sheetView topLeftCell="Y19" workbookViewId="0">
      <selection activeCell="AS18" sqref="AS18"/>
    </sheetView>
  </sheetViews>
  <sheetFormatPr defaultRowHeight="14.4"/>
  <cols>
    <col min="1" max="1" width="6.44140625" bestFit="1" customWidth="1"/>
    <col min="2" max="2" width="6.6640625" bestFit="1" customWidth="1"/>
    <col min="3" max="3" width="8" bestFit="1" customWidth="1"/>
    <col min="4" max="4" width="7" bestFit="1" customWidth="1"/>
    <col min="5" max="5" width="9" bestFit="1" customWidth="1"/>
    <col min="6" max="6" width="5.6640625" bestFit="1" customWidth="1"/>
    <col min="7" max="7" width="8" bestFit="1" customWidth="1"/>
    <col min="8" max="8" width="5.6640625" bestFit="1" customWidth="1"/>
    <col min="9" max="9" width="9" bestFit="1" customWidth="1"/>
    <col min="10" max="10" width="8" bestFit="1" customWidth="1"/>
    <col min="11" max="11" width="7" bestFit="1" customWidth="1"/>
    <col min="12" max="12" width="9" bestFit="1" customWidth="1"/>
    <col min="13" max="13" width="5.6640625" bestFit="1" customWidth="1"/>
    <col min="14" max="14" width="8" bestFit="1" customWidth="1"/>
    <col min="15" max="15" width="5.6640625" bestFit="1" customWidth="1"/>
    <col min="16" max="17" width="8" bestFit="1" customWidth="1"/>
    <col min="18" max="18" width="5" bestFit="1" customWidth="1"/>
    <col min="19" max="19" width="9" bestFit="1" customWidth="1"/>
    <col min="20" max="20" width="5.6640625" bestFit="1" customWidth="1"/>
    <col min="21" max="21" width="6" bestFit="1" customWidth="1"/>
    <col min="22" max="22" width="5.6640625" bestFit="1" customWidth="1"/>
    <col min="23" max="23" width="3.5546875" bestFit="1" customWidth="1"/>
    <col min="24" max="24" width="8" bestFit="1" customWidth="1"/>
    <col min="25" max="25" width="5" bestFit="1" customWidth="1"/>
    <col min="26" max="26" width="9" bestFit="1" customWidth="1"/>
    <col min="27" max="27" width="5.6640625" bestFit="1" customWidth="1"/>
    <col min="28" max="28" width="6" bestFit="1" customWidth="1"/>
    <col min="29" max="29" width="5.6640625" bestFit="1" customWidth="1"/>
    <col min="30" max="30" width="3.5546875" bestFit="1" customWidth="1"/>
    <col min="31" max="31" width="8" bestFit="1" customWidth="1"/>
    <col min="32" max="32" width="5" bestFit="1" customWidth="1"/>
    <col min="33" max="33" width="9" bestFit="1" customWidth="1"/>
    <col min="34" max="34" width="5.6640625" bestFit="1" customWidth="1"/>
    <col min="35" max="35" width="6" bestFit="1" customWidth="1"/>
    <col min="36" max="36" width="5.6640625" bestFit="1" customWidth="1"/>
    <col min="37" max="37" width="3.5546875" bestFit="1" customWidth="1"/>
    <col min="38" max="38" width="8" bestFit="1" customWidth="1"/>
    <col min="39" max="39" width="5" bestFit="1" customWidth="1"/>
    <col min="40" max="40" width="9" bestFit="1" customWidth="1"/>
    <col min="41" max="41" width="5.6640625" bestFit="1" customWidth="1"/>
    <col min="42" max="42" width="6" bestFit="1" customWidth="1"/>
    <col min="43" max="43" width="5.6640625" bestFit="1" customWidth="1"/>
    <col min="44" max="44" width="3.5546875" bestFit="1" customWidth="1"/>
  </cols>
  <sheetData>
    <row r="1" spans="1:4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</row>
    <row r="2" spans="1:44">
      <c r="A2">
        <v>1</v>
      </c>
      <c r="B2">
        <v>31</v>
      </c>
      <c r="C2">
        <v>8.6508000000000003</v>
      </c>
      <c r="D2">
        <v>11.055999999999999</v>
      </c>
      <c r="E2">
        <v>0.27515099999999998</v>
      </c>
      <c r="F2">
        <v>-9999</v>
      </c>
      <c r="G2">
        <v>18.6785</v>
      </c>
      <c r="H2">
        <v>-9999</v>
      </c>
      <c r="I2">
        <v>1.19326</v>
      </c>
      <c r="J2">
        <v>7.4843999999999999</v>
      </c>
      <c r="K2">
        <v>11.476000000000001</v>
      </c>
      <c r="L2">
        <v>0.17347799999999999</v>
      </c>
      <c r="M2">
        <v>-9999</v>
      </c>
      <c r="N2">
        <v>169.77500000000001</v>
      </c>
      <c r="O2">
        <v>-9999</v>
      </c>
      <c r="P2">
        <v>0</v>
      </c>
      <c r="Q2">
        <v>8.6075999999999997</v>
      </c>
      <c r="R2">
        <v>6.7</v>
      </c>
      <c r="S2">
        <v>0.15240300000000001</v>
      </c>
      <c r="T2">
        <v>-9999</v>
      </c>
      <c r="U2">
        <v>15.4</v>
      </c>
      <c r="V2">
        <v>-9999</v>
      </c>
      <c r="W2">
        <v>0</v>
      </c>
      <c r="X2">
        <v>8.6075999999999997</v>
      </c>
      <c r="Y2">
        <v>5.4</v>
      </c>
      <c r="Z2">
        <v>0.140796</v>
      </c>
      <c r="AA2">
        <v>-9999</v>
      </c>
      <c r="AB2">
        <v>167.7</v>
      </c>
      <c r="AC2">
        <v>-9999</v>
      </c>
      <c r="AD2">
        <v>0</v>
      </c>
      <c r="AE2">
        <v>8.6075999999999997</v>
      </c>
      <c r="AF2">
        <v>7.6</v>
      </c>
      <c r="AG2">
        <v>0.16091</v>
      </c>
      <c r="AH2">
        <v>-9999</v>
      </c>
      <c r="AI2">
        <v>78.099999999999994</v>
      </c>
      <c r="AJ2">
        <v>-9999</v>
      </c>
      <c r="AK2">
        <v>0</v>
      </c>
      <c r="AL2">
        <v>8.6075999999999997</v>
      </c>
      <c r="AM2">
        <v>8.1999999999999993</v>
      </c>
      <c r="AN2">
        <v>0.16680400000000001</v>
      </c>
      <c r="AO2">
        <v>-9999</v>
      </c>
      <c r="AP2">
        <v>56.8</v>
      </c>
      <c r="AQ2">
        <v>-9999</v>
      </c>
      <c r="AR2">
        <v>0</v>
      </c>
    </row>
    <row r="3" spans="1:44">
      <c r="A3">
        <v>2</v>
      </c>
      <c r="B3">
        <v>29</v>
      </c>
      <c r="C3">
        <v>12.528</v>
      </c>
      <c r="D3">
        <v>10.635999999999999</v>
      </c>
      <c r="E3">
        <v>0.21582000000000001</v>
      </c>
      <c r="F3">
        <v>-9999</v>
      </c>
      <c r="G3">
        <v>9.1358099999999993</v>
      </c>
      <c r="H3">
        <v>-9999</v>
      </c>
      <c r="I3">
        <v>1.3060099999999999</v>
      </c>
      <c r="J3">
        <v>11.3184</v>
      </c>
      <c r="K3">
        <v>9.9960000000000004</v>
      </c>
      <c r="L3">
        <v>0.21324899999999999</v>
      </c>
      <c r="M3">
        <v>-9999</v>
      </c>
      <c r="N3">
        <v>62.827500000000001</v>
      </c>
      <c r="O3">
        <v>-9999</v>
      </c>
      <c r="P3">
        <v>0</v>
      </c>
      <c r="Q3">
        <v>11.772</v>
      </c>
      <c r="R3">
        <v>6.6</v>
      </c>
      <c r="S3">
        <v>0.16841800000000001</v>
      </c>
      <c r="T3">
        <v>-9999</v>
      </c>
      <c r="U3">
        <v>54.1</v>
      </c>
      <c r="V3">
        <v>-9999</v>
      </c>
      <c r="W3">
        <v>0</v>
      </c>
      <c r="X3">
        <v>11.772</v>
      </c>
      <c r="Y3">
        <v>4.7</v>
      </c>
      <c r="Z3">
        <v>0.149948</v>
      </c>
      <c r="AA3">
        <v>-9999</v>
      </c>
      <c r="AB3">
        <v>13</v>
      </c>
      <c r="AC3">
        <v>-9999</v>
      </c>
      <c r="AD3">
        <v>0</v>
      </c>
      <c r="AE3">
        <v>11.772</v>
      </c>
      <c r="AF3">
        <v>9</v>
      </c>
      <c r="AG3">
        <v>0.19450400000000001</v>
      </c>
      <c r="AH3">
        <v>-9999</v>
      </c>
      <c r="AI3">
        <v>12.2</v>
      </c>
      <c r="AJ3">
        <v>-9999</v>
      </c>
      <c r="AK3">
        <v>0</v>
      </c>
      <c r="AL3">
        <v>11.772</v>
      </c>
      <c r="AM3">
        <v>6.5</v>
      </c>
      <c r="AN3">
        <v>0.16739999999999999</v>
      </c>
      <c r="AO3">
        <v>-9999</v>
      </c>
      <c r="AP3">
        <v>59.2</v>
      </c>
      <c r="AQ3">
        <v>-9999</v>
      </c>
      <c r="AR3">
        <v>0</v>
      </c>
    </row>
    <row r="4" spans="1:44">
      <c r="A4">
        <v>3</v>
      </c>
      <c r="B4">
        <v>31</v>
      </c>
      <c r="C4">
        <v>16.398700000000002</v>
      </c>
      <c r="D4">
        <v>12.125999999999999</v>
      </c>
      <c r="E4">
        <v>0.30911499999999997</v>
      </c>
      <c r="F4">
        <v>-9999</v>
      </c>
      <c r="G4">
        <v>37.347200000000001</v>
      </c>
      <c r="H4">
        <v>-9999</v>
      </c>
      <c r="I4">
        <v>1.04264</v>
      </c>
      <c r="J4">
        <v>16.701599999999999</v>
      </c>
      <c r="K4">
        <v>11.426</v>
      </c>
      <c r="L4">
        <v>0.34100000000000003</v>
      </c>
      <c r="M4">
        <v>-9999</v>
      </c>
      <c r="N4">
        <v>72.662400000000005</v>
      </c>
      <c r="O4">
        <v>-9999</v>
      </c>
      <c r="P4">
        <v>0</v>
      </c>
      <c r="Q4">
        <v>16.4695</v>
      </c>
      <c r="R4">
        <v>7</v>
      </c>
      <c r="S4">
        <v>0.193411</v>
      </c>
      <c r="T4">
        <v>-9999</v>
      </c>
      <c r="U4">
        <v>23.7</v>
      </c>
      <c r="V4">
        <v>-9999</v>
      </c>
      <c r="W4">
        <v>0</v>
      </c>
      <c r="X4">
        <v>16.4695</v>
      </c>
      <c r="Y4">
        <v>7.5</v>
      </c>
      <c r="Z4">
        <v>0.19932800000000001</v>
      </c>
      <c r="AA4">
        <v>-9999</v>
      </c>
      <c r="AB4">
        <v>56.7</v>
      </c>
      <c r="AC4">
        <v>-9999</v>
      </c>
      <c r="AD4">
        <v>0</v>
      </c>
      <c r="AE4">
        <v>16.4695</v>
      </c>
      <c r="AF4">
        <v>9.5</v>
      </c>
      <c r="AG4">
        <v>0.22457199999999999</v>
      </c>
      <c r="AH4">
        <v>-9999</v>
      </c>
      <c r="AI4">
        <v>7.5</v>
      </c>
      <c r="AJ4">
        <v>-9999</v>
      </c>
      <c r="AK4">
        <v>0</v>
      </c>
      <c r="AL4">
        <v>16.4695</v>
      </c>
      <c r="AM4">
        <v>8.5</v>
      </c>
      <c r="AN4">
        <v>0.21162900000000001</v>
      </c>
      <c r="AO4">
        <v>-9999</v>
      </c>
      <c r="AP4">
        <v>3.6</v>
      </c>
      <c r="AQ4">
        <v>-9999</v>
      </c>
      <c r="AR4">
        <v>0</v>
      </c>
    </row>
    <row r="5" spans="1:44">
      <c r="A5">
        <v>4</v>
      </c>
      <c r="B5">
        <v>30</v>
      </c>
      <c r="C5">
        <v>21.7728</v>
      </c>
      <c r="D5">
        <v>13.795999999999999</v>
      </c>
      <c r="E5">
        <v>0.30210500000000001</v>
      </c>
      <c r="F5">
        <v>-9999</v>
      </c>
      <c r="G5">
        <v>9.7804099999999998</v>
      </c>
      <c r="H5">
        <v>-9999</v>
      </c>
      <c r="I5">
        <v>0.68984000000000001</v>
      </c>
      <c r="J5">
        <v>20.044799999999999</v>
      </c>
      <c r="K5">
        <v>13.416</v>
      </c>
      <c r="L5">
        <v>0.29618899999999998</v>
      </c>
      <c r="M5">
        <v>-9999</v>
      </c>
      <c r="N5">
        <v>66.911699999999996</v>
      </c>
      <c r="O5">
        <v>-9999</v>
      </c>
      <c r="P5">
        <v>0.72226000000000001</v>
      </c>
      <c r="Q5">
        <v>20.776499999999999</v>
      </c>
      <c r="R5">
        <v>10.7</v>
      </c>
      <c r="S5">
        <v>0.27573999999999999</v>
      </c>
      <c r="T5">
        <v>-9999</v>
      </c>
      <c r="U5">
        <v>14.2</v>
      </c>
      <c r="V5">
        <v>-9999</v>
      </c>
      <c r="W5">
        <v>0</v>
      </c>
      <c r="X5">
        <v>20.776499999999999</v>
      </c>
      <c r="Y5">
        <v>9.8000000000000007</v>
      </c>
      <c r="Z5">
        <v>0.26155</v>
      </c>
      <c r="AA5">
        <v>-9999</v>
      </c>
      <c r="AB5">
        <v>35.4</v>
      </c>
      <c r="AC5">
        <v>-9999</v>
      </c>
      <c r="AD5">
        <v>0</v>
      </c>
      <c r="AE5">
        <v>20.776499999999999</v>
      </c>
      <c r="AF5">
        <v>9.6</v>
      </c>
      <c r="AG5">
        <v>0.25848199999999999</v>
      </c>
      <c r="AH5">
        <v>-9999</v>
      </c>
      <c r="AI5">
        <v>69.7</v>
      </c>
      <c r="AJ5">
        <v>-9999</v>
      </c>
      <c r="AK5">
        <v>0</v>
      </c>
      <c r="AL5">
        <v>20.776499999999999</v>
      </c>
      <c r="AM5">
        <v>11</v>
      </c>
      <c r="AN5">
        <v>0.28061399999999997</v>
      </c>
      <c r="AO5">
        <v>-9999</v>
      </c>
      <c r="AP5">
        <v>29.7</v>
      </c>
      <c r="AQ5">
        <v>-9999</v>
      </c>
      <c r="AR5">
        <v>0</v>
      </c>
    </row>
    <row r="6" spans="1:44">
      <c r="A6">
        <v>5</v>
      </c>
      <c r="B6">
        <v>31</v>
      </c>
      <c r="C6">
        <v>25.963200000000001</v>
      </c>
      <c r="D6">
        <v>17.166</v>
      </c>
      <c r="E6">
        <v>0.47207399999999999</v>
      </c>
      <c r="F6">
        <v>-9999</v>
      </c>
      <c r="G6">
        <v>21.030799999999999</v>
      </c>
      <c r="H6">
        <v>-9999</v>
      </c>
      <c r="I6">
        <v>0.42166399999999998</v>
      </c>
      <c r="J6">
        <v>25.92</v>
      </c>
      <c r="K6">
        <v>18.085999999999999</v>
      </c>
      <c r="L6">
        <v>0.61235200000000001</v>
      </c>
      <c r="M6">
        <v>-9999</v>
      </c>
      <c r="N6">
        <v>8.4590499999999995</v>
      </c>
      <c r="O6">
        <v>-9999</v>
      </c>
      <c r="P6">
        <v>1.2657099999999999</v>
      </c>
      <c r="Q6">
        <v>25.7958</v>
      </c>
      <c r="R6">
        <v>14.1</v>
      </c>
      <c r="S6">
        <v>0.38314100000000001</v>
      </c>
      <c r="T6">
        <v>-9999</v>
      </c>
      <c r="U6">
        <v>30.4</v>
      </c>
      <c r="V6">
        <v>-9999</v>
      </c>
      <c r="W6">
        <v>0</v>
      </c>
      <c r="X6">
        <v>25.7958</v>
      </c>
      <c r="Y6">
        <v>14.5</v>
      </c>
      <c r="Z6">
        <v>0.39192700000000003</v>
      </c>
      <c r="AA6">
        <v>-9999</v>
      </c>
      <c r="AB6">
        <v>33.5</v>
      </c>
      <c r="AC6">
        <v>-9999</v>
      </c>
      <c r="AD6">
        <v>0</v>
      </c>
      <c r="AE6">
        <v>25.7958</v>
      </c>
      <c r="AF6">
        <v>15.5</v>
      </c>
      <c r="AG6">
        <v>0.41464499999999999</v>
      </c>
      <c r="AH6">
        <v>-9999</v>
      </c>
      <c r="AI6">
        <v>30.1</v>
      </c>
      <c r="AJ6">
        <v>-9999</v>
      </c>
      <c r="AK6">
        <v>0</v>
      </c>
      <c r="AL6">
        <v>25.7958</v>
      </c>
      <c r="AM6">
        <v>15.8</v>
      </c>
      <c r="AN6">
        <v>0.42167500000000002</v>
      </c>
      <c r="AO6">
        <v>-9999</v>
      </c>
      <c r="AP6">
        <v>32.299999999999997</v>
      </c>
      <c r="AQ6">
        <v>-9999</v>
      </c>
      <c r="AR6">
        <v>0</v>
      </c>
    </row>
    <row r="7" spans="1:44">
      <c r="A7">
        <v>6</v>
      </c>
      <c r="B7">
        <v>30</v>
      </c>
      <c r="C7">
        <v>27.561599999999999</v>
      </c>
      <c r="D7">
        <v>20.975999999999999</v>
      </c>
      <c r="E7">
        <v>0.58874599999999999</v>
      </c>
      <c r="F7">
        <v>-9999</v>
      </c>
      <c r="G7">
        <v>7.3293499999999998</v>
      </c>
      <c r="H7">
        <v>-9999</v>
      </c>
      <c r="I7">
        <v>0.26543899999999998</v>
      </c>
      <c r="J7">
        <v>27.691199999999998</v>
      </c>
      <c r="K7">
        <v>20.966000000000001</v>
      </c>
      <c r="L7">
        <v>0.46245399999999998</v>
      </c>
      <c r="M7">
        <v>-9999</v>
      </c>
      <c r="N7">
        <v>28.3828</v>
      </c>
      <c r="O7">
        <v>-9999</v>
      </c>
      <c r="P7">
        <v>1.95933</v>
      </c>
      <c r="Q7">
        <v>27.372599999999998</v>
      </c>
      <c r="R7">
        <v>19.100000000000001</v>
      </c>
      <c r="S7">
        <v>0.54803000000000002</v>
      </c>
      <c r="T7">
        <v>-9999</v>
      </c>
      <c r="U7">
        <v>12.3</v>
      </c>
      <c r="V7">
        <v>-9999</v>
      </c>
      <c r="W7">
        <v>0</v>
      </c>
      <c r="X7">
        <v>27.372599999999998</v>
      </c>
      <c r="Y7">
        <v>19.8</v>
      </c>
      <c r="Z7">
        <v>0.56924799999999998</v>
      </c>
      <c r="AA7">
        <v>-9999</v>
      </c>
      <c r="AB7">
        <v>0</v>
      </c>
      <c r="AC7">
        <v>-9999</v>
      </c>
      <c r="AD7">
        <v>0</v>
      </c>
      <c r="AE7">
        <v>27.372599999999998</v>
      </c>
      <c r="AF7">
        <v>19.5</v>
      </c>
      <c r="AG7">
        <v>0.56007099999999999</v>
      </c>
      <c r="AH7">
        <v>-9999</v>
      </c>
      <c r="AI7">
        <v>9.5</v>
      </c>
      <c r="AJ7">
        <v>-9999</v>
      </c>
      <c r="AK7">
        <v>0</v>
      </c>
      <c r="AL7">
        <v>27.372599999999998</v>
      </c>
      <c r="AM7">
        <v>20.7</v>
      </c>
      <c r="AN7">
        <v>0.59754600000000002</v>
      </c>
      <c r="AO7">
        <v>-9999</v>
      </c>
      <c r="AP7">
        <v>13.7</v>
      </c>
      <c r="AQ7">
        <v>-9999</v>
      </c>
      <c r="AR7">
        <v>0</v>
      </c>
    </row>
    <row r="8" spans="1:44">
      <c r="A8">
        <v>7</v>
      </c>
      <c r="B8">
        <v>31</v>
      </c>
      <c r="C8">
        <v>27.5184</v>
      </c>
      <c r="D8">
        <v>24.506</v>
      </c>
      <c r="E8">
        <v>0.57352899999999996</v>
      </c>
      <c r="F8">
        <v>-9999</v>
      </c>
      <c r="G8">
        <v>2.0283000000000002</v>
      </c>
      <c r="H8">
        <v>-9999</v>
      </c>
      <c r="I8">
        <v>0.18263299999999999</v>
      </c>
      <c r="J8">
        <v>28.123200000000001</v>
      </c>
      <c r="K8">
        <v>24.545999999999999</v>
      </c>
      <c r="L8">
        <v>0.65438499999999999</v>
      </c>
      <c r="M8">
        <v>-9999</v>
      </c>
      <c r="N8">
        <v>4.3605600000000004</v>
      </c>
      <c r="O8">
        <v>-9999</v>
      </c>
      <c r="P8">
        <v>2.6388400000000001</v>
      </c>
      <c r="Q8">
        <v>27.502199999999998</v>
      </c>
      <c r="R8">
        <v>21.4</v>
      </c>
      <c r="S8">
        <v>0.64424000000000003</v>
      </c>
      <c r="T8">
        <v>-9999</v>
      </c>
      <c r="U8">
        <v>3.5</v>
      </c>
      <c r="V8">
        <v>-9999</v>
      </c>
      <c r="W8">
        <v>0</v>
      </c>
      <c r="X8">
        <v>27.502199999999998</v>
      </c>
      <c r="Y8">
        <v>23.1</v>
      </c>
      <c r="Z8">
        <v>0.70499800000000001</v>
      </c>
      <c r="AA8">
        <v>-9999</v>
      </c>
      <c r="AB8">
        <v>22.2</v>
      </c>
      <c r="AC8">
        <v>-9999</v>
      </c>
      <c r="AD8">
        <v>0</v>
      </c>
      <c r="AE8">
        <v>27.502199999999998</v>
      </c>
      <c r="AF8">
        <v>23.9</v>
      </c>
      <c r="AG8">
        <v>0.73522100000000001</v>
      </c>
      <c r="AH8">
        <v>-9999</v>
      </c>
      <c r="AI8">
        <v>2.7</v>
      </c>
      <c r="AJ8">
        <v>-9999</v>
      </c>
      <c r="AK8">
        <v>0</v>
      </c>
      <c r="AL8">
        <v>27.502199999999998</v>
      </c>
      <c r="AM8">
        <v>22.1</v>
      </c>
      <c r="AN8">
        <v>0.66869900000000004</v>
      </c>
      <c r="AO8">
        <v>-9999</v>
      </c>
      <c r="AP8">
        <v>3.4</v>
      </c>
      <c r="AQ8">
        <v>-9999</v>
      </c>
      <c r="AR8">
        <v>0</v>
      </c>
    </row>
    <row r="9" spans="1:44">
      <c r="A9">
        <v>8</v>
      </c>
      <c r="B9">
        <v>31</v>
      </c>
      <c r="C9">
        <v>24.926400000000001</v>
      </c>
      <c r="D9">
        <v>25.175999999999998</v>
      </c>
      <c r="E9">
        <v>0.49290800000000001</v>
      </c>
      <c r="F9">
        <v>-9999</v>
      </c>
      <c r="G9">
        <v>41.640900000000002</v>
      </c>
      <c r="H9">
        <v>-9999</v>
      </c>
      <c r="I9">
        <v>0.16522100000000001</v>
      </c>
      <c r="J9">
        <v>23.414400000000001</v>
      </c>
      <c r="K9">
        <v>24.765999999999998</v>
      </c>
      <c r="L9">
        <v>0.29126400000000002</v>
      </c>
      <c r="M9">
        <v>-9999</v>
      </c>
      <c r="N9">
        <v>6.0444100000000001</v>
      </c>
      <c r="O9">
        <v>-9999</v>
      </c>
      <c r="P9">
        <v>2.6217199999999998</v>
      </c>
      <c r="Q9">
        <v>24.0732</v>
      </c>
      <c r="R9">
        <v>22.7</v>
      </c>
      <c r="S9">
        <v>0.673234</v>
      </c>
      <c r="T9">
        <v>-9999</v>
      </c>
      <c r="U9">
        <v>10.5</v>
      </c>
      <c r="V9">
        <v>-9999</v>
      </c>
      <c r="W9">
        <v>0</v>
      </c>
      <c r="X9">
        <v>24.0732</v>
      </c>
      <c r="Y9">
        <v>24.7</v>
      </c>
      <c r="Z9">
        <v>0.74760499999999996</v>
      </c>
      <c r="AA9">
        <v>-9999</v>
      </c>
      <c r="AB9">
        <v>18.399999999999999</v>
      </c>
      <c r="AC9">
        <v>-9999</v>
      </c>
      <c r="AD9">
        <v>0</v>
      </c>
      <c r="AE9">
        <v>24.0732</v>
      </c>
      <c r="AF9">
        <v>23.1</v>
      </c>
      <c r="AG9">
        <v>0.687585</v>
      </c>
      <c r="AH9">
        <v>-9999</v>
      </c>
      <c r="AI9">
        <v>9.6999999999999993</v>
      </c>
      <c r="AJ9">
        <v>-9999</v>
      </c>
      <c r="AK9">
        <v>0</v>
      </c>
      <c r="AL9">
        <v>24.0732</v>
      </c>
      <c r="AM9">
        <v>23.7</v>
      </c>
      <c r="AN9">
        <v>0.70959799999999995</v>
      </c>
      <c r="AO9">
        <v>-9999</v>
      </c>
      <c r="AP9">
        <v>12.7</v>
      </c>
      <c r="AQ9">
        <v>-9999</v>
      </c>
      <c r="AR9">
        <v>0</v>
      </c>
    </row>
    <row r="10" spans="1:44">
      <c r="A10">
        <v>9</v>
      </c>
      <c r="B10">
        <v>30</v>
      </c>
      <c r="C10">
        <v>18.6005</v>
      </c>
      <c r="D10">
        <v>21.986000000000001</v>
      </c>
      <c r="E10">
        <v>0.82343999999999995</v>
      </c>
      <c r="F10">
        <v>-9999</v>
      </c>
      <c r="G10">
        <v>74.240700000000004</v>
      </c>
      <c r="H10">
        <v>-9999</v>
      </c>
      <c r="I10">
        <v>0.17834800000000001</v>
      </c>
      <c r="J10">
        <v>17.325800000000001</v>
      </c>
      <c r="K10">
        <v>21.795999999999999</v>
      </c>
      <c r="L10">
        <v>0.50838499999999998</v>
      </c>
      <c r="M10">
        <v>-9999</v>
      </c>
      <c r="N10">
        <v>135.429</v>
      </c>
      <c r="O10">
        <v>-9999</v>
      </c>
      <c r="P10">
        <v>1.9560999999999999</v>
      </c>
      <c r="Q10">
        <v>18.194800000000001</v>
      </c>
      <c r="R10">
        <v>17.600000000000001</v>
      </c>
      <c r="S10">
        <v>0.44665700000000003</v>
      </c>
      <c r="T10">
        <v>-9999</v>
      </c>
      <c r="U10">
        <v>24.5</v>
      </c>
      <c r="V10">
        <v>-9999</v>
      </c>
      <c r="W10">
        <v>0</v>
      </c>
      <c r="X10">
        <v>18.194800000000001</v>
      </c>
      <c r="Y10">
        <v>20.6</v>
      </c>
      <c r="Z10">
        <v>0.52591600000000005</v>
      </c>
      <c r="AA10">
        <v>-9999</v>
      </c>
      <c r="AB10">
        <v>21.8</v>
      </c>
      <c r="AC10">
        <v>-9999</v>
      </c>
      <c r="AD10">
        <v>0</v>
      </c>
      <c r="AE10">
        <v>18.194800000000001</v>
      </c>
      <c r="AF10">
        <v>16.399999999999999</v>
      </c>
      <c r="AG10">
        <v>0.423958</v>
      </c>
      <c r="AH10">
        <v>-9999</v>
      </c>
      <c r="AI10">
        <v>98.1</v>
      </c>
      <c r="AJ10">
        <v>-9999</v>
      </c>
      <c r="AK10">
        <v>0</v>
      </c>
      <c r="AL10">
        <v>18.194800000000001</v>
      </c>
      <c r="AM10">
        <v>22.4</v>
      </c>
      <c r="AN10">
        <v>0.58730099999999996</v>
      </c>
      <c r="AO10">
        <v>-9999</v>
      </c>
      <c r="AP10">
        <v>16.7</v>
      </c>
      <c r="AQ10">
        <v>-9999</v>
      </c>
      <c r="AR10">
        <v>0</v>
      </c>
    </row>
    <row r="11" spans="1:44">
      <c r="A11">
        <v>10</v>
      </c>
      <c r="B11">
        <v>31</v>
      </c>
      <c r="C11">
        <v>13.910399999999999</v>
      </c>
      <c r="D11">
        <v>19.076000000000001</v>
      </c>
      <c r="E11">
        <v>0.27993600000000002</v>
      </c>
      <c r="F11">
        <v>-9999</v>
      </c>
      <c r="G11">
        <v>45.832599999999999</v>
      </c>
      <c r="H11">
        <v>-9999</v>
      </c>
      <c r="I11">
        <v>0.195021</v>
      </c>
      <c r="J11">
        <v>13.154400000000001</v>
      </c>
      <c r="K11">
        <v>18.466000000000001</v>
      </c>
      <c r="L11">
        <v>0.49820300000000001</v>
      </c>
      <c r="M11">
        <v>-9999</v>
      </c>
      <c r="N11">
        <v>267.08300000000003</v>
      </c>
      <c r="O11">
        <v>-9999</v>
      </c>
      <c r="P11">
        <v>1.1174599999999999</v>
      </c>
      <c r="Q11">
        <v>13.5945</v>
      </c>
      <c r="R11">
        <v>16.600000000000001</v>
      </c>
      <c r="S11">
        <v>0.34349600000000002</v>
      </c>
      <c r="T11">
        <v>-9999</v>
      </c>
      <c r="U11">
        <v>48.2</v>
      </c>
      <c r="V11">
        <v>-9999</v>
      </c>
      <c r="W11">
        <v>0</v>
      </c>
      <c r="X11">
        <v>13.5945</v>
      </c>
      <c r="Y11">
        <v>16.7</v>
      </c>
      <c r="Z11">
        <v>0.345412</v>
      </c>
      <c r="AA11">
        <v>-9999</v>
      </c>
      <c r="AB11">
        <v>21</v>
      </c>
      <c r="AC11">
        <v>-9999</v>
      </c>
      <c r="AD11">
        <v>0</v>
      </c>
      <c r="AE11">
        <v>13.5945</v>
      </c>
      <c r="AF11">
        <v>15.7</v>
      </c>
      <c r="AG11">
        <v>0.32665899999999998</v>
      </c>
      <c r="AH11">
        <v>-9999</v>
      </c>
      <c r="AI11">
        <v>59.7</v>
      </c>
      <c r="AJ11">
        <v>-9999</v>
      </c>
      <c r="AK11">
        <v>0</v>
      </c>
      <c r="AL11">
        <v>13.5945</v>
      </c>
      <c r="AM11">
        <v>16.7</v>
      </c>
      <c r="AN11">
        <v>0.345412</v>
      </c>
      <c r="AO11">
        <v>-9999</v>
      </c>
      <c r="AP11">
        <v>76</v>
      </c>
      <c r="AQ11">
        <v>-9999</v>
      </c>
      <c r="AR11">
        <v>0</v>
      </c>
    </row>
    <row r="12" spans="1:44">
      <c r="A12">
        <v>11</v>
      </c>
      <c r="B12">
        <v>30</v>
      </c>
      <c r="C12">
        <v>9.8279999999999994</v>
      </c>
      <c r="D12">
        <v>15.906000000000001</v>
      </c>
      <c r="E12">
        <v>0.35240700000000003</v>
      </c>
      <c r="F12">
        <v>-9999</v>
      </c>
      <c r="G12">
        <v>65.216700000000003</v>
      </c>
      <c r="H12">
        <v>-9999</v>
      </c>
      <c r="I12">
        <v>0</v>
      </c>
      <c r="J12">
        <v>10.281599999999999</v>
      </c>
      <c r="K12">
        <v>15.706</v>
      </c>
      <c r="L12">
        <v>0.36318800000000001</v>
      </c>
      <c r="M12">
        <v>-9999</v>
      </c>
      <c r="N12">
        <v>33.581699999999998</v>
      </c>
      <c r="O12">
        <v>-9999</v>
      </c>
      <c r="P12">
        <v>0</v>
      </c>
      <c r="Q12">
        <v>9.7726500000000005</v>
      </c>
      <c r="R12">
        <v>10.9</v>
      </c>
      <c r="S12">
        <v>0.217533</v>
      </c>
      <c r="T12">
        <v>-9999</v>
      </c>
      <c r="U12">
        <v>24</v>
      </c>
      <c r="V12">
        <v>-9999</v>
      </c>
      <c r="W12">
        <v>0</v>
      </c>
      <c r="X12">
        <v>9.7726500000000005</v>
      </c>
      <c r="Y12">
        <v>12.9</v>
      </c>
      <c r="Z12">
        <v>0.24424699999999999</v>
      </c>
      <c r="AA12">
        <v>-9999</v>
      </c>
      <c r="AB12">
        <v>152</v>
      </c>
      <c r="AC12">
        <v>-9999</v>
      </c>
      <c r="AD12">
        <v>0</v>
      </c>
      <c r="AE12">
        <v>9.7726500000000005</v>
      </c>
      <c r="AF12">
        <v>9.6999999999999993</v>
      </c>
      <c r="AG12">
        <v>0.202734</v>
      </c>
      <c r="AH12">
        <v>-9999</v>
      </c>
      <c r="AI12">
        <v>36.299999999999997</v>
      </c>
      <c r="AJ12">
        <v>-9999</v>
      </c>
      <c r="AK12">
        <v>0</v>
      </c>
      <c r="AL12">
        <v>9.7726500000000005</v>
      </c>
      <c r="AM12">
        <v>13.7</v>
      </c>
      <c r="AN12">
        <v>0.255689</v>
      </c>
      <c r="AO12">
        <v>-9999</v>
      </c>
      <c r="AP12">
        <v>0</v>
      </c>
      <c r="AQ12">
        <v>-9999</v>
      </c>
      <c r="AR12">
        <v>0</v>
      </c>
    </row>
    <row r="13" spans="1:44">
      <c r="A13">
        <v>12</v>
      </c>
      <c r="B13">
        <v>31</v>
      </c>
      <c r="C13">
        <v>7.4303999999999997</v>
      </c>
      <c r="D13">
        <v>12.756</v>
      </c>
      <c r="E13">
        <v>0.228936</v>
      </c>
      <c r="F13">
        <v>-9999</v>
      </c>
      <c r="G13">
        <v>172.50800000000001</v>
      </c>
      <c r="H13">
        <v>-9999</v>
      </c>
      <c r="I13">
        <v>0</v>
      </c>
      <c r="J13">
        <v>7.7544000000000004</v>
      </c>
      <c r="K13">
        <v>13.125999999999999</v>
      </c>
      <c r="L13">
        <v>0.386131</v>
      </c>
      <c r="M13">
        <v>-9999</v>
      </c>
      <c r="N13">
        <v>78.486599999999996</v>
      </c>
      <c r="O13">
        <v>-9999</v>
      </c>
      <c r="P13">
        <v>0</v>
      </c>
      <c r="Q13">
        <v>7.3291500000000003</v>
      </c>
      <c r="R13">
        <v>9</v>
      </c>
      <c r="S13">
        <v>0.171043</v>
      </c>
      <c r="T13">
        <v>-9999</v>
      </c>
      <c r="U13">
        <v>78.2</v>
      </c>
      <c r="V13">
        <v>-9999</v>
      </c>
      <c r="W13">
        <v>0</v>
      </c>
      <c r="X13">
        <v>7.3291500000000003</v>
      </c>
      <c r="Y13">
        <v>9.8000000000000007</v>
      </c>
      <c r="Z13">
        <v>0.179336</v>
      </c>
      <c r="AA13">
        <v>-9999</v>
      </c>
      <c r="AB13">
        <v>97</v>
      </c>
      <c r="AC13">
        <v>-9999</v>
      </c>
      <c r="AD13">
        <v>0</v>
      </c>
      <c r="AE13">
        <v>7.3291500000000003</v>
      </c>
      <c r="AF13">
        <v>7.7</v>
      </c>
      <c r="AG13">
        <v>0.15826499999999999</v>
      </c>
      <c r="AH13">
        <v>-9999</v>
      </c>
      <c r="AI13">
        <v>63.5</v>
      </c>
      <c r="AJ13">
        <v>-9999</v>
      </c>
      <c r="AK13">
        <v>0</v>
      </c>
      <c r="AL13">
        <v>7.3291500000000003</v>
      </c>
      <c r="AM13">
        <v>8.9</v>
      </c>
      <c r="AN13">
        <v>0.17002999999999999</v>
      </c>
      <c r="AO13">
        <v>-9999</v>
      </c>
      <c r="AP13">
        <v>31.3</v>
      </c>
      <c r="AQ13">
        <v>-9999</v>
      </c>
      <c r="AR13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Madonie_GPP</vt:lpstr>
      <vt:lpstr>Titerno_GPP</vt:lpstr>
      <vt:lpstr>Dati_cella_alessioCMCC</vt:lpstr>
      <vt:lpstr>Dati_cella_alessioCMCC!_851_124_2008</vt:lpstr>
      <vt:lpstr>Dati_cella_alessioCMCC!_851_124_2009</vt:lpstr>
      <vt:lpstr>Dati_cella_alessioCMCC!_851_124_2010</vt:lpstr>
      <vt:lpstr>Dati_cella_alessioCMCC!_851_124_2011</vt:lpstr>
      <vt:lpstr>Dati_cella_alessioCMCC!_851_124_2012</vt:lpstr>
      <vt:lpstr>Dati_cella_alessioCMCC!_851_124_2013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2013-01-10T15:39:10Z</dcterms:modified>
</cp:coreProperties>
</file>