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emf" ContentType="image/x-emf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9270" windowHeight="3615" tabRatio="754" firstSheet="6" activeTab="8"/>
  </bookViews>
  <sheets>
    <sheet name="Fco2 8.5" sheetId="1" r:id="rId1"/>
    <sheet name="co2 8.5" sheetId="2" r:id="rId2"/>
    <sheet name="Fco2 6.0" sheetId="3" r:id="rId3"/>
    <sheet name="co2 6.0" sheetId="4" r:id="rId4"/>
    <sheet name="Fco2 4.5" sheetId="5" r:id="rId5"/>
    <sheet name="co2 4.5" sheetId="6" r:id="rId6"/>
    <sheet name="Fco2 2.6" sheetId="7" r:id="rId7"/>
    <sheet name="co2 2.6" sheetId="8" r:id="rId8"/>
    <sheet name="all" sheetId="9" r:id="rId9"/>
    <sheet name="Foglio10" sheetId="10" r:id="rId10"/>
    <sheet name="fCO2 8.5 temp" sheetId="11" r:id="rId11"/>
    <sheet name="fCO2 6.0 temp" sheetId="12" r:id="rId12"/>
    <sheet name="fCO2 4.5 temp" sheetId="13" r:id="rId13"/>
    <sheet name="fCO2 2.6 temp" sheetId="14" r:id="rId14"/>
    <sheet name="fCO2 Hist Rep" sheetId="15" r:id="rId15"/>
    <sheet name="Foglio5" sheetId="16" r:id="rId16"/>
    <sheet name="Foglio1" sheetId="17" r:id="rId17"/>
  </sheets>
  <externalReferences>
    <externalReference r:id="rId18"/>
    <externalReference r:id="rId19"/>
  </externalReferences>
  <definedNames>
    <definedName name="CO2_rcp2p6_1950_2099" localSheetId="7">'co2 2.6'!$A$1:$B$151</definedName>
    <definedName name="CO2_rcp4p5_1950_2099" localSheetId="5">'co2 4.5'!$A$1:$B$151</definedName>
    <definedName name="CO2_rcp6p0_1950_2099" localSheetId="3">'co2 6.0'!$A$1:$B$151</definedName>
    <definedName name="CO2_rcp8p5_1950_2099" localSheetId="1">'co2 8.5'!$A$1:$B$151</definedName>
  </definedNames>
  <calcPr calcId="125725"/>
</workbook>
</file>

<file path=xl/calcChain.xml><?xml version="1.0" encoding="utf-8"?>
<calcChain xmlns="http://schemas.openxmlformats.org/spreadsheetml/2006/main">
  <c r="R2" i="11"/>
  <c r="Q2"/>
  <c r="P2"/>
  <c r="O2"/>
  <c r="N2"/>
  <c r="M2"/>
  <c r="B2"/>
  <c r="R47" i="17" l="1"/>
  <c r="Q47"/>
  <c r="P47"/>
  <c r="O47"/>
  <c r="N47"/>
  <c r="I47"/>
  <c r="U47" s="1"/>
  <c r="H47"/>
  <c r="T47" s="1"/>
  <c r="G47"/>
  <c r="S47" s="1"/>
  <c r="F47"/>
  <c r="R46"/>
  <c r="Q46"/>
  <c r="P46"/>
  <c r="O46"/>
  <c r="N46"/>
  <c r="I46"/>
  <c r="U46" s="1"/>
  <c r="H46"/>
  <c r="T46" s="1"/>
  <c r="G46"/>
  <c r="S46" s="1"/>
  <c r="F46"/>
  <c r="R45"/>
  <c r="Q45"/>
  <c r="P45"/>
  <c r="O45"/>
  <c r="N45"/>
  <c r="I45"/>
  <c r="U45" s="1"/>
  <c r="H45"/>
  <c r="T45" s="1"/>
  <c r="G45"/>
  <c r="S45" s="1"/>
  <c r="F45"/>
  <c r="R44"/>
  <c r="Q44"/>
  <c r="P44"/>
  <c r="O44"/>
  <c r="N44"/>
  <c r="I44"/>
  <c r="U44" s="1"/>
  <c r="H44"/>
  <c r="T44" s="1"/>
  <c r="G44"/>
  <c r="S44" s="1"/>
  <c r="F44"/>
  <c r="R43"/>
  <c r="Q43"/>
  <c r="P43"/>
  <c r="O43"/>
  <c r="N43"/>
  <c r="I43"/>
  <c r="U43" s="1"/>
  <c r="H43"/>
  <c r="T43" s="1"/>
  <c r="G43"/>
  <c r="S43" s="1"/>
  <c r="F43"/>
  <c r="R42"/>
  <c r="Q42"/>
  <c r="P42"/>
  <c r="O42"/>
  <c r="N42"/>
  <c r="I42"/>
  <c r="U42" s="1"/>
  <c r="H42"/>
  <c r="T42" s="1"/>
  <c r="G42"/>
  <c r="S42" s="1"/>
  <c r="F42"/>
  <c r="R41"/>
  <c r="Q41"/>
  <c r="P41"/>
  <c r="O41"/>
  <c r="N41"/>
  <c r="I41"/>
  <c r="U41" s="1"/>
  <c r="H41"/>
  <c r="T41" s="1"/>
  <c r="G41"/>
  <c r="S41" s="1"/>
  <c r="F41"/>
  <c r="R40"/>
  <c r="Q40"/>
  <c r="P40"/>
  <c r="O40"/>
  <c r="N40"/>
  <c r="I40"/>
  <c r="U40" s="1"/>
  <c r="H40"/>
  <c r="T40" s="1"/>
  <c r="G40"/>
  <c r="S40" s="1"/>
  <c r="F40"/>
  <c r="R39"/>
  <c r="Q39"/>
  <c r="P39"/>
  <c r="O39"/>
  <c r="N39"/>
  <c r="I39"/>
  <c r="U39" s="1"/>
  <c r="H39"/>
  <c r="T39" s="1"/>
  <c r="G39"/>
  <c r="S39" s="1"/>
  <c r="F39"/>
  <c r="R38"/>
  <c r="Q38"/>
  <c r="P38"/>
  <c r="O38"/>
  <c r="N38"/>
  <c r="I38"/>
  <c r="U38" s="1"/>
  <c r="H38"/>
  <c r="T38" s="1"/>
  <c r="G38"/>
  <c r="S38" s="1"/>
  <c r="F38"/>
  <c r="M37"/>
  <c r="P37" s="1"/>
  <c r="I37"/>
  <c r="H37"/>
  <c r="G37"/>
  <c r="F37"/>
  <c r="M36"/>
  <c r="Q36" s="1"/>
  <c r="I36"/>
  <c r="H36"/>
  <c r="G36"/>
  <c r="F36"/>
  <c r="N35"/>
  <c r="M35"/>
  <c r="R35" s="1"/>
  <c r="I35"/>
  <c r="H35"/>
  <c r="G35"/>
  <c r="F35"/>
  <c r="Q34"/>
  <c r="P34"/>
  <c r="O34"/>
  <c r="M34"/>
  <c r="S34" s="1"/>
  <c r="I34"/>
  <c r="H34"/>
  <c r="G34"/>
  <c r="F34"/>
  <c r="O33"/>
  <c r="N33"/>
  <c r="M33"/>
  <c r="S33" s="1"/>
  <c r="I33"/>
  <c r="H33"/>
  <c r="G33"/>
  <c r="F33"/>
  <c r="R33" s="1"/>
  <c r="R32"/>
  <c r="Q32"/>
  <c r="M32"/>
  <c r="U32" s="1"/>
  <c r="I32"/>
  <c r="H32"/>
  <c r="G32"/>
  <c r="F32"/>
  <c r="Q31"/>
  <c r="M31"/>
  <c r="P31" s="1"/>
  <c r="I31"/>
  <c r="H31"/>
  <c r="G31"/>
  <c r="F31"/>
  <c r="M30"/>
  <c r="Q30" s="1"/>
  <c r="I30"/>
  <c r="H30"/>
  <c r="G30"/>
  <c r="F30"/>
  <c r="N29"/>
  <c r="M29"/>
  <c r="R29" s="1"/>
  <c r="I29"/>
  <c r="H29"/>
  <c r="G29"/>
  <c r="F29"/>
  <c r="Q28"/>
  <c r="P28"/>
  <c r="O28"/>
  <c r="M28"/>
  <c r="S28" s="1"/>
  <c r="I28"/>
  <c r="H28"/>
  <c r="G28"/>
  <c r="F28"/>
  <c r="O27"/>
  <c r="N27"/>
  <c r="M27"/>
  <c r="S27" s="1"/>
  <c r="I27"/>
  <c r="H27"/>
  <c r="G27"/>
  <c r="F27"/>
  <c r="R27" s="1"/>
  <c r="R26"/>
  <c r="Q26"/>
  <c r="M26"/>
  <c r="U26" s="1"/>
  <c r="I26"/>
  <c r="H26"/>
  <c r="G26"/>
  <c r="F26"/>
  <c r="Q25"/>
  <c r="M25"/>
  <c r="P25" s="1"/>
  <c r="I25"/>
  <c r="H25"/>
  <c r="G25"/>
  <c r="F25"/>
  <c r="M24"/>
  <c r="Q24" s="1"/>
  <c r="I24"/>
  <c r="H24"/>
  <c r="G24"/>
  <c r="F24"/>
  <c r="N23"/>
  <c r="M23"/>
  <c r="R23" s="1"/>
  <c r="I23"/>
  <c r="H23"/>
  <c r="G23"/>
  <c r="F23"/>
  <c r="Q22"/>
  <c r="P22"/>
  <c r="O22"/>
  <c r="M22"/>
  <c r="S22" s="1"/>
  <c r="I22"/>
  <c r="H22"/>
  <c r="G22"/>
  <c r="F22"/>
  <c r="O21"/>
  <c r="N21"/>
  <c r="M21"/>
  <c r="S21" s="1"/>
  <c r="I21"/>
  <c r="H21"/>
  <c r="G21"/>
  <c r="F21"/>
  <c r="R21" s="1"/>
  <c r="R20"/>
  <c r="Q20"/>
  <c r="M20"/>
  <c r="U20" s="1"/>
  <c r="I20"/>
  <c r="H20"/>
  <c r="G20"/>
  <c r="F20"/>
  <c r="Q19"/>
  <c r="M19"/>
  <c r="P19" s="1"/>
  <c r="I19"/>
  <c r="H19"/>
  <c r="G19"/>
  <c r="F19"/>
  <c r="M18"/>
  <c r="Q18" s="1"/>
  <c r="I18"/>
  <c r="H18"/>
  <c r="G18"/>
  <c r="F18"/>
  <c r="N17"/>
  <c r="M17"/>
  <c r="R17" s="1"/>
  <c r="I17"/>
  <c r="H17"/>
  <c r="G17"/>
  <c r="F17"/>
  <c r="Q16"/>
  <c r="P16"/>
  <c r="O16"/>
  <c r="M16"/>
  <c r="S16" s="1"/>
  <c r="I16"/>
  <c r="H16"/>
  <c r="G16"/>
  <c r="F16"/>
  <c r="O15"/>
  <c r="N15"/>
  <c r="M15"/>
  <c r="S15" s="1"/>
  <c r="I15"/>
  <c r="H15"/>
  <c r="G15"/>
  <c r="F15"/>
  <c r="R15" s="1"/>
  <c r="R14"/>
  <c r="Q14"/>
  <c r="M14"/>
  <c r="U14" s="1"/>
  <c r="I14"/>
  <c r="H14"/>
  <c r="G14"/>
  <c r="F14"/>
  <c r="Q13"/>
  <c r="M13"/>
  <c r="P13" s="1"/>
  <c r="I13"/>
  <c r="H13"/>
  <c r="G13"/>
  <c r="F13"/>
  <c r="M12"/>
  <c r="Q12" s="1"/>
  <c r="I12"/>
  <c r="H12"/>
  <c r="G12"/>
  <c r="F12"/>
  <c r="N11"/>
  <c r="M11"/>
  <c r="R11" s="1"/>
  <c r="I11"/>
  <c r="H11"/>
  <c r="G11"/>
  <c r="F11"/>
  <c r="Q10"/>
  <c r="P10"/>
  <c r="O10"/>
  <c r="M10"/>
  <c r="S10" s="1"/>
  <c r="I10"/>
  <c r="H10"/>
  <c r="G10"/>
  <c r="F10"/>
  <c r="M9"/>
  <c r="T9" s="1"/>
  <c r="I9"/>
  <c r="H9"/>
  <c r="G9"/>
  <c r="F9"/>
  <c r="R8"/>
  <c r="Q8"/>
  <c r="P8"/>
  <c r="M8"/>
  <c r="U8" s="1"/>
  <c r="I8"/>
  <c r="H8"/>
  <c r="G8"/>
  <c r="F8"/>
  <c r="R7"/>
  <c r="M7"/>
  <c r="P7" s="1"/>
  <c r="I7"/>
  <c r="H7"/>
  <c r="G7"/>
  <c r="F7"/>
  <c r="M6"/>
  <c r="Q6" s="1"/>
  <c r="I6"/>
  <c r="H6"/>
  <c r="G6"/>
  <c r="F6"/>
  <c r="N5"/>
  <c r="M5"/>
  <c r="R5" s="1"/>
  <c r="I5"/>
  <c r="H5"/>
  <c r="G5"/>
  <c r="F5"/>
  <c r="Q4"/>
  <c r="P4"/>
  <c r="O4"/>
  <c r="M4"/>
  <c r="S4" s="1"/>
  <c r="I4"/>
  <c r="H4"/>
  <c r="G4"/>
  <c r="F4"/>
  <c r="M3"/>
  <c r="T3" s="1"/>
  <c r="I3"/>
  <c r="H3"/>
  <c r="G3"/>
  <c r="F3"/>
  <c r="B46" i="1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46" i="15"/>
  <c r="O46" s="1"/>
  <c r="B45"/>
  <c r="O45" s="1"/>
  <c r="B44"/>
  <c r="O44" s="1"/>
  <c r="B43"/>
  <c r="O43" s="1"/>
  <c r="B42"/>
  <c r="O42" s="1"/>
  <c r="B41"/>
  <c r="O41" s="1"/>
  <c r="B40"/>
  <c r="O40" s="1"/>
  <c r="B39"/>
  <c r="O39" s="1"/>
  <c r="B38"/>
  <c r="O38" s="1"/>
  <c r="B37"/>
  <c r="O37" s="1"/>
  <c r="B36"/>
  <c r="O36" s="1"/>
  <c r="B35"/>
  <c r="O35" s="1"/>
  <c r="B34"/>
  <c r="O34" s="1"/>
  <c r="B33"/>
  <c r="O33" s="1"/>
  <c r="B32"/>
  <c r="O32" s="1"/>
  <c r="B31"/>
  <c r="O31" s="1"/>
  <c r="B30"/>
  <c r="O30" s="1"/>
  <c r="B29"/>
  <c r="O29" s="1"/>
  <c r="B28"/>
  <c r="O28" s="1"/>
  <c r="B27"/>
  <c r="O27" s="1"/>
  <c r="B26"/>
  <c r="O26" s="1"/>
  <c r="B25"/>
  <c r="O25" s="1"/>
  <c r="B24"/>
  <c r="O24" s="1"/>
  <c r="B23"/>
  <c r="O23" s="1"/>
  <c r="B22"/>
  <c r="O22" s="1"/>
  <c r="B21"/>
  <c r="O21" s="1"/>
  <c r="B20"/>
  <c r="O20" s="1"/>
  <c r="B19"/>
  <c r="O19" s="1"/>
  <c r="B18"/>
  <c r="O18" s="1"/>
  <c r="B17"/>
  <c r="O17" s="1"/>
  <c r="B16"/>
  <c r="O16" s="1"/>
  <c r="B15"/>
  <c r="O15" s="1"/>
  <c r="B14"/>
  <c r="O14" s="1"/>
  <c r="B13"/>
  <c r="O13" s="1"/>
  <c r="B12"/>
  <c r="O12" s="1"/>
  <c r="B11"/>
  <c r="O11" s="1"/>
  <c r="B10"/>
  <c r="O10" s="1"/>
  <c r="B9"/>
  <c r="O9" s="1"/>
  <c r="B8"/>
  <c r="O8" s="1"/>
  <c r="B7"/>
  <c r="O7" s="1"/>
  <c r="B6"/>
  <c r="O6" s="1"/>
  <c r="B5"/>
  <c r="O5" s="1"/>
  <c r="B4"/>
  <c r="O4" s="1"/>
  <c r="B3"/>
  <c r="O3" s="1"/>
  <c r="B2"/>
  <c r="O2" s="1"/>
  <c r="B46" i="14"/>
  <c r="O46" s="1"/>
  <c r="B45"/>
  <c r="O45" s="1"/>
  <c r="B44"/>
  <c r="O44" s="1"/>
  <c r="B43"/>
  <c r="O43" s="1"/>
  <c r="B42"/>
  <c r="O42" s="1"/>
  <c r="B41"/>
  <c r="O41" s="1"/>
  <c r="B40"/>
  <c r="O40" s="1"/>
  <c r="B39"/>
  <c r="O39" s="1"/>
  <c r="B38"/>
  <c r="O38" s="1"/>
  <c r="B37"/>
  <c r="O37" s="1"/>
  <c r="B36"/>
  <c r="O36" s="1"/>
  <c r="B35"/>
  <c r="O35" s="1"/>
  <c r="B34"/>
  <c r="O34" s="1"/>
  <c r="B33"/>
  <c r="O33" s="1"/>
  <c r="B32"/>
  <c r="O32" s="1"/>
  <c r="B31"/>
  <c r="O31" s="1"/>
  <c r="B30"/>
  <c r="O30" s="1"/>
  <c r="B29"/>
  <c r="O29" s="1"/>
  <c r="B28"/>
  <c r="O28" s="1"/>
  <c r="B27"/>
  <c r="O27" s="1"/>
  <c r="B26"/>
  <c r="O26" s="1"/>
  <c r="B25"/>
  <c r="O25" s="1"/>
  <c r="B24"/>
  <c r="O24" s="1"/>
  <c r="B23"/>
  <c r="O23" s="1"/>
  <c r="B22"/>
  <c r="O22" s="1"/>
  <c r="B21"/>
  <c r="O21" s="1"/>
  <c r="B20"/>
  <c r="O20" s="1"/>
  <c r="B19"/>
  <c r="O19" s="1"/>
  <c r="B18"/>
  <c r="O18" s="1"/>
  <c r="B17"/>
  <c r="O17" s="1"/>
  <c r="B16"/>
  <c r="O16" s="1"/>
  <c r="B15"/>
  <c r="O15" s="1"/>
  <c r="B14"/>
  <c r="O14" s="1"/>
  <c r="B13"/>
  <c r="O13" s="1"/>
  <c r="B12"/>
  <c r="O12" s="1"/>
  <c r="B11"/>
  <c r="O11" s="1"/>
  <c r="B10"/>
  <c r="O10" s="1"/>
  <c r="B9"/>
  <c r="O9" s="1"/>
  <c r="B8"/>
  <c r="O8" s="1"/>
  <c r="B7"/>
  <c r="O7" s="1"/>
  <c r="B6"/>
  <c r="O6" s="1"/>
  <c r="B5"/>
  <c r="O5" s="1"/>
  <c r="B4"/>
  <c r="O4" s="1"/>
  <c r="B3"/>
  <c r="O3" s="1"/>
  <c r="B2"/>
  <c r="O2" s="1"/>
  <c r="B46" i="13"/>
  <c r="O46" s="1"/>
  <c r="B45"/>
  <c r="O45" s="1"/>
  <c r="B44"/>
  <c r="O44" s="1"/>
  <c r="B43"/>
  <c r="O43" s="1"/>
  <c r="B42"/>
  <c r="O42" s="1"/>
  <c r="B41"/>
  <c r="O41" s="1"/>
  <c r="B40"/>
  <c r="O40" s="1"/>
  <c r="B39"/>
  <c r="O39" s="1"/>
  <c r="B38"/>
  <c r="O38" s="1"/>
  <c r="B37"/>
  <c r="O37" s="1"/>
  <c r="B36"/>
  <c r="O36" s="1"/>
  <c r="B35"/>
  <c r="O35" s="1"/>
  <c r="B34"/>
  <c r="O34" s="1"/>
  <c r="B33"/>
  <c r="O33" s="1"/>
  <c r="B32"/>
  <c r="O32" s="1"/>
  <c r="B31"/>
  <c r="O31" s="1"/>
  <c r="B30"/>
  <c r="O30" s="1"/>
  <c r="B29"/>
  <c r="O29" s="1"/>
  <c r="B28"/>
  <c r="O28" s="1"/>
  <c r="B27"/>
  <c r="O27" s="1"/>
  <c r="B26"/>
  <c r="O26" s="1"/>
  <c r="B25"/>
  <c r="O25" s="1"/>
  <c r="B24"/>
  <c r="O24" s="1"/>
  <c r="B23"/>
  <c r="O23" s="1"/>
  <c r="B22"/>
  <c r="O22" s="1"/>
  <c r="B21"/>
  <c r="O21" s="1"/>
  <c r="B20"/>
  <c r="O20" s="1"/>
  <c r="B19"/>
  <c r="O19" s="1"/>
  <c r="B18"/>
  <c r="O18" s="1"/>
  <c r="B17"/>
  <c r="O17" s="1"/>
  <c r="B16"/>
  <c r="O16" s="1"/>
  <c r="B15"/>
  <c r="O15" s="1"/>
  <c r="B14"/>
  <c r="O14" s="1"/>
  <c r="B13"/>
  <c r="O13" s="1"/>
  <c r="B12"/>
  <c r="O12" s="1"/>
  <c r="B11"/>
  <c r="O11" s="1"/>
  <c r="B10"/>
  <c r="O10" s="1"/>
  <c r="B9"/>
  <c r="O9" s="1"/>
  <c r="B8"/>
  <c r="O8" s="1"/>
  <c r="B7"/>
  <c r="O7" s="1"/>
  <c r="B6"/>
  <c r="O6" s="1"/>
  <c r="B5"/>
  <c r="O5" s="1"/>
  <c r="B4"/>
  <c r="O4" s="1"/>
  <c r="B3"/>
  <c r="O3" s="1"/>
  <c r="B2"/>
  <c r="O2" s="1"/>
  <c r="B46" i="12"/>
  <c r="O46" s="1"/>
  <c r="B45"/>
  <c r="O45" s="1"/>
  <c r="B44"/>
  <c r="O44" s="1"/>
  <c r="B43"/>
  <c r="O43" s="1"/>
  <c r="B42"/>
  <c r="O42" s="1"/>
  <c r="B41"/>
  <c r="O41" s="1"/>
  <c r="B40"/>
  <c r="O40" s="1"/>
  <c r="B39"/>
  <c r="O39" s="1"/>
  <c r="B38"/>
  <c r="O38" s="1"/>
  <c r="B37"/>
  <c r="O37" s="1"/>
  <c r="B36"/>
  <c r="O36" s="1"/>
  <c r="B35"/>
  <c r="O35" s="1"/>
  <c r="B34"/>
  <c r="O34" s="1"/>
  <c r="B33"/>
  <c r="O33" s="1"/>
  <c r="B32"/>
  <c r="O32" s="1"/>
  <c r="B31"/>
  <c r="O31" s="1"/>
  <c r="B30"/>
  <c r="O30" s="1"/>
  <c r="B29"/>
  <c r="O29" s="1"/>
  <c r="B28"/>
  <c r="O28" s="1"/>
  <c r="B27"/>
  <c r="O27" s="1"/>
  <c r="B26"/>
  <c r="O26" s="1"/>
  <c r="B25"/>
  <c r="O25" s="1"/>
  <c r="B24"/>
  <c r="O24" s="1"/>
  <c r="B23"/>
  <c r="O23" s="1"/>
  <c r="B22"/>
  <c r="O22" s="1"/>
  <c r="B21"/>
  <c r="O21" s="1"/>
  <c r="B20"/>
  <c r="O20" s="1"/>
  <c r="B19"/>
  <c r="O19" s="1"/>
  <c r="B18"/>
  <c r="O18" s="1"/>
  <c r="B17"/>
  <c r="O17" s="1"/>
  <c r="B16"/>
  <c r="O16" s="1"/>
  <c r="B15"/>
  <c r="O15" s="1"/>
  <c r="B14"/>
  <c r="O14" s="1"/>
  <c r="B13"/>
  <c r="O13" s="1"/>
  <c r="B12"/>
  <c r="O12" s="1"/>
  <c r="B11"/>
  <c r="O11" s="1"/>
  <c r="B10"/>
  <c r="O10" s="1"/>
  <c r="B9"/>
  <c r="O9" s="1"/>
  <c r="B8"/>
  <c r="O8" s="1"/>
  <c r="B7"/>
  <c r="O7" s="1"/>
  <c r="B6"/>
  <c r="O6" s="1"/>
  <c r="B5"/>
  <c r="O5" s="1"/>
  <c r="B4"/>
  <c r="O4" s="1"/>
  <c r="B3"/>
  <c r="O3" s="1"/>
  <c r="B2"/>
  <c r="O2" s="1"/>
  <c r="P3" i="1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B38"/>
  <c r="B39"/>
  <c r="B40"/>
  <c r="B41"/>
  <c r="B42"/>
  <c r="B43"/>
  <c r="B44"/>
  <c r="B45"/>
  <c r="B46"/>
  <c r="B47"/>
  <c r="D152" i="1"/>
  <c r="B37" i="11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M3" s="1"/>
  <c r="P2" i="1"/>
  <c r="Q2"/>
  <c r="R2"/>
  <c r="S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T151" i="7"/>
  <c r="S151"/>
  <c r="U151" s="1"/>
  <c r="T150"/>
  <c r="T149"/>
  <c r="S149"/>
  <c r="U149" s="1"/>
  <c r="T148"/>
  <c r="T147"/>
  <c r="S147"/>
  <c r="U147" s="1"/>
  <c r="T146"/>
  <c r="T145"/>
  <c r="S145"/>
  <c r="U145" s="1"/>
  <c r="T144"/>
  <c r="T143"/>
  <c r="S143"/>
  <c r="U143" s="1"/>
  <c r="T142"/>
  <c r="T141"/>
  <c r="S141"/>
  <c r="U141" s="1"/>
  <c r="T140"/>
  <c r="T139"/>
  <c r="S139"/>
  <c r="U139" s="1"/>
  <c r="T138"/>
  <c r="T137"/>
  <c r="S137"/>
  <c r="U137" s="1"/>
  <c r="T136"/>
  <c r="T135"/>
  <c r="S135"/>
  <c r="U135" s="1"/>
  <c r="T134"/>
  <c r="T133"/>
  <c r="S133"/>
  <c r="U133" s="1"/>
  <c r="T132"/>
  <c r="T131"/>
  <c r="S131"/>
  <c r="U131" s="1"/>
  <c r="T130"/>
  <c r="T129"/>
  <c r="S129"/>
  <c r="U129" s="1"/>
  <c r="T128"/>
  <c r="T127"/>
  <c r="S127"/>
  <c r="U127" s="1"/>
  <c r="T126"/>
  <c r="T125"/>
  <c r="S125"/>
  <c r="U125" s="1"/>
  <c r="T124"/>
  <c r="T123"/>
  <c r="S123"/>
  <c r="U123" s="1"/>
  <c r="T122"/>
  <c r="T121"/>
  <c r="S121"/>
  <c r="U121" s="1"/>
  <c r="T120"/>
  <c r="T119"/>
  <c r="S119"/>
  <c r="U119" s="1"/>
  <c r="T118"/>
  <c r="T117"/>
  <c r="S117"/>
  <c r="U117" s="1"/>
  <c r="T116"/>
  <c r="T115"/>
  <c r="S115"/>
  <c r="U115" s="1"/>
  <c r="T114"/>
  <c r="T113"/>
  <c r="S113"/>
  <c r="U113" s="1"/>
  <c r="T112"/>
  <c r="T111"/>
  <c r="S111"/>
  <c r="U111" s="1"/>
  <c r="T110"/>
  <c r="T109"/>
  <c r="S109"/>
  <c r="U109" s="1"/>
  <c r="T108"/>
  <c r="T107"/>
  <c r="S107"/>
  <c r="U107" s="1"/>
  <c r="T106"/>
  <c r="T105"/>
  <c r="S105"/>
  <c r="U105" s="1"/>
  <c r="T104"/>
  <c r="T103"/>
  <c r="S103"/>
  <c r="U103" s="1"/>
  <c r="T102"/>
  <c r="T101"/>
  <c r="S101"/>
  <c r="U101" s="1"/>
  <c r="T100"/>
  <c r="T99"/>
  <c r="S99"/>
  <c r="U99" s="1"/>
  <c r="T98"/>
  <c r="T97"/>
  <c r="S97"/>
  <c r="U97" s="1"/>
  <c r="T96"/>
  <c r="T95"/>
  <c r="S95"/>
  <c r="U95" s="1"/>
  <c r="T94"/>
  <c r="T93"/>
  <c r="S93"/>
  <c r="U93" s="1"/>
  <c r="T92"/>
  <c r="T91"/>
  <c r="S91"/>
  <c r="U91" s="1"/>
  <c r="T90"/>
  <c r="T89"/>
  <c r="S89"/>
  <c r="U89" s="1"/>
  <c r="T88"/>
  <c r="T87"/>
  <c r="S87"/>
  <c r="U87" s="1"/>
  <c r="T86"/>
  <c r="T85"/>
  <c r="S85"/>
  <c r="U85" s="1"/>
  <c r="T84"/>
  <c r="T83"/>
  <c r="S83"/>
  <c r="U83" s="1"/>
  <c r="T82"/>
  <c r="T81"/>
  <c r="S81"/>
  <c r="U81" s="1"/>
  <c r="T80"/>
  <c r="T79"/>
  <c r="S79"/>
  <c r="U79" s="1"/>
  <c r="T78"/>
  <c r="T77"/>
  <c r="S77"/>
  <c r="U77" s="1"/>
  <c r="T76"/>
  <c r="T75"/>
  <c r="S75"/>
  <c r="U75" s="1"/>
  <c r="T74"/>
  <c r="T73"/>
  <c r="S73"/>
  <c r="U73" s="1"/>
  <c r="T72"/>
  <c r="T71"/>
  <c r="S71"/>
  <c r="U71" s="1"/>
  <c r="T70"/>
  <c r="T69"/>
  <c r="S69"/>
  <c r="U69" s="1"/>
  <c r="T68"/>
  <c r="T67"/>
  <c r="S67"/>
  <c r="U67" s="1"/>
  <c r="T66"/>
  <c r="T65"/>
  <c r="S65"/>
  <c r="U65" s="1"/>
  <c r="T64"/>
  <c r="T63"/>
  <c r="S63"/>
  <c r="U63" s="1"/>
  <c r="T62"/>
  <c r="T61"/>
  <c r="S61"/>
  <c r="U61" s="1"/>
  <c r="T60"/>
  <c r="T59"/>
  <c r="S59"/>
  <c r="U59" s="1"/>
  <c r="T58"/>
  <c r="T57"/>
  <c r="S57"/>
  <c r="U57" s="1"/>
  <c r="T56"/>
  <c r="T55"/>
  <c r="S55"/>
  <c r="U55" s="1"/>
  <c r="T54"/>
  <c r="T53"/>
  <c r="S53"/>
  <c r="U53" s="1"/>
  <c r="T52"/>
  <c r="T51"/>
  <c r="S51"/>
  <c r="U51" s="1"/>
  <c r="T50"/>
  <c r="T49"/>
  <c r="S49"/>
  <c r="U49" s="1"/>
  <c r="T48"/>
  <c r="T47"/>
  <c r="S47"/>
  <c r="U47" s="1"/>
  <c r="T46"/>
  <c r="T45"/>
  <c r="S45"/>
  <c r="U45" s="1"/>
  <c r="T44"/>
  <c r="T43"/>
  <c r="S43"/>
  <c r="U43" s="1"/>
  <c r="T42"/>
  <c r="T41"/>
  <c r="S41"/>
  <c r="U41" s="1"/>
  <c r="T40"/>
  <c r="T39"/>
  <c r="S39"/>
  <c r="U39" s="1"/>
  <c r="T38"/>
  <c r="T37"/>
  <c r="S37"/>
  <c r="U37" s="1"/>
  <c r="T36"/>
  <c r="B36"/>
  <c r="T35"/>
  <c r="U35" s="1"/>
  <c r="S35"/>
  <c r="B35"/>
  <c r="S34"/>
  <c r="B34"/>
  <c r="T33"/>
  <c r="B33"/>
  <c r="T32"/>
  <c r="U32" s="1"/>
  <c r="S32"/>
  <c r="B32"/>
  <c r="S31"/>
  <c r="B31"/>
  <c r="T30"/>
  <c r="B30"/>
  <c r="T29"/>
  <c r="S29"/>
  <c r="U29" s="1"/>
  <c r="B29"/>
  <c r="S28"/>
  <c r="B28"/>
  <c r="T27"/>
  <c r="B27"/>
  <c r="T26"/>
  <c r="U26" s="1"/>
  <c r="S26"/>
  <c r="B26"/>
  <c r="S25"/>
  <c r="B25"/>
  <c r="T24"/>
  <c r="B24"/>
  <c r="T23"/>
  <c r="U23" s="1"/>
  <c r="S23"/>
  <c r="B23"/>
  <c r="S22"/>
  <c r="B22"/>
  <c r="T21"/>
  <c r="B21"/>
  <c r="T20"/>
  <c r="S20"/>
  <c r="U20" s="1"/>
  <c r="B20"/>
  <c r="S19"/>
  <c r="B19"/>
  <c r="T18"/>
  <c r="B18"/>
  <c r="T17"/>
  <c r="U17" s="1"/>
  <c r="S17"/>
  <c r="B17"/>
  <c r="S16"/>
  <c r="B16"/>
  <c r="T15"/>
  <c r="B15"/>
  <c r="T14"/>
  <c r="U14" s="1"/>
  <c r="S14"/>
  <c r="B14"/>
  <c r="S13"/>
  <c r="B13"/>
  <c r="T12"/>
  <c r="B12"/>
  <c r="T11"/>
  <c r="S11"/>
  <c r="U11" s="1"/>
  <c r="B11"/>
  <c r="S10"/>
  <c r="B10"/>
  <c r="T9"/>
  <c r="B9"/>
  <c r="T8"/>
  <c r="U8" s="1"/>
  <c r="S8"/>
  <c r="B8"/>
  <c r="S7"/>
  <c r="B7"/>
  <c r="T6"/>
  <c r="B6"/>
  <c r="T5"/>
  <c r="U5" s="1"/>
  <c r="S5"/>
  <c r="B5"/>
  <c r="S4"/>
  <c r="B4"/>
  <c r="T3"/>
  <c r="B3"/>
  <c r="T2"/>
  <c r="S2"/>
  <c r="U2" s="1"/>
  <c r="R2"/>
  <c r="S150" s="1"/>
  <c r="U150" s="1"/>
  <c r="Q2"/>
  <c r="P2"/>
  <c r="T34" s="1"/>
  <c r="B2"/>
  <c r="T150" i="5"/>
  <c r="T148"/>
  <c r="T146"/>
  <c r="T144"/>
  <c r="T142"/>
  <c r="T140"/>
  <c r="T138"/>
  <c r="T136"/>
  <c r="T134"/>
  <c r="T132"/>
  <c r="T130"/>
  <c r="T128"/>
  <c r="T126"/>
  <c r="T124"/>
  <c r="T122"/>
  <c r="T120"/>
  <c r="T118"/>
  <c r="T116"/>
  <c r="T114"/>
  <c r="T112"/>
  <c r="T110"/>
  <c r="T108"/>
  <c r="T106"/>
  <c r="T104"/>
  <c r="T102"/>
  <c r="T100"/>
  <c r="T98"/>
  <c r="T96"/>
  <c r="T94"/>
  <c r="T92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B36"/>
  <c r="B35"/>
  <c r="B34"/>
  <c r="T33"/>
  <c r="B33"/>
  <c r="B32"/>
  <c r="B31"/>
  <c r="T30"/>
  <c r="B30"/>
  <c r="B29"/>
  <c r="B28"/>
  <c r="T27"/>
  <c r="B27"/>
  <c r="B26"/>
  <c r="B25"/>
  <c r="T24"/>
  <c r="B24"/>
  <c r="B23"/>
  <c r="B22"/>
  <c r="T21"/>
  <c r="B21"/>
  <c r="B20"/>
  <c r="B19"/>
  <c r="T18"/>
  <c r="B18"/>
  <c r="B17"/>
  <c r="B16"/>
  <c r="T15"/>
  <c r="B15"/>
  <c r="B14"/>
  <c r="B13"/>
  <c r="T12"/>
  <c r="B12"/>
  <c r="B11"/>
  <c r="B10"/>
  <c r="T9"/>
  <c r="B9"/>
  <c r="B8"/>
  <c r="B7"/>
  <c r="T6"/>
  <c r="B6"/>
  <c r="B5"/>
  <c r="B4"/>
  <c r="T3"/>
  <c r="B3"/>
  <c r="R2"/>
  <c r="S35" s="1"/>
  <c r="U35" s="1"/>
  <c r="Q2"/>
  <c r="T35" s="1"/>
  <c r="P2"/>
  <c r="T34" s="1"/>
  <c r="B2"/>
  <c r="T150" i="3"/>
  <c r="T148"/>
  <c r="T146"/>
  <c r="T144"/>
  <c r="T142"/>
  <c r="T140"/>
  <c r="T138"/>
  <c r="T136"/>
  <c r="T134"/>
  <c r="T132"/>
  <c r="T130"/>
  <c r="T128"/>
  <c r="T126"/>
  <c r="T124"/>
  <c r="T122"/>
  <c r="T120"/>
  <c r="T118"/>
  <c r="T116"/>
  <c r="T114"/>
  <c r="T112"/>
  <c r="T110"/>
  <c r="T108"/>
  <c r="T106"/>
  <c r="T104"/>
  <c r="T102"/>
  <c r="T100"/>
  <c r="T98"/>
  <c r="T96"/>
  <c r="T94"/>
  <c r="T92"/>
  <c r="T90"/>
  <c r="T88"/>
  <c r="T86"/>
  <c r="T84"/>
  <c r="T82"/>
  <c r="T80"/>
  <c r="T78"/>
  <c r="T76"/>
  <c r="T74"/>
  <c r="T72"/>
  <c r="T70"/>
  <c r="T68"/>
  <c r="T66"/>
  <c r="T64"/>
  <c r="T62"/>
  <c r="T60"/>
  <c r="T58"/>
  <c r="T56"/>
  <c r="T54"/>
  <c r="T52"/>
  <c r="T50"/>
  <c r="T48"/>
  <c r="T46"/>
  <c r="T44"/>
  <c r="T42"/>
  <c r="T40"/>
  <c r="T38"/>
  <c r="T36"/>
  <c r="B36"/>
  <c r="T35"/>
  <c r="S35"/>
  <c r="B35"/>
  <c r="B34"/>
  <c r="T33"/>
  <c r="B33"/>
  <c r="T32"/>
  <c r="S32"/>
  <c r="B32"/>
  <c r="B31"/>
  <c r="T30"/>
  <c r="B30"/>
  <c r="T29"/>
  <c r="S29"/>
  <c r="B29"/>
  <c r="B28"/>
  <c r="T27"/>
  <c r="B27"/>
  <c r="T26"/>
  <c r="S26"/>
  <c r="B26"/>
  <c r="B25"/>
  <c r="T24"/>
  <c r="B24"/>
  <c r="T23"/>
  <c r="S23"/>
  <c r="B23"/>
  <c r="B22"/>
  <c r="T21"/>
  <c r="B21"/>
  <c r="T20"/>
  <c r="S20"/>
  <c r="B20"/>
  <c r="B19"/>
  <c r="T18"/>
  <c r="B18"/>
  <c r="T17"/>
  <c r="S17"/>
  <c r="B17"/>
  <c r="B16"/>
  <c r="T15"/>
  <c r="B15"/>
  <c r="T14"/>
  <c r="S14"/>
  <c r="B14"/>
  <c r="B13"/>
  <c r="T12"/>
  <c r="B12"/>
  <c r="T11"/>
  <c r="S11"/>
  <c r="B11"/>
  <c r="B10"/>
  <c r="T9"/>
  <c r="B9"/>
  <c r="T8"/>
  <c r="S8"/>
  <c r="B8"/>
  <c r="B7"/>
  <c r="T6"/>
  <c r="B6"/>
  <c r="T5"/>
  <c r="S5"/>
  <c r="B5"/>
  <c r="B4"/>
  <c r="T3"/>
  <c r="B3"/>
  <c r="T2"/>
  <c r="S2"/>
  <c r="R2"/>
  <c r="S150" s="1"/>
  <c r="Q2"/>
  <c r="T57" s="1"/>
  <c r="P2"/>
  <c r="T151" s="1"/>
  <c r="B2"/>
  <c r="T3" i="1"/>
  <c r="U4" i="17" l="1"/>
  <c r="Q9"/>
  <c r="U10"/>
  <c r="T15"/>
  <c r="Q15"/>
  <c r="U16"/>
  <c r="T21"/>
  <c r="Q21"/>
  <c r="U22"/>
  <c r="T27"/>
  <c r="Q27"/>
  <c r="U28"/>
  <c r="T33"/>
  <c r="Q33"/>
  <c r="U34"/>
  <c r="R37"/>
  <c r="Q3"/>
  <c r="R3"/>
  <c r="P3"/>
  <c r="T4"/>
  <c r="R9"/>
  <c r="P9"/>
  <c r="T10"/>
  <c r="P15"/>
  <c r="T16"/>
  <c r="P21"/>
  <c r="T22"/>
  <c r="P27"/>
  <c r="T28"/>
  <c r="P33"/>
  <c r="T34"/>
  <c r="Q37"/>
  <c r="O3"/>
  <c r="O9"/>
  <c r="U3"/>
  <c r="N4"/>
  <c r="T5"/>
  <c r="S6"/>
  <c r="Q7"/>
  <c r="U9"/>
  <c r="N10"/>
  <c r="T11"/>
  <c r="R13"/>
  <c r="P14"/>
  <c r="U15"/>
  <c r="N16"/>
  <c r="T17"/>
  <c r="R19"/>
  <c r="P20"/>
  <c r="U21"/>
  <c r="N22"/>
  <c r="T23"/>
  <c r="R25"/>
  <c r="P26"/>
  <c r="U27"/>
  <c r="N28"/>
  <c r="T29"/>
  <c r="R31"/>
  <c r="P32"/>
  <c r="U33"/>
  <c r="N34"/>
  <c r="R6"/>
  <c r="R18"/>
  <c r="S23"/>
  <c r="R24"/>
  <c r="S3"/>
  <c r="R4"/>
  <c r="Q5"/>
  <c r="P6"/>
  <c r="O7"/>
  <c r="U7"/>
  <c r="N8"/>
  <c r="T8"/>
  <c r="S9"/>
  <c r="R10"/>
  <c r="Q11"/>
  <c r="P12"/>
  <c r="O13"/>
  <c r="U13"/>
  <c r="N14"/>
  <c r="T14"/>
  <c r="R16"/>
  <c r="Q17"/>
  <c r="P18"/>
  <c r="O19"/>
  <c r="U19"/>
  <c r="N20"/>
  <c r="T20"/>
  <c r="R22"/>
  <c r="Q23"/>
  <c r="P24"/>
  <c r="O25"/>
  <c r="U25"/>
  <c r="N26"/>
  <c r="T26"/>
  <c r="R28"/>
  <c r="Q29"/>
  <c r="P30"/>
  <c r="O31"/>
  <c r="U31"/>
  <c r="N32"/>
  <c r="T32"/>
  <c r="R34"/>
  <c r="Q35"/>
  <c r="P36"/>
  <c r="O37"/>
  <c r="U37"/>
  <c r="P5"/>
  <c r="O6"/>
  <c r="U6"/>
  <c r="N7"/>
  <c r="T7"/>
  <c r="S8"/>
  <c r="P11"/>
  <c r="O12"/>
  <c r="U12"/>
  <c r="N13"/>
  <c r="T13"/>
  <c r="S14"/>
  <c r="P17"/>
  <c r="O18"/>
  <c r="U18"/>
  <c r="N19"/>
  <c r="T19"/>
  <c r="S20"/>
  <c r="P23"/>
  <c r="O24"/>
  <c r="U24"/>
  <c r="N25"/>
  <c r="T25"/>
  <c r="S26"/>
  <c r="P29"/>
  <c r="O30"/>
  <c r="U30"/>
  <c r="N31"/>
  <c r="T31"/>
  <c r="S32"/>
  <c r="P35"/>
  <c r="O36"/>
  <c r="U36"/>
  <c r="N37"/>
  <c r="T37"/>
  <c r="O5"/>
  <c r="U5"/>
  <c r="N6"/>
  <c r="T6"/>
  <c r="S7"/>
  <c r="O11"/>
  <c r="U11"/>
  <c r="N12"/>
  <c r="T12"/>
  <c r="S13"/>
  <c r="O17"/>
  <c r="U17"/>
  <c r="N18"/>
  <c r="T18"/>
  <c r="S19"/>
  <c r="O23"/>
  <c r="U23"/>
  <c r="N24"/>
  <c r="T24"/>
  <c r="S25"/>
  <c r="O29"/>
  <c r="U29"/>
  <c r="N30"/>
  <c r="T30"/>
  <c r="S31"/>
  <c r="O35"/>
  <c r="U35"/>
  <c r="N36"/>
  <c r="T36"/>
  <c r="S37"/>
  <c r="S12"/>
  <c r="S18"/>
  <c r="S24"/>
  <c r="S30"/>
  <c r="T35"/>
  <c r="S36"/>
  <c r="R36"/>
  <c r="S5"/>
  <c r="S11"/>
  <c r="R12"/>
  <c r="S17"/>
  <c r="S29"/>
  <c r="R30"/>
  <c r="S35"/>
  <c r="N3"/>
  <c r="O8"/>
  <c r="N9"/>
  <c r="O14"/>
  <c r="O20"/>
  <c r="O26"/>
  <c r="O32"/>
  <c r="P46" i="15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M2"/>
  <c r="N2"/>
  <c r="M3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4"/>
  <c r="N44"/>
  <c r="M45"/>
  <c r="N45"/>
  <c r="M46"/>
  <c r="N46"/>
  <c r="P46" i="14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M2"/>
  <c r="N2"/>
  <c r="M3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4"/>
  <c r="N44"/>
  <c r="M45"/>
  <c r="N45"/>
  <c r="M46"/>
  <c r="N46"/>
  <c r="P46" i="13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M2"/>
  <c r="N2"/>
  <c r="M3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4"/>
  <c r="N44"/>
  <c r="M45"/>
  <c r="N45"/>
  <c r="M46"/>
  <c r="N46"/>
  <c r="P46" i="12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M2"/>
  <c r="N2"/>
  <c r="M3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4"/>
  <c r="N44"/>
  <c r="M45"/>
  <c r="N45"/>
  <c r="M46"/>
  <c r="N46"/>
  <c r="T2" i="1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U34" i="7"/>
  <c r="T4"/>
  <c r="U4" s="1"/>
  <c r="T7"/>
  <c r="U7" s="1"/>
  <c r="T10"/>
  <c r="U10" s="1"/>
  <c r="T13"/>
  <c r="U13" s="1"/>
  <c r="T16"/>
  <c r="U16" s="1"/>
  <c r="T19"/>
  <c r="U19" s="1"/>
  <c r="T22"/>
  <c r="U22" s="1"/>
  <c r="T25"/>
  <c r="U25" s="1"/>
  <c r="T28"/>
  <c r="U28" s="1"/>
  <c r="T31"/>
  <c r="U31" s="1"/>
  <c r="S3"/>
  <c r="U3" s="1"/>
  <c r="S6"/>
  <c r="U6" s="1"/>
  <c r="S9"/>
  <c r="U9" s="1"/>
  <c r="S12"/>
  <c r="U12" s="1"/>
  <c r="S15"/>
  <c r="U15" s="1"/>
  <c r="S18"/>
  <c r="U18" s="1"/>
  <c r="S21"/>
  <c r="U21" s="1"/>
  <c r="S24"/>
  <c r="U24" s="1"/>
  <c r="S27"/>
  <c r="U27" s="1"/>
  <c r="S30"/>
  <c r="U30" s="1"/>
  <c r="S33"/>
  <c r="U33" s="1"/>
  <c r="S36"/>
  <c r="U36" s="1"/>
  <c r="S38"/>
  <c r="U38" s="1"/>
  <c r="S40"/>
  <c r="U40" s="1"/>
  <c r="S42"/>
  <c r="U42" s="1"/>
  <c r="S44"/>
  <c r="U44" s="1"/>
  <c r="S46"/>
  <c r="U46" s="1"/>
  <c r="S48"/>
  <c r="U48" s="1"/>
  <c r="S50"/>
  <c r="U50" s="1"/>
  <c r="S52"/>
  <c r="U52" s="1"/>
  <c r="S54"/>
  <c r="U54" s="1"/>
  <c r="S56"/>
  <c r="U56" s="1"/>
  <c r="S58"/>
  <c r="U58" s="1"/>
  <c r="S60"/>
  <c r="U60" s="1"/>
  <c r="S62"/>
  <c r="U62" s="1"/>
  <c r="S64"/>
  <c r="U64" s="1"/>
  <c r="S66"/>
  <c r="U66" s="1"/>
  <c r="S68"/>
  <c r="U68" s="1"/>
  <c r="S70"/>
  <c r="U70" s="1"/>
  <c r="S72"/>
  <c r="U72" s="1"/>
  <c r="S74"/>
  <c r="U74" s="1"/>
  <c r="S76"/>
  <c r="U76" s="1"/>
  <c r="S78"/>
  <c r="U78" s="1"/>
  <c r="S80"/>
  <c r="U80" s="1"/>
  <c r="S82"/>
  <c r="U82" s="1"/>
  <c r="S84"/>
  <c r="U84" s="1"/>
  <c r="S86"/>
  <c r="U86" s="1"/>
  <c r="S88"/>
  <c r="U88" s="1"/>
  <c r="S90"/>
  <c r="U90" s="1"/>
  <c r="S92"/>
  <c r="U92" s="1"/>
  <c r="S94"/>
  <c r="U94" s="1"/>
  <c r="S96"/>
  <c r="U96" s="1"/>
  <c r="S98"/>
  <c r="U98" s="1"/>
  <c r="S100"/>
  <c r="U100" s="1"/>
  <c r="S102"/>
  <c r="U102" s="1"/>
  <c r="S104"/>
  <c r="U104" s="1"/>
  <c r="S106"/>
  <c r="U106" s="1"/>
  <c r="S108"/>
  <c r="U108" s="1"/>
  <c r="S110"/>
  <c r="U110" s="1"/>
  <c r="S112"/>
  <c r="U112" s="1"/>
  <c r="S114"/>
  <c r="U114" s="1"/>
  <c r="S116"/>
  <c r="U116" s="1"/>
  <c r="S118"/>
  <c r="U118" s="1"/>
  <c r="S120"/>
  <c r="U120" s="1"/>
  <c r="S122"/>
  <c r="U122" s="1"/>
  <c r="S124"/>
  <c r="U124" s="1"/>
  <c r="S126"/>
  <c r="U126" s="1"/>
  <c r="S128"/>
  <c r="U128" s="1"/>
  <c r="S130"/>
  <c r="U130" s="1"/>
  <c r="S132"/>
  <c r="U132" s="1"/>
  <c r="S134"/>
  <c r="U134" s="1"/>
  <c r="S136"/>
  <c r="U136" s="1"/>
  <c r="S138"/>
  <c r="U138" s="1"/>
  <c r="S140"/>
  <c r="U140" s="1"/>
  <c r="S142"/>
  <c r="U142" s="1"/>
  <c r="S144"/>
  <c r="U144" s="1"/>
  <c r="S146"/>
  <c r="U146" s="1"/>
  <c r="S148"/>
  <c r="U148" s="1"/>
  <c r="S3" i="5"/>
  <c r="U3" s="1"/>
  <c r="S6"/>
  <c r="U6" s="1"/>
  <c r="S9"/>
  <c r="U9" s="1"/>
  <c r="S12"/>
  <c r="U12" s="1"/>
  <c r="S15"/>
  <c r="U15" s="1"/>
  <c r="S18"/>
  <c r="U18" s="1"/>
  <c r="S21"/>
  <c r="U21" s="1"/>
  <c r="S24"/>
  <c r="U24" s="1"/>
  <c r="S27"/>
  <c r="U27" s="1"/>
  <c r="S30"/>
  <c r="U30" s="1"/>
  <c r="S33"/>
  <c r="U33" s="1"/>
  <c r="S36"/>
  <c r="U36" s="1"/>
  <c r="S38"/>
  <c r="U38" s="1"/>
  <c r="S40"/>
  <c r="U40" s="1"/>
  <c r="S42"/>
  <c r="U42" s="1"/>
  <c r="S44"/>
  <c r="U44" s="1"/>
  <c r="S46"/>
  <c r="U46" s="1"/>
  <c r="S48"/>
  <c r="U48" s="1"/>
  <c r="S50"/>
  <c r="U50" s="1"/>
  <c r="S52"/>
  <c r="U52" s="1"/>
  <c r="S54"/>
  <c r="U54" s="1"/>
  <c r="S56"/>
  <c r="U56" s="1"/>
  <c r="S58"/>
  <c r="U58" s="1"/>
  <c r="S60"/>
  <c r="U60" s="1"/>
  <c r="S62"/>
  <c r="U62" s="1"/>
  <c r="S64"/>
  <c r="U64" s="1"/>
  <c r="S66"/>
  <c r="U66" s="1"/>
  <c r="S68"/>
  <c r="U68" s="1"/>
  <c r="S70"/>
  <c r="U70" s="1"/>
  <c r="S72"/>
  <c r="U72" s="1"/>
  <c r="S74"/>
  <c r="U74" s="1"/>
  <c r="S76"/>
  <c r="U76" s="1"/>
  <c r="S78"/>
  <c r="U78" s="1"/>
  <c r="S80"/>
  <c r="U80" s="1"/>
  <c r="S82"/>
  <c r="U82" s="1"/>
  <c r="S84"/>
  <c r="U84" s="1"/>
  <c r="S86"/>
  <c r="U86" s="1"/>
  <c r="S88"/>
  <c r="U88" s="1"/>
  <c r="S90"/>
  <c r="U90" s="1"/>
  <c r="S92"/>
  <c r="U92" s="1"/>
  <c r="S94"/>
  <c r="U94" s="1"/>
  <c r="S96"/>
  <c r="U96" s="1"/>
  <c r="S98"/>
  <c r="U98" s="1"/>
  <c r="S100"/>
  <c r="U100" s="1"/>
  <c r="S102"/>
  <c r="U102" s="1"/>
  <c r="S104"/>
  <c r="U104" s="1"/>
  <c r="S106"/>
  <c r="U106" s="1"/>
  <c r="S108"/>
  <c r="U108" s="1"/>
  <c r="S110"/>
  <c r="U110" s="1"/>
  <c r="S112"/>
  <c r="U112" s="1"/>
  <c r="S114"/>
  <c r="U114" s="1"/>
  <c r="S116"/>
  <c r="U116" s="1"/>
  <c r="S118"/>
  <c r="U118" s="1"/>
  <c r="S120"/>
  <c r="U120" s="1"/>
  <c r="S122"/>
  <c r="U122" s="1"/>
  <c r="S124"/>
  <c r="U124" s="1"/>
  <c r="S126"/>
  <c r="U126" s="1"/>
  <c r="S128"/>
  <c r="U128" s="1"/>
  <c r="S130"/>
  <c r="U130" s="1"/>
  <c r="S132"/>
  <c r="U132" s="1"/>
  <c r="S134"/>
  <c r="U134" s="1"/>
  <c r="S136"/>
  <c r="U136" s="1"/>
  <c r="S138"/>
  <c r="U138" s="1"/>
  <c r="S140"/>
  <c r="U140" s="1"/>
  <c r="S142"/>
  <c r="U142" s="1"/>
  <c r="S144"/>
  <c r="U144" s="1"/>
  <c r="S146"/>
  <c r="U146" s="1"/>
  <c r="S148"/>
  <c r="U148" s="1"/>
  <c r="S150"/>
  <c r="U150" s="1"/>
  <c r="T4"/>
  <c r="T7"/>
  <c r="T10"/>
  <c r="T13"/>
  <c r="T16"/>
  <c r="T19"/>
  <c r="T22"/>
  <c r="T25"/>
  <c r="T28"/>
  <c r="T31"/>
  <c r="S10"/>
  <c r="S19"/>
  <c r="U19" s="1"/>
  <c r="T91"/>
  <c r="T93"/>
  <c r="T95"/>
  <c r="T97"/>
  <c r="T99"/>
  <c r="T101"/>
  <c r="T103"/>
  <c r="T105"/>
  <c r="T107"/>
  <c r="T109"/>
  <c r="T111"/>
  <c r="T113"/>
  <c r="T115"/>
  <c r="T117"/>
  <c r="T119"/>
  <c r="T121"/>
  <c r="T123"/>
  <c r="T125"/>
  <c r="T127"/>
  <c r="T129"/>
  <c r="T131"/>
  <c r="T133"/>
  <c r="T135"/>
  <c r="T137"/>
  <c r="T139"/>
  <c r="T141"/>
  <c r="T143"/>
  <c r="T145"/>
  <c r="T147"/>
  <c r="T149"/>
  <c r="T151"/>
  <c r="S13"/>
  <c r="S16"/>
  <c r="U16" s="1"/>
  <c r="S25"/>
  <c r="S34"/>
  <c r="U34" s="1"/>
  <c r="T2"/>
  <c r="T5"/>
  <c r="T8"/>
  <c r="T11"/>
  <c r="T14"/>
  <c r="T17"/>
  <c r="T20"/>
  <c r="T23"/>
  <c r="T26"/>
  <c r="T29"/>
  <c r="T32"/>
  <c r="S37"/>
  <c r="U37" s="1"/>
  <c r="S39"/>
  <c r="U39" s="1"/>
  <c r="S41"/>
  <c r="U41" s="1"/>
  <c r="S43"/>
  <c r="U43" s="1"/>
  <c r="S45"/>
  <c r="U45" s="1"/>
  <c r="S47"/>
  <c r="U47" s="1"/>
  <c r="S49"/>
  <c r="U49" s="1"/>
  <c r="S51"/>
  <c r="U51" s="1"/>
  <c r="S53"/>
  <c r="U53" s="1"/>
  <c r="S55"/>
  <c r="U55" s="1"/>
  <c r="S57"/>
  <c r="U57" s="1"/>
  <c r="S59"/>
  <c r="U59" s="1"/>
  <c r="S61"/>
  <c r="U61" s="1"/>
  <c r="S63"/>
  <c r="U63" s="1"/>
  <c r="S65"/>
  <c r="U65" s="1"/>
  <c r="S67"/>
  <c r="U67" s="1"/>
  <c r="S69"/>
  <c r="U69" s="1"/>
  <c r="S71"/>
  <c r="U71" s="1"/>
  <c r="S73"/>
  <c r="U73" s="1"/>
  <c r="S75"/>
  <c r="U75" s="1"/>
  <c r="S77"/>
  <c r="U77" s="1"/>
  <c r="S79"/>
  <c r="U79" s="1"/>
  <c r="S81"/>
  <c r="U81" s="1"/>
  <c r="S83"/>
  <c r="U83" s="1"/>
  <c r="S85"/>
  <c r="U85" s="1"/>
  <c r="S87"/>
  <c r="U87" s="1"/>
  <c r="S89"/>
  <c r="U89" s="1"/>
  <c r="S91"/>
  <c r="S93"/>
  <c r="U93" s="1"/>
  <c r="S95"/>
  <c r="S97"/>
  <c r="U97" s="1"/>
  <c r="S99"/>
  <c r="S101"/>
  <c r="S103"/>
  <c r="S105"/>
  <c r="U105" s="1"/>
  <c r="S107"/>
  <c r="S109"/>
  <c r="U109" s="1"/>
  <c r="S111"/>
  <c r="S113"/>
  <c r="S115"/>
  <c r="S117"/>
  <c r="U117" s="1"/>
  <c r="S119"/>
  <c r="S121"/>
  <c r="U121" s="1"/>
  <c r="S123"/>
  <c r="S125"/>
  <c r="S127"/>
  <c r="S129"/>
  <c r="U129" s="1"/>
  <c r="S131"/>
  <c r="S133"/>
  <c r="U133" s="1"/>
  <c r="S135"/>
  <c r="S137"/>
  <c r="S139"/>
  <c r="S141"/>
  <c r="U141" s="1"/>
  <c r="S143"/>
  <c r="S145"/>
  <c r="U145" s="1"/>
  <c r="S147"/>
  <c r="S149"/>
  <c r="S151"/>
  <c r="S4"/>
  <c r="U4" s="1"/>
  <c r="S7"/>
  <c r="S22"/>
  <c r="U22" s="1"/>
  <c r="S28"/>
  <c r="S31"/>
  <c r="S2"/>
  <c r="S5"/>
  <c r="U5" s="1"/>
  <c r="S8"/>
  <c r="S11"/>
  <c r="S14"/>
  <c r="U14" s="1"/>
  <c r="S17"/>
  <c r="S20"/>
  <c r="S23"/>
  <c r="U23" s="1"/>
  <c r="S26"/>
  <c r="S29"/>
  <c r="S32"/>
  <c r="U32" s="1"/>
  <c r="U2" i="3"/>
  <c r="U5"/>
  <c r="U8"/>
  <c r="U11"/>
  <c r="U14"/>
  <c r="U17"/>
  <c r="U20"/>
  <c r="U23"/>
  <c r="U26"/>
  <c r="U29"/>
  <c r="U32"/>
  <c r="U35"/>
  <c r="U150"/>
  <c r="T4"/>
  <c r="T7"/>
  <c r="T10"/>
  <c r="T13"/>
  <c r="T16"/>
  <c r="T19"/>
  <c r="T22"/>
  <c r="T25"/>
  <c r="T28"/>
  <c r="T31"/>
  <c r="T34"/>
  <c r="S4"/>
  <c r="S7"/>
  <c r="S10"/>
  <c r="S13"/>
  <c r="S16"/>
  <c r="U16" s="1"/>
  <c r="S19"/>
  <c r="S22"/>
  <c r="S25"/>
  <c r="S28"/>
  <c r="S31"/>
  <c r="U31" s="1"/>
  <c r="S34"/>
  <c r="U34" s="1"/>
  <c r="T37"/>
  <c r="T39"/>
  <c r="T41"/>
  <c r="T43"/>
  <c r="T45"/>
  <c r="T47"/>
  <c r="T49"/>
  <c r="T51"/>
  <c r="T53"/>
  <c r="T55"/>
  <c r="T59"/>
  <c r="T61"/>
  <c r="T63"/>
  <c r="T65"/>
  <c r="T67"/>
  <c r="T69"/>
  <c r="T71"/>
  <c r="T73"/>
  <c r="T75"/>
  <c r="T77"/>
  <c r="T79"/>
  <c r="T81"/>
  <c r="T83"/>
  <c r="T85"/>
  <c r="T87"/>
  <c r="T89"/>
  <c r="T91"/>
  <c r="T93"/>
  <c r="T95"/>
  <c r="T97"/>
  <c r="T99"/>
  <c r="T101"/>
  <c r="T103"/>
  <c r="T105"/>
  <c r="T107"/>
  <c r="T109"/>
  <c r="T111"/>
  <c r="T113"/>
  <c r="T115"/>
  <c r="T117"/>
  <c r="T119"/>
  <c r="T121"/>
  <c r="T123"/>
  <c r="T125"/>
  <c r="T127"/>
  <c r="T129"/>
  <c r="T131"/>
  <c r="T133"/>
  <c r="T135"/>
  <c r="T137"/>
  <c r="T139"/>
  <c r="T141"/>
  <c r="T143"/>
  <c r="T145"/>
  <c r="T147"/>
  <c r="T149"/>
  <c r="S37"/>
  <c r="S39"/>
  <c r="S41"/>
  <c r="U41" s="1"/>
  <c r="S43"/>
  <c r="U43" s="1"/>
  <c r="S45"/>
  <c r="S47"/>
  <c r="S49"/>
  <c r="S51"/>
  <c r="S53"/>
  <c r="U53" s="1"/>
  <c r="S55"/>
  <c r="U55" s="1"/>
  <c r="S57"/>
  <c r="U57" s="1"/>
  <c r="S59"/>
  <c r="S61"/>
  <c r="S63"/>
  <c r="S65"/>
  <c r="U65" s="1"/>
  <c r="S67"/>
  <c r="U67" s="1"/>
  <c r="S69"/>
  <c r="U69" s="1"/>
  <c r="S71"/>
  <c r="S73"/>
  <c r="S75"/>
  <c r="S77"/>
  <c r="U77" s="1"/>
  <c r="S79"/>
  <c r="S81"/>
  <c r="U81" s="1"/>
  <c r="S83"/>
  <c r="S85"/>
  <c r="S87"/>
  <c r="S89"/>
  <c r="U89" s="1"/>
  <c r="S91"/>
  <c r="S93"/>
  <c r="U93" s="1"/>
  <c r="S95"/>
  <c r="S97"/>
  <c r="S99"/>
  <c r="S101"/>
  <c r="U101" s="1"/>
  <c r="S103"/>
  <c r="S105"/>
  <c r="U105" s="1"/>
  <c r="S107"/>
  <c r="S109"/>
  <c r="S111"/>
  <c r="S113"/>
  <c r="U113" s="1"/>
  <c r="S115"/>
  <c r="S117"/>
  <c r="U117" s="1"/>
  <c r="S119"/>
  <c r="S121"/>
  <c r="S123"/>
  <c r="S125"/>
  <c r="U125" s="1"/>
  <c r="S127"/>
  <c r="S129"/>
  <c r="U129" s="1"/>
  <c r="S131"/>
  <c r="S133"/>
  <c r="S135"/>
  <c r="S137"/>
  <c r="U137" s="1"/>
  <c r="S139"/>
  <c r="S141"/>
  <c r="U141" s="1"/>
  <c r="S143"/>
  <c r="S145"/>
  <c r="S147"/>
  <c r="S149"/>
  <c r="U149" s="1"/>
  <c r="S151"/>
  <c r="U151" s="1"/>
  <c r="S3"/>
  <c r="U3" s="1"/>
  <c r="S6"/>
  <c r="U6" s="1"/>
  <c r="S9"/>
  <c r="U9" s="1"/>
  <c r="S12"/>
  <c r="U12" s="1"/>
  <c r="S15"/>
  <c r="U15" s="1"/>
  <c r="S18"/>
  <c r="U18" s="1"/>
  <c r="S21"/>
  <c r="U21" s="1"/>
  <c r="S24"/>
  <c r="U24" s="1"/>
  <c r="S27"/>
  <c r="U27" s="1"/>
  <c r="S30"/>
  <c r="U30" s="1"/>
  <c r="S33"/>
  <c r="U33" s="1"/>
  <c r="S36"/>
  <c r="U36" s="1"/>
  <c r="S38"/>
  <c r="U38" s="1"/>
  <c r="S40"/>
  <c r="U40" s="1"/>
  <c r="S42"/>
  <c r="U42" s="1"/>
  <c r="S44"/>
  <c r="U44" s="1"/>
  <c r="S46"/>
  <c r="U46" s="1"/>
  <c r="S48"/>
  <c r="U48" s="1"/>
  <c r="S50"/>
  <c r="U50" s="1"/>
  <c r="S52"/>
  <c r="U52" s="1"/>
  <c r="S54"/>
  <c r="U54" s="1"/>
  <c r="S56"/>
  <c r="U56" s="1"/>
  <c r="S58"/>
  <c r="U58" s="1"/>
  <c r="S60"/>
  <c r="U60" s="1"/>
  <c r="S62"/>
  <c r="U62" s="1"/>
  <c r="S64"/>
  <c r="U64" s="1"/>
  <c r="S66"/>
  <c r="U66" s="1"/>
  <c r="S68"/>
  <c r="U68" s="1"/>
  <c r="S70"/>
  <c r="U70" s="1"/>
  <c r="S72"/>
  <c r="U72" s="1"/>
  <c r="S74"/>
  <c r="U74" s="1"/>
  <c r="S76"/>
  <c r="U76" s="1"/>
  <c r="S78"/>
  <c r="U78" s="1"/>
  <c r="S80"/>
  <c r="U80" s="1"/>
  <c r="S82"/>
  <c r="U82" s="1"/>
  <c r="S84"/>
  <c r="U84" s="1"/>
  <c r="S86"/>
  <c r="U86" s="1"/>
  <c r="S88"/>
  <c r="U88" s="1"/>
  <c r="S90"/>
  <c r="U90" s="1"/>
  <c r="S92"/>
  <c r="U92" s="1"/>
  <c r="S94"/>
  <c r="U94" s="1"/>
  <c r="S96"/>
  <c r="U96" s="1"/>
  <c r="S98"/>
  <c r="U98" s="1"/>
  <c r="S100"/>
  <c r="U100" s="1"/>
  <c r="S102"/>
  <c r="U102" s="1"/>
  <c r="S104"/>
  <c r="U104" s="1"/>
  <c r="S106"/>
  <c r="U106" s="1"/>
  <c r="S108"/>
  <c r="U108" s="1"/>
  <c r="S110"/>
  <c r="U110" s="1"/>
  <c r="S112"/>
  <c r="U112" s="1"/>
  <c r="S114"/>
  <c r="U114" s="1"/>
  <c r="S116"/>
  <c r="U116" s="1"/>
  <c r="S118"/>
  <c r="U118" s="1"/>
  <c r="S120"/>
  <c r="U120" s="1"/>
  <c r="S122"/>
  <c r="U122" s="1"/>
  <c r="S124"/>
  <c r="U124" s="1"/>
  <c r="S126"/>
  <c r="U126" s="1"/>
  <c r="S128"/>
  <c r="U128" s="1"/>
  <c r="S130"/>
  <c r="U130" s="1"/>
  <c r="S132"/>
  <c r="U132" s="1"/>
  <c r="S134"/>
  <c r="U134" s="1"/>
  <c r="S136"/>
  <c r="U136" s="1"/>
  <c r="S138"/>
  <c r="U138" s="1"/>
  <c r="S140"/>
  <c r="U140" s="1"/>
  <c r="S142"/>
  <c r="U142" s="1"/>
  <c r="S144"/>
  <c r="U144" s="1"/>
  <c r="S146"/>
  <c r="U146" s="1"/>
  <c r="S148"/>
  <c r="U148" s="1"/>
  <c r="S97" i="1"/>
  <c r="S103"/>
  <c r="S109"/>
  <c r="U109" s="1"/>
  <c r="S115"/>
  <c r="S121"/>
  <c r="S127"/>
  <c r="S133"/>
  <c r="S139"/>
  <c r="S145"/>
  <c r="S151"/>
  <c r="S3"/>
  <c r="S9"/>
  <c r="S15"/>
  <c r="S27"/>
  <c r="S39"/>
  <c r="S57"/>
  <c r="S75"/>
  <c r="S96"/>
  <c r="S108"/>
  <c r="S120"/>
  <c r="S132"/>
  <c r="S144"/>
  <c r="S8"/>
  <c r="U8" s="1"/>
  <c r="S20"/>
  <c r="S32"/>
  <c r="S44"/>
  <c r="U44" s="1"/>
  <c r="S56"/>
  <c r="S68"/>
  <c r="S80"/>
  <c r="S101"/>
  <c r="S113"/>
  <c r="S125"/>
  <c r="S137"/>
  <c r="S149"/>
  <c r="S13"/>
  <c r="S25"/>
  <c r="S37"/>
  <c r="S49"/>
  <c r="S61"/>
  <c r="S73"/>
  <c r="S85"/>
  <c r="S106"/>
  <c r="S142"/>
  <c r="S12"/>
  <c r="U12" s="1"/>
  <c r="S24"/>
  <c r="S42"/>
  <c r="S60"/>
  <c r="S72"/>
  <c r="S84"/>
  <c r="S35"/>
  <c r="S47"/>
  <c r="S53"/>
  <c r="S71"/>
  <c r="S77"/>
  <c r="S94"/>
  <c r="S112"/>
  <c r="S118"/>
  <c r="S124"/>
  <c r="S136"/>
  <c r="S36"/>
  <c r="S90"/>
  <c r="S65"/>
  <c r="S89"/>
  <c r="S93"/>
  <c r="S99"/>
  <c r="S105"/>
  <c r="S111"/>
  <c r="S117"/>
  <c r="U117" s="1"/>
  <c r="S123"/>
  <c r="S129"/>
  <c r="S135"/>
  <c r="S141"/>
  <c r="S147"/>
  <c r="S5"/>
  <c r="U5" s="1"/>
  <c r="S11"/>
  <c r="S17"/>
  <c r="S23"/>
  <c r="S29"/>
  <c r="S41"/>
  <c r="S59"/>
  <c r="S83"/>
  <c r="S92"/>
  <c r="S98"/>
  <c r="S104"/>
  <c r="S110"/>
  <c r="S116"/>
  <c r="U116" s="1"/>
  <c r="S122"/>
  <c r="S128"/>
  <c r="S134"/>
  <c r="S140"/>
  <c r="S146"/>
  <c r="S4"/>
  <c r="S10"/>
  <c r="S16"/>
  <c r="S22"/>
  <c r="S28"/>
  <c r="S34"/>
  <c r="S40"/>
  <c r="S46"/>
  <c r="S52"/>
  <c r="S58"/>
  <c r="S64"/>
  <c r="S70"/>
  <c r="S76"/>
  <c r="S82"/>
  <c r="S88"/>
  <c r="S21"/>
  <c r="S33"/>
  <c r="S45"/>
  <c r="S51"/>
  <c r="U51" s="1"/>
  <c r="S63"/>
  <c r="S69"/>
  <c r="S81"/>
  <c r="S87"/>
  <c r="S102"/>
  <c r="S114"/>
  <c r="S126"/>
  <c r="S138"/>
  <c r="S150"/>
  <c r="S14"/>
  <c r="S26"/>
  <c r="S38"/>
  <c r="S50"/>
  <c r="S62"/>
  <c r="S74"/>
  <c r="S86"/>
  <c r="S95"/>
  <c r="S107"/>
  <c r="S119"/>
  <c r="S131"/>
  <c r="S143"/>
  <c r="S7"/>
  <c r="S19"/>
  <c r="S31"/>
  <c r="U31" s="1"/>
  <c r="S43"/>
  <c r="S55"/>
  <c r="S67"/>
  <c r="S79"/>
  <c r="S91"/>
  <c r="S100"/>
  <c r="U100" s="1"/>
  <c r="S130"/>
  <c r="S148"/>
  <c r="S6"/>
  <c r="S18"/>
  <c r="S30"/>
  <c r="S48"/>
  <c r="S54"/>
  <c r="S66"/>
  <c r="S78"/>
  <c r="Q46" i="15" l="1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Q46" i="14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Q46" i="13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Q46" i="12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 i="11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U123" i="5"/>
  <c r="U11"/>
  <c r="U28"/>
  <c r="U135"/>
  <c r="U99"/>
  <c r="U17"/>
  <c r="U31"/>
  <c r="U29"/>
  <c r="U147"/>
  <c r="U111"/>
  <c r="U151"/>
  <c r="U139"/>
  <c r="U127"/>
  <c r="U115"/>
  <c r="U103"/>
  <c r="U91"/>
  <c r="U13"/>
  <c r="U26"/>
  <c r="U8"/>
  <c r="U7"/>
  <c r="U143"/>
  <c r="U131"/>
  <c r="U119"/>
  <c r="U107"/>
  <c r="U95"/>
  <c r="U25"/>
  <c r="U10"/>
  <c r="U149"/>
  <c r="U137"/>
  <c r="U125"/>
  <c r="U113"/>
  <c r="U101"/>
  <c r="U20"/>
  <c r="U2"/>
  <c r="U13" i="3"/>
  <c r="U139"/>
  <c r="U115"/>
  <c r="U91"/>
  <c r="U22"/>
  <c r="U4"/>
  <c r="U127"/>
  <c r="U103"/>
  <c r="U79"/>
  <c r="U19"/>
  <c r="U45"/>
  <c r="U143"/>
  <c r="U131"/>
  <c r="U119"/>
  <c r="U107"/>
  <c r="U95"/>
  <c r="U83"/>
  <c r="U71"/>
  <c r="U59"/>
  <c r="U47"/>
  <c r="U145"/>
  <c r="U133"/>
  <c r="U121"/>
  <c r="U109"/>
  <c r="U97"/>
  <c r="U85"/>
  <c r="U73"/>
  <c r="U61"/>
  <c r="U49"/>
  <c r="U37"/>
  <c r="U25"/>
  <c r="U7"/>
  <c r="U147"/>
  <c r="U135"/>
  <c r="U123"/>
  <c r="U111"/>
  <c r="U99"/>
  <c r="U87"/>
  <c r="U75"/>
  <c r="U63"/>
  <c r="U51"/>
  <c r="U39"/>
  <c r="U28"/>
  <c r="U10"/>
  <c r="U66" i="1"/>
  <c r="U138"/>
  <c r="U88"/>
  <c r="U52"/>
  <c r="U16"/>
  <c r="U124"/>
  <c r="U144"/>
  <c r="U18"/>
  <c r="U79"/>
  <c r="U7"/>
  <c r="U86"/>
  <c r="U14"/>
  <c r="U87"/>
  <c r="U64"/>
  <c r="U28"/>
  <c r="U77"/>
  <c r="U72"/>
  <c r="U25"/>
  <c r="U101"/>
  <c r="U96"/>
  <c r="U15"/>
  <c r="U97"/>
  <c r="U30"/>
  <c r="U91"/>
  <c r="U19"/>
  <c r="U95"/>
  <c r="U26"/>
  <c r="U102"/>
  <c r="U45"/>
  <c r="U70"/>
  <c r="U34"/>
  <c r="U146"/>
  <c r="U110"/>
  <c r="U147"/>
  <c r="U111"/>
  <c r="U90"/>
  <c r="U94"/>
  <c r="U84"/>
  <c r="U142"/>
  <c r="U37"/>
  <c r="U113"/>
  <c r="U108"/>
  <c r="U27"/>
  <c r="U139"/>
  <c r="U103"/>
  <c r="U130"/>
  <c r="U50"/>
  <c r="U122"/>
  <c r="U83"/>
  <c r="U11"/>
  <c r="U123"/>
  <c r="U89"/>
  <c r="U151"/>
  <c r="U33"/>
  <c r="U140"/>
  <c r="U104"/>
  <c r="U29"/>
  <c r="U141"/>
  <c r="U105"/>
  <c r="U36"/>
  <c r="U106"/>
  <c r="U20"/>
  <c r="U133"/>
  <c r="U41"/>
  <c r="U114"/>
  <c r="U40"/>
  <c r="U59"/>
  <c r="U65"/>
  <c r="U125"/>
  <c r="U39"/>
  <c r="U43"/>
  <c r="U119"/>
  <c r="U126"/>
  <c r="U82"/>
  <c r="U10"/>
  <c r="U118"/>
  <c r="U47"/>
  <c r="U24"/>
  <c r="U61"/>
  <c r="U137"/>
  <c r="U56"/>
  <c r="U132"/>
  <c r="U57"/>
  <c r="U115"/>
  <c r="U32"/>
  <c r="U48"/>
  <c r="U107"/>
  <c r="U4"/>
  <c r="U112"/>
  <c r="U49"/>
  <c r="U120"/>
  <c r="U145"/>
  <c r="U63"/>
  <c r="U148"/>
  <c r="U131"/>
  <c r="U128"/>
  <c r="U17"/>
  <c r="U129"/>
  <c r="U93"/>
  <c r="U53"/>
  <c r="U42"/>
  <c r="U73"/>
  <c r="U149"/>
  <c r="U68"/>
  <c r="U75"/>
  <c r="U3"/>
  <c r="U121"/>
  <c r="U38"/>
  <c r="U76"/>
  <c r="U35"/>
  <c r="U54"/>
  <c r="U46"/>
  <c r="U55"/>
  <c r="U62"/>
  <c r="U69"/>
  <c r="U92"/>
  <c r="U78"/>
  <c r="U6"/>
  <c r="U67"/>
  <c r="U143"/>
  <c r="U74"/>
  <c r="U150"/>
  <c r="U81"/>
  <c r="U21"/>
  <c r="U58"/>
  <c r="U22"/>
  <c r="U134"/>
  <c r="U98"/>
  <c r="U23"/>
  <c r="U135"/>
  <c r="U99"/>
  <c r="U136"/>
  <c r="U71"/>
  <c r="U60"/>
  <c r="U85"/>
  <c r="U13"/>
  <c r="U80"/>
  <c r="U2"/>
  <c r="U9"/>
  <c r="U127"/>
</calcChain>
</file>

<file path=xl/connections.xml><?xml version="1.0" encoding="utf-8"?>
<connections xmlns="http://schemas.openxmlformats.org/spreadsheetml/2006/main">
  <connection id="1" name="CO2_rcp2p6_1950_2099" type="6" refreshedVersion="3" background="1" saveData="1">
    <textPr codePage="850" sourceFile="E:\git\3D-CMCC-FEM\software\3D-CMCC-Forest-Model\input\Soroe\ISIMIP\CO2\CO2_rcp2p6_1950_2099.txt">
      <textFields count="2">
        <textField/>
        <textField/>
      </textFields>
    </textPr>
  </connection>
  <connection id="2" name="CO2_rcp4p5_1950_2099" type="6" refreshedVersion="3" background="1" saveData="1">
    <textPr codePage="850" sourceFile="E:\git\3D-CMCC-FEM\software\3D-CMCC-Forest-Model\input\Soroe\ISIMIP\CO2\CO2_rcp4p5_1950_2099.txt">
      <textFields count="2">
        <textField/>
        <textField/>
      </textFields>
    </textPr>
  </connection>
  <connection id="3" name="CO2_rcp6p0_1950_2099" type="6" refreshedVersion="3" background="1" saveData="1">
    <textPr codePage="850" sourceFile="E:\git\3D-CMCC-FEM\software\3D-CMCC-Forest-Model\input\Soroe\ISIMIP\CO2\CO2_rcp6p0_1950_2099.txt">
      <textFields count="2">
        <textField/>
        <textField/>
      </textFields>
    </textPr>
  </connection>
  <connection id="4" name="CO2_rcp8p5_1950_2099" type="6" refreshedVersion="3" background="1" saveData="1">
    <textPr codePage="850" sourceFile="E:\git\3D-CMCC-FEM\software\3D-CMCC-Forest-Model\input\Soroe\ISIMIP\CO2\CO2_rcp8p5_1950_2099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<sst xmlns="http://schemas.openxmlformats.org/spreadsheetml/2006/main" count="224" uniqueCount="56">
  <si>
    <t>T</t>
  </si>
  <si>
    <t>TK</t>
  </si>
  <si>
    <t>Rgas</t>
  </si>
  <si>
    <t>Ea1</t>
  </si>
  <si>
    <t>A1</t>
  </si>
  <si>
    <t>Ea2</t>
  </si>
  <si>
    <t>A2</t>
  </si>
  <si>
    <t>EaKO2</t>
  </si>
  <si>
    <t>AKO2</t>
  </si>
  <si>
    <t>Eatau</t>
  </si>
  <si>
    <t>Atau</t>
  </si>
  <si>
    <t>CO2ref</t>
  </si>
  <si>
    <t>O2</t>
  </si>
  <si>
    <t>year</t>
  </si>
  <si>
    <t>CO2_ppm rcp8.5</t>
  </si>
  <si>
    <t>v1</t>
  </si>
  <si>
    <t>v2</t>
  </si>
  <si>
    <t>tau</t>
  </si>
  <si>
    <t>KmCO2</t>
  </si>
  <si>
    <t>KO2</t>
  </si>
  <si>
    <t>FCO2</t>
  </si>
  <si>
    <t>FCO2 8.5</t>
  </si>
  <si>
    <t>CO2_ppm 6.0</t>
  </si>
  <si>
    <t>CO2_ppm 4.5</t>
  </si>
  <si>
    <t>CO2_ppm 2.6</t>
  </si>
  <si>
    <t>FCO2 6.0</t>
  </si>
  <si>
    <t>FCO2 4.5</t>
  </si>
  <si>
    <t>FCO2 2.6</t>
  </si>
  <si>
    <t>CO2_ppm 8.5</t>
  </si>
  <si>
    <t>Ea</t>
  </si>
  <si>
    <t>A</t>
  </si>
  <si>
    <t>Temp (C°)</t>
  </si>
  <si>
    <t>FCO2 RCP8.5</t>
  </si>
  <si>
    <t>FCO2 RCP4.5</t>
  </si>
  <si>
    <t>FCO2 RCP2.6</t>
  </si>
  <si>
    <t>FCO2 RCP6.0</t>
  </si>
  <si>
    <t>Poli FCO2 8.5</t>
  </si>
  <si>
    <t>Poli FCO2  6.0</t>
  </si>
  <si>
    <t>Poli FCO2 4.5</t>
  </si>
  <si>
    <t>Poli FCO2 2.6</t>
  </si>
  <si>
    <t>tmin</t>
  </si>
  <si>
    <t>topt</t>
  </si>
  <si>
    <t>tmax</t>
  </si>
  <si>
    <t>FCO2 8.5 * FT</t>
  </si>
  <si>
    <t>FCO2 6.0 * FT</t>
  </si>
  <si>
    <t>FCO2 4.5 * FT</t>
  </si>
  <si>
    <t>FCO2 2.6 * FT</t>
  </si>
  <si>
    <t>fCO2 RCP8.5</t>
  </si>
  <si>
    <t>fCO2 RCP6.0</t>
  </si>
  <si>
    <t>fCO2 RCP4.5</t>
  </si>
  <si>
    <t>fCO2 RCP2.6</t>
  </si>
  <si>
    <t>fCO2 * fT (RCP 4.5)</t>
  </si>
  <si>
    <t>fCO2 * fT (RCP 2.6)</t>
  </si>
  <si>
    <t>fCO2 * fT (RCP 6.0 )</t>
  </si>
  <si>
    <t>fCO2 * fT (RCP 8.5)</t>
  </si>
  <si>
    <t>fCO2 * fT (Control)</t>
  </si>
</sst>
</file>

<file path=xl/styles.xml><?xml version="1.0" encoding="utf-8"?>
<styleSheet xmlns="http://schemas.openxmlformats.org/spreadsheetml/2006/main">
  <numFmts count="2">
    <numFmt numFmtId="164" formatCode="0.000000000000"/>
    <numFmt numFmtId="165" formatCode="0.000000"/>
  </numFmts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0" fillId="2" borderId="0" xfId="0" applyFill="1"/>
    <xf numFmtId="164" fontId="0" fillId="0" borderId="2" xfId="0" applyNumberFormat="1" applyBorder="1"/>
    <xf numFmtId="164" fontId="0" fillId="0" borderId="0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2" fontId="0" fillId="0" borderId="3" xfId="0" applyNumberFormat="1" applyBorder="1"/>
    <xf numFmtId="2" fontId="0" fillId="0" borderId="5" xfId="0" applyNumberFormat="1" applyBorder="1"/>
    <xf numFmtId="0" fontId="0" fillId="0" borderId="0" xfId="0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007F00"/>
      <color rgb="FF0000FF"/>
      <color rgb="FFFF00FF"/>
      <color rgb="FFFF0000"/>
      <color rgb="FF007E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lineChart>
        <c:grouping val="standard"/>
        <c:ser>
          <c:idx val="0"/>
          <c:order val="0"/>
          <c:tx>
            <c:strRef>
              <c:f>'Fco2 8.5'!$U$1</c:f>
              <c:strCache>
                <c:ptCount val="1"/>
                <c:pt idx="0">
                  <c:v>FCO2</c:v>
                </c:pt>
              </c:strCache>
            </c:strRef>
          </c:tx>
          <c:marker>
            <c:symbol val="none"/>
          </c:marker>
          <c:cat>
            <c:numRef>
              <c:f>'Fco2 8.5'!$D$2:$D$151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399.00400000000002</c:v>
                </c:pt>
                <c:pt idx="65">
                  <c:v>401.62799999999999</c:v>
                </c:pt>
                <c:pt idx="66">
                  <c:v>404.32799999999997</c:v>
                </c:pt>
                <c:pt idx="67">
                  <c:v>407.096</c:v>
                </c:pt>
                <c:pt idx="68">
                  <c:v>409.92700000000002</c:v>
                </c:pt>
                <c:pt idx="69">
                  <c:v>412.822</c:v>
                </c:pt>
                <c:pt idx="70">
                  <c:v>415.78</c:v>
                </c:pt>
                <c:pt idx="71">
                  <c:v>418.79599999999999</c:v>
                </c:pt>
                <c:pt idx="72">
                  <c:v>421.86399999999998</c:v>
                </c:pt>
                <c:pt idx="73">
                  <c:v>424.995</c:v>
                </c:pt>
                <c:pt idx="74">
                  <c:v>428.197</c:v>
                </c:pt>
                <c:pt idx="75">
                  <c:v>431.47500000000002</c:v>
                </c:pt>
                <c:pt idx="76">
                  <c:v>434.82600000000002</c:v>
                </c:pt>
                <c:pt idx="77">
                  <c:v>438.245</c:v>
                </c:pt>
                <c:pt idx="78">
                  <c:v>441.721</c:v>
                </c:pt>
                <c:pt idx="79">
                  <c:v>445.25099999999998</c:v>
                </c:pt>
                <c:pt idx="80">
                  <c:v>448.83499999999998</c:v>
                </c:pt>
                <c:pt idx="81">
                  <c:v>452.47399999999999</c:v>
                </c:pt>
                <c:pt idx="82">
                  <c:v>456.17700000000002</c:v>
                </c:pt>
                <c:pt idx="83">
                  <c:v>459.964</c:v>
                </c:pt>
                <c:pt idx="84">
                  <c:v>463.85199999999998</c:v>
                </c:pt>
                <c:pt idx="85">
                  <c:v>467.85</c:v>
                </c:pt>
                <c:pt idx="86">
                  <c:v>471.96</c:v>
                </c:pt>
                <c:pt idx="87">
                  <c:v>476.18200000000002</c:v>
                </c:pt>
                <c:pt idx="88">
                  <c:v>480.50799999999998</c:v>
                </c:pt>
                <c:pt idx="89">
                  <c:v>484.92700000000002</c:v>
                </c:pt>
                <c:pt idx="90">
                  <c:v>489.435</c:v>
                </c:pt>
                <c:pt idx="91">
                  <c:v>494.03199999999998</c:v>
                </c:pt>
                <c:pt idx="92">
                  <c:v>498.73</c:v>
                </c:pt>
                <c:pt idx="93">
                  <c:v>503.53</c:v>
                </c:pt>
                <c:pt idx="94">
                  <c:v>508.43299999999999</c:v>
                </c:pt>
                <c:pt idx="95">
                  <c:v>513.45600000000002</c:v>
                </c:pt>
                <c:pt idx="96">
                  <c:v>518.61099999999999</c:v>
                </c:pt>
                <c:pt idx="97">
                  <c:v>523.9</c:v>
                </c:pt>
                <c:pt idx="98">
                  <c:v>529.32399999999996</c:v>
                </c:pt>
                <c:pt idx="99">
                  <c:v>534.875</c:v>
                </c:pt>
                <c:pt idx="100">
                  <c:v>540.54300000000001</c:v>
                </c:pt>
                <c:pt idx="101">
                  <c:v>546.322</c:v>
                </c:pt>
                <c:pt idx="102">
                  <c:v>552.21199999999999</c:v>
                </c:pt>
                <c:pt idx="103">
                  <c:v>558.21199999999999</c:v>
                </c:pt>
                <c:pt idx="104">
                  <c:v>564.31299999999999</c:v>
                </c:pt>
                <c:pt idx="105">
                  <c:v>570.51700000000005</c:v>
                </c:pt>
                <c:pt idx="106">
                  <c:v>576.84299999999996</c:v>
                </c:pt>
                <c:pt idx="107">
                  <c:v>583.30499999999995</c:v>
                </c:pt>
                <c:pt idx="108">
                  <c:v>589.90499999999997</c:v>
                </c:pt>
                <c:pt idx="109">
                  <c:v>596.64700000000005</c:v>
                </c:pt>
                <c:pt idx="110">
                  <c:v>603.52</c:v>
                </c:pt>
                <c:pt idx="111">
                  <c:v>610.51700000000005</c:v>
                </c:pt>
                <c:pt idx="112">
                  <c:v>617.60500000000002</c:v>
                </c:pt>
                <c:pt idx="113">
                  <c:v>624.76400000000001</c:v>
                </c:pt>
                <c:pt idx="114">
                  <c:v>631.995</c:v>
                </c:pt>
                <c:pt idx="115">
                  <c:v>639.29100000000005</c:v>
                </c:pt>
                <c:pt idx="116">
                  <c:v>646.65300000000002</c:v>
                </c:pt>
                <c:pt idx="117">
                  <c:v>654.09799999999996</c:v>
                </c:pt>
                <c:pt idx="118">
                  <c:v>661.64499999999998</c:v>
                </c:pt>
                <c:pt idx="119">
                  <c:v>669.30499999999995</c:v>
                </c:pt>
                <c:pt idx="120">
                  <c:v>677.07799999999997</c:v>
                </c:pt>
                <c:pt idx="121">
                  <c:v>684.95399999999995</c:v>
                </c:pt>
                <c:pt idx="122">
                  <c:v>692.90200000000004</c:v>
                </c:pt>
                <c:pt idx="123">
                  <c:v>700.89400000000001</c:v>
                </c:pt>
                <c:pt idx="124">
                  <c:v>708.93200000000002</c:v>
                </c:pt>
                <c:pt idx="125">
                  <c:v>717.01499999999999</c:v>
                </c:pt>
                <c:pt idx="126">
                  <c:v>725.13599999999997</c:v>
                </c:pt>
                <c:pt idx="127">
                  <c:v>733.30700000000002</c:v>
                </c:pt>
                <c:pt idx="128">
                  <c:v>741.524</c:v>
                </c:pt>
                <c:pt idx="129">
                  <c:v>749.80499999999995</c:v>
                </c:pt>
                <c:pt idx="130">
                  <c:v>758.18200000000002</c:v>
                </c:pt>
                <c:pt idx="131">
                  <c:v>766.64499999999998</c:v>
                </c:pt>
                <c:pt idx="132">
                  <c:v>775.17399999999998</c:v>
                </c:pt>
                <c:pt idx="133">
                  <c:v>783.75099999999998</c:v>
                </c:pt>
                <c:pt idx="134">
                  <c:v>792.36599999999999</c:v>
                </c:pt>
                <c:pt idx="135">
                  <c:v>801.01900000000001</c:v>
                </c:pt>
                <c:pt idx="136">
                  <c:v>809.71500000000003</c:v>
                </c:pt>
                <c:pt idx="137">
                  <c:v>818.42200000000003</c:v>
                </c:pt>
                <c:pt idx="138">
                  <c:v>827.15700000000004</c:v>
                </c:pt>
                <c:pt idx="139">
                  <c:v>835.95600000000002</c:v>
                </c:pt>
                <c:pt idx="140">
                  <c:v>844.80499999999995</c:v>
                </c:pt>
                <c:pt idx="141">
                  <c:v>853.72500000000002</c:v>
                </c:pt>
                <c:pt idx="142">
                  <c:v>862.726</c:v>
                </c:pt>
                <c:pt idx="143">
                  <c:v>871.77700000000004</c:v>
                </c:pt>
                <c:pt idx="144">
                  <c:v>880.86400000000003</c:v>
                </c:pt>
                <c:pt idx="145">
                  <c:v>889.98199999999997</c:v>
                </c:pt>
                <c:pt idx="146">
                  <c:v>899.12400000000002</c:v>
                </c:pt>
                <c:pt idx="147">
                  <c:v>908.28899999999999</c:v>
                </c:pt>
                <c:pt idx="148">
                  <c:v>917.471</c:v>
                </c:pt>
                <c:pt idx="149">
                  <c:v>926.66499999999996</c:v>
                </c:pt>
              </c:numCache>
            </c:numRef>
          </c:cat>
          <c:val>
            <c:numRef>
              <c:f>'Fco2 8.5'!$U$2:$U$151</c:f>
              <c:numCache>
                <c:formatCode>0.00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1.0601265650905896</c:v>
                </c:pt>
                <c:pt idx="65">
                  <c:v>1.0652471197002791</c:v>
                </c:pt>
                <c:pt idx="66">
                  <c:v>1.0704974696596876</c:v>
                </c:pt>
                <c:pt idx="67">
                  <c:v>1.0758606615598121</c:v>
                </c:pt>
                <c:pt idx="68">
                  <c:v>1.0813257256534787</c:v>
                </c:pt>
                <c:pt idx="69">
                  <c:v>1.0868933357443598</c:v>
                </c:pt>
                <c:pt idx="70">
                  <c:v>1.0925602961466687</c:v>
                </c:pt>
                <c:pt idx="71">
                  <c:v>1.0983158075301678</c:v>
                </c:pt>
                <c:pt idx="72">
                  <c:v>1.1041473121505292</c:v>
                </c:pt>
                <c:pt idx="73">
                  <c:v>1.1100745438502186</c:v>
                </c:pt>
                <c:pt idx="74">
                  <c:v>1.1161112415374514</c:v>
                </c:pt>
                <c:pt idx="75">
                  <c:v>1.1222652566799469</c:v>
                </c:pt>
                <c:pt idx="76">
                  <c:v>1.1285293393439548</c:v>
                </c:pt>
                <c:pt idx="77">
                  <c:v>1.1348926045165846</c:v>
                </c:pt>
                <c:pt idx="78">
                  <c:v>1.141333224944822</c:v>
                </c:pt>
                <c:pt idx="79">
                  <c:v>1.1478444534411043</c:v>
                </c:pt>
                <c:pt idx="80">
                  <c:v>1.154425134299373</c:v>
                </c:pt>
                <c:pt idx="81">
                  <c:v>1.161075931328873</c:v>
                </c:pt>
                <c:pt idx="82">
                  <c:v>1.1678119889005467</c:v>
                </c:pt>
                <c:pt idx="83">
                  <c:v>1.1746680020113576</c:v>
                </c:pt>
                <c:pt idx="84">
                  <c:v>1.1816725596857263</c:v>
                </c:pt>
                <c:pt idx="85">
                  <c:v>1.1888393125482215</c:v>
                </c:pt>
                <c:pt idx="86">
                  <c:v>1.1961690949172437</c:v>
                </c:pt>
                <c:pt idx="87">
                  <c:v>1.2036590883812259</c:v>
                </c:pt>
                <c:pt idx="88">
                  <c:v>1.2112923587520608</c:v>
                </c:pt>
                <c:pt idx="89">
                  <c:v>1.2190469987625328</c:v>
                </c:pt>
                <c:pt idx="90">
                  <c:v>1.2269136905013907</c:v>
                </c:pt>
                <c:pt idx="91">
                  <c:v>1.2348901809972481</c:v>
                </c:pt>
                <c:pt idx="92">
                  <c:v>1.2429948476469987</c:v>
                </c:pt>
                <c:pt idx="93">
                  <c:v>1.2512267601981175</c:v>
                </c:pt>
                <c:pt idx="94">
                  <c:v>1.2595849310432705</c:v>
                </c:pt>
                <c:pt idx="95">
                  <c:v>1.2680953409594622</c:v>
                </c:pt>
                <c:pt idx="96">
                  <c:v>1.2767748425498071</c:v>
                </c:pt>
                <c:pt idx="97">
                  <c:v>1.2856230687803265</c:v>
                </c:pt>
                <c:pt idx="98">
                  <c:v>1.2946378753154903</c:v>
                </c:pt>
                <c:pt idx="99">
                  <c:v>1.3038022337975339</c:v>
                </c:pt>
                <c:pt idx="100">
                  <c:v>1.3130961809785717</c:v>
                </c:pt>
                <c:pt idx="101">
                  <c:v>1.3225066824263219</c:v>
                </c:pt>
                <c:pt idx="102">
                  <c:v>1.3320306388324961</c:v>
                </c:pt>
                <c:pt idx="103">
                  <c:v>1.341663349274488</c:v>
                </c:pt>
                <c:pt idx="104">
                  <c:v>1.3513874552427403</c:v>
                </c:pt>
                <c:pt idx="105">
                  <c:v>1.3612033621734454</c:v>
                </c:pt>
                <c:pt idx="106">
                  <c:v>1.3711379873991663</c:v>
                </c:pt>
                <c:pt idx="107">
                  <c:v>1.3812095919983551</c:v>
                </c:pt>
                <c:pt idx="108">
                  <c:v>1.3914172797807456</c:v>
                </c:pt>
                <c:pt idx="109">
                  <c:v>1.401763111729168</c:v>
                </c:pt>
                <c:pt idx="110">
                  <c:v>1.4122262087030948</c:v>
                </c:pt>
                <c:pt idx="111">
                  <c:v>1.4227922497666452</c:v>
                </c:pt>
                <c:pt idx="112">
                  <c:v>1.4334084878066529</c:v>
                </c:pt>
                <c:pt idx="113">
                  <c:v>1.44404305127219</c:v>
                </c:pt>
                <c:pt idx="114">
                  <c:v>1.454695881768117</c:v>
                </c:pt>
                <c:pt idx="115">
                  <c:v>1.4653552538938703</c:v>
                </c:pt>
                <c:pt idx="116">
                  <c:v>1.4760213462398706</c:v>
                </c:pt>
                <c:pt idx="117">
                  <c:v>1.4867171983874257</c:v>
                </c:pt>
                <c:pt idx="118">
                  <c:v>1.4974678832911468</c:v>
                </c:pt>
                <c:pt idx="119">
                  <c:v>1.5082863244443876</c:v>
                </c:pt>
                <c:pt idx="120">
                  <c:v>1.5191695997848891</c:v>
                </c:pt>
                <c:pt idx="121">
                  <c:v>1.5301009945704267</c:v>
                </c:pt>
                <c:pt idx="122">
                  <c:v>1.5410355459335459</c:v>
                </c:pt>
                <c:pt idx="123">
                  <c:v>1.5519338953362765</c:v>
                </c:pt>
                <c:pt idx="124">
                  <c:v>1.5627984205785066</c:v>
                </c:pt>
                <c:pt idx="125">
                  <c:v>1.5736274138389137</c:v>
                </c:pt>
                <c:pt idx="126">
                  <c:v>1.5844112940057435</c:v>
                </c:pt>
                <c:pt idx="127">
                  <c:v>1.5951657145958091</c:v>
                </c:pt>
                <c:pt idx="128">
                  <c:v>1.6058849996560394</c:v>
                </c:pt>
                <c:pt idx="129">
                  <c:v>1.6165919895596621</c:v>
                </c:pt>
                <c:pt idx="130">
                  <c:v>1.6273265706618136</c:v>
                </c:pt>
                <c:pt idx="131">
                  <c:v>1.6380740849297994</c:v>
                </c:pt>
                <c:pt idx="132">
                  <c:v>1.6488078321682094</c:v>
                </c:pt>
                <c:pt idx="133">
                  <c:v>1.6595045299281175</c:v>
                </c:pt>
                <c:pt idx="134">
                  <c:v>1.6701515670731051</c:v>
                </c:pt>
                <c:pt idx="135">
                  <c:v>1.6807489800678539</c:v>
                </c:pt>
                <c:pt idx="136">
                  <c:v>1.6913028513857387</c:v>
                </c:pt>
                <c:pt idx="137">
                  <c:v>1.7017747520854856</c:v>
                </c:pt>
                <c:pt idx="138">
                  <c:v>1.7121857794027082</c:v>
                </c:pt>
                <c:pt idx="139">
                  <c:v>1.7225786331702888</c:v>
                </c:pt>
                <c:pt idx="140">
                  <c:v>1.7329362258853904</c:v>
                </c:pt>
                <c:pt idx="141">
                  <c:v>1.743282490661537</c:v>
                </c:pt>
                <c:pt idx="142">
                  <c:v>1.7536279057371535</c:v>
                </c:pt>
                <c:pt idx="143">
                  <c:v>1.7639360706236873</c:v>
                </c:pt>
                <c:pt idx="144">
                  <c:v>1.7741909896518508</c:v>
                </c:pt>
                <c:pt idx="145">
                  <c:v>1.7843872689523792</c:v>
                </c:pt>
                <c:pt idx="146">
                  <c:v>1.7945175133935756</c:v>
                </c:pt>
                <c:pt idx="147">
                  <c:v>1.8045811656229991</c:v>
                </c:pt>
                <c:pt idx="148">
                  <c:v>1.8145722868312244</c:v>
                </c:pt>
                <c:pt idx="149">
                  <c:v>1.8244862403109328</c:v>
                </c:pt>
              </c:numCache>
            </c:numRef>
          </c:val>
        </c:ser>
        <c:marker val="1"/>
        <c:axId val="127838464"/>
        <c:axId val="128149376"/>
      </c:lineChart>
      <c:catAx>
        <c:axId val="127838464"/>
        <c:scaling>
          <c:orientation val="minMax"/>
        </c:scaling>
        <c:axPos val="b"/>
        <c:numFmt formatCode="General" sourceLinked="1"/>
        <c:tickLblPos val="nextTo"/>
        <c:crossAx val="128149376"/>
        <c:crosses val="autoZero"/>
        <c:auto val="1"/>
        <c:lblAlgn val="ctr"/>
        <c:lblOffset val="100"/>
      </c:catAx>
      <c:valAx>
        <c:axId val="128149376"/>
        <c:scaling>
          <c:orientation val="minMax"/>
        </c:scaling>
        <c:axPos val="l"/>
        <c:majorGridlines/>
        <c:numFmt formatCode="0.00" sourceLinked="1"/>
        <c:tickLblPos val="nextTo"/>
        <c:crossAx val="127838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[2]Foglio1!$B$1</c:f>
              <c:strCache>
                <c:ptCount val="1"/>
                <c:pt idx="0">
                  <c:v>FCO2 RCP8.5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Eq val="1"/>
            <c:trendlineLbl>
              <c:layout>
                <c:manualLayout>
                  <c:x val="-8.3873140857392864E-2"/>
                  <c:y val="0.48100685331000342"/>
                </c:manualLayout>
              </c:layout>
              <c:numFmt formatCode="General" sourceLinked="0"/>
            </c:trendlineLbl>
          </c:trendline>
          <c:val>
            <c:numRef>
              <c:f>[2]Foglio1!$B$2:$B$46</c:f>
              <c:numCache>
                <c:formatCode>General</c:formatCode>
                <c:ptCount val="45"/>
                <c:pt idx="0">
                  <c:v>1.0849716818579853</c:v>
                </c:pt>
                <c:pt idx="1">
                  <c:v>1.0990330417785255</c:v>
                </c:pt>
                <c:pt idx="2">
                  <c:v>1.1151207544322226</c:v>
                </c:pt>
                <c:pt idx="3">
                  <c:v>1.1334471920253884</c:v>
                </c:pt>
                <c:pt idx="4">
                  <c:v>1.1542247927740248</c:v>
                </c:pt>
                <c:pt idx="5">
                  <c:v>1.1776588489543705</c:v>
                </c:pt>
                <c:pt idx="6">
                  <c:v>1.2039385737310995</c:v>
                </c:pt>
                <c:pt idx="7">
                  <c:v>1.2332265442961472</c:v>
                </c:pt>
                <c:pt idx="8">
                  <c:v>1.2656468249059019</c:v>
                </c:pt>
                <c:pt idx="9">
                  <c:v>1.3012723252139313</c:v>
                </c:pt>
                <c:pt idx="10">
                  <c:v>1.3401122235810157</c:v>
                </c:pt>
                <c:pt idx="11">
                  <c:v>1.382100541803269</c:v>
                </c:pt>
                <c:pt idx="12">
                  <c:v>1.4270871421235933</c:v>
                </c:pt>
                <c:pt idx="13">
                  <c:v>1.4748324677155571</c:v>
                </c:pt>
                <c:pt idx="14">
                  <c:v>1.6816420607363551</c:v>
                </c:pt>
                <c:pt idx="15">
                  <c:v>1.7104193490651978</c:v>
                </c:pt>
                <c:pt idx="16">
                  <c:v>1.7391679690271606</c:v>
                </c:pt>
                <c:pt idx="17">
                  <c:v>1.7678047178727812</c:v>
                </c:pt>
                <c:pt idx="18">
                  <c:v>1.7962485970413473</c:v>
                </c:pt>
                <c:pt idx="19">
                  <c:v>1.8244216837340681</c:v>
                </c:pt>
                <c:pt idx="20">
                  <c:v>1.8522499190868218</c:v>
                </c:pt>
                <c:pt idx="21">
                  <c:v>1.8796637978231303</c:v>
                </c:pt>
                <c:pt idx="22">
                  <c:v>1.9065989482117782</c:v>
                </c:pt>
                <c:pt idx="23">
                  <c:v>1.9329965952833934</c:v>
                </c:pt>
                <c:pt idx="24">
                  <c:v>1.9588039043578522</c:v>
                </c:pt>
                <c:pt idx="25">
                  <c:v>1.9839742058017549</c:v>
                </c:pt>
                <c:pt idx="26">
                  <c:v>2.0084671054094798</c:v>
                </c:pt>
                <c:pt idx="27">
                  <c:v>2.032248487759166</c:v>
                </c:pt>
                <c:pt idx="28">
                  <c:v>2.0552904222586008</c:v>
                </c:pt>
                <c:pt idx="29">
                  <c:v>2.0775709833300287</c:v>
                </c:pt>
                <c:pt idx="30">
                  <c:v>2.0990739972922103</c:v>
                </c:pt>
                <c:pt idx="31">
                  <c:v>2.1197887290202644</c:v>
                </c:pt>
                <c:pt idx="32">
                  <c:v>2.1397095214616133</c:v>
                </c:pt>
                <c:pt idx="33">
                  <c:v>2.1588354006400148</c:v>
                </c:pt>
                <c:pt idx="34">
                  <c:v>2.1771696579778843</c:v>
                </c:pt>
                <c:pt idx="35">
                  <c:v>2.1947194207012344</c:v>
                </c:pt>
                <c:pt idx="36">
                  <c:v>2.21149521984885</c:v>
                </c:pt>
                <c:pt idx="37">
                  <c:v>2.227510564067392</c:v>
                </c:pt>
                <c:pt idx="38">
                  <c:v>2.2427815260054618</c:v>
                </c:pt>
                <c:pt idx="39">
                  <c:v>2.2573263467790592</c:v>
                </c:pt>
                <c:pt idx="40">
                  <c:v>2.2711650627115909</c:v>
                </c:pt>
                <c:pt idx="41">
                  <c:v>2.2843191573858315</c:v>
                </c:pt>
                <c:pt idx="42">
                  <c:v>2.2968112410030495</c:v>
                </c:pt>
                <c:pt idx="43">
                  <c:v>2.3086647581372977</c:v>
                </c:pt>
                <c:pt idx="44">
                  <c:v>2.3199037242035381</c:v>
                </c:pt>
              </c:numCache>
            </c:numRef>
          </c:val>
        </c:ser>
        <c:ser>
          <c:idx val="1"/>
          <c:order val="1"/>
          <c:tx>
            <c:strRef>
              <c:f>[2]Foglio1!$C$1</c:f>
              <c:strCache>
                <c:ptCount val="1"/>
                <c:pt idx="0">
                  <c:v>FCO2 RCP6.0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Eq val="1"/>
            <c:trendlineLbl>
              <c:layout>
                <c:manualLayout>
                  <c:x val="-8.1095363079615235E-2"/>
                  <c:y val="0.3450182268883058"/>
                </c:manualLayout>
              </c:layout>
              <c:numFmt formatCode="General" sourceLinked="0"/>
            </c:trendlineLbl>
          </c:trendline>
          <c:val>
            <c:numRef>
              <c:f>[2]Foglio1!$C$2:$C$46</c:f>
              <c:numCache>
                <c:formatCode>General</c:formatCode>
                <c:ptCount val="45"/>
                <c:pt idx="0">
                  <c:v>1.0616761632654994</c:v>
                </c:pt>
                <c:pt idx="1">
                  <c:v>1.0716280120350192</c:v>
                </c:pt>
                <c:pt idx="2">
                  <c:v>1.0829279154160287</c:v>
                </c:pt>
                <c:pt idx="3">
                  <c:v>1.0956897015589198</c:v>
                </c:pt>
                <c:pt idx="4">
                  <c:v>1.1100178716847502</c:v>
                </c:pt>
                <c:pt idx="5">
                  <c:v>1.1260015227001483</c:v>
                </c:pt>
                <c:pt idx="6">
                  <c:v>1.1437075206545089</c:v>
                </c:pt>
                <c:pt idx="7">
                  <c:v>1.1631732618411832</c:v>
                </c:pt>
                <c:pt idx="8">
                  <c:v>1.1843995216977672</c:v>
                </c:pt>
                <c:pt idx="9">
                  <c:v>1.207344042012704</c:v>
                </c:pt>
                <c:pt idx="10">
                  <c:v>1.2319166101717887</c:v>
                </c:pt>
                <c:pt idx="11">
                  <c:v>1.2579764025398037</c:v>
                </c:pt>
                <c:pt idx="12">
                  <c:v>1.2853322655097714</c:v>
                </c:pt>
                <c:pt idx="13">
                  <c:v>1.3137463775705243</c:v>
                </c:pt>
                <c:pt idx="14">
                  <c:v>1.4299431903484043</c:v>
                </c:pt>
                <c:pt idx="15">
                  <c:v>1.445280675568976</c:v>
                </c:pt>
                <c:pt idx="16">
                  <c:v>1.4604117532009411</c:v>
                </c:pt>
                <c:pt idx="17">
                  <c:v>1.4752975576010228</c:v>
                </c:pt>
                <c:pt idx="18">
                  <c:v>1.4899023366354551</c:v>
                </c:pt>
                <c:pt idx="19">
                  <c:v>1.5041937046837097</c:v>
                </c:pt>
                <c:pt idx="20">
                  <c:v>1.5181428219908788</c:v>
                </c:pt>
                <c:pt idx="21">
                  <c:v>1.5317245017869923</c:v>
                </c:pt>
                <c:pt idx="22">
                  <c:v>1.5449172487117551</c:v>
                </c:pt>
                <c:pt idx="23">
                  <c:v>1.5577032338394914</c:v>
                </c:pt>
                <c:pt idx="24">
                  <c:v>1.5700682129506387</c:v>
                </c:pt>
                <c:pt idx="25">
                  <c:v>1.5820013956308041</c:v>
                </c:pt>
                <c:pt idx="26">
                  <c:v>1.5934952733100693</c:v>
                </c:pt>
                <c:pt idx="27">
                  <c:v>1.6045454145177567</c:v>
                </c:pt>
                <c:pt idx="28">
                  <c:v>1.6151502354702767</c:v>
                </c:pt>
                <c:pt idx="29">
                  <c:v>1.6253107536896221</c:v>
                </c:pt>
                <c:pt idx="30">
                  <c:v>1.6350303317290116</c:v>
                </c:pt>
                <c:pt idx="31">
                  <c:v>1.6443144173206972</c:v>
                </c:pt>
                <c:pt idx="32">
                  <c:v>1.6531702854151078</c:v>
                </c:pt>
                <c:pt idx="33">
                  <c:v>1.6616067866998407</c:v>
                </c:pt>
                <c:pt idx="34">
                  <c:v>1.6696341063126057</c:v>
                </c:pt>
                <c:pt idx="35">
                  <c:v>1.6772635356266739</c:v>
                </c:pt>
                <c:pt idx="36">
                  <c:v>1.6845072592144597</c:v>
                </c:pt>
                <c:pt idx="37">
                  <c:v>1.6913781584006786</c:v>
                </c:pt>
                <c:pt idx="38">
                  <c:v>1.6978896322100094</c:v>
                </c:pt>
                <c:pt idx="39">
                  <c:v>1.704055435998824</c:v>
                </c:pt>
                <c:pt idx="40">
                  <c:v>1.7098895376349137</c:v>
                </c:pt>
                <c:pt idx="41">
                  <c:v>1.7154059907488186</c:v>
                </c:pt>
                <c:pt idx="42">
                  <c:v>1.7206188243182599</c:v>
                </c:pt>
                <c:pt idx="43">
                  <c:v>1.7255419476549965</c:v>
                </c:pt>
                <c:pt idx="44">
                  <c:v>1.7301890697320621</c:v>
                </c:pt>
              </c:numCache>
            </c:numRef>
          </c:val>
        </c:ser>
        <c:ser>
          <c:idx val="2"/>
          <c:order val="2"/>
          <c:tx>
            <c:strRef>
              <c:f>[2]Foglio1!$D$1</c:f>
              <c:strCache>
                <c:ptCount val="1"/>
                <c:pt idx="0">
                  <c:v>FCO2 RCP4.5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Eq val="1"/>
            <c:trendlineLbl>
              <c:layout>
                <c:manualLayout>
                  <c:x val="-8.1095363079615235E-2"/>
                  <c:y val="0.32103127734033277"/>
                </c:manualLayout>
              </c:layout>
              <c:numFmt formatCode="General" sourceLinked="0"/>
            </c:trendlineLbl>
          </c:trendline>
          <c:val>
            <c:numRef>
              <c:f>[2]Foglio1!$D$2:$D$46</c:f>
              <c:numCache>
                <c:formatCode>General</c:formatCode>
                <c:ptCount val="45"/>
                <c:pt idx="0">
                  <c:v>1.0426246985598477</c:v>
                </c:pt>
                <c:pt idx="1">
                  <c:v>1.0493595496972408</c:v>
                </c:pt>
                <c:pt idx="2">
                  <c:v>1.0569596950621345</c:v>
                </c:pt>
                <c:pt idx="3">
                  <c:v>1.0654835794578807</c:v>
                </c:pt>
                <c:pt idx="4">
                  <c:v>1.0749793032114592</c:v>
                </c:pt>
                <c:pt idx="5">
                  <c:v>1.085480460953353</c:v>
                </c:pt>
                <c:pt idx="6">
                  <c:v>1.0970018235346239</c:v>
                </c:pt>
                <c:pt idx="7">
                  <c:v>1.1095351981411892</c:v>
                </c:pt>
                <c:pt idx="8">
                  <c:v>1.123045885908982</c:v>
                </c:pt>
                <c:pt idx="9">
                  <c:v>1.1374702034836515</c:v>
                </c:pt>
                <c:pt idx="10">
                  <c:v>1.1527145220897494</c:v>
                </c:pt>
                <c:pt idx="11">
                  <c:v>1.1686561879663466</c:v>
                </c:pt>
                <c:pt idx="12">
                  <c:v>1.1851465181899272</c:v>
                </c:pt>
                <c:pt idx="13">
                  <c:v>1.2020158317089786</c:v>
                </c:pt>
                <c:pt idx="14">
                  <c:v>1.2683796528131979</c:v>
                </c:pt>
                <c:pt idx="15">
                  <c:v>1.2768378189421092</c:v>
                </c:pt>
                <c:pt idx="16">
                  <c:v>1.2851158757011858</c:v>
                </c:pt>
                <c:pt idx="17">
                  <c:v>1.293196262004688</c:v>
                </c:pt>
                <c:pt idx="18">
                  <c:v>1.3010636137412848</c:v>
                </c:pt>
                <c:pt idx="19">
                  <c:v>1.3087047947928525</c:v>
                </c:pt>
                <c:pt idx="20">
                  <c:v>1.3161088879480232</c:v>
                </c:pt>
                <c:pt idx="21">
                  <c:v>1.3232671497811295</c:v>
                </c:pt>
                <c:pt idx="22">
                  <c:v>1.3301729342106423</c:v>
                </c:pt>
                <c:pt idx="23">
                  <c:v>1.3368215898297815</c:v>
                </c:pt>
                <c:pt idx="24">
                  <c:v>1.3432103362365786</c:v>
                </c:pt>
                <c:pt idx="25">
                  <c:v>1.3493381245122478</c:v>
                </c:pt>
                <c:pt idx="26">
                  <c:v>1.3552054867430952</c:v>
                </c:pt>
                <c:pt idx="27">
                  <c:v>1.3608143790926932</c:v>
                </c:pt>
                <c:pt idx="28">
                  <c:v>1.3661680224479515</c:v>
                </c:pt>
                <c:pt idx="29">
                  <c:v>1.3712707441223482</c:v>
                </c:pt>
                <c:pt idx="30">
                  <c:v>1.3761278235349523</c:v>
                </c:pt>
                <c:pt idx="31">
                  <c:v>1.3807453442224837</c:v>
                </c:pt>
                <c:pt idx="32">
                  <c:v>1.3851300540050899</c:v>
                </c:pt>
                <c:pt idx="33">
                  <c:v>1.3892892346307479</c:v>
                </c:pt>
                <c:pt idx="34">
                  <c:v>1.3932305817787189</c:v>
                </c:pt>
                <c:pt idx="35">
                  <c:v>1.3969620959152593</c:v>
                </c:pt>
                <c:pt idx="36">
                  <c:v>1.400491984166915</c:v>
                </c:pt>
                <c:pt idx="37">
                  <c:v>1.4038285731072564</c:v>
                </c:pt>
                <c:pt idx="38">
                  <c:v>1.4069802321386589</c:v>
                </c:pt>
                <c:pt idx="39">
                  <c:v>1.4099553069871085</c:v>
                </c:pt>
                <c:pt idx="40">
                  <c:v>1.412762062709255</c:v>
                </c:pt>
                <c:pt idx="41">
                  <c:v>1.4154086355311919</c:v>
                </c:pt>
                <c:pt idx="42">
                  <c:v>1.4179029927915028</c:v>
                </c:pt>
                <c:pt idx="43">
                  <c:v>1.4202529002412398</c:v>
                </c:pt>
                <c:pt idx="44">
                  <c:v>1.4224658959552325</c:v>
                </c:pt>
              </c:numCache>
            </c:numRef>
          </c:val>
        </c:ser>
        <c:ser>
          <c:idx val="3"/>
          <c:order val="3"/>
          <c:tx>
            <c:strRef>
              <c:f>[2]Foglio1!$E$1</c:f>
              <c:strCache>
                <c:ptCount val="1"/>
                <c:pt idx="0">
                  <c:v>FCO2 RCP2.6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Eq val="1"/>
            <c:trendlineLbl>
              <c:layout>
                <c:manualLayout>
                  <c:x val="-9.1428696412948332E-2"/>
                  <c:y val="0.28656022163896211"/>
                </c:manualLayout>
              </c:layout>
              <c:numFmt formatCode="General" sourceLinked="0"/>
            </c:trendlineLbl>
          </c:trendline>
          <c:val>
            <c:numRef>
              <c:f>[2]Foglio1!$E$2:$E$46</c:f>
              <c:numCache>
                <c:formatCode>General</c:formatCode>
                <c:ptCount val="45"/>
                <c:pt idx="0">
                  <c:v>1.0164893012773204</c:v>
                </c:pt>
                <c:pt idx="1">
                  <c:v>1.0190193392550679</c:v>
                </c:pt>
                <c:pt idx="2">
                  <c:v>1.0218505689158144</c:v>
                </c:pt>
                <c:pt idx="3">
                  <c:v>1.0249962025499806</c:v>
                </c:pt>
                <c:pt idx="4">
                  <c:v>1.0284640397788563</c:v>
                </c:pt>
                <c:pt idx="5">
                  <c:v>1.0322550707659799</c:v>
                </c:pt>
                <c:pt idx="6">
                  <c:v>1.036362207919842</c:v>
                </c:pt>
                <c:pt idx="7">
                  <c:v>1.0407692962504183</c:v>
                </c:pt>
                <c:pt idx="8">
                  <c:v>1.0454505585049092</c:v>
                </c:pt>
                <c:pt idx="9">
                  <c:v>1.0503706132614103</c:v>
                </c:pt>
                <c:pt idx="10">
                  <c:v>1.055485158759734</c:v>
                </c:pt>
                <c:pt idx="11">
                  <c:v>1.0607423447427673</c:v>
                </c:pt>
                <c:pt idx="12">
                  <c:v>1.0660847683201939</c:v>
                </c:pt>
                <c:pt idx="13">
                  <c:v>1.0714519431390537</c:v>
                </c:pt>
                <c:pt idx="14">
                  <c:v>1.0916540083795037</c:v>
                </c:pt>
                <c:pt idx="15">
                  <c:v>1.0941292121793866</c:v>
                </c:pt>
                <c:pt idx="16">
                  <c:v>1.0965308414460497</c:v>
                </c:pt>
                <c:pt idx="17">
                  <c:v>1.0988554666812143</c:v>
                </c:pt>
                <c:pt idx="18">
                  <c:v>1.1011003781011028</c:v>
                </c:pt>
                <c:pt idx="19">
                  <c:v>1.1032635577033445</c:v>
                </c:pt>
                <c:pt idx="20">
                  <c:v>1.1053436426858749</c:v>
                </c:pt>
                <c:pt idx="21">
                  <c:v>1.1073398820499549</c:v>
                </c:pt>
                <c:pt idx="22">
                  <c:v>1.1092520881758174</c:v>
                </c:pt>
                <c:pt idx="23">
                  <c:v>1.1110805850557373</c:v>
                </c:pt>
                <c:pt idx="24">
                  <c:v>1.1128261547204996</c:v>
                </c:pt>
                <c:pt idx="25">
                  <c:v>1.1144899832159141</c:v>
                </c:pt>
                <c:pt idx="26">
                  <c:v>1.1160736072895976</c:v>
                </c:pt>
                <c:pt idx="27">
                  <c:v>1.1175788627463055</c:v>
                </c:pt>
                <c:pt idx="28">
                  <c:v>1.1190078352320743</c:v>
                </c:pt>
                <c:pt idx="29">
                  <c:v>1.1203628140206618</c:v>
                </c:pt>
                <c:pt idx="30">
                  <c:v>1.1216462492053472</c:v>
                </c:pt>
                <c:pt idx="31">
                  <c:v>1.1228607125483316</c:v>
                </c:pt>
                <c:pt idx="32">
                  <c:v>1.1240088621103965</c:v>
                </c:pt>
                <c:pt idx="33">
                  <c:v>1.1250934106753725</c:v>
                </c:pt>
                <c:pt idx="34">
                  <c:v>1.1261170978966748</c:v>
                </c:pt>
                <c:pt idx="35">
                  <c:v>1.1270826660251934</c:v>
                </c:pt>
                <c:pt idx="36">
                  <c:v>1.1279928390272951</c:v>
                </c:pt>
                <c:pt idx="37">
                  <c:v>1.1288503048664498</c:v>
                </c:pt>
                <c:pt idx="38">
                  <c:v>1.1296577006997475</c:v>
                </c:pt>
                <c:pt idx="39">
                  <c:v>1.130417600729188</c:v>
                </c:pt>
                <c:pt idx="40">
                  <c:v>1.1311325064449413</c:v>
                </c:pt>
                <c:pt idx="41">
                  <c:v>1.1318048390019744</c:v>
                </c:pt>
                <c:pt idx="42">
                  <c:v>1.1324369334808082</c:v>
                </c:pt>
                <c:pt idx="43">
                  <c:v>1.1330310347962775</c:v>
                </c:pt>
                <c:pt idx="44">
                  <c:v>1.1335892950338029</c:v>
                </c:pt>
              </c:numCache>
            </c:numRef>
          </c:val>
        </c:ser>
        <c:marker val="1"/>
        <c:axId val="138813440"/>
        <c:axId val="138814976"/>
      </c:lineChart>
      <c:catAx>
        <c:axId val="138813440"/>
        <c:scaling>
          <c:orientation val="minMax"/>
        </c:scaling>
        <c:axPos val="b"/>
        <c:tickLblPos val="nextTo"/>
        <c:crossAx val="138814976"/>
        <c:crosses val="autoZero"/>
        <c:auto val="1"/>
        <c:lblAlgn val="ctr"/>
        <c:lblOffset val="100"/>
      </c:catAx>
      <c:valAx>
        <c:axId val="138814976"/>
        <c:scaling>
          <c:orientation val="minMax"/>
        </c:scaling>
        <c:axPos val="l"/>
        <c:majorGridlines/>
        <c:numFmt formatCode="General" sourceLinked="1"/>
        <c:tickLblPos val="nextTo"/>
        <c:crossAx val="138813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1290507436570428"/>
          <c:y val="5.1400554097404488E-2"/>
          <c:w val="0.53881671041119861"/>
          <c:h val="0.81873067949839684"/>
        </c:manualLayout>
      </c:layout>
      <c:lineChart>
        <c:grouping val="standard"/>
        <c:ser>
          <c:idx val="1"/>
          <c:order val="1"/>
          <c:tx>
            <c:strRef>
              <c:f>Foglio1!$R$1</c:f>
              <c:strCache>
                <c:ptCount val="1"/>
                <c:pt idx="0">
                  <c:v>fCO2 * fT (RCP 8.5)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circl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Lbls>
            <c:dLbl>
              <c:idx val="20"/>
              <c:layout>
                <c:manualLayout>
                  <c:x val="-8.3333333333333367E-3"/>
                  <c:y val="-4.1666666666666664E-2"/>
                </c:manualLayout>
              </c:layout>
              <c:tx>
                <c:rich>
                  <a:bodyPr/>
                  <a:lstStyle/>
                  <a:p>
                    <a:pPr>
                      <a:defRPr b="1">
                        <a:solidFill>
                          <a:srgbClr val="FF00FF"/>
                        </a:solidFill>
                      </a:defRPr>
                    </a:pPr>
                    <a:r>
                      <a:rPr lang="en-US" b="1">
                        <a:solidFill>
                          <a:srgbClr val="FF00FF"/>
                        </a:solidFill>
                      </a:rPr>
                      <a:t>21</a:t>
                    </a:r>
                  </a:p>
                </c:rich>
              </c:tx>
              <c:spPr/>
              <c:showVal val="1"/>
            </c:dLbl>
            <c:delete val="1"/>
          </c:dLbls>
          <c:val>
            <c:numRef>
              <c:f>Foglio1!$R$2:$R$37</c:f>
              <c:numCache>
                <c:formatCode>General</c:formatCode>
                <c:ptCount val="36"/>
                <c:pt idx="0">
                  <c:v>0</c:v>
                </c:pt>
                <c:pt idx="1">
                  <c:v>0.10269066614853627</c:v>
                </c:pt>
                <c:pt idx="2">
                  <c:v>0.21052307596844133</c:v>
                </c:pt>
                <c:pt idx="3">
                  <c:v>0.3222474175201363</c:v>
                </c:pt>
                <c:pt idx="4">
                  <c:v>0.43664579170931722</c:v>
                </c:pt>
                <c:pt idx="5">
                  <c:v>0.55253213589193628</c:v>
                </c:pt>
                <c:pt idx="6">
                  <c:v>0.66875213337620043</c:v>
                </c:pt>
                <c:pt idx="7">
                  <c:v>0.78418310637020816</c:v>
                </c:pt>
                <c:pt idx="8">
                  <c:v>0.89773388940934873</c:v>
                </c:pt>
                <c:pt idx="9">
                  <c:v>1.0083446796526061</c:v>
                </c:pt>
                <c:pt idx="10">
                  <c:v>1.1149868596219996</c:v>
                </c:pt>
                <c:pt idx="11">
                  <c:v>1.2166627869212041</c:v>
                </c:pt>
                <c:pt idx="12">
                  <c:v>1.3124055441347342</c:v>
                </c:pt>
                <c:pt idx="13">
                  <c:v>1.4012786403766351</c:v>
                </c:pt>
                <c:pt idx="14">
                  <c:v>1.4823756536850345</c:v>
                </c:pt>
                <c:pt idx="15">
                  <c:v>1.5548198004436804</c:v>
                </c:pt>
                <c:pt idx="16">
                  <c:v>1.6177634139609984</c:v>
                </c:pt>
                <c:pt idx="17">
                  <c:v>1.6703873088214116</c:v>
                </c:pt>
                <c:pt idx="18">
                  <c:v>1.7119</c:v>
                </c:pt>
                <c:pt idx="19">
                  <c:v>1.7415367350199094</c:v>
                </c:pt>
                <c:pt idx="20">
                  <c:v>1.7585582821050041</c:v>
                </c:pt>
                <c:pt idx="21">
                  <c:v>1.762249394900129</c:v>
                </c:pt>
                <c:pt idx="22">
                  <c:v>1.7519168409000241</c:v>
                </c:pt>
                <c:pt idx="23">
                  <c:v>1.7268868294883433</c:v>
                </c:pt>
                <c:pt idx="24">
                  <c:v>1.6865015946212947</c:v>
                </c:pt>
                <c:pt idx="25">
                  <c:v>1.6301147551969049</c:v>
                </c:pt>
                <c:pt idx="26">
                  <c:v>1.5570848521098464</c:v>
                </c:pt>
                <c:pt idx="27">
                  <c:v>1.4667660627715327</c:v>
                </c:pt>
                <c:pt idx="28">
                  <c:v>1.3584943458972811</c:v>
                </c:pt>
                <c:pt idx="29">
                  <c:v>1.2315657664533155</c:v>
                </c:pt>
                <c:pt idx="30">
                  <c:v>1.0852004646212983</c:v>
                </c:pt>
                <c:pt idx="31">
                  <c:v>0.91847771545859103</c:v>
                </c:pt>
                <c:pt idx="32">
                  <c:v>0.73020481267939252</c:v>
                </c:pt>
                <c:pt idx="33">
                  <c:v>0.5186022910587369</c:v>
                </c:pt>
                <c:pt idx="34">
                  <c:v>0.28027424469747936</c:v>
                </c:pt>
                <c:pt idx="35">
                  <c:v>0</c:v>
                </c:pt>
              </c:numCache>
            </c:numRef>
          </c:val>
        </c:ser>
        <c:ser>
          <c:idx val="2"/>
          <c:order val="2"/>
          <c:tx>
            <c:strRef>
              <c:f>Foglio1!$S$1</c:f>
              <c:strCache>
                <c:ptCount val="1"/>
                <c:pt idx="0">
                  <c:v>fCO2 * fT (RCP 6.0 )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x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19"/>
              <c:layout>
                <c:manualLayout>
                  <c:x val="-1.666666666666668E-2"/>
                  <c:y val="-5.0925925925925923E-2"/>
                </c:manualLayout>
              </c:layout>
              <c:tx>
                <c:rich>
                  <a:bodyPr/>
                  <a:lstStyle/>
                  <a:p>
                    <a:pPr>
                      <a:defRPr b="1">
                        <a:solidFill>
                          <a:srgbClr val="FF0000"/>
                        </a:solidFill>
                      </a:defRPr>
                    </a:pPr>
                    <a:r>
                      <a:rPr lang="en-US" b="1">
                        <a:solidFill>
                          <a:srgbClr val="FF0000"/>
                        </a:solidFill>
                      </a:rPr>
                      <a:t>20</a:t>
                    </a:r>
                  </a:p>
                </c:rich>
              </c:tx>
              <c:spPr/>
              <c:showVal val="1"/>
            </c:dLbl>
            <c:delete val="1"/>
          </c:dLbls>
          <c:val>
            <c:numRef>
              <c:f>Foglio1!$S$2:$S$37</c:f>
              <c:numCache>
                <c:formatCode>General</c:formatCode>
                <c:ptCount val="36"/>
                <c:pt idx="0">
                  <c:v>0</c:v>
                </c:pt>
                <c:pt idx="1">
                  <c:v>0.10656094424804383</c:v>
                </c:pt>
                <c:pt idx="2">
                  <c:v>0.21376605018104891</c:v>
                </c:pt>
                <c:pt idx="3">
                  <c:v>0.32079353312865533</c:v>
                </c:pt>
                <c:pt idx="4">
                  <c:v>0.42684761848183944</c:v>
                </c:pt>
                <c:pt idx="5">
                  <c:v>0.53115850388373798</c:v>
                </c:pt>
                <c:pt idx="6">
                  <c:v>0.63298231229260338</c:v>
                </c:pt>
                <c:pt idx="7">
                  <c:v>0.73160103425004808</c:v>
                </c:pt>
                <c:pt idx="8">
                  <c:v>0.8263224573297332</c:v>
                </c:pt>
                <c:pt idx="9">
                  <c:v>0.91648008029161765</c:v>
                </c:pt>
                <c:pt idx="10">
                  <c:v>1.0014330088966723</c:v>
                </c:pt>
                <c:pt idx="11">
                  <c:v>1.0805658296085574</c:v>
                </c:pt>
                <c:pt idx="12">
                  <c:v>1.1532884564698214</c:v>
                </c:pt>
                <c:pt idx="13">
                  <c:v>1.2190359452181776</c:v>
                </c:pt>
                <c:pt idx="14">
                  <c:v>1.2772682671012361</c:v>
                </c:pt>
                <c:pt idx="15">
                  <c:v>1.3274700327102424</c:v>
                </c:pt>
                <c:pt idx="16">
                  <c:v>1.3691501532741635</c:v>
                </c:pt>
                <c:pt idx="17">
                  <c:v>1.4018414229250769</c:v>
                </c:pt>
                <c:pt idx="18">
                  <c:v>1.4251</c:v>
                </c:pt>
                <c:pt idx="19">
                  <c:v>1.4385047577741581</c:v>
                </c:pt>
                <c:pt idx="20">
                  <c:v>1.4416564640195013</c:v>
                </c:pt>
                <c:pt idx="21">
                  <c:v>1.4341767326806398</c:v>
                </c:pt>
                <c:pt idx="22">
                  <c:v>1.4157066668517388</c:v>
                </c:pt>
                <c:pt idx="23">
                  <c:v>1.3859050752020248</c:v>
                </c:pt>
                <c:pt idx="24">
                  <c:v>1.344446085413999</c:v>
                </c:pt>
                <c:pt idx="25">
                  <c:v>1.2910158823613334</c:v>
                </c:pt>
                <c:pt idx="26">
                  <c:v>1.2253081357203255</c:v>
                </c:pt>
                <c:pt idx="27">
                  <c:v>1.1470173912866359</c:v>
                </c:pt>
                <c:pt idx="28">
                  <c:v>1.0558291535724522</c:v>
                </c:pt>
                <c:pt idx="29">
                  <c:v>0.95140428638835206</c:v>
                </c:pt>
                <c:pt idx="30">
                  <c:v>0.83335294587729458</c:v>
                </c:pt>
                <c:pt idx="31">
                  <c:v>0.70118736231065382</c:v>
                </c:pt>
                <c:pt idx="32">
                  <c:v>0.55422604011049337</c:v>
                </c:pt>
                <c:pt idx="33">
                  <c:v>0.39136266388342822</c:v>
                </c:pt>
                <c:pt idx="34">
                  <c:v>0.21030647352804691</c:v>
                </c:pt>
                <c:pt idx="35">
                  <c:v>0</c:v>
                </c:pt>
              </c:numCache>
            </c:numRef>
          </c:val>
        </c:ser>
        <c:ser>
          <c:idx val="3"/>
          <c:order val="3"/>
          <c:tx>
            <c:strRef>
              <c:f>Foglio1!$T$1</c:f>
              <c:strCache>
                <c:ptCount val="1"/>
                <c:pt idx="0">
                  <c:v>fCO2 * fT (RCP 4.5)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dLbl>
              <c:idx val="19"/>
              <c:layout>
                <c:manualLayout>
                  <c:x val="-3.6111111111111135E-2"/>
                  <c:y val="-3.2407407407407433E-2"/>
                </c:manualLayout>
              </c:layout>
              <c:tx>
                <c:rich>
                  <a:bodyPr/>
                  <a:lstStyle/>
                  <a:p>
                    <a:pPr>
                      <a:defRPr b="1">
                        <a:solidFill>
                          <a:srgbClr val="0000FF"/>
                        </a:solidFill>
                      </a:defRPr>
                    </a:pPr>
                    <a:r>
                      <a:rPr lang="en-US" b="1">
                        <a:solidFill>
                          <a:srgbClr val="0000FF"/>
                        </a:solidFill>
                      </a:rPr>
                      <a:t>19</a:t>
                    </a:r>
                  </a:p>
                </c:rich>
              </c:tx>
              <c:spPr/>
              <c:showVal val="1"/>
            </c:dLbl>
            <c:delete val="1"/>
          </c:dLbls>
          <c:val>
            <c:numRef>
              <c:f>Foglio1!$T$2:$T$37</c:f>
              <c:numCache>
                <c:formatCode>General</c:formatCode>
                <c:ptCount val="36"/>
                <c:pt idx="0">
                  <c:v>0</c:v>
                </c:pt>
                <c:pt idx="1">
                  <c:v>0.10779045248407523</c:v>
                </c:pt>
                <c:pt idx="2">
                  <c:v>0.21357895551493697</c:v>
                </c:pt>
                <c:pt idx="3">
                  <c:v>0.31688621882655005</c:v>
                </c:pt>
                <c:pt idx="4">
                  <c:v>0.4172454087189113</c:v>
                </c:pt>
                <c:pt idx="5">
                  <c:v>0.51420208915723387</c:v>
                </c:pt>
                <c:pt idx="6">
                  <c:v>0.6073141536446518</c:v>
                </c:pt>
                <c:pt idx="7">
                  <c:v>0.69615174629226229</c:v>
                </c:pt>
                <c:pt idx="8">
                  <c:v>0.78029717018015432</c:v>
                </c:pt>
                <c:pt idx="9">
                  <c:v>0.85934478068905162</c:v>
                </c:pt>
                <c:pt idx="10">
                  <c:v>0.932900860958922</c:v>
                </c:pt>
                <c:pt idx="11">
                  <c:v>1.0005834759639984</c:v>
                </c:pt>
                <c:pt idx="12">
                  <c:v>1.0620223008359335</c:v>
                </c:pt>
                <c:pt idx="13">
                  <c:v>1.1168584179528946</c:v>
                </c:pt>
                <c:pt idx="14">
                  <c:v>1.1647440758504022</c:v>
                </c:pt>
                <c:pt idx="15">
                  <c:v>1.2053424010688185</c:v>
                </c:pt>
                <c:pt idx="16">
                  <c:v>1.2383270514433227</c:v>
                </c:pt>
                <c:pt idx="17">
                  <c:v>1.2633817957869888</c:v>
                </c:pt>
                <c:pt idx="18">
                  <c:v>1.2802000000000002</c:v>
                </c:pt>
                <c:pt idx="19">
                  <c:v>1.2884839927232186</c:v>
                </c:pt>
                <c:pt idx="20">
                  <c:v>1.28794427375186</c:v>
                </c:pt>
                <c:pt idx="21">
                  <c:v>1.2782985139529073</c:v>
                </c:pt>
                <c:pt idx="22">
                  <c:v>1.2592702737914616</c:v>
                </c:pt>
                <c:pt idx="23">
                  <c:v>1.2305873343741951</c:v>
                </c:pt>
                <c:pt idx="24">
                  <c:v>1.1919794824727625</c:v>
                </c:pt>
                <c:pt idx="25">
                  <c:v>1.1431755052962962</c:v>
                </c:pt>
                <c:pt idx="26">
                  <c:v>1.0838990051674853</c:v>
                </c:pt>
                <c:pt idx="27">
                  <c:v>1.013862385136503</c:v>
                </c:pt>
                <c:pt idx="28">
                  <c:v>0.93275786927674031</c:v>
                </c:pt>
                <c:pt idx="29">
                  <c:v>0.84024344107225368</c:v>
                </c:pt>
                <c:pt idx="30">
                  <c:v>0.73591943706320795</c:v>
                </c:pt>
                <c:pt idx="31">
                  <c:v>0.61928628942849884</c:v>
                </c:pt>
                <c:pt idx="32">
                  <c:v>0.48965903462732241</c:v>
                </c:pt>
                <c:pt idx="33">
                  <c:v>0.34596158270919158</c:v>
                </c:pt>
                <c:pt idx="34">
                  <c:v>0.18605184653343881</c:v>
                </c:pt>
                <c:pt idx="35">
                  <c:v>0</c:v>
                </c:pt>
              </c:numCache>
            </c:numRef>
          </c:val>
        </c:ser>
        <c:ser>
          <c:idx val="4"/>
          <c:order val="4"/>
          <c:tx>
            <c:strRef>
              <c:f>Foglio1!$U$1</c:f>
              <c:strCache>
                <c:ptCount val="1"/>
                <c:pt idx="0">
                  <c:v>fCO2 * fT (RCP 2.6)</c:v>
                </c:pt>
              </c:strCache>
            </c:strRef>
          </c:tx>
          <c:spPr>
            <a:ln w="12700">
              <a:solidFill>
                <a:srgbClr val="007E00"/>
              </a:solidFill>
            </a:ln>
          </c:spPr>
          <c:marker>
            <c:symbol val="diamond"/>
            <c:size val="3"/>
            <c:spPr>
              <a:solidFill>
                <a:srgbClr val="007F00"/>
              </a:solidFill>
              <a:ln>
                <a:solidFill>
                  <a:srgbClr val="007E00"/>
                </a:solidFill>
              </a:ln>
            </c:spPr>
          </c:marker>
          <c:dLbls>
            <c:dLbl>
              <c:idx val="18"/>
              <c:layout>
                <c:manualLayout>
                  <c:x val="-3.6111111111111135E-2"/>
                  <c:y val="-2.7777777777777863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007F00"/>
                        </a:solidFill>
                      </a:defRPr>
                    </a:pPr>
                    <a:r>
                      <a:rPr lang="en-US" b="1">
                        <a:solidFill>
                          <a:srgbClr val="007F00"/>
                        </a:solidFill>
                      </a:rPr>
                      <a:t>19</a:t>
                    </a:r>
                  </a:p>
                </c:rich>
              </c:tx>
              <c:spPr/>
              <c:showVal val="1"/>
            </c:dLbl>
            <c:delete val="1"/>
          </c:dLbls>
          <c:val>
            <c:numRef>
              <c:f>Foglio1!$U$2:$U$37</c:f>
              <c:numCache>
                <c:formatCode>General</c:formatCode>
                <c:ptCount val="36"/>
                <c:pt idx="0">
                  <c:v>0</c:v>
                </c:pt>
                <c:pt idx="1">
                  <c:v>0.10769636837557892</c:v>
                </c:pt>
                <c:pt idx="2">
                  <c:v>0.21070601297530636</c:v>
                </c:pt>
                <c:pt idx="3">
                  <c:v>0.3088535075636174</c:v>
                </c:pt>
                <c:pt idx="4">
                  <c:v>0.40196809702262803</c:v>
                </c:pt>
                <c:pt idx="5">
                  <c:v>0.48988364562790593</c:v>
                </c:pt>
                <c:pt idx="6">
                  <c:v>0.57243857808814458</c:v>
                </c:pt>
                <c:pt idx="7">
                  <c:v>0.64947581213062244</c:v>
                </c:pt>
                <c:pt idx="8">
                  <c:v>0.72084268115972672</c:v>
                </c:pt>
                <c:pt idx="9">
                  <c:v>0.78639084519652014</c:v>
                </c:pt>
                <c:pt idx="10">
                  <c:v>0.84597618790368878</c:v>
                </c:pt>
                <c:pt idx="11">
                  <c:v>0.89945869698567082</c:v>
                </c:pt>
                <c:pt idx="12">
                  <c:v>0.94670232459183112</c:v>
                </c:pt>
                <c:pt idx="13">
                  <c:v>0.98757482349063552</c:v>
                </c:pt>
                <c:pt idx="14">
                  <c:v>1.0219475536537745</c:v>
                </c:pt>
                <c:pt idx="15">
                  <c:v>1.049695252389772</c:v>
                </c:pt>
                <c:pt idx="16">
                  <c:v>1.0706957591501898</c:v>
                </c:pt>
                <c:pt idx="17">
                  <c:v>1.0848296833825659</c:v>
                </c:pt>
                <c:pt idx="18">
                  <c:v>1.09198</c:v>
                </c:pt>
                <c:pt idx="19">
                  <c:v>1.0920315516850843</c:v>
                </c:pt>
                <c:pt idx="20">
                  <c:v>1.0848704295768197</c:v>
                </c:pt>
                <c:pt idx="21">
                  <c:v>1.0703831926741967</c:v>
                </c:pt>
                <c:pt idx="22">
                  <c:v>1.0484558695109591</c:v>
                </c:pt>
                <c:pt idx="23">
                  <c:v>1.0189726598963966</c:v>
                </c:pt>
                <c:pt idx="24">
                  <c:v>0.98181421379237277</c:v>
                </c:pt>
                <c:pt idx="25">
                  <c:v>0.93685529780428101</c:v>
                </c:pt>
                <c:pt idx="26">
                  <c:v>0.8839615465180406</c:v>
                </c:pt>
                <c:pt idx="27">
                  <c:v>0.82298479423073989</c:v>
                </c:pt>
                <c:pt idx="28">
                  <c:v>0.75375610302006846</c:v>
                </c:pt>
                <c:pt idx="29">
                  <c:v>0.67607483873225094</c:v>
                </c:pt>
                <c:pt idx="30">
                  <c:v>0.58969047149247067</c:v>
                </c:pt>
                <c:pt idx="31">
                  <c:v>0.49426968123497644</c:v>
                </c:pt>
                <c:pt idx="32">
                  <c:v>0.38932971556674167</c:v>
                </c:pt>
                <c:pt idx="33">
                  <c:v>0.27407775209881097</c:v>
                </c:pt>
                <c:pt idx="34">
                  <c:v>0.146882899840484</c:v>
                </c:pt>
                <c:pt idx="35">
                  <c:v>0</c:v>
                </c:pt>
              </c:numCache>
            </c:numRef>
          </c:val>
        </c:ser>
        <c:marker val="1"/>
        <c:axId val="138963200"/>
        <c:axId val="138969472"/>
      </c:lineChart>
      <c:lineChart>
        <c:grouping val="standard"/>
        <c:ser>
          <c:idx val="0"/>
          <c:order val="0"/>
          <c:tx>
            <c:strRef>
              <c:f>Foglio1!$M$1</c:f>
              <c:strCache>
                <c:ptCount val="1"/>
                <c:pt idx="0">
                  <c:v>fCO2 * fT (Control)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3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dLbls>
            <c:dLbl>
              <c:idx val="19"/>
              <c:layout>
                <c:manualLayout>
                  <c:x val="-5.5555555555555504E-2"/>
                  <c:y val="2.7777777777777821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1</a:t>
                    </a:r>
                    <a:r>
                      <a:rPr lang="en-US"/>
                      <a:t>8</a:t>
                    </a:r>
                  </a:p>
                </c:rich>
              </c:tx>
              <c:showVal val="1"/>
            </c:dLbl>
            <c:delete val="1"/>
            <c:txPr>
              <a:bodyPr/>
              <a:lstStyle/>
              <a:p>
                <a:pPr>
                  <a:defRPr b="1"/>
                </a:pPr>
                <a:endParaRPr lang="it-IT"/>
              </a:p>
            </c:txPr>
          </c:dLbls>
          <c:cat>
            <c:numRef>
              <c:f>Foglio1!$A$2:$A$47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Foglio1!$M$2:$M$37</c:f>
              <c:numCache>
                <c:formatCode>General</c:formatCode>
                <c:ptCount val="36"/>
                <c:pt idx="0">
                  <c:v>0</c:v>
                </c:pt>
                <c:pt idx="1">
                  <c:v>0.10691375965490502</c:v>
                </c:pt>
                <c:pt idx="2">
                  <c:v>0.20788296234663903</c:v>
                </c:pt>
                <c:pt idx="3">
                  <c:v>0.30289258155854526</c:v>
                </c:pt>
                <c:pt idx="4">
                  <c:v>0.39192692909910887</c:v>
                </c:pt>
                <c:pt idx="5">
                  <c:v>0.47496960018218537</c:v>
                </c:pt>
                <c:pt idx="6">
                  <c:v>0.55200341178390455</c:v>
                </c:pt>
                <c:pt idx="7">
                  <c:v>0.62301033317725285</c:v>
                </c:pt>
                <c:pt idx="8">
                  <c:v>0.68797140731806938</c:v>
                </c:pt>
                <c:pt idx="9">
                  <c:v>0.74686666147145109</c:v>
                </c:pt>
                <c:pt idx="10">
                  <c:v>0.79967500510793921</c:v>
                </c:pt>
                <c:pt idx="11">
                  <c:v>0.84637411264083762</c:v>
                </c:pt>
                <c:pt idx="12">
                  <c:v>0.88694028798725022</c:v>
                </c:pt>
                <c:pt idx="13">
                  <c:v>0.92134830717117178</c:v>
                </c:pt>
                <c:pt idx="14">
                  <c:v>0.94957123418425105</c:v>
                </c:pt>
                <c:pt idx="15">
                  <c:v>0.97158020398905243</c:v>
                </c:pt>
                <c:pt idx="16">
                  <c:v>0.98734416476106102</c:v>
                </c:pt>
                <c:pt idx="17">
                  <c:v>0.99682956902871134</c:v>
                </c:pt>
                <c:pt idx="18">
                  <c:v>1</c:v>
                </c:pt>
                <c:pt idx="19">
                  <c:v>0.9968157146241825</c:v>
                </c:pt>
                <c:pt idx="20">
                  <c:v>0.98723307814798411</c:v>
                </c:pt>
                <c:pt idx="21">
                  <c:v>0.97120385500144901</c:v>
                </c:pt>
                <c:pt idx="22">
                  <c:v>0.94867430600531977</c:v>
                </c:pt>
                <c:pt idx="23">
                  <c:v>0.9195840191108916</c:v>
                </c:pt>
                <c:pt idx="24">
                  <c:v>0.88386436487673326</c:v>
                </c:pt>
                <c:pt idx="25">
                  <c:v>0.84143640902126915</c:v>
                </c:pt>
                <c:pt idx="26">
                  <c:v>0.79220801430162635</c:v>
                </c:pt>
                <c:pt idx="27">
                  <c:v>0.73606968573871268</c:v>
                </c:pt>
                <c:pt idx="28">
                  <c:v>0.67288837777863242</c:v>
                </c:pt>
                <c:pt idx="29">
                  <c:v>0.60249780659131913</c:v>
                </c:pt>
                <c:pt idx="30">
                  <c:v>0.52468233071667469</c:v>
                </c:pt>
                <c:pt idx="31">
                  <c:v>0.43914784387214489</c:v>
                </c:pt>
                <c:pt idx="32">
                  <c:v>0.34546284367667723</c:v>
                </c:pt>
                <c:pt idx="33">
                  <c:v>0.24291643217890152</c:v>
                </c:pt>
                <c:pt idx="34">
                  <c:v>0.13005161927403802</c:v>
                </c:pt>
                <c:pt idx="35">
                  <c:v>0</c:v>
                </c:pt>
              </c:numCache>
            </c:numRef>
          </c:val>
        </c:ser>
        <c:marker val="1"/>
        <c:axId val="138985472"/>
        <c:axId val="138971392"/>
      </c:lineChart>
      <c:catAx>
        <c:axId val="138963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Temperature (°C)</a:t>
                </a:r>
              </a:p>
            </c:rich>
          </c:tx>
          <c:layout/>
        </c:title>
        <c:majorTickMark val="in"/>
        <c:tickLblPos val="nextTo"/>
        <c:spPr>
          <a:ln>
            <a:solidFill>
              <a:prstClr val="black"/>
            </a:solidFill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it-IT"/>
          </a:p>
        </c:txPr>
        <c:crossAx val="138969472"/>
        <c:crosses val="autoZero"/>
        <c:auto val="1"/>
        <c:lblAlgn val="ctr"/>
        <c:lblOffset val="100"/>
        <c:tickLblSkip val="5"/>
        <c:tickMarkSkip val="5"/>
      </c:catAx>
      <c:valAx>
        <c:axId val="13896947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</a:t>
                </a:r>
                <a:r>
                  <a:rPr lang="en-US" sz="1000" baseline="-25000">
                    <a:latin typeface="Times New Roman" pitchFamily="18" charset="0"/>
                    <a:cs typeface="Times New Roman" pitchFamily="18" charset="0"/>
                  </a:rPr>
                  <a:t>CO2</a:t>
                </a: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 * f</a:t>
                </a:r>
                <a:r>
                  <a:rPr lang="en-US" sz="1000" baseline="-25000">
                    <a:latin typeface="Times New Roman" pitchFamily="18" charset="0"/>
                    <a:cs typeface="Times New Roman" pitchFamily="18" charset="0"/>
                  </a:rPr>
                  <a:t>T</a:t>
                </a:r>
              </a:p>
            </c:rich>
          </c:tx>
          <c:layout>
            <c:manualLayout>
              <c:xMode val="edge"/>
              <c:yMode val="edge"/>
              <c:x val="2.7777777777777835E-3"/>
              <c:y val="0.36409922717993587"/>
            </c:manualLayout>
          </c:layout>
        </c:title>
        <c:numFmt formatCode="General" sourceLinked="1"/>
        <c:majorTickMark val="in"/>
        <c:tickLblPos val="nextTo"/>
        <c:spPr>
          <a:ln>
            <a:solidFill>
              <a:prstClr val="black"/>
            </a:solidFill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it-IT"/>
          </a:p>
        </c:txPr>
        <c:crossAx val="138963200"/>
        <c:crosses val="autoZero"/>
        <c:crossBetween val="between"/>
        <c:majorUnit val="0.30000000000000027"/>
      </c:valAx>
      <c:valAx>
        <c:axId val="138971392"/>
        <c:scaling>
          <c:orientation val="minMax"/>
          <c:max val="2.1"/>
        </c:scaling>
        <c:axPos val="r"/>
        <c:numFmt formatCode="General" sourceLinked="1"/>
        <c:majorTickMark val="in"/>
        <c:tickLblPos val="none"/>
        <c:spPr>
          <a:ln>
            <a:solidFill>
              <a:prstClr val="black"/>
            </a:solidFill>
          </a:ln>
        </c:spPr>
        <c:crossAx val="138985472"/>
        <c:crosses val="max"/>
        <c:crossBetween val="between"/>
        <c:majorUnit val="0.30000000000000027"/>
      </c:valAx>
      <c:catAx>
        <c:axId val="138985472"/>
        <c:scaling>
          <c:orientation val="minMax"/>
        </c:scaling>
        <c:axPos val="t"/>
        <c:numFmt formatCode="General" sourceLinked="1"/>
        <c:majorTickMark val="in"/>
        <c:tickLblPos val="none"/>
        <c:spPr>
          <a:ln>
            <a:solidFill>
              <a:prstClr val="black"/>
            </a:solidFill>
          </a:ln>
        </c:spPr>
        <c:crossAx val="138971392"/>
        <c:crosses val="max"/>
        <c:auto val="1"/>
        <c:lblAlgn val="ctr"/>
        <c:lblOffset val="100"/>
        <c:tickLblSkip val="5"/>
        <c:tickMarkSkip val="5"/>
      </c:catAx>
    </c:plotArea>
    <c:legend>
      <c:legendPos val="r"/>
      <c:layout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it-IT"/>
        </a:p>
      </c:txPr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21" footer="0.3000000000000002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all!$B$1</c:f>
              <c:strCache>
                <c:ptCount val="1"/>
                <c:pt idx="0">
                  <c:v>FCO2 8.5</c:v>
                </c:pt>
              </c:strCache>
            </c:strRef>
          </c:tx>
          <c:marker>
            <c:symbol val="none"/>
          </c:marker>
          <c:cat>
            <c:strRef>
              <c:f>all!$A:$A</c:f>
              <c:strCache>
                <c:ptCount val="151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all!$B$2:$B$151</c:f>
              <c:numCache>
                <c:formatCode>0.00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1.0601265650905896</c:v>
                </c:pt>
                <c:pt idx="65">
                  <c:v>1.0652471197002791</c:v>
                </c:pt>
                <c:pt idx="66">
                  <c:v>1.0704974696596876</c:v>
                </c:pt>
                <c:pt idx="67">
                  <c:v>1.0758606615598121</c:v>
                </c:pt>
                <c:pt idx="68">
                  <c:v>1.0813257256534787</c:v>
                </c:pt>
                <c:pt idx="69">
                  <c:v>1.0868933357443598</c:v>
                </c:pt>
                <c:pt idx="70">
                  <c:v>1.0925602961466687</c:v>
                </c:pt>
                <c:pt idx="71">
                  <c:v>1.0983158075301678</c:v>
                </c:pt>
                <c:pt idx="72">
                  <c:v>1.1041473121505292</c:v>
                </c:pt>
                <c:pt idx="73">
                  <c:v>1.1100745438502186</c:v>
                </c:pt>
                <c:pt idx="74">
                  <c:v>1.1161112415374514</c:v>
                </c:pt>
                <c:pt idx="75">
                  <c:v>1.1222652566799469</c:v>
                </c:pt>
                <c:pt idx="76">
                  <c:v>1.1285293393439548</c:v>
                </c:pt>
                <c:pt idx="77">
                  <c:v>1.1348926045165846</c:v>
                </c:pt>
                <c:pt idx="78">
                  <c:v>1.141333224944822</c:v>
                </c:pt>
                <c:pt idx="79">
                  <c:v>1.1478444534411043</c:v>
                </c:pt>
                <c:pt idx="80">
                  <c:v>1.154425134299373</c:v>
                </c:pt>
                <c:pt idx="81">
                  <c:v>1.161075931328873</c:v>
                </c:pt>
                <c:pt idx="82">
                  <c:v>1.1678119889005467</c:v>
                </c:pt>
                <c:pt idx="83">
                  <c:v>1.1746680020113576</c:v>
                </c:pt>
                <c:pt idx="84">
                  <c:v>1.1816725596857263</c:v>
                </c:pt>
                <c:pt idx="85">
                  <c:v>1.1888393125482215</c:v>
                </c:pt>
                <c:pt idx="86">
                  <c:v>1.1961690949172437</c:v>
                </c:pt>
                <c:pt idx="87">
                  <c:v>1.2036590883812259</c:v>
                </c:pt>
                <c:pt idx="88">
                  <c:v>1.2112923587520608</c:v>
                </c:pt>
                <c:pt idx="89">
                  <c:v>1.2190469987625328</c:v>
                </c:pt>
                <c:pt idx="90">
                  <c:v>1.2269136905013907</c:v>
                </c:pt>
                <c:pt idx="91">
                  <c:v>1.2348901809972481</c:v>
                </c:pt>
                <c:pt idx="92">
                  <c:v>1.2429948476469987</c:v>
                </c:pt>
                <c:pt idx="93">
                  <c:v>1.2512267601981175</c:v>
                </c:pt>
                <c:pt idx="94">
                  <c:v>1.2595849310432705</c:v>
                </c:pt>
                <c:pt idx="95">
                  <c:v>1.2680953409594622</c:v>
                </c:pt>
                <c:pt idx="96">
                  <c:v>1.2767748425498071</c:v>
                </c:pt>
                <c:pt idx="97">
                  <c:v>1.2856230687803265</c:v>
                </c:pt>
                <c:pt idx="98">
                  <c:v>1.2946378753154903</c:v>
                </c:pt>
                <c:pt idx="99">
                  <c:v>1.3038022337975339</c:v>
                </c:pt>
                <c:pt idx="100">
                  <c:v>1.3130961809785717</c:v>
                </c:pt>
                <c:pt idx="101">
                  <c:v>1.3225066824263219</c:v>
                </c:pt>
                <c:pt idx="102">
                  <c:v>1.3320306388324961</c:v>
                </c:pt>
                <c:pt idx="103">
                  <c:v>1.341663349274488</c:v>
                </c:pt>
                <c:pt idx="104">
                  <c:v>1.3513874552427403</c:v>
                </c:pt>
                <c:pt idx="105">
                  <c:v>1.3612033621734454</c:v>
                </c:pt>
                <c:pt idx="106">
                  <c:v>1.3711379873991663</c:v>
                </c:pt>
                <c:pt idx="107">
                  <c:v>1.3812095919983551</c:v>
                </c:pt>
                <c:pt idx="108">
                  <c:v>1.3914172797807456</c:v>
                </c:pt>
                <c:pt idx="109">
                  <c:v>1.401763111729168</c:v>
                </c:pt>
                <c:pt idx="110">
                  <c:v>1.4122262087030948</c:v>
                </c:pt>
                <c:pt idx="111">
                  <c:v>1.4227922497666452</c:v>
                </c:pt>
                <c:pt idx="112">
                  <c:v>1.4334084878066529</c:v>
                </c:pt>
                <c:pt idx="113">
                  <c:v>1.44404305127219</c:v>
                </c:pt>
                <c:pt idx="114">
                  <c:v>1.454695881768117</c:v>
                </c:pt>
                <c:pt idx="115">
                  <c:v>1.4653552538938703</c:v>
                </c:pt>
                <c:pt idx="116">
                  <c:v>1.4760213462398706</c:v>
                </c:pt>
                <c:pt idx="117">
                  <c:v>1.4867171983874257</c:v>
                </c:pt>
                <c:pt idx="118">
                  <c:v>1.4974678832911468</c:v>
                </c:pt>
                <c:pt idx="119">
                  <c:v>1.5082863244443876</c:v>
                </c:pt>
                <c:pt idx="120">
                  <c:v>1.5191695997848891</c:v>
                </c:pt>
                <c:pt idx="121">
                  <c:v>1.5301009945704267</c:v>
                </c:pt>
                <c:pt idx="122">
                  <c:v>1.5410355459335459</c:v>
                </c:pt>
                <c:pt idx="123">
                  <c:v>1.5519338953362765</c:v>
                </c:pt>
                <c:pt idx="124">
                  <c:v>1.5627984205785066</c:v>
                </c:pt>
                <c:pt idx="125">
                  <c:v>1.5736274138389137</c:v>
                </c:pt>
                <c:pt idx="126">
                  <c:v>1.5844112940057435</c:v>
                </c:pt>
                <c:pt idx="127">
                  <c:v>1.5951657145958091</c:v>
                </c:pt>
                <c:pt idx="128">
                  <c:v>1.6058849996560394</c:v>
                </c:pt>
                <c:pt idx="129">
                  <c:v>1.6165919895596621</c:v>
                </c:pt>
                <c:pt idx="130">
                  <c:v>1.6273265706618136</c:v>
                </c:pt>
                <c:pt idx="131">
                  <c:v>1.6380740849297994</c:v>
                </c:pt>
                <c:pt idx="132">
                  <c:v>1.6488078321682094</c:v>
                </c:pt>
                <c:pt idx="133">
                  <c:v>1.6595045299281175</c:v>
                </c:pt>
                <c:pt idx="134">
                  <c:v>1.6701515670731051</c:v>
                </c:pt>
                <c:pt idx="135">
                  <c:v>1.6807489800678539</c:v>
                </c:pt>
                <c:pt idx="136">
                  <c:v>1.6913028513857387</c:v>
                </c:pt>
                <c:pt idx="137">
                  <c:v>1.7017747520854856</c:v>
                </c:pt>
                <c:pt idx="138">
                  <c:v>1.7121857794027082</c:v>
                </c:pt>
                <c:pt idx="139">
                  <c:v>1.7225786331702888</c:v>
                </c:pt>
                <c:pt idx="140">
                  <c:v>1.7329362258853904</c:v>
                </c:pt>
                <c:pt idx="141">
                  <c:v>1.743282490661537</c:v>
                </c:pt>
                <c:pt idx="142">
                  <c:v>1.7536279057371535</c:v>
                </c:pt>
                <c:pt idx="143">
                  <c:v>1.7639360706236873</c:v>
                </c:pt>
                <c:pt idx="144">
                  <c:v>1.7741909896518508</c:v>
                </c:pt>
                <c:pt idx="145">
                  <c:v>1.7843872689523792</c:v>
                </c:pt>
                <c:pt idx="146">
                  <c:v>1.7945175133935756</c:v>
                </c:pt>
                <c:pt idx="147">
                  <c:v>1.8045811656229991</c:v>
                </c:pt>
                <c:pt idx="148">
                  <c:v>1.8145722868312244</c:v>
                </c:pt>
                <c:pt idx="149">
                  <c:v>1.8244862403109328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FCO2 6.0</c:v>
                </c:pt>
              </c:strCache>
            </c:strRef>
          </c:tx>
          <c:marker>
            <c:symbol val="none"/>
          </c:marker>
          <c:cat>
            <c:strRef>
              <c:f>all!$A:$A</c:f>
              <c:strCache>
                <c:ptCount val="151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all!$C$2:$C$151</c:f>
              <c:numCache>
                <c:formatCode>General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1.0568819068119324</c:v>
                </c:pt>
                <c:pt idx="65">
                  <c:v>1.0608750721452094</c:v>
                </c:pt>
                <c:pt idx="66">
                  <c:v>1.0648379733646121</c:v>
                </c:pt>
                <c:pt idx="67">
                  <c:v>1.0687552635587811</c:v>
                </c:pt>
                <c:pt idx="68">
                  <c:v>1.0726253255914295</c:v>
                </c:pt>
                <c:pt idx="69">
                  <c:v>1.0764504240955866</c:v>
                </c:pt>
                <c:pt idx="70">
                  <c:v>1.0802327985553608</c:v>
                </c:pt>
                <c:pt idx="71">
                  <c:v>1.0839650471815905</c:v>
                </c:pt>
                <c:pt idx="72">
                  <c:v>1.0876551895993678</c:v>
                </c:pt>
                <c:pt idx="73">
                  <c:v>1.0913436962012923</c:v>
                </c:pt>
                <c:pt idx="74">
                  <c:v>1.0950496326895531</c:v>
                </c:pt>
                <c:pt idx="75">
                  <c:v>1.0987728310542979</c:v>
                </c:pt>
                <c:pt idx="76">
                  <c:v>1.1025150222711215</c:v>
                </c:pt>
                <c:pt idx="77">
                  <c:v>1.1062589758173982</c:v>
                </c:pt>
                <c:pt idx="78">
                  <c:v>1.1099895264496711</c:v>
                </c:pt>
                <c:pt idx="79">
                  <c:v>1.1136992022926644</c:v>
                </c:pt>
                <c:pt idx="80">
                  <c:v>1.1173881266744408</c:v>
                </c:pt>
                <c:pt idx="81">
                  <c:v>1.1210601716988773</c:v>
                </c:pt>
                <c:pt idx="82">
                  <c:v>1.1247584441035854</c:v>
                </c:pt>
                <c:pt idx="83">
                  <c:v>1.1285386656378633</c:v>
                </c:pt>
                <c:pt idx="84">
                  <c:v>1.1324224787260548</c:v>
                </c:pt>
                <c:pt idx="85">
                  <c:v>1.1364201372017231</c:v>
                </c:pt>
                <c:pt idx="86">
                  <c:v>1.1405288000830489</c:v>
                </c:pt>
                <c:pt idx="87">
                  <c:v>1.1447419358219919</c:v>
                </c:pt>
                <c:pt idx="88">
                  <c:v>1.1490438632569151</c:v>
                </c:pt>
                <c:pt idx="89">
                  <c:v>1.1534117297111572</c:v>
                </c:pt>
                <c:pt idx="90">
                  <c:v>1.1578339077952358</c:v>
                </c:pt>
                <c:pt idx="91">
                  <c:v>1.1623080101581593</c:v>
                </c:pt>
                <c:pt idx="92">
                  <c:v>1.1668461966796733</c:v>
                </c:pt>
                <c:pt idx="93">
                  <c:v>1.1714459783980751</c:v>
                </c:pt>
                <c:pt idx="94">
                  <c:v>1.1761084924622083</c:v>
                </c:pt>
                <c:pt idx="95">
                  <c:v>1.1808690119615906</c:v>
                </c:pt>
                <c:pt idx="96">
                  <c:v>1.1857426014059194</c:v>
                </c:pt>
                <c:pt idx="97">
                  <c:v>1.1907297971237503</c:v>
                </c:pt>
                <c:pt idx="98">
                  <c:v>1.1958275294099547</c:v>
                </c:pt>
                <c:pt idx="99">
                  <c:v>1.2010203245573212</c:v>
                </c:pt>
                <c:pt idx="100">
                  <c:v>1.2062893700439228</c:v>
                </c:pt>
                <c:pt idx="101">
                  <c:v>1.2116249050856638</c:v>
                </c:pt>
                <c:pt idx="102">
                  <c:v>1.2170330692365887</c:v>
                </c:pt>
                <c:pt idx="103">
                  <c:v>1.2225233780970286</c:v>
                </c:pt>
                <c:pt idx="104">
                  <c:v>1.2280756161071651</c:v>
                </c:pt>
                <c:pt idx="105">
                  <c:v>1.2336889157807249</c:v>
                </c:pt>
                <c:pt idx="106">
                  <c:v>1.239398622011892</c:v>
                </c:pt>
                <c:pt idx="107">
                  <c:v>1.2452154293125162</c:v>
                </c:pt>
                <c:pt idx="108">
                  <c:v>1.2511463933704632</c:v>
                </c:pt>
                <c:pt idx="109">
                  <c:v>1.2571864857589037</c:v>
                </c:pt>
                <c:pt idx="110">
                  <c:v>1.2633205495290045</c:v>
                </c:pt>
                <c:pt idx="111">
                  <c:v>1.2695285943468466</c:v>
                </c:pt>
                <c:pt idx="112">
                  <c:v>1.2757943178555398</c:v>
                </c:pt>
                <c:pt idx="113">
                  <c:v>1.2821117229175025</c:v>
                </c:pt>
                <c:pt idx="114">
                  <c:v>1.2884865526179721</c:v>
                </c:pt>
                <c:pt idx="115">
                  <c:v>1.294906205970455</c:v>
                </c:pt>
                <c:pt idx="116">
                  <c:v>1.3013731362991465</c:v>
                </c:pt>
                <c:pt idx="117">
                  <c:v>1.3079192613848742</c:v>
                </c:pt>
                <c:pt idx="118">
                  <c:v>1.3145660650732136</c:v>
                </c:pt>
                <c:pt idx="119">
                  <c:v>1.3213167040963116</c:v>
                </c:pt>
                <c:pt idx="120">
                  <c:v>1.3281709922797109</c:v>
                </c:pt>
                <c:pt idx="121">
                  <c:v>1.3351158370078857</c:v>
                </c:pt>
                <c:pt idx="122">
                  <c:v>1.3421015897811546</c:v>
                </c:pt>
                <c:pt idx="123">
                  <c:v>1.3490891515951777</c:v>
                </c:pt>
                <c:pt idx="124">
                  <c:v>1.3560782084829424</c:v>
                </c:pt>
                <c:pt idx="125">
                  <c:v>1.3630684496284105</c:v>
                </c:pt>
                <c:pt idx="126">
                  <c:v>1.3700470406284104</c:v>
                </c:pt>
                <c:pt idx="127">
                  <c:v>1.3770123176904676</c:v>
                </c:pt>
                <c:pt idx="128">
                  <c:v>1.3840013859768114</c:v>
                </c:pt>
                <c:pt idx="129">
                  <c:v>1.3910289866208849</c:v>
                </c:pt>
                <c:pt idx="130">
                  <c:v>1.3981049348256183</c:v>
                </c:pt>
                <c:pt idx="131">
                  <c:v>1.4052296691799624</c:v>
                </c:pt>
                <c:pt idx="132">
                  <c:v>1.4122535008224213</c:v>
                </c:pt>
                <c:pt idx="133">
                  <c:v>1.4190314474885029</c:v>
                </c:pt>
                <c:pt idx="134">
                  <c:v>1.4255670561402758</c:v>
                </c:pt>
                <c:pt idx="135">
                  <c:v>1.4318667081777876</c:v>
                </c:pt>
                <c:pt idx="136">
                  <c:v>1.4379395538972182</c:v>
                </c:pt>
                <c:pt idx="137">
                  <c:v>1.4437752601815492</c:v>
                </c:pt>
                <c:pt idx="138">
                  <c:v>1.4493827487384003</c:v>
                </c:pt>
                <c:pt idx="139">
                  <c:v>1.454798574959685</c:v>
                </c:pt>
                <c:pt idx="140">
                  <c:v>1.4600454659981974</c:v>
                </c:pt>
                <c:pt idx="141">
                  <c:v>1.4651370004898745</c:v>
                </c:pt>
                <c:pt idx="142">
                  <c:v>1.4701560780260385</c:v>
                </c:pt>
                <c:pt idx="143">
                  <c:v>1.4751669594448005</c:v>
                </c:pt>
                <c:pt idx="144">
                  <c:v>1.4801437402249948</c:v>
                </c:pt>
                <c:pt idx="145">
                  <c:v>1.4850752457965573</c:v>
                </c:pt>
                <c:pt idx="146">
                  <c:v>1.4899547563372457</c:v>
                </c:pt>
                <c:pt idx="147">
                  <c:v>1.4947827626707602</c:v>
                </c:pt>
                <c:pt idx="148">
                  <c:v>1.4995399226681714</c:v>
                </c:pt>
                <c:pt idx="149">
                  <c:v>1.5042269344075676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FCO2 4.5</c:v>
                </c:pt>
              </c:strCache>
            </c:strRef>
          </c:tx>
          <c:marker>
            <c:symbol val="none"/>
          </c:marker>
          <c:cat>
            <c:strRef>
              <c:f>all!$A:$A</c:f>
              <c:strCache>
                <c:ptCount val="151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all!$D$2:$D$151</c:f>
              <c:numCache>
                <c:formatCode>General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1.0577005931364589</c:v>
                </c:pt>
                <c:pt idx="65">
                  <c:v>1.0620059066965117</c:v>
                </c:pt>
                <c:pt idx="66">
                  <c:v>1.066329834917245</c:v>
                </c:pt>
                <c:pt idx="67">
                  <c:v>1.070658572875929</c:v>
                </c:pt>
                <c:pt idx="68">
                  <c:v>1.0749842816355732</c:v>
                </c:pt>
                <c:pt idx="69">
                  <c:v>1.0793107908391368</c:v>
                </c:pt>
                <c:pt idx="70">
                  <c:v>1.0836399610596688</c:v>
                </c:pt>
                <c:pt idx="71">
                  <c:v>1.0879602036461256</c:v>
                </c:pt>
                <c:pt idx="72">
                  <c:v>1.0922906656955904</c:v>
                </c:pt>
                <c:pt idx="73">
                  <c:v>1.0966769615730061</c:v>
                </c:pt>
                <c:pt idx="74">
                  <c:v>1.1011280350756352</c:v>
                </c:pt>
                <c:pt idx="75">
                  <c:v>1.1056489178887201</c:v>
                </c:pt>
                <c:pt idx="76">
                  <c:v>1.1102351186815487</c:v>
                </c:pt>
                <c:pt idx="77">
                  <c:v>1.1148708893199144</c:v>
                </c:pt>
                <c:pt idx="78">
                  <c:v>1.1195387935756449</c:v>
                </c:pt>
                <c:pt idx="79">
                  <c:v>1.1242272245578779</c:v>
                </c:pt>
                <c:pt idx="80">
                  <c:v>1.1289396392050117</c:v>
                </c:pt>
                <c:pt idx="81">
                  <c:v>1.1336738699422593</c:v>
                </c:pt>
                <c:pt idx="82">
                  <c:v>1.138390723786278</c:v>
                </c:pt>
                <c:pt idx="83">
                  <c:v>1.1430755232952892</c:v>
                </c:pt>
                <c:pt idx="84">
                  <c:v>1.1477634754708286</c:v>
                </c:pt>
                <c:pt idx="85">
                  <c:v>1.1524728188928344</c:v>
                </c:pt>
                <c:pt idx="86">
                  <c:v>1.1572069239132798</c:v>
                </c:pt>
                <c:pt idx="87">
                  <c:v>1.1619672901923805</c:v>
                </c:pt>
                <c:pt idx="88">
                  <c:v>1.1667390477334338</c:v>
                </c:pt>
                <c:pt idx="89">
                  <c:v>1.1715057120107757</c:v>
                </c:pt>
                <c:pt idx="90">
                  <c:v>1.1762582339277219</c:v>
                </c:pt>
                <c:pt idx="91">
                  <c:v>1.1809948773087828</c:v>
                </c:pt>
                <c:pt idx="92">
                  <c:v>1.1856942173840805</c:v>
                </c:pt>
                <c:pt idx="93">
                  <c:v>1.1903190376495605</c:v>
                </c:pt>
                <c:pt idx="94">
                  <c:v>1.1948771144134513</c:v>
                </c:pt>
                <c:pt idx="95">
                  <c:v>1.1994027403660408</c:v>
                </c:pt>
                <c:pt idx="96">
                  <c:v>1.2039173853024669</c:v>
                </c:pt>
                <c:pt idx="97">
                  <c:v>1.2084263749451223</c:v>
                </c:pt>
                <c:pt idx="98">
                  <c:v>1.2129279363626524</c:v>
                </c:pt>
                <c:pt idx="99">
                  <c:v>1.217411559264574</c:v>
                </c:pt>
                <c:pt idx="100">
                  <c:v>1.2218581356437839</c:v>
                </c:pt>
                <c:pt idx="101">
                  <c:v>1.2262609866821479</c:v>
                </c:pt>
                <c:pt idx="102">
                  <c:v>1.2305649218985772</c:v>
                </c:pt>
                <c:pt idx="103">
                  <c:v>1.2347171520951186</c:v>
                </c:pt>
                <c:pt idx="104">
                  <c:v>1.2387120741957827</c:v>
                </c:pt>
                <c:pt idx="105">
                  <c:v>1.2425544330128417</c:v>
                </c:pt>
                <c:pt idx="106">
                  <c:v>1.2462849172563712</c:v>
                </c:pt>
                <c:pt idx="107">
                  <c:v>1.2499232142870245</c:v>
                </c:pt>
                <c:pt idx="108">
                  <c:v>1.2534768401640786</c:v>
                </c:pt>
                <c:pt idx="109">
                  <c:v>1.2569498168865139</c:v>
                </c:pt>
                <c:pt idx="110">
                  <c:v>1.2603291299594055</c:v>
                </c:pt>
                <c:pt idx="111">
                  <c:v>1.2636001850404857</c:v>
                </c:pt>
                <c:pt idx="112">
                  <c:v>1.2667282194975678</c:v>
                </c:pt>
                <c:pt idx="113">
                  <c:v>1.2696922511875501</c:v>
                </c:pt>
                <c:pt idx="114">
                  <c:v>1.2724950027824278</c:v>
                </c:pt>
                <c:pt idx="115">
                  <c:v>1.275125680608556</c:v>
                </c:pt>
                <c:pt idx="116">
                  <c:v>1.2775886141043049</c:v>
                </c:pt>
                <c:pt idx="117">
                  <c:v>1.2799215350638986</c:v>
                </c:pt>
                <c:pt idx="118">
                  <c:v>1.2821468309983803</c:v>
                </c:pt>
                <c:pt idx="119">
                  <c:v>1.2842700256206285</c:v>
                </c:pt>
                <c:pt idx="120">
                  <c:v>1.2862932535616274</c:v>
                </c:pt>
                <c:pt idx="121">
                  <c:v>1.288206966054485</c:v>
                </c:pt>
                <c:pt idx="122">
                  <c:v>1.2899667386736644</c:v>
                </c:pt>
                <c:pt idx="123">
                  <c:v>1.2915416174872401</c:v>
                </c:pt>
                <c:pt idx="124">
                  <c:v>1.2929338989550334</c:v>
                </c:pt>
                <c:pt idx="125">
                  <c:v>1.2941457980895141</c:v>
                </c:pt>
                <c:pt idx="126">
                  <c:v>1.2951662042481724</c:v>
                </c:pt>
                <c:pt idx="127">
                  <c:v>1.295995547604005</c:v>
                </c:pt>
                <c:pt idx="128">
                  <c:v>1.2966722210173227</c:v>
                </c:pt>
                <c:pt idx="129">
                  <c:v>1.2972179464734706</c:v>
                </c:pt>
                <c:pt idx="130">
                  <c:v>1.2976394931782596</c:v>
                </c:pt>
                <c:pt idx="131">
                  <c:v>1.2979386292408552</c:v>
                </c:pt>
                <c:pt idx="132">
                  <c:v>1.2982211778786745</c:v>
                </c:pt>
                <c:pt idx="133">
                  <c:v>1.2985713904178133</c:v>
                </c:pt>
                <c:pt idx="134">
                  <c:v>1.2989677483599926</c:v>
                </c:pt>
                <c:pt idx="135">
                  <c:v>1.2994019576381881</c:v>
                </c:pt>
                <c:pt idx="136">
                  <c:v>1.2998673812438748</c:v>
                </c:pt>
                <c:pt idx="137">
                  <c:v>1.3003441922166725</c:v>
                </c:pt>
                <c:pt idx="138">
                  <c:v>1.300829080494319</c:v>
                </c:pt>
                <c:pt idx="139">
                  <c:v>1.3013533562779047</c:v>
                </c:pt>
                <c:pt idx="140">
                  <c:v>1.3019350979237327</c:v>
                </c:pt>
                <c:pt idx="141">
                  <c:v>1.3025775250253877</c:v>
                </c:pt>
                <c:pt idx="142">
                  <c:v>1.3032805510937937</c:v>
                </c:pt>
                <c:pt idx="143">
                  <c:v>1.3040259855964498</c:v>
                </c:pt>
                <c:pt idx="144">
                  <c:v>1.3047973167030116</c:v>
                </c:pt>
                <c:pt idx="145">
                  <c:v>1.3055780677823083</c:v>
                </c:pt>
                <c:pt idx="146">
                  <c:v>1.306366579900458</c:v>
                </c:pt>
                <c:pt idx="147">
                  <c:v>1.3071628390971854</c:v>
                </c:pt>
                <c:pt idx="148">
                  <c:v>1.3079487877284159</c:v>
                </c:pt>
                <c:pt idx="149">
                  <c:v>1.3087228039666536</c:v>
                </c:pt>
              </c:numCache>
            </c:numRef>
          </c:val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FCO2 2.6</c:v>
                </c:pt>
              </c:strCache>
            </c:strRef>
          </c:tx>
          <c:marker>
            <c:symbol val="none"/>
          </c:marker>
          <c:cat>
            <c:strRef>
              <c:f>all!$A:$A</c:f>
              <c:strCache>
                <c:ptCount val="151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all!$E$2:$E$151</c:f>
              <c:numCache>
                <c:formatCode>General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1.0589375543648287</c:v>
                </c:pt>
                <c:pt idx="65">
                  <c:v>1.063401164947448</c:v>
                </c:pt>
                <c:pt idx="66">
                  <c:v>1.0678551898741144</c:v>
                </c:pt>
                <c:pt idx="67">
                  <c:v>1.0722899612104899</c:v>
                </c:pt>
                <c:pt idx="68">
                  <c:v>1.0766978604145208</c:v>
                </c:pt>
                <c:pt idx="69">
                  <c:v>1.0810809962360799</c:v>
                </c:pt>
                <c:pt idx="70">
                  <c:v>1.0854452955592315</c:v>
                </c:pt>
                <c:pt idx="71">
                  <c:v>1.0897774580246653</c:v>
                </c:pt>
                <c:pt idx="72">
                  <c:v>1.0939688309826328</c:v>
                </c:pt>
                <c:pt idx="73">
                  <c:v>1.0979481803987854</c:v>
                </c:pt>
                <c:pt idx="74">
                  <c:v>1.1017494928310154</c:v>
                </c:pt>
                <c:pt idx="75">
                  <c:v>1.1053835953949438</c:v>
                </c:pt>
                <c:pt idx="76">
                  <c:v>1.1088535940485207</c:v>
                </c:pt>
                <c:pt idx="77">
                  <c:v>1.1121549717932355</c:v>
                </c:pt>
                <c:pt idx="78">
                  <c:v>1.115273790903855</c:v>
                </c:pt>
                <c:pt idx="79">
                  <c:v>1.118211204850488</c:v>
                </c:pt>
                <c:pt idx="80">
                  <c:v>1.1209682966297745</c:v>
                </c:pt>
                <c:pt idx="81">
                  <c:v>1.1235535666281606</c:v>
                </c:pt>
                <c:pt idx="82">
                  <c:v>1.1259342875923541</c:v>
                </c:pt>
                <c:pt idx="83">
                  <c:v>1.1280946671188932</c:v>
                </c:pt>
                <c:pt idx="84">
                  <c:v>1.1300710884570753</c:v>
                </c:pt>
                <c:pt idx="85">
                  <c:v>1.1318866325444616</c:v>
                </c:pt>
                <c:pt idx="86">
                  <c:v>1.1335493374052383</c:v>
                </c:pt>
                <c:pt idx="87">
                  <c:v>1.1350578716140658</c:v>
                </c:pt>
                <c:pt idx="88">
                  <c:v>1.1364052965751241</c:v>
                </c:pt>
                <c:pt idx="89">
                  <c:v>1.1375753806804667</c:v>
                </c:pt>
                <c:pt idx="90">
                  <c:v>1.1385592938369704</c:v>
                </c:pt>
                <c:pt idx="91">
                  <c:v>1.1393648225436894</c:v>
                </c:pt>
                <c:pt idx="92">
                  <c:v>1.1400459287027525</c:v>
                </c:pt>
                <c:pt idx="93">
                  <c:v>1.1406416316687196</c:v>
                </c:pt>
                <c:pt idx="94">
                  <c:v>1.1411483395928756</c:v>
                </c:pt>
                <c:pt idx="95">
                  <c:v>1.1415975696221297</c:v>
                </c:pt>
                <c:pt idx="96">
                  <c:v>1.1420060065483992</c:v>
                </c:pt>
                <c:pt idx="97">
                  <c:v>1.1423718377458223</c:v>
                </c:pt>
                <c:pt idx="98">
                  <c:v>1.1426950957575661</c:v>
                </c:pt>
                <c:pt idx="99">
                  <c:v>1.1429591896609617</c:v>
                </c:pt>
                <c:pt idx="100">
                  <c:v>1.1431419954216044</c:v>
                </c:pt>
                <c:pt idx="101">
                  <c:v>1.1432380052766822</c:v>
                </c:pt>
                <c:pt idx="102">
                  <c:v>1.1432546217145489</c:v>
                </c:pt>
                <c:pt idx="103">
                  <c:v>1.143204771823396</c:v>
                </c:pt>
                <c:pt idx="104">
                  <c:v>1.1430736768033598</c:v>
                </c:pt>
                <c:pt idx="105">
                  <c:v>1.1428613143746706</c:v>
                </c:pt>
                <c:pt idx="106">
                  <c:v>1.1425990495546294</c:v>
                </c:pt>
                <c:pt idx="107">
                  <c:v>1.1423071774017988</c:v>
                </c:pt>
                <c:pt idx="108">
                  <c:v>1.1419875277505929</c:v>
                </c:pt>
                <c:pt idx="109">
                  <c:v>1.1416382337124844</c:v>
                </c:pt>
                <c:pt idx="110">
                  <c:v>1.1412444829482653</c:v>
                </c:pt>
                <c:pt idx="111">
                  <c:v>1.1407840457625515</c:v>
                </c:pt>
                <c:pt idx="112">
                  <c:v>1.1402494575137325</c:v>
                </c:pt>
                <c:pt idx="113">
                  <c:v>1.1396350826699728</c:v>
                </c:pt>
                <c:pt idx="114">
                  <c:v>1.1389445225459962</c:v>
                </c:pt>
                <c:pt idx="115">
                  <c:v>1.1381665505518384</c:v>
                </c:pt>
                <c:pt idx="116">
                  <c:v>1.1373047327570827</c:v>
                </c:pt>
                <c:pt idx="117">
                  <c:v>1.1363904557953231</c:v>
                </c:pt>
                <c:pt idx="118">
                  <c:v>1.1354458961095515</c:v>
                </c:pt>
                <c:pt idx="119">
                  <c:v>1.1344728521565621</c:v>
                </c:pt>
                <c:pt idx="120">
                  <c:v>1.1334731256118282</c:v>
                </c:pt>
                <c:pt idx="121">
                  <c:v>1.1324280594076901</c:v>
                </c:pt>
                <c:pt idx="122">
                  <c:v>1.131356171713803</c:v>
                </c:pt>
                <c:pt idx="123">
                  <c:v>1.1302778966339591</c:v>
                </c:pt>
                <c:pt idx="124">
                  <c:v>1.1291932207149304</c:v>
                </c:pt>
                <c:pt idx="125">
                  <c:v>1.128098398768639</c:v>
                </c:pt>
                <c:pt idx="126">
                  <c:v>1.1269784705003454</c:v>
                </c:pt>
                <c:pt idx="127">
                  <c:v>1.1258389846155006</c:v>
                </c:pt>
                <c:pt idx="128">
                  <c:v>1.1247079492451397</c:v>
                </c:pt>
                <c:pt idx="129">
                  <c:v>1.1236041018763061</c:v>
                </c:pt>
                <c:pt idx="130">
                  <c:v>1.1225312519832817</c:v>
                </c:pt>
                <c:pt idx="131">
                  <c:v>1.121483846442425</c:v>
                </c:pt>
                <c:pt idx="132">
                  <c:v>1.120456314311983</c:v>
                </c:pt>
                <c:pt idx="133">
                  <c:v>1.1194318054075132</c:v>
                </c:pt>
                <c:pt idx="134">
                  <c:v>1.1183990566052453</c:v>
                </c:pt>
                <c:pt idx="135">
                  <c:v>1.1173561712775861</c:v>
                </c:pt>
                <c:pt idx="136">
                  <c:v>1.11630312829584</c:v>
                </c:pt>
                <c:pt idx="137">
                  <c:v>1.1152267287436002</c:v>
                </c:pt>
                <c:pt idx="138">
                  <c:v>1.1141269213661957</c:v>
                </c:pt>
                <c:pt idx="139">
                  <c:v>1.1130394760421523</c:v>
                </c:pt>
                <c:pt idx="140">
                  <c:v>1.1119814022948591</c:v>
                </c:pt>
                <c:pt idx="141">
                  <c:v>1.1109546534332477</c:v>
                </c:pt>
                <c:pt idx="142">
                  <c:v>1.1099649649397556</c:v>
                </c:pt>
                <c:pt idx="143">
                  <c:v>1.1090086322258497</c:v>
                </c:pt>
                <c:pt idx="144">
                  <c:v>1.1080630200202564</c:v>
                </c:pt>
                <c:pt idx="145">
                  <c:v>1.1071167914992828</c:v>
                </c:pt>
                <c:pt idx="146">
                  <c:v>1.1061661574388577</c:v>
                </c:pt>
                <c:pt idx="147">
                  <c:v>1.1052167964568094</c:v>
                </c:pt>
                <c:pt idx="148">
                  <c:v>1.1042497436545431</c:v>
                </c:pt>
                <c:pt idx="149">
                  <c:v>1.1032687605171709</c:v>
                </c:pt>
              </c:numCache>
            </c:numRef>
          </c:val>
        </c:ser>
        <c:marker val="1"/>
        <c:axId val="128063360"/>
        <c:axId val="128064896"/>
      </c:lineChart>
      <c:catAx>
        <c:axId val="128063360"/>
        <c:scaling>
          <c:orientation val="minMax"/>
        </c:scaling>
        <c:axPos val="b"/>
        <c:tickLblPos val="nextTo"/>
        <c:crossAx val="128064896"/>
        <c:crosses val="autoZero"/>
        <c:auto val="1"/>
        <c:lblAlgn val="ctr"/>
        <c:lblOffset val="100"/>
      </c:catAx>
      <c:valAx>
        <c:axId val="128064896"/>
        <c:scaling>
          <c:orientation val="minMax"/>
        </c:scaling>
        <c:axPos val="l"/>
        <c:numFmt formatCode="0.00" sourceLinked="1"/>
        <c:tickLblPos val="nextTo"/>
        <c:crossAx val="128063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>
        <c:manualLayout>
          <c:layoutTarget val="inner"/>
          <c:xMode val="edge"/>
          <c:yMode val="edge"/>
          <c:x val="0.13903807068672275"/>
          <c:y val="9.2951662292213591E-2"/>
          <c:w val="0.80905891213466563"/>
          <c:h val="0.74905475357247142"/>
        </c:manualLayout>
      </c:layout>
      <c:lineChart>
        <c:grouping val="standard"/>
        <c:ser>
          <c:idx val="0"/>
          <c:order val="0"/>
          <c:tx>
            <c:strRef>
              <c:f>all!$J$1</c:f>
              <c:strCache>
                <c:ptCount val="1"/>
                <c:pt idx="0">
                  <c:v>fCO2 RCP8.5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cat>
            <c:numRef>
              <c:f>all!$I$2:$I$105</c:f>
              <c:numCache>
                <c:formatCode>General</c:formatCode>
                <c:ptCount val="10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5">
                  <c:v>2071</c:v>
                </c:pt>
                <c:pt idx="76">
                  <c:v>2072</c:v>
                </c:pt>
                <c:pt idx="77">
                  <c:v>2073</c:v>
                </c:pt>
                <c:pt idx="78">
                  <c:v>2074</c:v>
                </c:pt>
                <c:pt idx="79">
                  <c:v>2075</c:v>
                </c:pt>
                <c:pt idx="80">
                  <c:v>2076</c:v>
                </c:pt>
                <c:pt idx="81">
                  <c:v>2077</c:v>
                </c:pt>
                <c:pt idx="82">
                  <c:v>2078</c:v>
                </c:pt>
                <c:pt idx="83">
                  <c:v>2079</c:v>
                </c:pt>
                <c:pt idx="84">
                  <c:v>2080</c:v>
                </c:pt>
                <c:pt idx="85">
                  <c:v>2081</c:v>
                </c:pt>
                <c:pt idx="86">
                  <c:v>2082</c:v>
                </c:pt>
                <c:pt idx="87">
                  <c:v>2083</c:v>
                </c:pt>
                <c:pt idx="88">
                  <c:v>2084</c:v>
                </c:pt>
                <c:pt idx="89">
                  <c:v>2085</c:v>
                </c:pt>
                <c:pt idx="90">
                  <c:v>2086</c:v>
                </c:pt>
                <c:pt idx="91">
                  <c:v>2087</c:v>
                </c:pt>
                <c:pt idx="92">
                  <c:v>2088</c:v>
                </c:pt>
                <c:pt idx="93">
                  <c:v>2089</c:v>
                </c:pt>
                <c:pt idx="94">
                  <c:v>2090</c:v>
                </c:pt>
                <c:pt idx="95">
                  <c:v>2091</c:v>
                </c:pt>
                <c:pt idx="96">
                  <c:v>2092</c:v>
                </c:pt>
                <c:pt idx="97">
                  <c:v>2093</c:v>
                </c:pt>
                <c:pt idx="98">
                  <c:v>2094</c:v>
                </c:pt>
                <c:pt idx="99">
                  <c:v>2095</c:v>
                </c:pt>
                <c:pt idx="100">
                  <c:v>2096</c:v>
                </c:pt>
                <c:pt idx="101">
                  <c:v>2097</c:v>
                </c:pt>
                <c:pt idx="102">
                  <c:v>2098</c:v>
                </c:pt>
                <c:pt idx="103">
                  <c:v>2099</c:v>
                </c:pt>
              </c:numCache>
            </c:numRef>
          </c:cat>
          <c:val>
            <c:numRef>
              <c:f>all!$J$2:$J$105</c:f>
              <c:numCache>
                <c:formatCode>0.00</c:formatCode>
                <c:ptCount val="104"/>
                <c:pt idx="0">
                  <c:v>0.9848694120172109</c:v>
                </c:pt>
                <c:pt idx="1">
                  <c:v>0.98834379889970914</c:v>
                </c:pt>
                <c:pt idx="2">
                  <c:v>0.99278397299842547</c:v>
                </c:pt>
                <c:pt idx="3">
                  <c:v>0.99691951189922257</c:v>
                </c:pt>
                <c:pt idx="4">
                  <c:v>1.0000101763559233</c:v>
                </c:pt>
                <c:pt idx="5">
                  <c:v>1.003269174557079</c:v>
                </c:pt>
                <c:pt idx="6">
                  <c:v>1.0074368140451011</c:v>
                </c:pt>
                <c:pt idx="7">
                  <c:v>1.011960451628634</c:v>
                </c:pt>
                <c:pt idx="8">
                  <c:v>1.0161000346062043</c:v>
                </c:pt>
                <c:pt idx="9">
                  <c:v>1.0201217787334418</c:v>
                </c:pt>
                <c:pt idx="10">
                  <c:v>1.0241627799627588</c:v>
                </c:pt>
                <c:pt idx="11">
                  <c:v>1.028063045198963</c:v>
                </c:pt>
                <c:pt idx="12">
                  <c:v>1.0320965799719257</c:v>
                </c:pt>
                <c:pt idx="13">
                  <c:v>1.0364966585773645</c:v>
                </c:pt>
                <c:pt idx="14">
                  <c:v>1.0410817869471991</c:v>
                </c:pt>
                <c:pt idx="15">
                  <c:v>1.0456567525300378</c:v>
                </c:pt>
                <c:pt idx="16">
                  <c:v>1.0503298180623077</c:v>
                </c:pt>
                <c:pt idx="17">
                  <c:v>1.0551529496398775</c:v>
                </c:pt>
                <c:pt idx="18">
                  <c:v>1.0601265650905896</c:v>
                </c:pt>
                <c:pt idx="19">
                  <c:v>1.0652471197002791</c:v>
                </c:pt>
                <c:pt idx="20">
                  <c:v>1.0704974696596876</c:v>
                </c:pt>
                <c:pt idx="21">
                  <c:v>1.0758606615598121</c:v>
                </c:pt>
                <c:pt idx="22">
                  <c:v>1.0813257256534787</c:v>
                </c:pt>
                <c:pt idx="23">
                  <c:v>1.0868933357443598</c:v>
                </c:pt>
                <c:pt idx="24">
                  <c:v>1.0925602961466687</c:v>
                </c:pt>
                <c:pt idx="25">
                  <c:v>1.0983158075301678</c:v>
                </c:pt>
                <c:pt idx="26">
                  <c:v>1.1041473121505292</c:v>
                </c:pt>
                <c:pt idx="27">
                  <c:v>1.1100745438502186</c:v>
                </c:pt>
                <c:pt idx="28">
                  <c:v>1.1161112415374514</c:v>
                </c:pt>
                <c:pt idx="29">
                  <c:v>1.1222652566799469</c:v>
                </c:pt>
                <c:pt idx="30">
                  <c:v>1.1285293393439548</c:v>
                </c:pt>
                <c:pt idx="31">
                  <c:v>1.1348926045165846</c:v>
                </c:pt>
                <c:pt idx="32">
                  <c:v>1.141333224944822</c:v>
                </c:pt>
                <c:pt idx="33">
                  <c:v>1.1478444534411043</c:v>
                </c:pt>
                <c:pt idx="34">
                  <c:v>1.154425134299373</c:v>
                </c:pt>
                <c:pt idx="35">
                  <c:v>1.161075931328873</c:v>
                </c:pt>
                <c:pt idx="36">
                  <c:v>1.1678119889005467</c:v>
                </c:pt>
                <c:pt idx="37">
                  <c:v>1.1746680020113576</c:v>
                </c:pt>
                <c:pt idx="38">
                  <c:v>1.1816725596857263</c:v>
                </c:pt>
                <c:pt idx="39">
                  <c:v>1.1888393125482215</c:v>
                </c:pt>
                <c:pt idx="40">
                  <c:v>1.1961690949172437</c:v>
                </c:pt>
                <c:pt idx="41">
                  <c:v>1.2036590883812259</c:v>
                </c:pt>
                <c:pt idx="42">
                  <c:v>1.2112923587520608</c:v>
                </c:pt>
                <c:pt idx="43">
                  <c:v>1.2190469987625328</c:v>
                </c:pt>
                <c:pt idx="44">
                  <c:v>1.2269136905013907</c:v>
                </c:pt>
                <c:pt idx="45">
                  <c:v>1.2348901809972481</c:v>
                </c:pt>
                <c:pt idx="46">
                  <c:v>1.2429948476469987</c:v>
                </c:pt>
                <c:pt idx="47">
                  <c:v>1.2512267601981175</c:v>
                </c:pt>
                <c:pt idx="48">
                  <c:v>1.2595849310432705</c:v>
                </c:pt>
                <c:pt idx="49">
                  <c:v>1.2680953409594622</c:v>
                </c:pt>
                <c:pt idx="50">
                  <c:v>1.2767748425498071</c:v>
                </c:pt>
                <c:pt idx="51">
                  <c:v>1.2856230687803265</c:v>
                </c:pt>
                <c:pt idx="52">
                  <c:v>1.2946378753154903</c:v>
                </c:pt>
                <c:pt idx="53">
                  <c:v>1.3038022337975339</c:v>
                </c:pt>
                <c:pt idx="54">
                  <c:v>1.3130961809785717</c:v>
                </c:pt>
                <c:pt idx="55">
                  <c:v>1.3225066824263219</c:v>
                </c:pt>
                <c:pt idx="56">
                  <c:v>1.3320306388324961</c:v>
                </c:pt>
                <c:pt idx="57">
                  <c:v>1.341663349274488</c:v>
                </c:pt>
                <c:pt idx="58">
                  <c:v>1.3513874552427403</c:v>
                </c:pt>
                <c:pt idx="59">
                  <c:v>1.3612033621734454</c:v>
                </c:pt>
                <c:pt idx="60">
                  <c:v>1.3711379873991663</c:v>
                </c:pt>
                <c:pt idx="61">
                  <c:v>1.3812095919983551</c:v>
                </c:pt>
                <c:pt idx="62">
                  <c:v>1.3914172797807456</c:v>
                </c:pt>
                <c:pt idx="63">
                  <c:v>1.401763111729168</c:v>
                </c:pt>
                <c:pt idx="64">
                  <c:v>1.4122262087030948</c:v>
                </c:pt>
                <c:pt idx="65">
                  <c:v>1.4227922497666452</c:v>
                </c:pt>
                <c:pt idx="66">
                  <c:v>1.4334084878066529</c:v>
                </c:pt>
                <c:pt idx="67">
                  <c:v>1.44404305127219</c:v>
                </c:pt>
                <c:pt idx="68">
                  <c:v>1.454695881768117</c:v>
                </c:pt>
                <c:pt idx="69">
                  <c:v>1.4653552538938703</c:v>
                </c:pt>
                <c:pt idx="70">
                  <c:v>1.4760213462398706</c:v>
                </c:pt>
                <c:pt idx="71">
                  <c:v>1.4867171983874257</c:v>
                </c:pt>
                <c:pt idx="72">
                  <c:v>1.4974678832911468</c:v>
                </c:pt>
                <c:pt idx="73">
                  <c:v>1.5082863244443876</c:v>
                </c:pt>
                <c:pt idx="74">
                  <c:v>1.5191695997848891</c:v>
                </c:pt>
                <c:pt idx="75">
                  <c:v>1.5301009945704267</c:v>
                </c:pt>
                <c:pt idx="76">
                  <c:v>1.5410355459335459</c:v>
                </c:pt>
                <c:pt idx="77">
                  <c:v>1.5519338953362765</c:v>
                </c:pt>
                <c:pt idx="78">
                  <c:v>1.5627984205785066</c:v>
                </c:pt>
                <c:pt idx="79">
                  <c:v>1.5736274138389137</c:v>
                </c:pt>
                <c:pt idx="80">
                  <c:v>1.5844112940057435</c:v>
                </c:pt>
                <c:pt idx="81">
                  <c:v>1.5951657145958091</c:v>
                </c:pt>
                <c:pt idx="82">
                  <c:v>1.6058849996560394</c:v>
                </c:pt>
                <c:pt idx="83">
                  <c:v>1.6165919895596621</c:v>
                </c:pt>
                <c:pt idx="84">
                  <c:v>1.6273265706618136</c:v>
                </c:pt>
                <c:pt idx="85">
                  <c:v>1.6380740849297994</c:v>
                </c:pt>
                <c:pt idx="86">
                  <c:v>1.6488078321682094</c:v>
                </c:pt>
                <c:pt idx="87">
                  <c:v>1.6595045299281175</c:v>
                </c:pt>
                <c:pt idx="88">
                  <c:v>1.6701515670731051</c:v>
                </c:pt>
                <c:pt idx="89">
                  <c:v>1.6807489800678539</c:v>
                </c:pt>
                <c:pt idx="90">
                  <c:v>1.6913028513857387</c:v>
                </c:pt>
                <c:pt idx="91">
                  <c:v>1.7017747520854856</c:v>
                </c:pt>
                <c:pt idx="92">
                  <c:v>1.7121857794027082</c:v>
                </c:pt>
                <c:pt idx="93">
                  <c:v>1.7225786331702888</c:v>
                </c:pt>
                <c:pt idx="94">
                  <c:v>1.7329362258853904</c:v>
                </c:pt>
                <c:pt idx="95">
                  <c:v>1.743282490661537</c:v>
                </c:pt>
                <c:pt idx="96">
                  <c:v>1.7536279057371535</c:v>
                </c:pt>
                <c:pt idx="97">
                  <c:v>1.7639360706236873</c:v>
                </c:pt>
                <c:pt idx="98">
                  <c:v>1.7741909896518508</c:v>
                </c:pt>
                <c:pt idx="99">
                  <c:v>1.7843872689523792</c:v>
                </c:pt>
                <c:pt idx="100">
                  <c:v>1.7945175133935756</c:v>
                </c:pt>
                <c:pt idx="101">
                  <c:v>1.8045811656229991</c:v>
                </c:pt>
                <c:pt idx="102">
                  <c:v>1.8145722868312244</c:v>
                </c:pt>
                <c:pt idx="103">
                  <c:v>1.8244862403109328</c:v>
                </c:pt>
              </c:numCache>
            </c:numRef>
          </c:val>
        </c:ser>
        <c:ser>
          <c:idx val="1"/>
          <c:order val="1"/>
          <c:tx>
            <c:strRef>
              <c:f>all!$K$1</c:f>
              <c:strCache>
                <c:ptCount val="1"/>
                <c:pt idx="0">
                  <c:v>FCO2 RCP6.0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all!$I$2:$I$105</c:f>
              <c:numCache>
                <c:formatCode>General</c:formatCode>
                <c:ptCount val="10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5">
                  <c:v>2071</c:v>
                </c:pt>
                <c:pt idx="76">
                  <c:v>2072</c:v>
                </c:pt>
                <c:pt idx="77">
                  <c:v>2073</c:v>
                </c:pt>
                <c:pt idx="78">
                  <c:v>2074</c:v>
                </c:pt>
                <c:pt idx="79">
                  <c:v>2075</c:v>
                </c:pt>
                <c:pt idx="80">
                  <c:v>2076</c:v>
                </c:pt>
                <c:pt idx="81">
                  <c:v>2077</c:v>
                </c:pt>
                <c:pt idx="82">
                  <c:v>2078</c:v>
                </c:pt>
                <c:pt idx="83">
                  <c:v>2079</c:v>
                </c:pt>
                <c:pt idx="84">
                  <c:v>2080</c:v>
                </c:pt>
                <c:pt idx="85">
                  <c:v>2081</c:v>
                </c:pt>
                <c:pt idx="86">
                  <c:v>2082</c:v>
                </c:pt>
                <c:pt idx="87">
                  <c:v>2083</c:v>
                </c:pt>
                <c:pt idx="88">
                  <c:v>2084</c:v>
                </c:pt>
                <c:pt idx="89">
                  <c:v>2085</c:v>
                </c:pt>
                <c:pt idx="90">
                  <c:v>2086</c:v>
                </c:pt>
                <c:pt idx="91">
                  <c:v>2087</c:v>
                </c:pt>
                <c:pt idx="92">
                  <c:v>2088</c:v>
                </c:pt>
                <c:pt idx="93">
                  <c:v>2089</c:v>
                </c:pt>
                <c:pt idx="94">
                  <c:v>2090</c:v>
                </c:pt>
                <c:pt idx="95">
                  <c:v>2091</c:v>
                </c:pt>
                <c:pt idx="96">
                  <c:v>2092</c:v>
                </c:pt>
                <c:pt idx="97">
                  <c:v>2093</c:v>
                </c:pt>
                <c:pt idx="98">
                  <c:v>2094</c:v>
                </c:pt>
                <c:pt idx="99">
                  <c:v>2095</c:v>
                </c:pt>
                <c:pt idx="100">
                  <c:v>2096</c:v>
                </c:pt>
                <c:pt idx="101">
                  <c:v>2097</c:v>
                </c:pt>
                <c:pt idx="102">
                  <c:v>2098</c:v>
                </c:pt>
                <c:pt idx="103">
                  <c:v>2099</c:v>
                </c:pt>
              </c:numCache>
            </c:numRef>
          </c:cat>
          <c:val>
            <c:numRef>
              <c:f>all!$K$2:$K$105</c:f>
              <c:numCache>
                <c:formatCode>General</c:formatCode>
                <c:ptCount val="104"/>
                <c:pt idx="0">
                  <c:v>0.9848694120172109</c:v>
                </c:pt>
                <c:pt idx="1">
                  <c:v>0.98834379889970914</c:v>
                </c:pt>
                <c:pt idx="2">
                  <c:v>0.99278397299842547</c:v>
                </c:pt>
                <c:pt idx="3">
                  <c:v>0.99691951189922257</c:v>
                </c:pt>
                <c:pt idx="4">
                  <c:v>1.0000101763559233</c:v>
                </c:pt>
                <c:pt idx="5">
                  <c:v>1.003269174557079</c:v>
                </c:pt>
                <c:pt idx="6">
                  <c:v>1.0074368140451011</c:v>
                </c:pt>
                <c:pt idx="7">
                  <c:v>1.011960451628634</c:v>
                </c:pt>
                <c:pt idx="8">
                  <c:v>1.0161000346062043</c:v>
                </c:pt>
                <c:pt idx="9">
                  <c:v>1.0201217787334418</c:v>
                </c:pt>
                <c:pt idx="10">
                  <c:v>1.0241627799627588</c:v>
                </c:pt>
                <c:pt idx="11">
                  <c:v>1.028063045198963</c:v>
                </c:pt>
                <c:pt idx="12">
                  <c:v>1.0320965799719257</c:v>
                </c:pt>
                <c:pt idx="13">
                  <c:v>1.0364966585773645</c:v>
                </c:pt>
                <c:pt idx="14">
                  <c:v>1.0410817869471991</c:v>
                </c:pt>
                <c:pt idx="15">
                  <c:v>1.0456567525300378</c:v>
                </c:pt>
                <c:pt idx="16">
                  <c:v>1.0503298180623077</c:v>
                </c:pt>
                <c:pt idx="17">
                  <c:v>1.0551529496398775</c:v>
                </c:pt>
                <c:pt idx="18">
                  <c:v>1.0568819068119324</c:v>
                </c:pt>
                <c:pt idx="19">
                  <c:v>1.0608750721452094</c:v>
                </c:pt>
                <c:pt idx="20">
                  <c:v>1.0648379733646121</c:v>
                </c:pt>
                <c:pt idx="21">
                  <c:v>1.0687552635587811</c:v>
                </c:pt>
                <c:pt idx="22">
                  <c:v>1.0726253255914295</c:v>
                </c:pt>
                <c:pt idx="23">
                  <c:v>1.0764504240955866</c:v>
                </c:pt>
                <c:pt idx="24">
                  <c:v>1.0802327985553608</c:v>
                </c:pt>
                <c:pt idx="25">
                  <c:v>1.0839650471815905</c:v>
                </c:pt>
                <c:pt idx="26">
                  <c:v>1.0876551895993678</c:v>
                </c:pt>
                <c:pt idx="27">
                  <c:v>1.0913436962012923</c:v>
                </c:pt>
                <c:pt idx="28">
                  <c:v>1.0950496326895531</c:v>
                </c:pt>
                <c:pt idx="29">
                  <c:v>1.0987728310542979</c:v>
                </c:pt>
                <c:pt idx="30">
                  <c:v>1.1025150222711215</c:v>
                </c:pt>
                <c:pt idx="31">
                  <c:v>1.1062589758173982</c:v>
                </c:pt>
                <c:pt idx="32">
                  <c:v>1.1099895264496711</c:v>
                </c:pt>
                <c:pt idx="33">
                  <c:v>1.1136992022926644</c:v>
                </c:pt>
                <c:pt idx="34">
                  <c:v>1.1173881266744408</c:v>
                </c:pt>
                <c:pt idx="35">
                  <c:v>1.1210601716988773</c:v>
                </c:pt>
                <c:pt idx="36">
                  <c:v>1.1247584441035854</c:v>
                </c:pt>
                <c:pt idx="37">
                  <c:v>1.1285386656378633</c:v>
                </c:pt>
                <c:pt idx="38">
                  <c:v>1.1324224787260548</c:v>
                </c:pt>
                <c:pt idx="39">
                  <c:v>1.1364201372017231</c:v>
                </c:pt>
                <c:pt idx="40">
                  <c:v>1.1405288000830489</c:v>
                </c:pt>
                <c:pt idx="41">
                  <c:v>1.1447419358219919</c:v>
                </c:pt>
                <c:pt idx="42">
                  <c:v>1.1490438632569151</c:v>
                </c:pt>
                <c:pt idx="43">
                  <c:v>1.1534117297111572</c:v>
                </c:pt>
                <c:pt idx="44">
                  <c:v>1.1578339077952358</c:v>
                </c:pt>
                <c:pt idx="45">
                  <c:v>1.1623080101581593</c:v>
                </c:pt>
                <c:pt idx="46">
                  <c:v>1.1668461966796733</c:v>
                </c:pt>
                <c:pt idx="47">
                  <c:v>1.1714459783980751</c:v>
                </c:pt>
                <c:pt idx="48">
                  <c:v>1.1761084924622083</c:v>
                </c:pt>
                <c:pt idx="49">
                  <c:v>1.1808690119615906</c:v>
                </c:pt>
                <c:pt idx="50">
                  <c:v>1.1857426014059194</c:v>
                </c:pt>
                <c:pt idx="51">
                  <c:v>1.1907297971237503</c:v>
                </c:pt>
                <c:pt idx="52">
                  <c:v>1.1958275294099547</c:v>
                </c:pt>
                <c:pt idx="53">
                  <c:v>1.2010203245573212</c:v>
                </c:pt>
                <c:pt idx="54">
                  <c:v>1.2062893700439228</c:v>
                </c:pt>
                <c:pt idx="55">
                  <c:v>1.2116249050856638</c:v>
                </c:pt>
                <c:pt idx="56">
                  <c:v>1.2170330692365887</c:v>
                </c:pt>
                <c:pt idx="57">
                  <c:v>1.2225233780970286</c:v>
                </c:pt>
                <c:pt idx="58">
                  <c:v>1.2280756161071651</c:v>
                </c:pt>
                <c:pt idx="59">
                  <c:v>1.2336889157807249</c:v>
                </c:pt>
                <c:pt idx="60">
                  <c:v>1.239398622011892</c:v>
                </c:pt>
                <c:pt idx="61">
                  <c:v>1.2452154293125162</c:v>
                </c:pt>
                <c:pt idx="62">
                  <c:v>1.2511463933704632</c:v>
                </c:pt>
                <c:pt idx="63">
                  <c:v>1.2571864857589037</c:v>
                </c:pt>
                <c:pt idx="64">
                  <c:v>1.2633205495290045</c:v>
                </c:pt>
                <c:pt idx="65">
                  <c:v>1.2695285943468466</c:v>
                </c:pt>
                <c:pt idx="66">
                  <c:v>1.2757943178555398</c:v>
                </c:pt>
                <c:pt idx="67">
                  <c:v>1.2821117229175025</c:v>
                </c:pt>
                <c:pt idx="68">
                  <c:v>1.2884865526179721</c:v>
                </c:pt>
                <c:pt idx="69">
                  <c:v>1.294906205970455</c:v>
                </c:pt>
                <c:pt idx="70">
                  <c:v>1.3013731362991465</c:v>
                </c:pt>
                <c:pt idx="71">
                  <c:v>1.3079192613848742</c:v>
                </c:pt>
                <c:pt idx="72">
                  <c:v>1.3145660650732136</c:v>
                </c:pt>
                <c:pt idx="73">
                  <c:v>1.3213167040963116</c:v>
                </c:pt>
                <c:pt idx="74">
                  <c:v>1.3281709922797109</c:v>
                </c:pt>
                <c:pt idx="75">
                  <c:v>1.3351158370078857</c:v>
                </c:pt>
                <c:pt idx="76">
                  <c:v>1.3421015897811546</c:v>
                </c:pt>
                <c:pt idx="77">
                  <c:v>1.3490891515951777</c:v>
                </c:pt>
                <c:pt idx="78">
                  <c:v>1.3560782084829424</c:v>
                </c:pt>
                <c:pt idx="79">
                  <c:v>1.3630684496284105</c:v>
                </c:pt>
                <c:pt idx="80">
                  <c:v>1.3700470406284104</c:v>
                </c:pt>
                <c:pt idx="81">
                  <c:v>1.3770123176904676</c:v>
                </c:pt>
                <c:pt idx="82">
                  <c:v>1.3840013859768114</c:v>
                </c:pt>
                <c:pt idx="83">
                  <c:v>1.3910289866208849</c:v>
                </c:pt>
                <c:pt idx="84">
                  <c:v>1.3981049348256183</c:v>
                </c:pt>
                <c:pt idx="85">
                  <c:v>1.4052296691799624</c:v>
                </c:pt>
                <c:pt idx="86">
                  <c:v>1.4122535008224213</c:v>
                </c:pt>
                <c:pt idx="87">
                  <c:v>1.4190314474885029</c:v>
                </c:pt>
                <c:pt idx="88">
                  <c:v>1.4255670561402758</c:v>
                </c:pt>
                <c:pt idx="89">
                  <c:v>1.4318667081777876</c:v>
                </c:pt>
                <c:pt idx="90">
                  <c:v>1.4379395538972182</c:v>
                </c:pt>
                <c:pt idx="91">
                  <c:v>1.4437752601815492</c:v>
                </c:pt>
                <c:pt idx="92">
                  <c:v>1.4493827487384003</c:v>
                </c:pt>
                <c:pt idx="93">
                  <c:v>1.454798574959685</c:v>
                </c:pt>
                <c:pt idx="94">
                  <c:v>1.4600454659981974</c:v>
                </c:pt>
                <c:pt idx="95">
                  <c:v>1.4651370004898745</c:v>
                </c:pt>
                <c:pt idx="96">
                  <c:v>1.4701560780260385</c:v>
                </c:pt>
                <c:pt idx="97">
                  <c:v>1.4751669594448005</c:v>
                </c:pt>
                <c:pt idx="98">
                  <c:v>1.4801437402249948</c:v>
                </c:pt>
                <c:pt idx="99">
                  <c:v>1.4850752457965573</c:v>
                </c:pt>
                <c:pt idx="100">
                  <c:v>1.4899547563372457</c:v>
                </c:pt>
                <c:pt idx="101">
                  <c:v>1.4947827626707602</c:v>
                </c:pt>
                <c:pt idx="102">
                  <c:v>1.4995399226681714</c:v>
                </c:pt>
                <c:pt idx="103">
                  <c:v>1.5042269344075676</c:v>
                </c:pt>
              </c:numCache>
            </c:numRef>
          </c:val>
        </c:ser>
        <c:ser>
          <c:idx val="2"/>
          <c:order val="2"/>
          <c:tx>
            <c:strRef>
              <c:f>all!$L$1</c:f>
              <c:strCache>
                <c:ptCount val="1"/>
                <c:pt idx="0">
                  <c:v>FCO2 RCP4.5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all!$I$2:$I$105</c:f>
              <c:numCache>
                <c:formatCode>General</c:formatCode>
                <c:ptCount val="10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5">
                  <c:v>2071</c:v>
                </c:pt>
                <c:pt idx="76">
                  <c:v>2072</c:v>
                </c:pt>
                <c:pt idx="77">
                  <c:v>2073</c:v>
                </c:pt>
                <c:pt idx="78">
                  <c:v>2074</c:v>
                </c:pt>
                <c:pt idx="79">
                  <c:v>2075</c:v>
                </c:pt>
                <c:pt idx="80">
                  <c:v>2076</c:v>
                </c:pt>
                <c:pt idx="81">
                  <c:v>2077</c:v>
                </c:pt>
                <c:pt idx="82">
                  <c:v>2078</c:v>
                </c:pt>
                <c:pt idx="83">
                  <c:v>2079</c:v>
                </c:pt>
                <c:pt idx="84">
                  <c:v>2080</c:v>
                </c:pt>
                <c:pt idx="85">
                  <c:v>2081</c:v>
                </c:pt>
                <c:pt idx="86">
                  <c:v>2082</c:v>
                </c:pt>
                <c:pt idx="87">
                  <c:v>2083</c:v>
                </c:pt>
                <c:pt idx="88">
                  <c:v>2084</c:v>
                </c:pt>
                <c:pt idx="89">
                  <c:v>2085</c:v>
                </c:pt>
                <c:pt idx="90">
                  <c:v>2086</c:v>
                </c:pt>
                <c:pt idx="91">
                  <c:v>2087</c:v>
                </c:pt>
                <c:pt idx="92">
                  <c:v>2088</c:v>
                </c:pt>
                <c:pt idx="93">
                  <c:v>2089</c:v>
                </c:pt>
                <c:pt idx="94">
                  <c:v>2090</c:v>
                </c:pt>
                <c:pt idx="95">
                  <c:v>2091</c:v>
                </c:pt>
                <c:pt idx="96">
                  <c:v>2092</c:v>
                </c:pt>
                <c:pt idx="97">
                  <c:v>2093</c:v>
                </c:pt>
                <c:pt idx="98">
                  <c:v>2094</c:v>
                </c:pt>
                <c:pt idx="99">
                  <c:v>2095</c:v>
                </c:pt>
                <c:pt idx="100">
                  <c:v>2096</c:v>
                </c:pt>
                <c:pt idx="101">
                  <c:v>2097</c:v>
                </c:pt>
                <c:pt idx="102">
                  <c:v>2098</c:v>
                </c:pt>
                <c:pt idx="103">
                  <c:v>2099</c:v>
                </c:pt>
              </c:numCache>
            </c:numRef>
          </c:cat>
          <c:val>
            <c:numRef>
              <c:f>all!$L$2:$L$105</c:f>
              <c:numCache>
                <c:formatCode>General</c:formatCode>
                <c:ptCount val="104"/>
                <c:pt idx="0">
                  <c:v>0.9848694120172109</c:v>
                </c:pt>
                <c:pt idx="1">
                  <c:v>0.98834379889970914</c:v>
                </c:pt>
                <c:pt idx="2">
                  <c:v>0.99278397299842547</c:v>
                </c:pt>
                <c:pt idx="3">
                  <c:v>0.99691951189922257</c:v>
                </c:pt>
                <c:pt idx="4">
                  <c:v>1.0000101763559233</c:v>
                </c:pt>
                <c:pt idx="5">
                  <c:v>1.003269174557079</c:v>
                </c:pt>
                <c:pt idx="6">
                  <c:v>1.0074368140451011</c:v>
                </c:pt>
                <c:pt idx="7">
                  <c:v>1.011960451628634</c:v>
                </c:pt>
                <c:pt idx="8">
                  <c:v>1.0161000346062043</c:v>
                </c:pt>
                <c:pt idx="9">
                  <c:v>1.0201217787334418</c:v>
                </c:pt>
                <c:pt idx="10">
                  <c:v>1.0241627799627588</c:v>
                </c:pt>
                <c:pt idx="11">
                  <c:v>1.028063045198963</c:v>
                </c:pt>
                <c:pt idx="12">
                  <c:v>1.0320965799719257</c:v>
                </c:pt>
                <c:pt idx="13">
                  <c:v>1.0364966585773645</c:v>
                </c:pt>
                <c:pt idx="14">
                  <c:v>1.0410817869471991</c:v>
                </c:pt>
                <c:pt idx="15">
                  <c:v>1.0456567525300378</c:v>
                </c:pt>
                <c:pt idx="16">
                  <c:v>1.0503298180623077</c:v>
                </c:pt>
                <c:pt idx="17">
                  <c:v>1.0551529496398775</c:v>
                </c:pt>
                <c:pt idx="18">
                  <c:v>1.0577005931364589</c:v>
                </c:pt>
                <c:pt idx="19">
                  <c:v>1.0620059066965117</c:v>
                </c:pt>
                <c:pt idx="20">
                  <c:v>1.066329834917245</c:v>
                </c:pt>
                <c:pt idx="21">
                  <c:v>1.070658572875929</c:v>
                </c:pt>
                <c:pt idx="22">
                  <c:v>1.0749842816355732</c:v>
                </c:pt>
                <c:pt idx="23">
                  <c:v>1.0793107908391368</c:v>
                </c:pt>
                <c:pt idx="24">
                  <c:v>1.0836399610596688</c:v>
                </c:pt>
                <c:pt idx="25">
                  <c:v>1.0879602036461256</c:v>
                </c:pt>
                <c:pt idx="26">
                  <c:v>1.0922906656955904</c:v>
                </c:pt>
                <c:pt idx="27">
                  <c:v>1.0966769615730061</c:v>
                </c:pt>
                <c:pt idx="28">
                  <c:v>1.1011280350756352</c:v>
                </c:pt>
                <c:pt idx="29">
                  <c:v>1.1056489178887201</c:v>
                </c:pt>
                <c:pt idx="30">
                  <c:v>1.1102351186815487</c:v>
                </c:pt>
                <c:pt idx="31">
                  <c:v>1.1148708893199144</c:v>
                </c:pt>
                <c:pt idx="32">
                  <c:v>1.1195387935756449</c:v>
                </c:pt>
                <c:pt idx="33">
                  <c:v>1.1242272245578779</c:v>
                </c:pt>
                <c:pt idx="34">
                  <c:v>1.1289396392050117</c:v>
                </c:pt>
                <c:pt idx="35">
                  <c:v>1.1336738699422593</c:v>
                </c:pt>
                <c:pt idx="36">
                  <c:v>1.138390723786278</c:v>
                </c:pt>
                <c:pt idx="37">
                  <c:v>1.1430755232952892</c:v>
                </c:pt>
                <c:pt idx="38">
                  <c:v>1.1477634754708286</c:v>
                </c:pt>
                <c:pt idx="39">
                  <c:v>1.1524728188928344</c:v>
                </c:pt>
                <c:pt idx="40">
                  <c:v>1.1572069239132798</c:v>
                </c:pt>
                <c:pt idx="41">
                  <c:v>1.1619672901923805</c:v>
                </c:pt>
                <c:pt idx="42">
                  <c:v>1.1667390477334338</c:v>
                </c:pt>
                <c:pt idx="43">
                  <c:v>1.1715057120107757</c:v>
                </c:pt>
                <c:pt idx="44">
                  <c:v>1.1762582339277219</c:v>
                </c:pt>
                <c:pt idx="45">
                  <c:v>1.1809948773087828</c:v>
                </c:pt>
                <c:pt idx="46">
                  <c:v>1.1856942173840805</c:v>
                </c:pt>
                <c:pt idx="47">
                  <c:v>1.1903190376495605</c:v>
                </c:pt>
                <c:pt idx="48">
                  <c:v>1.1948771144134513</c:v>
                </c:pt>
                <c:pt idx="49">
                  <c:v>1.1994027403660408</c:v>
                </c:pt>
                <c:pt idx="50">
                  <c:v>1.2039173853024669</c:v>
                </c:pt>
                <c:pt idx="51">
                  <c:v>1.2084263749451223</c:v>
                </c:pt>
                <c:pt idx="52">
                  <c:v>1.2129279363626524</c:v>
                </c:pt>
                <c:pt idx="53">
                  <c:v>1.217411559264574</c:v>
                </c:pt>
                <c:pt idx="54">
                  <c:v>1.2218581356437839</c:v>
                </c:pt>
                <c:pt idx="55">
                  <c:v>1.2262609866821479</c:v>
                </c:pt>
                <c:pt idx="56">
                  <c:v>1.2305649218985772</c:v>
                </c:pt>
                <c:pt idx="57">
                  <c:v>1.2347171520951186</c:v>
                </c:pt>
                <c:pt idx="58">
                  <c:v>1.2387120741957827</c:v>
                </c:pt>
                <c:pt idx="59">
                  <c:v>1.2425544330128417</c:v>
                </c:pt>
                <c:pt idx="60">
                  <c:v>1.2462849172563712</c:v>
                </c:pt>
                <c:pt idx="61">
                  <c:v>1.2499232142870245</c:v>
                </c:pt>
                <c:pt idx="62">
                  <c:v>1.2534768401640786</c:v>
                </c:pt>
                <c:pt idx="63">
                  <c:v>1.2569498168865139</c:v>
                </c:pt>
                <c:pt idx="64">
                  <c:v>1.2603291299594055</c:v>
                </c:pt>
                <c:pt idx="65">
                  <c:v>1.2636001850404857</c:v>
                </c:pt>
                <c:pt idx="66">
                  <c:v>1.2667282194975678</c:v>
                </c:pt>
                <c:pt idx="67">
                  <c:v>1.2696922511875501</c:v>
                </c:pt>
                <c:pt idx="68">
                  <c:v>1.2724950027824278</c:v>
                </c:pt>
                <c:pt idx="69">
                  <c:v>1.275125680608556</c:v>
                </c:pt>
                <c:pt idx="70">
                  <c:v>1.2775886141043049</c:v>
                </c:pt>
                <c:pt idx="71">
                  <c:v>1.2799215350638986</c:v>
                </c:pt>
                <c:pt idx="72">
                  <c:v>1.2821468309983803</c:v>
                </c:pt>
                <c:pt idx="73">
                  <c:v>1.2842700256206285</c:v>
                </c:pt>
                <c:pt idx="74">
                  <c:v>1.2862932535616274</c:v>
                </c:pt>
                <c:pt idx="75">
                  <c:v>1.288206966054485</c:v>
                </c:pt>
                <c:pt idx="76">
                  <c:v>1.2899667386736644</c:v>
                </c:pt>
                <c:pt idx="77">
                  <c:v>1.2915416174872401</c:v>
                </c:pt>
                <c:pt idx="78">
                  <c:v>1.2929338989550334</c:v>
                </c:pt>
                <c:pt idx="79">
                  <c:v>1.2941457980895141</c:v>
                </c:pt>
                <c:pt idx="80">
                  <c:v>1.2951662042481724</c:v>
                </c:pt>
                <c:pt idx="81">
                  <c:v>1.295995547604005</c:v>
                </c:pt>
                <c:pt idx="82">
                  <c:v>1.2966722210173227</c:v>
                </c:pt>
                <c:pt idx="83">
                  <c:v>1.2972179464734706</c:v>
                </c:pt>
                <c:pt idx="84">
                  <c:v>1.2976394931782596</c:v>
                </c:pt>
                <c:pt idx="85">
                  <c:v>1.2979386292408552</c:v>
                </c:pt>
                <c:pt idx="86">
                  <c:v>1.2982211778786745</c:v>
                </c:pt>
                <c:pt idx="87">
                  <c:v>1.2985713904178133</c:v>
                </c:pt>
                <c:pt idx="88">
                  <c:v>1.2989677483599926</c:v>
                </c:pt>
                <c:pt idx="89">
                  <c:v>1.2994019576381881</c:v>
                </c:pt>
                <c:pt idx="90">
                  <c:v>1.2998673812438748</c:v>
                </c:pt>
                <c:pt idx="91">
                  <c:v>1.3003441922166725</c:v>
                </c:pt>
                <c:pt idx="92">
                  <c:v>1.300829080494319</c:v>
                </c:pt>
                <c:pt idx="93">
                  <c:v>1.3013533562779047</c:v>
                </c:pt>
                <c:pt idx="94">
                  <c:v>1.3019350979237327</c:v>
                </c:pt>
                <c:pt idx="95">
                  <c:v>1.3025775250253877</c:v>
                </c:pt>
                <c:pt idx="96">
                  <c:v>1.3032805510937937</c:v>
                </c:pt>
                <c:pt idx="97">
                  <c:v>1.3040259855964498</c:v>
                </c:pt>
                <c:pt idx="98">
                  <c:v>1.3047973167030116</c:v>
                </c:pt>
                <c:pt idx="99">
                  <c:v>1.3055780677823083</c:v>
                </c:pt>
                <c:pt idx="100">
                  <c:v>1.306366579900458</c:v>
                </c:pt>
                <c:pt idx="101">
                  <c:v>1.3071628390971854</c:v>
                </c:pt>
                <c:pt idx="102">
                  <c:v>1.3079487877284159</c:v>
                </c:pt>
                <c:pt idx="103">
                  <c:v>1.3087228039666536</c:v>
                </c:pt>
              </c:numCache>
            </c:numRef>
          </c:val>
        </c:ser>
        <c:marker val="1"/>
        <c:axId val="138067328"/>
        <c:axId val="138077696"/>
      </c:lineChart>
      <c:lineChart>
        <c:grouping val="standard"/>
        <c:ser>
          <c:idx val="3"/>
          <c:order val="3"/>
          <c:tx>
            <c:strRef>
              <c:f>all!$M$1</c:f>
              <c:strCache>
                <c:ptCount val="1"/>
                <c:pt idx="0">
                  <c:v>FCO2 RCP2.6</c:v>
                </c:pt>
              </c:strCache>
            </c:strRef>
          </c:tx>
          <c:spPr>
            <a:ln>
              <a:solidFill>
                <a:srgbClr val="007E00"/>
              </a:solidFill>
            </a:ln>
          </c:spPr>
          <c:marker>
            <c:symbol val="none"/>
          </c:marker>
          <c:cat>
            <c:numRef>
              <c:f>all!$I$2:$I$105</c:f>
              <c:numCache>
                <c:formatCode>General</c:formatCode>
                <c:ptCount val="10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5">
                  <c:v>2071</c:v>
                </c:pt>
                <c:pt idx="76">
                  <c:v>2072</c:v>
                </c:pt>
                <c:pt idx="77">
                  <c:v>2073</c:v>
                </c:pt>
                <c:pt idx="78">
                  <c:v>2074</c:v>
                </c:pt>
                <c:pt idx="79">
                  <c:v>2075</c:v>
                </c:pt>
                <c:pt idx="80">
                  <c:v>2076</c:v>
                </c:pt>
                <c:pt idx="81">
                  <c:v>2077</c:v>
                </c:pt>
                <c:pt idx="82">
                  <c:v>2078</c:v>
                </c:pt>
                <c:pt idx="83">
                  <c:v>2079</c:v>
                </c:pt>
                <c:pt idx="84">
                  <c:v>2080</c:v>
                </c:pt>
                <c:pt idx="85">
                  <c:v>2081</c:v>
                </c:pt>
                <c:pt idx="86">
                  <c:v>2082</c:v>
                </c:pt>
                <c:pt idx="87">
                  <c:v>2083</c:v>
                </c:pt>
                <c:pt idx="88">
                  <c:v>2084</c:v>
                </c:pt>
                <c:pt idx="89">
                  <c:v>2085</c:v>
                </c:pt>
                <c:pt idx="90">
                  <c:v>2086</c:v>
                </c:pt>
                <c:pt idx="91">
                  <c:v>2087</c:v>
                </c:pt>
                <c:pt idx="92">
                  <c:v>2088</c:v>
                </c:pt>
                <c:pt idx="93">
                  <c:v>2089</c:v>
                </c:pt>
                <c:pt idx="94">
                  <c:v>2090</c:v>
                </c:pt>
                <c:pt idx="95">
                  <c:v>2091</c:v>
                </c:pt>
                <c:pt idx="96">
                  <c:v>2092</c:v>
                </c:pt>
                <c:pt idx="97">
                  <c:v>2093</c:v>
                </c:pt>
                <c:pt idx="98">
                  <c:v>2094</c:v>
                </c:pt>
                <c:pt idx="99">
                  <c:v>2095</c:v>
                </c:pt>
                <c:pt idx="100">
                  <c:v>2096</c:v>
                </c:pt>
                <c:pt idx="101">
                  <c:v>2097</c:v>
                </c:pt>
                <c:pt idx="102">
                  <c:v>2098</c:v>
                </c:pt>
                <c:pt idx="103">
                  <c:v>2099</c:v>
                </c:pt>
              </c:numCache>
            </c:numRef>
          </c:cat>
          <c:val>
            <c:numRef>
              <c:f>all!$M$2:$M$105</c:f>
              <c:numCache>
                <c:formatCode>General</c:formatCode>
                <c:ptCount val="104"/>
                <c:pt idx="0">
                  <c:v>0.9848694120172109</c:v>
                </c:pt>
                <c:pt idx="1">
                  <c:v>0.98834379889970914</c:v>
                </c:pt>
                <c:pt idx="2">
                  <c:v>0.99278397299842547</c:v>
                </c:pt>
                <c:pt idx="3">
                  <c:v>0.99691951189922257</c:v>
                </c:pt>
                <c:pt idx="4">
                  <c:v>1.0000101763559233</c:v>
                </c:pt>
                <c:pt idx="5">
                  <c:v>1.003269174557079</c:v>
                </c:pt>
                <c:pt idx="6">
                  <c:v>1.0074368140451011</c:v>
                </c:pt>
                <c:pt idx="7">
                  <c:v>1.011960451628634</c:v>
                </c:pt>
                <c:pt idx="8">
                  <c:v>1.0161000346062043</c:v>
                </c:pt>
                <c:pt idx="9">
                  <c:v>1.0201217787334418</c:v>
                </c:pt>
                <c:pt idx="10">
                  <c:v>1.0241627799627588</c:v>
                </c:pt>
                <c:pt idx="11">
                  <c:v>1.028063045198963</c:v>
                </c:pt>
                <c:pt idx="12">
                  <c:v>1.0320965799719257</c:v>
                </c:pt>
                <c:pt idx="13">
                  <c:v>1.0364966585773645</c:v>
                </c:pt>
                <c:pt idx="14">
                  <c:v>1.0410817869471991</c:v>
                </c:pt>
                <c:pt idx="15">
                  <c:v>1.0456567525300378</c:v>
                </c:pt>
                <c:pt idx="16">
                  <c:v>1.0503298180623077</c:v>
                </c:pt>
                <c:pt idx="17">
                  <c:v>1.0551529496398775</c:v>
                </c:pt>
                <c:pt idx="18">
                  <c:v>1.0589375543648287</c:v>
                </c:pt>
                <c:pt idx="19">
                  <c:v>1.063401164947448</c:v>
                </c:pt>
                <c:pt idx="20">
                  <c:v>1.0678551898741144</c:v>
                </c:pt>
                <c:pt idx="21">
                  <c:v>1.0722899612104899</c:v>
                </c:pt>
                <c:pt idx="22">
                  <c:v>1.0766978604145208</c:v>
                </c:pt>
                <c:pt idx="23">
                  <c:v>1.0810809962360799</c:v>
                </c:pt>
                <c:pt idx="24">
                  <c:v>1.0854452955592315</c:v>
                </c:pt>
                <c:pt idx="25">
                  <c:v>1.0897774580246653</c:v>
                </c:pt>
                <c:pt idx="26">
                  <c:v>1.0939688309826328</c:v>
                </c:pt>
                <c:pt idx="27">
                  <c:v>1.0979481803987854</c:v>
                </c:pt>
                <c:pt idx="28">
                  <c:v>1.1017494928310154</c:v>
                </c:pt>
                <c:pt idx="29">
                  <c:v>1.1053835953949438</c:v>
                </c:pt>
                <c:pt idx="30">
                  <c:v>1.1088535940485207</c:v>
                </c:pt>
                <c:pt idx="31">
                  <c:v>1.1121549717932355</c:v>
                </c:pt>
                <c:pt idx="32">
                  <c:v>1.115273790903855</c:v>
                </c:pt>
                <c:pt idx="33">
                  <c:v>1.118211204850488</c:v>
                </c:pt>
                <c:pt idx="34">
                  <c:v>1.1209682966297745</c:v>
                </c:pt>
                <c:pt idx="35">
                  <c:v>1.1235535666281606</c:v>
                </c:pt>
                <c:pt idx="36">
                  <c:v>1.1259342875923541</c:v>
                </c:pt>
                <c:pt idx="37">
                  <c:v>1.1280946671188932</c:v>
                </c:pt>
                <c:pt idx="38">
                  <c:v>1.1300710884570753</c:v>
                </c:pt>
                <c:pt idx="39">
                  <c:v>1.1318866325444616</c:v>
                </c:pt>
                <c:pt idx="40">
                  <c:v>1.1335493374052383</c:v>
                </c:pt>
                <c:pt idx="41">
                  <c:v>1.1350578716140658</c:v>
                </c:pt>
                <c:pt idx="42">
                  <c:v>1.1364052965751241</c:v>
                </c:pt>
                <c:pt idx="43">
                  <c:v>1.1375753806804667</c:v>
                </c:pt>
                <c:pt idx="44">
                  <c:v>1.1385592938369704</c:v>
                </c:pt>
                <c:pt idx="45">
                  <c:v>1.1393648225436894</c:v>
                </c:pt>
                <c:pt idx="46">
                  <c:v>1.1400459287027525</c:v>
                </c:pt>
                <c:pt idx="47">
                  <c:v>1.1406416316687196</c:v>
                </c:pt>
                <c:pt idx="48">
                  <c:v>1.1411483395928756</c:v>
                </c:pt>
                <c:pt idx="49">
                  <c:v>1.1415975696221297</c:v>
                </c:pt>
                <c:pt idx="50">
                  <c:v>1.1420060065483992</c:v>
                </c:pt>
                <c:pt idx="51">
                  <c:v>1.1423718377458223</c:v>
                </c:pt>
                <c:pt idx="52">
                  <c:v>1.1426950957575661</c:v>
                </c:pt>
                <c:pt idx="53">
                  <c:v>1.1429591896609617</c:v>
                </c:pt>
                <c:pt idx="54">
                  <c:v>1.1431419954216044</c:v>
                </c:pt>
                <c:pt idx="55">
                  <c:v>1.1432380052766822</c:v>
                </c:pt>
                <c:pt idx="56">
                  <c:v>1.1432546217145489</c:v>
                </c:pt>
                <c:pt idx="57">
                  <c:v>1.143204771823396</c:v>
                </c:pt>
                <c:pt idx="58">
                  <c:v>1.1430736768033598</c:v>
                </c:pt>
                <c:pt idx="59">
                  <c:v>1.1428613143746706</c:v>
                </c:pt>
                <c:pt idx="60">
                  <c:v>1.1425990495546294</c:v>
                </c:pt>
                <c:pt idx="61">
                  <c:v>1.1423071774017988</c:v>
                </c:pt>
                <c:pt idx="62">
                  <c:v>1.1419875277505929</c:v>
                </c:pt>
                <c:pt idx="63">
                  <c:v>1.1416382337124844</c:v>
                </c:pt>
                <c:pt idx="64">
                  <c:v>1.1412444829482653</c:v>
                </c:pt>
                <c:pt idx="65">
                  <c:v>1.1407840457625515</c:v>
                </c:pt>
                <c:pt idx="66">
                  <c:v>1.1402494575137325</c:v>
                </c:pt>
                <c:pt idx="67">
                  <c:v>1.1396350826699728</c:v>
                </c:pt>
                <c:pt idx="68">
                  <c:v>1.1389445225459962</c:v>
                </c:pt>
                <c:pt idx="69">
                  <c:v>1.1381665505518384</c:v>
                </c:pt>
                <c:pt idx="70">
                  <c:v>1.1373047327570827</c:v>
                </c:pt>
                <c:pt idx="71">
                  <c:v>1.1363904557953231</c:v>
                </c:pt>
                <c:pt idx="72">
                  <c:v>1.1354458961095515</c:v>
                </c:pt>
                <c:pt idx="73">
                  <c:v>1.1344728521565621</c:v>
                </c:pt>
                <c:pt idx="74">
                  <c:v>1.1334731256118282</c:v>
                </c:pt>
                <c:pt idx="75">
                  <c:v>1.1324280594076901</c:v>
                </c:pt>
                <c:pt idx="76">
                  <c:v>1.131356171713803</c:v>
                </c:pt>
                <c:pt idx="77">
                  <c:v>1.1302778966339591</c:v>
                </c:pt>
                <c:pt idx="78">
                  <c:v>1.1291932207149304</c:v>
                </c:pt>
                <c:pt idx="79">
                  <c:v>1.128098398768639</c:v>
                </c:pt>
                <c:pt idx="80">
                  <c:v>1.1269784705003454</c:v>
                </c:pt>
                <c:pt idx="81">
                  <c:v>1.1258389846155006</c:v>
                </c:pt>
                <c:pt idx="82">
                  <c:v>1.1247079492451397</c:v>
                </c:pt>
                <c:pt idx="83">
                  <c:v>1.1236041018763061</c:v>
                </c:pt>
                <c:pt idx="84">
                  <c:v>1.1225312519832817</c:v>
                </c:pt>
                <c:pt idx="85">
                  <c:v>1.121483846442425</c:v>
                </c:pt>
                <c:pt idx="86">
                  <c:v>1.120456314311983</c:v>
                </c:pt>
                <c:pt idx="87">
                  <c:v>1.1194318054075132</c:v>
                </c:pt>
                <c:pt idx="88">
                  <c:v>1.1183990566052453</c:v>
                </c:pt>
                <c:pt idx="89">
                  <c:v>1.1173561712775861</c:v>
                </c:pt>
                <c:pt idx="90">
                  <c:v>1.11630312829584</c:v>
                </c:pt>
                <c:pt idx="91">
                  <c:v>1.1152267287436002</c:v>
                </c:pt>
                <c:pt idx="92">
                  <c:v>1.1141269213661957</c:v>
                </c:pt>
                <c:pt idx="93">
                  <c:v>1.1130394760421523</c:v>
                </c:pt>
                <c:pt idx="94">
                  <c:v>1.1119814022948591</c:v>
                </c:pt>
                <c:pt idx="95">
                  <c:v>1.1109546534332477</c:v>
                </c:pt>
                <c:pt idx="96">
                  <c:v>1.1099649649397556</c:v>
                </c:pt>
                <c:pt idx="97">
                  <c:v>1.1090086322258497</c:v>
                </c:pt>
                <c:pt idx="98">
                  <c:v>1.1080630200202564</c:v>
                </c:pt>
                <c:pt idx="99">
                  <c:v>1.1071167914992828</c:v>
                </c:pt>
                <c:pt idx="100">
                  <c:v>1.1061661574388577</c:v>
                </c:pt>
                <c:pt idx="101">
                  <c:v>1.1052167964568094</c:v>
                </c:pt>
                <c:pt idx="102">
                  <c:v>1.1042497436545431</c:v>
                </c:pt>
                <c:pt idx="103">
                  <c:v>1.1032687605171709</c:v>
                </c:pt>
              </c:numCache>
            </c:numRef>
          </c:val>
        </c:ser>
        <c:marker val="1"/>
        <c:axId val="137958528"/>
        <c:axId val="138079616"/>
      </c:lineChart>
      <c:catAx>
        <c:axId val="138067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Year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it-IT"/>
          </a:p>
        </c:txPr>
        <c:crossAx val="138077696"/>
        <c:crosses val="autoZero"/>
        <c:auto val="1"/>
        <c:lblAlgn val="ctr"/>
        <c:lblOffset val="100"/>
        <c:tickLblSkip val="20"/>
        <c:tickMarkSkip val="10"/>
      </c:catAx>
      <c:valAx>
        <c:axId val="138077696"/>
        <c:scaling>
          <c:orientation val="minMax"/>
          <c:max val="2.6"/>
          <c:min val="0.5"/>
        </c:scaling>
        <c:axPos val="l"/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</a:t>
                </a:r>
                <a:r>
                  <a:rPr lang="en-US" sz="1000" baseline="-25000">
                    <a:latin typeface="Times New Roman" pitchFamily="18" charset="0"/>
                    <a:cs typeface="Times New Roman" pitchFamily="18" charset="0"/>
                  </a:rPr>
                  <a:t>CO2</a:t>
                </a: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 modifier</a:t>
                </a:r>
              </a:p>
            </c:rich>
          </c:tx>
          <c:layout>
            <c:manualLayout>
              <c:xMode val="edge"/>
              <c:yMode val="edge"/>
              <c:x val="1.9907842530435429E-3"/>
              <c:y val="0.35421515018955962"/>
            </c:manualLayout>
          </c:layout>
        </c:title>
        <c:numFmt formatCode="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it-IT"/>
          </a:p>
        </c:txPr>
        <c:crossAx val="138067328"/>
        <c:crosses val="autoZero"/>
        <c:crossBetween val="between"/>
        <c:majorUnit val="0.30000000000000032"/>
      </c:valAx>
      <c:valAx>
        <c:axId val="138079616"/>
        <c:scaling>
          <c:orientation val="minMax"/>
          <c:max val="2.6"/>
          <c:min val="0.5"/>
        </c:scaling>
        <c:axPos val="r"/>
        <c:numFmt formatCode="General" sourceLinked="1"/>
        <c:majorTickMark val="in"/>
        <c:tickLblPos val="none"/>
        <c:spPr>
          <a:ln>
            <a:solidFill>
              <a:sysClr val="windowText" lastClr="000000"/>
            </a:solidFill>
          </a:ln>
        </c:spPr>
        <c:crossAx val="137958528"/>
        <c:crosses val="max"/>
        <c:crossBetween val="between"/>
        <c:majorUnit val="0.30000000000000032"/>
      </c:valAx>
      <c:catAx>
        <c:axId val="137958528"/>
        <c:scaling>
          <c:orientation val="minMax"/>
        </c:scaling>
        <c:axPos val="t"/>
        <c:numFmt formatCode="General" sourceLinked="1"/>
        <c:majorTickMark val="in"/>
        <c:tickLblPos val="none"/>
        <c:spPr>
          <a:ln>
            <a:solidFill>
              <a:sysClr val="windowText" lastClr="000000"/>
            </a:solidFill>
          </a:ln>
        </c:spPr>
        <c:crossAx val="138079616"/>
        <c:crosses val="max"/>
        <c:auto val="1"/>
        <c:lblAlgn val="ctr"/>
        <c:lblOffset val="100"/>
        <c:tickLblSkip val="20"/>
        <c:tickMarkSkip val="10"/>
      </c:catAx>
    </c:plotArea>
    <c:plotVisOnly val="1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>
        <c:manualLayout>
          <c:layoutTarget val="inner"/>
          <c:xMode val="edge"/>
          <c:yMode val="edge"/>
          <c:x val="0.11846062992126011"/>
          <c:y val="0.12535906969962088"/>
          <c:w val="0.60677974628171594"/>
          <c:h val="0.75866105278506935"/>
        </c:manualLayout>
      </c:layout>
      <c:lineChart>
        <c:grouping val="standard"/>
        <c:ser>
          <c:idx val="0"/>
          <c:order val="0"/>
          <c:tx>
            <c:strRef>
              <c:f>[1]Foglio9!$C$1</c:f>
              <c:strCache>
                <c:ptCount val="1"/>
                <c:pt idx="0">
                  <c:v>fCO2st RCP 8.5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cat>
            <c:strRef>
              <c:f>[1]Foglio9!$A$1:$A$105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[1]Foglio9!$C$2:$C$105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0.85349569992396768</c:v>
                </c:pt>
                <c:pt idx="19">
                  <c:v>0.84992269913229901</c:v>
                </c:pt>
                <c:pt idx="20">
                  <c:v>0.84628595589863453</c:v>
                </c:pt>
                <c:pt idx="21">
                  <c:v>0.84259873459536405</c:v>
                </c:pt>
                <c:pt idx="22">
                  <c:v>0.83886988082411507</c:v>
                </c:pt>
                <c:pt idx="23">
                  <c:v>0.83510015368106105</c:v>
                </c:pt>
                <c:pt idx="24">
                  <c:v>0.83129290973494929</c:v>
                </c:pt>
                <c:pt idx="25">
                  <c:v>0.82745647943977374</c:v>
                </c:pt>
                <c:pt idx="26">
                  <c:v>0.82360011522317633</c:v>
                </c:pt>
                <c:pt idx="27">
                  <c:v>0.81971169601971094</c:v>
                </c:pt>
                <c:pt idx="28">
                  <c:v>0.81578339305111636</c:v>
                </c:pt>
                <c:pt idx="29">
                  <c:v>0.81181144383018189</c:v>
                </c:pt>
                <c:pt idx="30">
                  <c:v>0.80780187010703475</c:v>
                </c:pt>
                <c:pt idx="31">
                  <c:v>0.80376282626208084</c:v>
                </c:pt>
                <c:pt idx="32">
                  <c:v>0.79970908021265985</c:v>
                </c:pt>
                <c:pt idx="33">
                  <c:v>0.79564555124185521</c:v>
                </c:pt>
                <c:pt idx="34">
                  <c:v>0.79157355904037674</c:v>
                </c:pt>
                <c:pt idx="35">
                  <c:v>0.78749327658953872</c:v>
                </c:pt>
                <c:pt idx="36">
                  <c:v>0.78339611019279654</c:v>
                </c:pt>
                <c:pt idx="37">
                  <c:v>0.77926203472984823</c:v>
                </c:pt>
                <c:pt idx="38">
                  <c:v>0.77507537597094067</c:v>
                </c:pt>
                <c:pt idx="39">
                  <c:v>0.77082986293475719</c:v>
                </c:pt>
                <c:pt idx="40">
                  <c:v>0.76652699459059437</c:v>
                </c:pt>
                <c:pt idx="41">
                  <c:v>0.76217039109563112</c:v>
                </c:pt>
                <c:pt idx="42">
                  <c:v>0.75777169414194845</c:v>
                </c:pt>
                <c:pt idx="43">
                  <c:v>0.75334498765638247</c:v>
                </c:pt>
                <c:pt idx="44">
                  <c:v>0.74889677844614666</c:v>
                </c:pt>
                <c:pt idx="45">
                  <c:v>0.74442941551451047</c:v>
                </c:pt>
                <c:pt idx="46">
                  <c:v>0.73993379197840037</c:v>
                </c:pt>
                <c:pt idx="47">
                  <c:v>0.73541172993715254</c:v>
                </c:pt>
                <c:pt idx="48">
                  <c:v>0.73086504150815823</c:v>
                </c:pt>
                <c:pt idx="49">
                  <c:v>0.72628104174830932</c:v>
                </c:pt>
                <c:pt idx="50">
                  <c:v>0.72165242215409819</c:v>
                </c:pt>
                <c:pt idx="51">
                  <c:v>0.71698125597713591</c:v>
                </c:pt>
                <c:pt idx="52">
                  <c:v>0.71227050755318344</c:v>
                </c:pt>
                <c:pt idx="53">
                  <c:v>0.70753072705447384</c:v>
                </c:pt>
                <c:pt idx="54">
                  <c:v>0.70277356751055142</c:v>
                </c:pt>
                <c:pt idx="55">
                  <c:v>0.69800673921317191</c:v>
                </c:pt>
                <c:pt idx="56">
                  <c:v>0.69323269866824955</c:v>
                </c:pt>
                <c:pt idx="57">
                  <c:v>0.68845460513611467</c:v>
                </c:pt>
                <c:pt idx="58">
                  <c:v>0.68368167859452211</c:v>
                </c:pt>
                <c:pt idx="59">
                  <c:v>0.67891417999598036</c:v>
                </c:pt>
                <c:pt idx="60">
                  <c:v>0.67413968830531767</c:v>
                </c:pt>
                <c:pt idx="61">
                  <c:v>0.66935040363782872</c:v>
                </c:pt>
                <c:pt idx="62">
                  <c:v>0.66454783525402805</c:v>
                </c:pt>
                <c:pt idx="63">
                  <c:v>0.65973207899317488</c:v>
                </c:pt>
                <c:pt idx="64">
                  <c:v>0.65491375268056273</c:v>
                </c:pt>
                <c:pt idx="65">
                  <c:v>0.65010006538645426</c:v>
                </c:pt>
                <c:pt idx="66">
                  <c:v>0.64531515274399787</c:v>
                </c:pt>
                <c:pt idx="67">
                  <c:v>0.64057286700263616</c:v>
                </c:pt>
                <c:pt idx="68">
                  <c:v>0.6358725040593971</c:v>
                </c:pt>
                <c:pt idx="69">
                  <c:v>0.63121844234496627</c:v>
                </c:pt>
                <c:pt idx="70">
                  <c:v>0.62660974853101359</c:v>
                </c:pt>
                <c:pt idx="71">
                  <c:v>0.62203578732914733</c:v>
                </c:pt>
                <c:pt idx="72">
                  <c:v>0.61748548709366302</c:v>
                </c:pt>
                <c:pt idx="73">
                  <c:v>0.61295327902507202</c:v>
                </c:pt>
                <c:pt idx="74">
                  <c:v>0.60844034981440032</c:v>
                </c:pt>
                <c:pt idx="75">
                  <c:v>0.60395346479733225</c:v>
                </c:pt>
                <c:pt idx="76">
                  <c:v>0.59951052993410159</c:v>
                </c:pt>
                <c:pt idx="77">
                  <c:v>0.59512648484271591</c:v>
                </c:pt>
                <c:pt idx="78">
                  <c:v>0.59079912821979164</c:v>
                </c:pt>
                <c:pt idx="79">
                  <c:v>0.5865279367237155</c:v>
                </c:pt>
                <c:pt idx="80">
                  <c:v>0.5823154573633923</c:v>
                </c:pt>
                <c:pt idx="81">
                  <c:v>0.57815441366795273</c:v>
                </c:pt>
                <c:pt idx="82">
                  <c:v>0.574045929133007</c:v>
                </c:pt>
                <c:pt idx="83">
                  <c:v>0.56998029857514443</c:v>
                </c:pt>
                <c:pt idx="84">
                  <c:v>0.56594178013466634</c:v>
                </c:pt>
                <c:pt idx="85">
                  <c:v>0.56193543649024658</c:v>
                </c:pt>
                <c:pt idx="86">
                  <c:v>0.55797056711864623</c:v>
                </c:pt>
                <c:pt idx="87">
                  <c:v>0.55405488455778718</c:v>
                </c:pt>
                <c:pt idx="88">
                  <c:v>0.55019196623692324</c:v>
                </c:pt>
                <c:pt idx="89">
                  <c:v>0.54638072971210405</c:v>
                </c:pt>
                <c:pt idx="90">
                  <c:v>0.54261797823687552</c:v>
                </c:pt>
                <c:pt idx="91">
                  <c:v>0.53891628607053699</c:v>
                </c:pt>
                <c:pt idx="92">
                  <c:v>0.53526702481910027</c:v>
                </c:pt>
                <c:pt idx="93">
                  <c:v>0.5316543709770355</c:v>
                </c:pt>
                <c:pt idx="94">
                  <c:v>0.52808354202097618</c:v>
                </c:pt>
                <c:pt idx="95">
                  <c:v>0.52454561103054709</c:v>
                </c:pt>
                <c:pt idx="96">
                  <c:v>0.52103647817247845</c:v>
                </c:pt>
                <c:pt idx="97">
                  <c:v>0.51756788031389411</c:v>
                </c:pt>
                <c:pt idx="98">
                  <c:v>0.51414439530480793</c:v>
                </c:pt>
                <c:pt idx="99">
                  <c:v>0.51076695768219338</c:v>
                </c:pt>
                <c:pt idx="100">
                  <c:v>0.50743712673547159</c:v>
                </c:pt>
                <c:pt idx="101">
                  <c:v>0.50415419136791717</c:v>
                </c:pt>
                <c:pt idx="102">
                  <c:v>0.50091919713808486</c:v>
                </c:pt>
                <c:pt idx="103">
                  <c:v>0.49773274205083279</c:v>
                </c:pt>
              </c:numCache>
            </c:numRef>
          </c:val>
        </c:ser>
        <c:ser>
          <c:idx val="1"/>
          <c:order val="1"/>
          <c:tx>
            <c:strRef>
              <c:f>[1]Foglio9!$E$1</c:f>
              <c:strCache>
                <c:ptCount val="1"/>
                <c:pt idx="0">
                  <c:v>fCO2st RCP 6.0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[1]Foglio9!$A$1:$A$105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[1]Foglio9!$E$2:$E$105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0.85577326761919514</c:v>
                </c:pt>
                <c:pt idx="19">
                  <c:v>0.85297178453822908</c:v>
                </c:pt>
                <c:pt idx="20">
                  <c:v>0.85020723758535144</c:v>
                </c:pt>
                <c:pt idx="21">
                  <c:v>0.84748973448149589</c:v>
                </c:pt>
                <c:pt idx="22">
                  <c:v>0.84481971631794117</c:v>
                </c:pt>
                <c:pt idx="23">
                  <c:v>0.84219496179005005</c:v>
                </c:pt>
                <c:pt idx="24">
                  <c:v>0.8396133175446242</c:v>
                </c:pt>
                <c:pt idx="25">
                  <c:v>0.83707920765319799</c:v>
                </c:pt>
                <c:pt idx="26">
                  <c:v>0.83458657865967867</c:v>
                </c:pt>
                <c:pt idx="27">
                  <c:v>0.83210775042167151</c:v>
                </c:pt>
                <c:pt idx="28">
                  <c:v>0.8296298782417425</c:v>
                </c:pt>
                <c:pt idx="29">
                  <c:v>0.82715313934110324</c:v>
                </c:pt>
                <c:pt idx="30">
                  <c:v>0.82467645411566581</c:v>
                </c:pt>
                <c:pt idx="31">
                  <c:v>0.82221121877840431</c:v>
                </c:pt>
                <c:pt idx="32">
                  <c:v>0.81976724901860287</c:v>
                </c:pt>
                <c:pt idx="33">
                  <c:v>0.81734916036364491</c:v>
                </c:pt>
                <c:pt idx="34">
                  <c:v>0.81495656214819145</c:v>
                </c:pt>
                <c:pt idx="35">
                  <c:v>0.81258665773880889</c:v>
                </c:pt>
                <c:pt idx="36">
                  <c:v>0.81021156922384596</c:v>
                </c:pt>
                <c:pt idx="37">
                  <c:v>0.80779592533461786</c:v>
                </c:pt>
                <c:pt idx="38">
                  <c:v>0.80532668456410939</c:v>
                </c:pt>
                <c:pt idx="39">
                  <c:v>0.80279828109630746</c:v>
                </c:pt>
                <c:pt idx="40">
                  <c:v>0.80021351389378936</c:v>
                </c:pt>
                <c:pt idx="41">
                  <c:v>0.79757745770998445</c:v>
                </c:pt>
                <c:pt idx="42">
                  <c:v>0.79490078294788091</c:v>
                </c:pt>
                <c:pt idx="43">
                  <c:v>0.79219837007736371</c:v>
                </c:pt>
                <c:pt idx="44">
                  <c:v>0.78947789289085013</c:v>
                </c:pt>
                <c:pt idx="45">
                  <c:v>0.78674122398381008</c:v>
                </c:pt>
                <c:pt idx="46">
                  <c:v>0.78398137872456919</c:v>
                </c:pt>
                <c:pt idx="47">
                  <c:v>0.78120037295281042</c:v>
                </c:pt>
                <c:pt idx="48">
                  <c:v>0.77839801192975866</c:v>
                </c:pt>
                <c:pt idx="49">
                  <c:v>0.77555378056577218</c:v>
                </c:pt>
                <c:pt idx="50">
                  <c:v>0.77265963554699901</c:v>
                </c:pt>
                <c:pt idx="51">
                  <c:v>0.76971630438208793</c:v>
                </c:pt>
                <c:pt idx="52">
                  <c:v>0.7667266349610552</c:v>
                </c:pt>
                <c:pt idx="53">
                  <c:v>0.76370063728576332</c:v>
                </c:pt>
                <c:pt idx="54">
                  <c:v>0.76065001579167124</c:v>
                </c:pt>
                <c:pt idx="55">
                  <c:v>0.75758099906320375</c:v>
                </c:pt>
                <c:pt idx="56">
                  <c:v>0.75449060830668446</c:v>
                </c:pt>
                <c:pt idx="57">
                  <c:v>0.75137404305288136</c:v>
                </c:pt>
                <c:pt idx="58">
                  <c:v>0.74824335059898794</c:v>
                </c:pt>
                <c:pt idx="59">
                  <c:v>0.7450994674838799</c:v>
                </c:pt>
                <c:pt idx="60">
                  <c:v>0.7419232360239798</c:v>
                </c:pt>
                <c:pt idx="61">
                  <c:v>0.73870960313751111</c:v>
                </c:pt>
                <c:pt idx="62">
                  <c:v>0.73545566550826635</c:v>
                </c:pt>
                <c:pt idx="63">
                  <c:v>0.7321651854609893</c:v>
                </c:pt>
                <c:pt idx="64">
                  <c:v>0.72884730265079745</c:v>
                </c:pt>
                <c:pt idx="65">
                  <c:v>0.7255135022237017</c:v>
                </c:pt>
                <c:pt idx="66">
                  <c:v>0.72217299367581178</c:v>
                </c:pt>
                <c:pt idx="67">
                  <c:v>0.71882929386328021</c:v>
                </c:pt>
                <c:pt idx="68">
                  <c:v>0.71547967568121318</c:v>
                </c:pt>
                <c:pt idx="69">
                  <c:v>0.712131028371909</c:v>
                </c:pt>
                <c:pt idx="70">
                  <c:v>0.70878227743041056</c:v>
                </c:pt>
                <c:pt idx="71">
                  <c:v>0.70541729053880609</c:v>
                </c:pt>
                <c:pt idx="72">
                  <c:v>0.70202571633902311</c:v>
                </c:pt>
                <c:pt idx="73">
                  <c:v>0.6986067692405199</c:v>
                </c:pt>
                <c:pt idx="74">
                  <c:v>0.69516137832115521</c:v>
                </c:pt>
                <c:pt idx="75">
                  <c:v>0.69169687616800124</c:v>
                </c:pt>
                <c:pt idx="76">
                  <c:v>0.68823841697134958</c:v>
                </c:pt>
                <c:pt idx="77">
                  <c:v>0.68480523733549437</c:v>
                </c:pt>
                <c:pt idx="78">
                  <c:v>0.68139715276002688</c:v>
                </c:pt>
                <c:pt idx="79">
                  <c:v>0.67801397872181002</c:v>
                </c:pt>
                <c:pt idx="80">
                  <c:v>0.67466152614506603</c:v>
                </c:pt>
                <c:pt idx="81">
                  <c:v>0.67134012419286238</c:v>
                </c:pt>
                <c:pt idx="82">
                  <c:v>0.66803180398293505</c:v>
                </c:pt>
                <c:pt idx="83">
                  <c:v>0.66472958626963652</c:v>
                </c:pt>
                <c:pt idx="84">
                  <c:v>0.66142898282583884</c:v>
                </c:pt>
                <c:pt idx="85">
                  <c:v>0.65812996219878817</c:v>
                </c:pt>
                <c:pt idx="86">
                  <c:v>0.65490125198146298</c:v>
                </c:pt>
                <c:pt idx="87">
                  <c:v>0.65180748513463305</c:v>
                </c:pt>
                <c:pt idx="88">
                  <c:v>0.6488444591313286</c:v>
                </c:pt>
                <c:pt idx="89">
                  <c:v>0.64600688411049401</c:v>
                </c:pt>
                <c:pt idx="90">
                  <c:v>0.6432884390999295</c:v>
                </c:pt>
                <c:pt idx="91">
                  <c:v>0.6406916664107779</c:v>
                </c:pt>
                <c:pt idx="92">
                  <c:v>0.6382106222687467</c:v>
                </c:pt>
                <c:pt idx="93">
                  <c:v>0.63582743328963387</c:v>
                </c:pt>
                <c:pt idx="94">
                  <c:v>0.63353069484559132</c:v>
                </c:pt>
                <c:pt idx="95">
                  <c:v>0.63131324835939318</c:v>
                </c:pt>
                <c:pt idx="96">
                  <c:v>0.62913813863748913</c:v>
                </c:pt>
                <c:pt idx="97">
                  <c:v>0.62697716083398491</c:v>
                </c:pt>
                <c:pt idx="98">
                  <c:v>0.62484125865913021</c:v>
                </c:pt>
                <c:pt idx="99">
                  <c:v>0.62273488996207871</c:v>
                </c:pt>
                <c:pt idx="100">
                  <c:v>0.62066054029211237</c:v>
                </c:pt>
                <c:pt idx="101">
                  <c:v>0.61861760692380796</c:v>
                </c:pt>
                <c:pt idx="102">
                  <c:v>0.61661383539520065</c:v>
                </c:pt>
                <c:pt idx="103">
                  <c:v>0.61464845118123812</c:v>
                </c:pt>
              </c:numCache>
            </c:numRef>
          </c:val>
        </c:ser>
        <c:ser>
          <c:idx val="2"/>
          <c:order val="2"/>
          <c:tx>
            <c:strRef>
              <c:f>[1]Foglio9!$G$1</c:f>
              <c:strCache>
                <c:ptCount val="1"/>
                <c:pt idx="0">
                  <c:v>fCO2st RCP 4.5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[1]Foglio9!$A$1:$A$105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[1]Foglio9!$G$2:$G$105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0.85519760016256074</c:v>
                </c:pt>
                <c:pt idx="19">
                  <c:v>0.85218131824985432</c:v>
                </c:pt>
                <c:pt idx="20">
                  <c:v>0.84917052649698466</c:v>
                </c:pt>
                <c:pt idx="21">
                  <c:v>0.84617479084408298</c:v>
                </c:pt>
                <c:pt idx="22">
                  <c:v>0.84319935298942017</c:v>
                </c:pt>
                <c:pt idx="23">
                  <c:v>0.84024137279158262</c:v>
                </c:pt>
                <c:pt idx="24">
                  <c:v>0.83729941053180956</c:v>
                </c:pt>
                <c:pt idx="25">
                  <c:v>0.83438111680350546</c:v>
                </c:pt>
                <c:pt idx="26">
                  <c:v>0.83147338195294218</c:v>
                </c:pt>
                <c:pt idx="27">
                  <c:v>0.82854579339030565</c:v>
                </c:pt>
                <c:pt idx="28">
                  <c:v>0.82559292401944695</c:v>
                </c:pt>
                <c:pt idx="29">
                  <c:v>0.82261206026658718</c:v>
                </c:pt>
                <c:pt idx="30">
                  <c:v>0.81960678889298133</c:v>
                </c:pt>
                <c:pt idx="31">
                  <c:v>0.81658792834401006</c:v>
                </c:pt>
                <c:pt idx="32">
                  <c:v>0.8135671259573255</c:v>
                </c:pt>
                <c:pt idx="33">
                  <c:v>0.81055200581294307</c:v>
                </c:pt>
                <c:pt idx="34">
                  <c:v>0.80754040612686706</c:v>
                </c:pt>
                <c:pt idx="35">
                  <c:v>0.80453377980080842</c:v>
                </c:pt>
                <c:pt idx="36">
                  <c:v>0.80155683838665059</c:v>
                </c:pt>
                <c:pt idx="37">
                  <c:v>0.79861835299733286</c:v>
                </c:pt>
                <c:pt idx="38">
                  <c:v>0.79569587610233783</c:v>
                </c:pt>
                <c:pt idx="39">
                  <c:v>0.79277798497180507</c:v>
                </c:pt>
                <c:pt idx="40">
                  <c:v>0.78986266143207007</c:v>
                </c:pt>
                <c:pt idx="41">
                  <c:v>0.78694907803393843</c:v>
                </c:pt>
                <c:pt idx="42">
                  <c:v>0.78404635536308087</c:v>
                </c:pt>
                <c:pt idx="43">
                  <c:v>0.78116436547648282</c:v>
                </c:pt>
                <c:pt idx="44">
                  <c:v>0.77830828578980193</c:v>
                </c:pt>
                <c:pt idx="45">
                  <c:v>0.77547881265163665</c:v>
                </c:pt>
                <c:pt idx="46">
                  <c:v>0.77268828094456532</c:v>
                </c:pt>
                <c:pt idx="47">
                  <c:v>0.76995803161024867</c:v>
                </c:pt>
                <c:pt idx="48">
                  <c:v>0.76728258608785072</c:v>
                </c:pt>
                <c:pt idx="49">
                  <c:v>0.76464116342101263</c:v>
                </c:pt>
                <c:pt idx="50">
                  <c:v>0.76202086990206286</c:v>
                </c:pt>
                <c:pt idx="51">
                  <c:v>0.75941838863559197</c:v>
                </c:pt>
                <c:pt idx="52">
                  <c:v>0.75683453779941223</c:v>
                </c:pt>
                <c:pt idx="53">
                  <c:v>0.75427509039206331</c:v>
                </c:pt>
                <c:pt idx="54">
                  <c:v>0.7517505611462808</c:v>
                </c:pt>
                <c:pt idx="55">
                  <c:v>0.74926423934749375</c:v>
                </c:pt>
                <c:pt idx="56">
                  <c:v>0.74684652610161961</c:v>
                </c:pt>
                <c:pt idx="57">
                  <c:v>0.74452586957400813</c:v>
                </c:pt>
                <c:pt idx="58">
                  <c:v>0.74230400720551593</c:v>
                </c:pt>
                <c:pt idx="59">
                  <c:v>0.74017697326419796</c:v>
                </c:pt>
                <c:pt idx="60">
                  <c:v>0.73812115362907715</c:v>
                </c:pt>
                <c:pt idx="61">
                  <c:v>0.73612487758699285</c:v>
                </c:pt>
                <c:pt idx="62">
                  <c:v>0.73418332756591909</c:v>
                </c:pt>
                <c:pt idx="63">
                  <c:v>0.73229367679290458</c:v>
                </c:pt>
                <c:pt idx="64">
                  <c:v>0.7304623700206343</c:v>
                </c:pt>
                <c:pt idx="65">
                  <c:v>0.72869661568594835</c:v>
                </c:pt>
                <c:pt idx="66">
                  <c:v>0.7270143583046208</c:v>
                </c:pt>
                <c:pt idx="67">
                  <c:v>0.72542594150833362</c:v>
                </c:pt>
                <c:pt idx="68">
                  <c:v>0.72392897148245905</c:v>
                </c:pt>
                <c:pt idx="69">
                  <c:v>0.72252831854134958</c:v>
                </c:pt>
                <c:pt idx="70">
                  <c:v>0.72122082838416046</c:v>
                </c:pt>
                <c:pt idx="71">
                  <c:v>0.71998577417870446</c:v>
                </c:pt>
                <c:pt idx="72">
                  <c:v>0.71881077948528893</c:v>
                </c:pt>
                <c:pt idx="73">
                  <c:v>0.71769248899727367</c:v>
                </c:pt>
                <c:pt idx="74">
                  <c:v>0.71662937785197645</c:v>
                </c:pt>
                <c:pt idx="75">
                  <c:v>0.71562607172594328</c:v>
                </c:pt>
                <c:pt idx="76">
                  <c:v>0.71470540341037858</c:v>
                </c:pt>
                <c:pt idx="77">
                  <c:v>0.71388303028591971</c:v>
                </c:pt>
                <c:pt idx="78">
                  <c:v>0.7131572320788433</c:v>
                </c:pt>
                <c:pt idx="79">
                  <c:v>0.71252640129791645</c:v>
                </c:pt>
                <c:pt idx="80">
                  <c:v>0.71199592086708319</c:v>
                </c:pt>
                <c:pt idx="81">
                  <c:v>0.71156522048630999</c:v>
                </c:pt>
                <c:pt idx="82">
                  <c:v>0.71121410539195262</c:v>
                </c:pt>
                <c:pt idx="83">
                  <c:v>0.71093113300354438</c:v>
                </c:pt>
                <c:pt idx="84">
                  <c:v>0.71071267002467098</c:v>
                </c:pt>
                <c:pt idx="85">
                  <c:v>0.71055770849532107</c:v>
                </c:pt>
                <c:pt idx="86">
                  <c:v>0.710411387887667</c:v>
                </c:pt>
                <c:pt idx="87">
                  <c:v>0.71023009171777374</c:v>
                </c:pt>
                <c:pt idx="88">
                  <c:v>0.71002499378715089</c:v>
                </c:pt>
                <c:pt idx="89">
                  <c:v>0.7098004148373882</c:v>
                </c:pt>
                <c:pt idx="90">
                  <c:v>0.70955981367049925</c:v>
                </c:pt>
                <c:pt idx="91">
                  <c:v>0.70931345685165093</c:v>
                </c:pt>
                <c:pt idx="92">
                  <c:v>0.70906306258278529</c:v>
                </c:pt>
                <c:pt idx="93">
                  <c:v>0.70879248280782292</c:v>
                </c:pt>
                <c:pt idx="94">
                  <c:v>0.70849243190973266</c:v>
                </c:pt>
                <c:pt idx="95">
                  <c:v>0.70816130909441699</c:v>
                </c:pt>
                <c:pt idx="96">
                  <c:v>0.70779922647981286</c:v>
                </c:pt>
                <c:pt idx="97">
                  <c:v>0.70741561485561233</c:v>
                </c:pt>
                <c:pt idx="98">
                  <c:v>0.70701901487065499</c:v>
                </c:pt>
                <c:pt idx="99">
                  <c:v>0.70661792134166779</c:v>
                </c:pt>
                <c:pt idx="100">
                  <c:v>0.70621319755942558</c:v>
                </c:pt>
                <c:pt idx="101">
                  <c:v>0.70580486068775627</c:v>
                </c:pt>
                <c:pt idx="102">
                  <c:v>0.70540216870906325</c:v>
                </c:pt>
                <c:pt idx="103">
                  <c:v>0.7050059369749675</c:v>
                </c:pt>
              </c:numCache>
            </c:numRef>
          </c:val>
        </c:ser>
        <c:marker val="1"/>
        <c:axId val="138000256"/>
        <c:axId val="138001792"/>
      </c:lineChart>
      <c:lineChart>
        <c:grouping val="standard"/>
        <c:ser>
          <c:idx val="3"/>
          <c:order val="3"/>
          <c:tx>
            <c:strRef>
              <c:f>[1]Foglio9!$I$1</c:f>
              <c:strCache>
                <c:ptCount val="1"/>
                <c:pt idx="0">
                  <c:v>fCO2st RCP 2.6</c:v>
                </c:pt>
              </c:strCache>
            </c:strRef>
          </c:tx>
          <c:spPr>
            <a:ln>
              <a:solidFill>
                <a:srgbClr val="007F00"/>
              </a:solidFill>
            </a:ln>
          </c:spPr>
          <c:marker>
            <c:symbol val="none"/>
          </c:marker>
          <c:cat>
            <c:strRef>
              <c:f>[1]Foglio9!$A$1:$A$105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[1]Foglio9!$I$2:$I$105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0.85432909453150752</c:v>
                </c:pt>
                <c:pt idx="19">
                  <c:v>0.85120776689988287</c:v>
                </c:pt>
                <c:pt idx="20">
                  <c:v>0.84811280194089167</c:v>
                </c:pt>
                <c:pt idx="21">
                  <c:v>0.84505051407535425</c:v>
                </c:pt>
                <c:pt idx="22">
                  <c:v>0.84202565724391576</c:v>
                </c:pt>
                <c:pt idx="23">
                  <c:v>0.83903625354484512</c:v>
                </c:pt>
                <c:pt idx="24">
                  <c:v>0.83607779162295381</c:v>
                </c:pt>
                <c:pt idx="25">
                  <c:v>0.83315878361486373</c:v>
                </c:pt>
                <c:pt idx="26">
                  <c:v>0.83035122134163331</c:v>
                </c:pt>
                <c:pt idx="27">
                  <c:v>0.82770062232428498</c:v>
                </c:pt>
                <c:pt idx="28">
                  <c:v>0.82518207317753201</c:v>
                </c:pt>
                <c:pt idx="29">
                  <c:v>0.82278649542462112</c:v>
                </c:pt>
                <c:pt idx="30">
                  <c:v>0.82051011619250869</c:v>
                </c:pt>
                <c:pt idx="31">
                  <c:v>0.81835426868545569</c:v>
                </c:pt>
                <c:pt idx="32">
                  <c:v>0.81632644515661157</c:v>
                </c:pt>
                <c:pt idx="33">
                  <c:v>0.81442433958932969</c:v>
                </c:pt>
                <c:pt idx="34">
                  <c:v>0.81264581094557808</c:v>
                </c:pt>
                <c:pt idx="35">
                  <c:v>0.81098407239568426</c:v>
                </c:pt>
                <c:pt idx="36">
                  <c:v>0.80945887673180905</c:v>
                </c:pt>
                <c:pt idx="37">
                  <c:v>0.80807902089609274</c:v>
                </c:pt>
                <c:pt idx="38">
                  <c:v>0.80682012639798295</c:v>
                </c:pt>
                <c:pt idx="39">
                  <c:v>0.80566660824291891</c:v>
                </c:pt>
                <c:pt idx="40">
                  <c:v>0.80461262716761139</c:v>
                </c:pt>
                <c:pt idx="41">
                  <c:v>0.80365837622177727</c:v>
                </c:pt>
                <c:pt idx="42">
                  <c:v>0.80280764271822369</c:v>
                </c:pt>
                <c:pt idx="43">
                  <c:v>0.80207010285250813</c:v>
                </c:pt>
                <c:pt idx="44">
                  <c:v>0.8014507909664339</c:v>
                </c:pt>
                <c:pt idx="45">
                  <c:v>0.80094435724435453</c:v>
                </c:pt>
                <c:pt idx="46">
                  <c:v>0.80051656571690188</c:v>
                </c:pt>
                <c:pt idx="47">
                  <c:v>0.80014272806576658</c:v>
                </c:pt>
                <c:pt idx="48">
                  <c:v>0.79982496984483153</c:v>
                </c:pt>
                <c:pt idx="49">
                  <c:v>0.7995434327755222</c:v>
                </c:pt>
                <c:pt idx="50">
                  <c:v>0.79928760504703189</c:v>
                </c:pt>
                <c:pt idx="51">
                  <c:v>0.79905857999121099</c:v>
                </c:pt>
                <c:pt idx="52">
                  <c:v>0.79885629879501652</c:v>
                </c:pt>
                <c:pt idx="53">
                  <c:v>0.79869110354926054</c:v>
                </c:pt>
                <c:pt idx="54">
                  <c:v>0.79857678887672168</c:v>
                </c:pt>
                <c:pt idx="55">
                  <c:v>0.79851676159868079</c:v>
                </c:pt>
                <c:pt idx="56">
                  <c:v>0.79850637343582176</c:v>
                </c:pt>
                <c:pt idx="57">
                  <c:v>0.79853753896336421</c:v>
                </c:pt>
                <c:pt idx="58">
                  <c:v>0.79861950763537182</c:v>
                </c:pt>
                <c:pt idx="59">
                  <c:v>0.79875231954899573</c:v>
                </c:pt>
                <c:pt idx="60">
                  <c:v>0.79891639150437022</c:v>
                </c:pt>
                <c:pt idx="61">
                  <c:v>0.79909905198254561</c:v>
                </c:pt>
                <c:pt idx="62">
                  <c:v>0.79929917643162451</c:v>
                </c:pt>
                <c:pt idx="63">
                  <c:v>0.79951795635757406</c:v>
                </c:pt>
                <c:pt idx="64">
                  <c:v>0.79976470186575466</c:v>
                </c:pt>
                <c:pt idx="65">
                  <c:v>0.80005339836958411</c:v>
                </c:pt>
                <c:pt idx="66">
                  <c:v>0.80038880687658387</c:v>
                </c:pt>
                <c:pt idx="67">
                  <c:v>0.80077456551591408</c:v>
                </c:pt>
                <c:pt idx="68">
                  <c:v>0.8012085318091392</c:v>
                </c:pt>
                <c:pt idx="69">
                  <c:v>0.8016979022020766</c:v>
                </c:pt>
                <c:pt idx="70">
                  <c:v>0.80224059950282878</c:v>
                </c:pt>
                <c:pt idx="71">
                  <c:v>0.80281700461988847</c:v>
                </c:pt>
                <c:pt idx="72">
                  <c:v>0.80341323134897091</c:v>
                </c:pt>
                <c:pt idx="73">
                  <c:v>0.80402821534494007</c:v>
                </c:pt>
                <c:pt idx="74">
                  <c:v>0.80466088681589321</c:v>
                </c:pt>
                <c:pt idx="75">
                  <c:v>0.80532314562635343</c:v>
                </c:pt>
                <c:pt idx="76">
                  <c:v>0.80600335322887939</c:v>
                </c:pt>
                <c:pt idx="77">
                  <c:v>0.80668858930434217</c:v>
                </c:pt>
                <c:pt idx="78">
                  <c:v>0.80737888227847476</c:v>
                </c:pt>
                <c:pt idx="79">
                  <c:v>0.80807664088250886</c:v>
                </c:pt>
                <c:pt idx="80">
                  <c:v>0.80879145155935595</c:v>
                </c:pt>
                <c:pt idx="81">
                  <c:v>0.80951983910503378</c:v>
                </c:pt>
                <c:pt idx="82">
                  <c:v>0.81024391891352532</c:v>
                </c:pt>
                <c:pt idx="83">
                  <c:v>0.81095164692919597</c:v>
                </c:pt>
                <c:pt idx="84">
                  <c:v>0.81164050108764674</c:v>
                </c:pt>
                <c:pt idx="85">
                  <c:v>0.81231397139811745</c:v>
                </c:pt>
                <c:pt idx="86">
                  <c:v>0.81297558092536815</c:v>
                </c:pt>
                <c:pt idx="87">
                  <c:v>0.81363615085379415</c:v>
                </c:pt>
                <c:pt idx="88">
                  <c:v>0.81430295243650797</c:v>
                </c:pt>
                <c:pt idx="89">
                  <c:v>0.81497723715823245</c:v>
                </c:pt>
                <c:pt idx="90">
                  <c:v>0.8156590485557712</c:v>
                </c:pt>
                <c:pt idx="91">
                  <c:v>0.81635698118943778</c:v>
                </c:pt>
                <c:pt idx="92">
                  <c:v>0.81707113673288467</c:v>
                </c:pt>
                <c:pt idx="93">
                  <c:v>0.81777830657260464</c:v>
                </c:pt>
                <c:pt idx="94">
                  <c:v>0.81846737258435409</c:v>
                </c:pt>
                <c:pt idx="95">
                  <c:v>0.81913698050454431</c:v>
                </c:pt>
                <c:pt idx="96">
                  <c:v>0.81978329945891337</c:v>
                </c:pt>
                <c:pt idx="97">
                  <c:v>0.82040865831479703</c:v>
                </c:pt>
                <c:pt idx="98">
                  <c:v>0.82102780403780162</c:v>
                </c:pt>
                <c:pt idx="99">
                  <c:v>0.82164814851966106</c:v>
                </c:pt>
                <c:pt idx="100">
                  <c:v>0.82227218410857505</c:v>
                </c:pt>
                <c:pt idx="101">
                  <c:v>0.8228961889060582</c:v>
                </c:pt>
                <c:pt idx="102">
                  <c:v>0.82353265122364327</c:v>
                </c:pt>
                <c:pt idx="103">
                  <c:v>0.82417913839786161</c:v>
                </c:pt>
              </c:numCache>
            </c:numRef>
          </c:val>
        </c:ser>
        <c:marker val="1"/>
        <c:axId val="138013696"/>
        <c:axId val="138012160"/>
      </c:lineChart>
      <c:catAx>
        <c:axId val="138000256"/>
        <c:scaling>
          <c:orientation val="minMax"/>
        </c:scaling>
        <c:axPos val="b"/>
        <c:majorTickMark val="in"/>
        <c:tickLblPos val="nextTo"/>
        <c:spPr>
          <a:ln>
            <a:solidFill>
              <a:schemeClr val="tx1"/>
            </a:solidFill>
          </a:ln>
        </c:spPr>
        <c:crossAx val="138001792"/>
        <c:crosses val="autoZero"/>
        <c:auto val="1"/>
        <c:lblAlgn val="ctr"/>
        <c:lblOffset val="100"/>
        <c:tickLblSkip val="25"/>
        <c:tickMarkSkip val="10"/>
      </c:catAx>
      <c:valAx>
        <c:axId val="138001792"/>
        <c:scaling>
          <c:orientation val="minMax"/>
          <c:min val="0.30000000000000032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FCO2st  modifier</a:t>
                </a:r>
              </a:p>
            </c:rich>
          </c:tx>
          <c:layout>
            <c:manualLayout>
              <c:xMode val="edge"/>
              <c:yMode val="edge"/>
              <c:x val="8.3333333333333367E-3"/>
              <c:y val="0.37967811315252326"/>
            </c:manualLayout>
          </c:layout>
        </c:title>
        <c:numFmt formatCode="General" sourceLinked="1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8000256"/>
        <c:crosses val="autoZero"/>
        <c:crossBetween val="between"/>
        <c:majorUnit val="0.2"/>
      </c:valAx>
      <c:valAx>
        <c:axId val="138012160"/>
        <c:scaling>
          <c:orientation val="minMax"/>
          <c:max val="1.1000000000000001"/>
          <c:min val="0.30000000000000021"/>
        </c:scaling>
        <c:axPos val="r"/>
        <c:numFmt formatCode="General" sourceLinked="1"/>
        <c:majorTickMark val="in"/>
        <c:tickLblPos val="none"/>
        <c:spPr>
          <a:ln>
            <a:solidFill>
              <a:sysClr val="windowText" lastClr="000000"/>
            </a:solidFill>
          </a:ln>
        </c:spPr>
        <c:crossAx val="138013696"/>
        <c:crosses val="max"/>
        <c:crossBetween val="between"/>
        <c:majorUnit val="0.2"/>
      </c:valAx>
      <c:catAx>
        <c:axId val="138013696"/>
        <c:scaling>
          <c:orientation val="minMax"/>
        </c:scaling>
        <c:axPos val="t"/>
        <c:majorTickMark val="in"/>
        <c:tickLblPos val="none"/>
        <c:spPr>
          <a:ln>
            <a:solidFill>
              <a:sysClr val="windowText" lastClr="000000"/>
            </a:solidFill>
          </a:ln>
        </c:spPr>
        <c:crossAx val="138012160"/>
        <c:crosses val="max"/>
        <c:auto val="1"/>
        <c:lblAlgn val="ctr"/>
        <c:lblOffset val="100"/>
        <c:tickLblSkip val="25"/>
        <c:tickMarkSkip val="10"/>
      </c:cat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>
        <c:manualLayout>
          <c:layoutTarget val="inner"/>
          <c:xMode val="edge"/>
          <c:yMode val="edge"/>
          <c:x val="0.14093373881701757"/>
          <c:y val="9.7581291921843102E-2"/>
          <c:w val="0.8249193744885488"/>
          <c:h val="0.74477216389617962"/>
        </c:manualLayout>
      </c:layout>
      <c:lineChart>
        <c:grouping val="standard"/>
        <c:ser>
          <c:idx val="1"/>
          <c:order val="1"/>
          <c:tx>
            <c:strRef>
              <c:f>Foglio5!$D$1</c:f>
              <c:strCache>
                <c:ptCount val="1"/>
                <c:pt idx="0">
                  <c:v>fCO2 RCP6.0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8575">
                <a:solidFill>
                  <a:srgbClr val="FF0000"/>
                </a:solidFill>
              </a:ln>
            </c:spPr>
            <c:trendlineType val="poly"/>
            <c:order val="2"/>
          </c:trendline>
          <c:cat>
            <c:numRef>
              <c:f>Foglio5!$A$2:$A$46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Foglio5!$D$2:$D$46</c:f>
              <c:numCache>
                <c:formatCode>0.00</c:formatCode>
                <c:ptCount val="45"/>
                <c:pt idx="0">
                  <c:v>1.0616761632654994</c:v>
                </c:pt>
                <c:pt idx="1">
                  <c:v>1.0716280120350192</c:v>
                </c:pt>
                <c:pt idx="2">
                  <c:v>1.0829279154160287</c:v>
                </c:pt>
                <c:pt idx="3">
                  <c:v>1.0956897015589198</c:v>
                </c:pt>
                <c:pt idx="4">
                  <c:v>1.1100178716847502</c:v>
                </c:pt>
                <c:pt idx="5">
                  <c:v>1.1260015227001483</c:v>
                </c:pt>
                <c:pt idx="6">
                  <c:v>1.1437075206545089</c:v>
                </c:pt>
                <c:pt idx="7">
                  <c:v>1.1631732618411832</c:v>
                </c:pt>
                <c:pt idx="8">
                  <c:v>1.1843995216977672</c:v>
                </c:pt>
                <c:pt idx="9">
                  <c:v>1.207344042012704</c:v>
                </c:pt>
                <c:pt idx="10">
                  <c:v>1.2319166101717887</c:v>
                </c:pt>
                <c:pt idx="11">
                  <c:v>1.2579764025398037</c:v>
                </c:pt>
                <c:pt idx="12">
                  <c:v>1.2853322655097714</c:v>
                </c:pt>
                <c:pt idx="13">
                  <c:v>1.3137463775705243</c:v>
                </c:pt>
                <c:pt idx="14">
                  <c:v>1.4299431903484043</c:v>
                </c:pt>
                <c:pt idx="15">
                  <c:v>1.445280675568976</c:v>
                </c:pt>
                <c:pt idx="16">
                  <c:v>1.4604117532009411</c:v>
                </c:pt>
                <c:pt idx="17">
                  <c:v>1.4752975576010228</c:v>
                </c:pt>
                <c:pt idx="18">
                  <c:v>1.4899023366354551</c:v>
                </c:pt>
                <c:pt idx="19">
                  <c:v>1.5041937046837097</c:v>
                </c:pt>
                <c:pt idx="20">
                  <c:v>1.5181428219908788</c:v>
                </c:pt>
                <c:pt idx="21">
                  <c:v>1.5317245017869923</c:v>
                </c:pt>
                <c:pt idx="22">
                  <c:v>1.5449172487117551</c:v>
                </c:pt>
                <c:pt idx="23">
                  <c:v>1.5577032338394914</c:v>
                </c:pt>
                <c:pt idx="24">
                  <c:v>1.5700682129506387</c:v>
                </c:pt>
                <c:pt idx="25">
                  <c:v>1.5820013956308041</c:v>
                </c:pt>
                <c:pt idx="26">
                  <c:v>1.5934952733100693</c:v>
                </c:pt>
                <c:pt idx="27">
                  <c:v>1.6045454145177567</c:v>
                </c:pt>
                <c:pt idx="28">
                  <c:v>1.6151502354702767</c:v>
                </c:pt>
                <c:pt idx="29">
                  <c:v>1.6253107536896221</c:v>
                </c:pt>
                <c:pt idx="30">
                  <c:v>1.6350303317290116</c:v>
                </c:pt>
                <c:pt idx="31">
                  <c:v>1.6443144173206972</c:v>
                </c:pt>
                <c:pt idx="32">
                  <c:v>1.6531702854151078</c:v>
                </c:pt>
                <c:pt idx="33">
                  <c:v>1.6616067866998407</c:v>
                </c:pt>
                <c:pt idx="34">
                  <c:v>1.6696341063126057</c:v>
                </c:pt>
                <c:pt idx="35">
                  <c:v>1.6772635356266739</c:v>
                </c:pt>
                <c:pt idx="36">
                  <c:v>1.6845072592144597</c:v>
                </c:pt>
                <c:pt idx="37">
                  <c:v>1.6913781584006786</c:v>
                </c:pt>
                <c:pt idx="38">
                  <c:v>1.6978896322100094</c:v>
                </c:pt>
                <c:pt idx="39">
                  <c:v>1.704055435998824</c:v>
                </c:pt>
                <c:pt idx="40">
                  <c:v>1.7098895376349137</c:v>
                </c:pt>
                <c:pt idx="41">
                  <c:v>1.7154059907488186</c:v>
                </c:pt>
                <c:pt idx="42">
                  <c:v>1.7206188243182599</c:v>
                </c:pt>
                <c:pt idx="43">
                  <c:v>1.7255419476549965</c:v>
                </c:pt>
                <c:pt idx="44">
                  <c:v>1.7301890697320621</c:v>
                </c:pt>
              </c:numCache>
            </c:numRef>
          </c:val>
        </c:ser>
        <c:ser>
          <c:idx val="2"/>
          <c:order val="2"/>
          <c:tx>
            <c:strRef>
              <c:f>Foglio5!$E$1</c:f>
              <c:strCache>
                <c:ptCount val="1"/>
                <c:pt idx="0">
                  <c:v>fCO2 RCP4.5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8575">
                <a:solidFill>
                  <a:srgbClr val="0000FF"/>
                </a:solidFill>
              </a:ln>
            </c:spPr>
            <c:trendlineType val="poly"/>
            <c:order val="2"/>
          </c:trendline>
          <c:cat>
            <c:numRef>
              <c:f>Foglio5!$A$2:$A$46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Foglio5!$E$2:$E$46</c:f>
              <c:numCache>
                <c:formatCode>General</c:formatCode>
                <c:ptCount val="45"/>
                <c:pt idx="0">
                  <c:v>1.0426246985598477</c:v>
                </c:pt>
                <c:pt idx="1">
                  <c:v>1.0493595496972408</c:v>
                </c:pt>
                <c:pt idx="2">
                  <c:v>1.0569596950621345</c:v>
                </c:pt>
                <c:pt idx="3">
                  <c:v>1.0654835794578807</c:v>
                </c:pt>
                <c:pt idx="4">
                  <c:v>1.0749793032114592</c:v>
                </c:pt>
                <c:pt idx="5">
                  <c:v>1.085480460953353</c:v>
                </c:pt>
                <c:pt idx="6">
                  <c:v>1.0970018235346239</c:v>
                </c:pt>
                <c:pt idx="7">
                  <c:v>1.1095351981411892</c:v>
                </c:pt>
                <c:pt idx="8">
                  <c:v>1.123045885908982</c:v>
                </c:pt>
                <c:pt idx="9">
                  <c:v>1.1374702034836515</c:v>
                </c:pt>
                <c:pt idx="10">
                  <c:v>1.1527145220897494</c:v>
                </c:pt>
                <c:pt idx="11">
                  <c:v>1.1686561879663466</c:v>
                </c:pt>
                <c:pt idx="12">
                  <c:v>1.1851465181899272</c:v>
                </c:pt>
                <c:pt idx="13">
                  <c:v>1.2020158317089786</c:v>
                </c:pt>
                <c:pt idx="14">
                  <c:v>1.2683796528131979</c:v>
                </c:pt>
                <c:pt idx="15">
                  <c:v>1.2768378189421092</c:v>
                </c:pt>
                <c:pt idx="16">
                  <c:v>1.2851158757011858</c:v>
                </c:pt>
                <c:pt idx="17">
                  <c:v>1.293196262004688</c:v>
                </c:pt>
                <c:pt idx="18">
                  <c:v>1.3010636137412848</c:v>
                </c:pt>
                <c:pt idx="19">
                  <c:v>1.3087047947928525</c:v>
                </c:pt>
                <c:pt idx="20">
                  <c:v>1.3161088879480232</c:v>
                </c:pt>
                <c:pt idx="21">
                  <c:v>1.3232671497811295</c:v>
                </c:pt>
                <c:pt idx="22">
                  <c:v>1.3301729342106423</c:v>
                </c:pt>
                <c:pt idx="23">
                  <c:v>1.3368215898297815</c:v>
                </c:pt>
                <c:pt idx="24">
                  <c:v>1.3432103362365786</c:v>
                </c:pt>
                <c:pt idx="25">
                  <c:v>1.3493381245122478</c:v>
                </c:pt>
                <c:pt idx="26">
                  <c:v>1.3552054867430952</c:v>
                </c:pt>
                <c:pt idx="27">
                  <c:v>1.3608143790926932</c:v>
                </c:pt>
                <c:pt idx="28">
                  <c:v>1.3661680224479515</c:v>
                </c:pt>
                <c:pt idx="29">
                  <c:v>1.3712707441223482</c:v>
                </c:pt>
                <c:pt idx="30">
                  <c:v>1.3761278235349523</c:v>
                </c:pt>
                <c:pt idx="31">
                  <c:v>1.3807453442224837</c:v>
                </c:pt>
                <c:pt idx="32">
                  <c:v>1.3851300540050899</c:v>
                </c:pt>
                <c:pt idx="33">
                  <c:v>1.3892892346307479</c:v>
                </c:pt>
                <c:pt idx="34">
                  <c:v>1.3932305817787189</c:v>
                </c:pt>
                <c:pt idx="35">
                  <c:v>1.3969620959152593</c:v>
                </c:pt>
                <c:pt idx="36">
                  <c:v>1.400491984166915</c:v>
                </c:pt>
                <c:pt idx="37">
                  <c:v>1.4038285731072564</c:v>
                </c:pt>
                <c:pt idx="38">
                  <c:v>1.4069802321386589</c:v>
                </c:pt>
                <c:pt idx="39">
                  <c:v>1.4099553069871085</c:v>
                </c:pt>
                <c:pt idx="40">
                  <c:v>1.412762062709255</c:v>
                </c:pt>
                <c:pt idx="41">
                  <c:v>1.4154086355311919</c:v>
                </c:pt>
                <c:pt idx="42">
                  <c:v>1.4179029927915028</c:v>
                </c:pt>
                <c:pt idx="43">
                  <c:v>1.4202529002412398</c:v>
                </c:pt>
                <c:pt idx="44">
                  <c:v>1.4224658959552325</c:v>
                </c:pt>
              </c:numCache>
            </c:numRef>
          </c:val>
        </c:ser>
        <c:ser>
          <c:idx val="3"/>
          <c:order val="3"/>
          <c:tx>
            <c:strRef>
              <c:f>Foglio5!$F$1</c:f>
              <c:strCache>
                <c:ptCount val="1"/>
                <c:pt idx="0">
                  <c:v>fCO2 RCP2.6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8575">
                <a:solidFill>
                  <a:srgbClr val="007F00"/>
                </a:solidFill>
              </a:ln>
            </c:spPr>
            <c:trendlineType val="poly"/>
            <c:order val="2"/>
          </c:trendline>
          <c:cat>
            <c:numRef>
              <c:f>Foglio5!$A$2:$A$46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Foglio5!$F$2:$F$46</c:f>
              <c:numCache>
                <c:formatCode>General</c:formatCode>
                <c:ptCount val="45"/>
                <c:pt idx="0">
                  <c:v>1.0164893012773204</c:v>
                </c:pt>
                <c:pt idx="1">
                  <c:v>1.0190193392550679</c:v>
                </c:pt>
                <c:pt idx="2">
                  <c:v>1.0218505689158144</c:v>
                </c:pt>
                <c:pt idx="3">
                  <c:v>1.0249962025499806</c:v>
                </c:pt>
                <c:pt idx="4">
                  <c:v>1.0284640397788563</c:v>
                </c:pt>
                <c:pt idx="5">
                  <c:v>1.0322550707659799</c:v>
                </c:pt>
                <c:pt idx="6">
                  <c:v>1.036362207919842</c:v>
                </c:pt>
                <c:pt idx="7">
                  <c:v>1.0407692962504183</c:v>
                </c:pt>
                <c:pt idx="8">
                  <c:v>1.0454505585049092</c:v>
                </c:pt>
                <c:pt idx="9">
                  <c:v>1.0503706132614103</c:v>
                </c:pt>
                <c:pt idx="10">
                  <c:v>1.055485158759734</c:v>
                </c:pt>
                <c:pt idx="11">
                  <c:v>1.0607423447427673</c:v>
                </c:pt>
                <c:pt idx="12">
                  <c:v>1.0660847683201939</c:v>
                </c:pt>
                <c:pt idx="13">
                  <c:v>1.0714519431390537</c:v>
                </c:pt>
                <c:pt idx="14">
                  <c:v>1.0916540083795037</c:v>
                </c:pt>
                <c:pt idx="15">
                  <c:v>1.0941292121793866</c:v>
                </c:pt>
                <c:pt idx="16">
                  <c:v>1.0965308414460497</c:v>
                </c:pt>
                <c:pt idx="17">
                  <c:v>1.0988554666812143</c:v>
                </c:pt>
                <c:pt idx="18">
                  <c:v>1.1011003781011028</c:v>
                </c:pt>
                <c:pt idx="19">
                  <c:v>1.1032635577033445</c:v>
                </c:pt>
                <c:pt idx="20">
                  <c:v>1.1053436426858749</c:v>
                </c:pt>
                <c:pt idx="21">
                  <c:v>1.1073398820499549</c:v>
                </c:pt>
                <c:pt idx="22">
                  <c:v>1.1092520881758174</c:v>
                </c:pt>
                <c:pt idx="23">
                  <c:v>1.1110805850557373</c:v>
                </c:pt>
                <c:pt idx="24">
                  <c:v>1.1128261547204996</c:v>
                </c:pt>
                <c:pt idx="25">
                  <c:v>1.1144899832159141</c:v>
                </c:pt>
                <c:pt idx="26">
                  <c:v>1.1160736072895976</c:v>
                </c:pt>
                <c:pt idx="27">
                  <c:v>1.1175788627463055</c:v>
                </c:pt>
                <c:pt idx="28">
                  <c:v>1.1190078352320743</c:v>
                </c:pt>
                <c:pt idx="29">
                  <c:v>1.1203628140206618</c:v>
                </c:pt>
                <c:pt idx="30">
                  <c:v>1.1216462492053472</c:v>
                </c:pt>
                <c:pt idx="31">
                  <c:v>1.1228607125483316</c:v>
                </c:pt>
                <c:pt idx="32">
                  <c:v>1.1240088621103965</c:v>
                </c:pt>
                <c:pt idx="33">
                  <c:v>1.1250934106753725</c:v>
                </c:pt>
                <c:pt idx="34">
                  <c:v>1.1261170978966748</c:v>
                </c:pt>
                <c:pt idx="35">
                  <c:v>1.1270826660251934</c:v>
                </c:pt>
                <c:pt idx="36">
                  <c:v>1.1279928390272951</c:v>
                </c:pt>
                <c:pt idx="37">
                  <c:v>1.1288503048664498</c:v>
                </c:pt>
                <c:pt idx="38">
                  <c:v>1.1296577006997475</c:v>
                </c:pt>
                <c:pt idx="39">
                  <c:v>1.130417600729188</c:v>
                </c:pt>
                <c:pt idx="40">
                  <c:v>1.1311325064449413</c:v>
                </c:pt>
                <c:pt idx="41">
                  <c:v>1.1318048390019744</c:v>
                </c:pt>
                <c:pt idx="42">
                  <c:v>1.1324369334808082</c:v>
                </c:pt>
                <c:pt idx="43">
                  <c:v>1.1330310347962775</c:v>
                </c:pt>
                <c:pt idx="44">
                  <c:v>1.1335892950338029</c:v>
                </c:pt>
              </c:numCache>
            </c:numRef>
          </c:val>
        </c:ser>
        <c:marker val="1"/>
        <c:axId val="138155520"/>
        <c:axId val="138157440"/>
      </c:lineChart>
      <c:lineChart>
        <c:grouping val="standard"/>
        <c:ser>
          <c:idx val="0"/>
          <c:order val="0"/>
          <c:tx>
            <c:strRef>
              <c:f>Foglio5!$C$1</c:f>
              <c:strCache>
                <c:ptCount val="1"/>
                <c:pt idx="0">
                  <c:v>fCO2 RCP8.5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8575">
                <a:solidFill>
                  <a:srgbClr val="FF00FF"/>
                </a:solidFill>
              </a:ln>
            </c:spPr>
            <c:trendlineType val="poly"/>
            <c:order val="2"/>
          </c:trendline>
          <c:cat>
            <c:numRef>
              <c:f>Foglio5!$A$2:$A$46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Foglio5!$C$2:$C$46</c:f>
              <c:numCache>
                <c:formatCode>General</c:formatCode>
                <c:ptCount val="45"/>
                <c:pt idx="0">
                  <c:v>1.0849716818579853</c:v>
                </c:pt>
                <c:pt idx="1">
                  <c:v>1.0990330417785255</c:v>
                </c:pt>
                <c:pt idx="2">
                  <c:v>1.1151207544322226</c:v>
                </c:pt>
                <c:pt idx="3">
                  <c:v>1.1334471920253884</c:v>
                </c:pt>
                <c:pt idx="4">
                  <c:v>1.1542247927740248</c:v>
                </c:pt>
                <c:pt idx="5">
                  <c:v>1.1776588489543705</c:v>
                </c:pt>
                <c:pt idx="6">
                  <c:v>1.2039385737310995</c:v>
                </c:pt>
                <c:pt idx="7">
                  <c:v>1.2332265442961472</c:v>
                </c:pt>
                <c:pt idx="8">
                  <c:v>1.2656468249059019</c:v>
                </c:pt>
                <c:pt idx="9">
                  <c:v>1.3012723252139313</c:v>
                </c:pt>
                <c:pt idx="10">
                  <c:v>1.3401122235810157</c:v>
                </c:pt>
                <c:pt idx="11">
                  <c:v>1.382100541803269</c:v>
                </c:pt>
                <c:pt idx="12">
                  <c:v>1.4270871421235933</c:v>
                </c:pt>
                <c:pt idx="13">
                  <c:v>1.4748324677155571</c:v>
                </c:pt>
                <c:pt idx="14">
                  <c:v>1.6816420607363551</c:v>
                </c:pt>
                <c:pt idx="15">
                  <c:v>1.7104193490651978</c:v>
                </c:pt>
                <c:pt idx="16">
                  <c:v>1.7391679690271606</c:v>
                </c:pt>
                <c:pt idx="17">
                  <c:v>1.7678047178727812</c:v>
                </c:pt>
                <c:pt idx="18">
                  <c:v>1.7962485970413473</c:v>
                </c:pt>
                <c:pt idx="19">
                  <c:v>1.8244216837340681</c:v>
                </c:pt>
                <c:pt idx="20">
                  <c:v>1.8522499190868218</c:v>
                </c:pt>
                <c:pt idx="21">
                  <c:v>1.8796637978231303</c:v>
                </c:pt>
                <c:pt idx="22">
                  <c:v>1.9065989482117782</c:v>
                </c:pt>
                <c:pt idx="23">
                  <c:v>1.9329965952833934</c:v>
                </c:pt>
                <c:pt idx="24">
                  <c:v>1.9588039043578522</c:v>
                </c:pt>
                <c:pt idx="25">
                  <c:v>1.9839742058017549</c:v>
                </c:pt>
                <c:pt idx="26">
                  <c:v>2.0084671054094798</c:v>
                </c:pt>
                <c:pt idx="27">
                  <c:v>2.032248487759166</c:v>
                </c:pt>
                <c:pt idx="28">
                  <c:v>2.0552904222586008</c:v>
                </c:pt>
                <c:pt idx="29">
                  <c:v>2.0775709833300287</c:v>
                </c:pt>
                <c:pt idx="30">
                  <c:v>2.0990739972922103</c:v>
                </c:pt>
                <c:pt idx="31">
                  <c:v>2.1197887290202644</c:v>
                </c:pt>
                <c:pt idx="32">
                  <c:v>2.1397095214616133</c:v>
                </c:pt>
                <c:pt idx="33">
                  <c:v>2.1588354006400148</c:v>
                </c:pt>
                <c:pt idx="34">
                  <c:v>2.1771696579778843</c:v>
                </c:pt>
                <c:pt idx="35">
                  <c:v>2.1947194207012344</c:v>
                </c:pt>
                <c:pt idx="36">
                  <c:v>2.21149521984885</c:v>
                </c:pt>
                <c:pt idx="37">
                  <c:v>2.227510564067392</c:v>
                </c:pt>
                <c:pt idx="38">
                  <c:v>2.2427815260054618</c:v>
                </c:pt>
                <c:pt idx="39">
                  <c:v>2.2573263467790592</c:v>
                </c:pt>
                <c:pt idx="40">
                  <c:v>2.2711650627115909</c:v>
                </c:pt>
                <c:pt idx="41">
                  <c:v>2.2843191573858315</c:v>
                </c:pt>
                <c:pt idx="42">
                  <c:v>2.2968112410030495</c:v>
                </c:pt>
                <c:pt idx="43">
                  <c:v>2.3086647581372977</c:v>
                </c:pt>
                <c:pt idx="44">
                  <c:v>2.3199037242035381</c:v>
                </c:pt>
              </c:numCache>
            </c:numRef>
          </c:val>
        </c:ser>
        <c:marker val="1"/>
        <c:axId val="138169344"/>
        <c:axId val="138167808"/>
      </c:lineChart>
      <c:catAx>
        <c:axId val="138155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Temperature (C°)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it-IT"/>
          </a:p>
        </c:txPr>
        <c:crossAx val="138157440"/>
        <c:crosses val="autoZero"/>
        <c:auto val="1"/>
        <c:lblAlgn val="ctr"/>
        <c:lblOffset val="100"/>
        <c:tickLblSkip val="5"/>
        <c:tickMarkSkip val="5"/>
      </c:catAx>
      <c:valAx>
        <c:axId val="138157440"/>
        <c:scaling>
          <c:orientation val="minMax"/>
          <c:max val="2.6"/>
          <c:min val="0.5"/>
        </c:scaling>
        <c:axPos val="l"/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</a:t>
                </a:r>
                <a:r>
                  <a:rPr lang="en-US" sz="1000" baseline="-25000">
                    <a:latin typeface="Times New Roman" pitchFamily="18" charset="0"/>
                    <a:cs typeface="Times New Roman" pitchFamily="18" charset="0"/>
                  </a:rPr>
                  <a:t>CO2</a:t>
                </a: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 modifier</a:t>
                </a:r>
              </a:p>
            </c:rich>
          </c:tx>
          <c:layout>
            <c:manualLayout>
              <c:xMode val="edge"/>
              <c:yMode val="edge"/>
              <c:x val="2.7969730144960306E-3"/>
              <c:y val="0.35207385535141467"/>
            </c:manualLayout>
          </c:layout>
        </c:title>
        <c:numFmt formatCode="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it-IT"/>
          </a:p>
        </c:txPr>
        <c:crossAx val="138155520"/>
        <c:crosses val="autoZero"/>
        <c:crossBetween val="between"/>
        <c:majorUnit val="0.30000000000000032"/>
      </c:valAx>
      <c:valAx>
        <c:axId val="138167808"/>
        <c:scaling>
          <c:orientation val="minMax"/>
          <c:max val="2.6"/>
          <c:min val="0.5"/>
        </c:scaling>
        <c:axPos val="r"/>
        <c:numFmt formatCode="General" sourceLinked="1"/>
        <c:majorTickMark val="in"/>
        <c:tickLblPos val="none"/>
        <c:spPr>
          <a:ln>
            <a:solidFill>
              <a:sysClr val="windowText" lastClr="000000"/>
            </a:solidFill>
          </a:ln>
        </c:spPr>
        <c:crossAx val="138169344"/>
        <c:crosses val="max"/>
        <c:crossBetween val="between"/>
        <c:majorUnit val="0.30000000000000032"/>
      </c:valAx>
      <c:catAx>
        <c:axId val="138169344"/>
        <c:scaling>
          <c:orientation val="minMax"/>
        </c:scaling>
        <c:axPos val="t"/>
        <c:numFmt formatCode="General" sourceLinked="1"/>
        <c:majorTickMark val="in"/>
        <c:tickLblPos val="none"/>
        <c:spPr>
          <a:ln>
            <a:solidFill>
              <a:sysClr val="windowText" lastClr="000000"/>
            </a:solidFill>
          </a:ln>
        </c:spPr>
        <c:crossAx val="138167808"/>
        <c:crosses val="max"/>
        <c:auto val="1"/>
        <c:lblAlgn val="ctr"/>
        <c:lblOffset val="100"/>
        <c:tickLblSkip val="6"/>
        <c:tickMarkSkip val="6"/>
      </c:catAx>
    </c:plotArea>
    <c:plotVisOnly val="1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1"/>
          <c:order val="0"/>
          <c:tx>
            <c:strRef>
              <c:f>Foglio10!$B$1</c:f>
              <c:strCache>
                <c:ptCount val="1"/>
                <c:pt idx="0">
                  <c:v>CO2_ppm 8.5</c:v>
                </c:pt>
              </c:strCache>
            </c:strRef>
          </c:tx>
          <c:marker>
            <c:symbol val="none"/>
          </c:marker>
          <c:val>
            <c:numRef>
              <c:f>Foglio10!$B$2:$B$151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399.00400000000002</c:v>
                </c:pt>
                <c:pt idx="65">
                  <c:v>401.62799999999999</c:v>
                </c:pt>
                <c:pt idx="66">
                  <c:v>404.32799999999997</c:v>
                </c:pt>
                <c:pt idx="67">
                  <c:v>407.096</c:v>
                </c:pt>
                <c:pt idx="68">
                  <c:v>409.92700000000002</c:v>
                </c:pt>
                <c:pt idx="69">
                  <c:v>412.822</c:v>
                </c:pt>
                <c:pt idx="70">
                  <c:v>415.78</c:v>
                </c:pt>
                <c:pt idx="71">
                  <c:v>418.79599999999999</c:v>
                </c:pt>
                <c:pt idx="72">
                  <c:v>421.86399999999998</c:v>
                </c:pt>
                <c:pt idx="73">
                  <c:v>424.995</c:v>
                </c:pt>
                <c:pt idx="74">
                  <c:v>428.197</c:v>
                </c:pt>
                <c:pt idx="75">
                  <c:v>431.47500000000002</c:v>
                </c:pt>
                <c:pt idx="76">
                  <c:v>434.82600000000002</c:v>
                </c:pt>
                <c:pt idx="77">
                  <c:v>438.245</c:v>
                </c:pt>
                <c:pt idx="78">
                  <c:v>441.721</c:v>
                </c:pt>
                <c:pt idx="79">
                  <c:v>445.25099999999998</c:v>
                </c:pt>
                <c:pt idx="80">
                  <c:v>448.83499999999998</c:v>
                </c:pt>
                <c:pt idx="81">
                  <c:v>452.47399999999999</c:v>
                </c:pt>
                <c:pt idx="82">
                  <c:v>456.17700000000002</c:v>
                </c:pt>
                <c:pt idx="83">
                  <c:v>459.964</c:v>
                </c:pt>
                <c:pt idx="84">
                  <c:v>463.85199999999998</c:v>
                </c:pt>
                <c:pt idx="85">
                  <c:v>467.85</c:v>
                </c:pt>
                <c:pt idx="86">
                  <c:v>471.96</c:v>
                </c:pt>
                <c:pt idx="87">
                  <c:v>476.18200000000002</c:v>
                </c:pt>
                <c:pt idx="88">
                  <c:v>480.50799999999998</c:v>
                </c:pt>
                <c:pt idx="89">
                  <c:v>484.92700000000002</c:v>
                </c:pt>
                <c:pt idx="90">
                  <c:v>489.435</c:v>
                </c:pt>
                <c:pt idx="91">
                  <c:v>494.03199999999998</c:v>
                </c:pt>
                <c:pt idx="92">
                  <c:v>498.73</c:v>
                </c:pt>
                <c:pt idx="93">
                  <c:v>503.53</c:v>
                </c:pt>
                <c:pt idx="94">
                  <c:v>508.43299999999999</c:v>
                </c:pt>
                <c:pt idx="95">
                  <c:v>513.45600000000002</c:v>
                </c:pt>
                <c:pt idx="96">
                  <c:v>518.61099999999999</c:v>
                </c:pt>
                <c:pt idx="97">
                  <c:v>523.9</c:v>
                </c:pt>
                <c:pt idx="98">
                  <c:v>529.32399999999996</c:v>
                </c:pt>
                <c:pt idx="99">
                  <c:v>534.875</c:v>
                </c:pt>
                <c:pt idx="100">
                  <c:v>540.54300000000001</c:v>
                </c:pt>
                <c:pt idx="101">
                  <c:v>546.322</c:v>
                </c:pt>
                <c:pt idx="102">
                  <c:v>552.21199999999999</c:v>
                </c:pt>
                <c:pt idx="103">
                  <c:v>558.21199999999999</c:v>
                </c:pt>
                <c:pt idx="104">
                  <c:v>564.31299999999999</c:v>
                </c:pt>
                <c:pt idx="105">
                  <c:v>570.51700000000005</c:v>
                </c:pt>
                <c:pt idx="106">
                  <c:v>576.84299999999996</c:v>
                </c:pt>
                <c:pt idx="107">
                  <c:v>583.30499999999995</c:v>
                </c:pt>
                <c:pt idx="108">
                  <c:v>589.90499999999997</c:v>
                </c:pt>
                <c:pt idx="109">
                  <c:v>596.64700000000005</c:v>
                </c:pt>
                <c:pt idx="110">
                  <c:v>603.52</c:v>
                </c:pt>
                <c:pt idx="111">
                  <c:v>610.51700000000005</c:v>
                </c:pt>
                <c:pt idx="112">
                  <c:v>617.60500000000002</c:v>
                </c:pt>
                <c:pt idx="113">
                  <c:v>624.76400000000001</c:v>
                </c:pt>
                <c:pt idx="114">
                  <c:v>631.995</c:v>
                </c:pt>
                <c:pt idx="115">
                  <c:v>639.29100000000005</c:v>
                </c:pt>
                <c:pt idx="116">
                  <c:v>646.65300000000002</c:v>
                </c:pt>
                <c:pt idx="117">
                  <c:v>654.09799999999996</c:v>
                </c:pt>
                <c:pt idx="118">
                  <c:v>661.64499999999998</c:v>
                </c:pt>
                <c:pt idx="119">
                  <c:v>669.30499999999995</c:v>
                </c:pt>
                <c:pt idx="120">
                  <c:v>677.07799999999997</c:v>
                </c:pt>
                <c:pt idx="121">
                  <c:v>684.95399999999995</c:v>
                </c:pt>
                <c:pt idx="122">
                  <c:v>692.90200000000004</c:v>
                </c:pt>
                <c:pt idx="123">
                  <c:v>700.89400000000001</c:v>
                </c:pt>
                <c:pt idx="124">
                  <c:v>708.93200000000002</c:v>
                </c:pt>
                <c:pt idx="125">
                  <c:v>717.01499999999999</c:v>
                </c:pt>
                <c:pt idx="126">
                  <c:v>725.13599999999997</c:v>
                </c:pt>
                <c:pt idx="127">
                  <c:v>733.30700000000002</c:v>
                </c:pt>
                <c:pt idx="128">
                  <c:v>741.524</c:v>
                </c:pt>
                <c:pt idx="129">
                  <c:v>749.80499999999995</c:v>
                </c:pt>
                <c:pt idx="130">
                  <c:v>758.18200000000002</c:v>
                </c:pt>
                <c:pt idx="131">
                  <c:v>766.64499999999998</c:v>
                </c:pt>
                <c:pt idx="132">
                  <c:v>775.17399999999998</c:v>
                </c:pt>
                <c:pt idx="133">
                  <c:v>783.75099999999998</c:v>
                </c:pt>
                <c:pt idx="134">
                  <c:v>792.36599999999999</c:v>
                </c:pt>
                <c:pt idx="135">
                  <c:v>801.01900000000001</c:v>
                </c:pt>
                <c:pt idx="136">
                  <c:v>809.71500000000003</c:v>
                </c:pt>
                <c:pt idx="137">
                  <c:v>818.42200000000003</c:v>
                </c:pt>
                <c:pt idx="138">
                  <c:v>827.15700000000004</c:v>
                </c:pt>
                <c:pt idx="139">
                  <c:v>835.95600000000002</c:v>
                </c:pt>
                <c:pt idx="140">
                  <c:v>844.80499999999995</c:v>
                </c:pt>
                <c:pt idx="141">
                  <c:v>853.72500000000002</c:v>
                </c:pt>
                <c:pt idx="142">
                  <c:v>862.726</c:v>
                </c:pt>
                <c:pt idx="143">
                  <c:v>871.77700000000004</c:v>
                </c:pt>
                <c:pt idx="144">
                  <c:v>880.86400000000003</c:v>
                </c:pt>
                <c:pt idx="145">
                  <c:v>889.98199999999997</c:v>
                </c:pt>
                <c:pt idx="146">
                  <c:v>899.12400000000002</c:v>
                </c:pt>
                <c:pt idx="147">
                  <c:v>908.28899999999999</c:v>
                </c:pt>
                <c:pt idx="148">
                  <c:v>917.471</c:v>
                </c:pt>
                <c:pt idx="149">
                  <c:v>926.66499999999996</c:v>
                </c:pt>
              </c:numCache>
            </c:numRef>
          </c:val>
        </c:ser>
        <c:ser>
          <c:idx val="2"/>
          <c:order val="1"/>
          <c:tx>
            <c:strRef>
              <c:f>Foglio10!$C$1</c:f>
              <c:strCache>
                <c:ptCount val="1"/>
                <c:pt idx="0">
                  <c:v>CO2_ppm 6.0</c:v>
                </c:pt>
              </c:strCache>
            </c:strRef>
          </c:tx>
          <c:marker>
            <c:symbol val="none"/>
          </c:marker>
          <c:val>
            <c:numRef>
              <c:f>Foglio10!$C$2:$C$151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397.346</c:v>
                </c:pt>
                <c:pt idx="65">
                  <c:v>399.387</c:v>
                </c:pt>
                <c:pt idx="66">
                  <c:v>401.41800000000001</c:v>
                </c:pt>
                <c:pt idx="67">
                  <c:v>403.43099999999998</c:v>
                </c:pt>
                <c:pt idx="68">
                  <c:v>405.42500000000001</c:v>
                </c:pt>
                <c:pt idx="69">
                  <c:v>407.40100000000001</c:v>
                </c:pt>
                <c:pt idx="70">
                  <c:v>409.36</c:v>
                </c:pt>
                <c:pt idx="71">
                  <c:v>411.298</c:v>
                </c:pt>
                <c:pt idx="72">
                  <c:v>413.21899999999999</c:v>
                </c:pt>
                <c:pt idx="73">
                  <c:v>415.14400000000001</c:v>
                </c:pt>
                <c:pt idx="74">
                  <c:v>417.08300000000003</c:v>
                </c:pt>
                <c:pt idx="75">
                  <c:v>419.036</c:v>
                </c:pt>
                <c:pt idx="76">
                  <c:v>421.00400000000002</c:v>
                </c:pt>
                <c:pt idx="77">
                  <c:v>422.97800000000001</c:v>
                </c:pt>
                <c:pt idx="78">
                  <c:v>424.95</c:v>
                </c:pt>
                <c:pt idx="79">
                  <c:v>426.916</c:v>
                </c:pt>
                <c:pt idx="80">
                  <c:v>428.87599999999998</c:v>
                </c:pt>
                <c:pt idx="81">
                  <c:v>430.83199999999999</c:v>
                </c:pt>
                <c:pt idx="82">
                  <c:v>432.80700000000002</c:v>
                </c:pt>
                <c:pt idx="83">
                  <c:v>434.83100000000002</c:v>
                </c:pt>
                <c:pt idx="84">
                  <c:v>436.916</c:v>
                </c:pt>
                <c:pt idx="85">
                  <c:v>439.06799999999998</c:v>
                </c:pt>
                <c:pt idx="86">
                  <c:v>441.286</c:v>
                </c:pt>
                <c:pt idx="87">
                  <c:v>443.56700000000001</c:v>
                </c:pt>
                <c:pt idx="88">
                  <c:v>445.90300000000002</c:v>
                </c:pt>
                <c:pt idx="89">
                  <c:v>448.28199999999998</c:v>
                </c:pt>
                <c:pt idx="90">
                  <c:v>450.69799999999998</c:v>
                </c:pt>
                <c:pt idx="91">
                  <c:v>453.15</c:v>
                </c:pt>
                <c:pt idx="92">
                  <c:v>455.64499999999998</c:v>
                </c:pt>
                <c:pt idx="93">
                  <c:v>458.18200000000002</c:v>
                </c:pt>
                <c:pt idx="94">
                  <c:v>460.762</c:v>
                </c:pt>
                <c:pt idx="95">
                  <c:v>463.40499999999997</c:v>
                </c:pt>
                <c:pt idx="96">
                  <c:v>466.12</c:v>
                </c:pt>
                <c:pt idx="97">
                  <c:v>468.90800000000002</c:v>
                </c:pt>
                <c:pt idx="98">
                  <c:v>471.76799999999997</c:v>
                </c:pt>
                <c:pt idx="99">
                  <c:v>474.69200000000001</c:v>
                </c:pt>
                <c:pt idx="100">
                  <c:v>477.67</c:v>
                </c:pt>
                <c:pt idx="101">
                  <c:v>480.697</c:v>
                </c:pt>
                <c:pt idx="102">
                  <c:v>483.77699999999999</c:v>
                </c:pt>
                <c:pt idx="103">
                  <c:v>486.916</c:v>
                </c:pt>
                <c:pt idx="104">
                  <c:v>490.10300000000001</c:v>
                </c:pt>
                <c:pt idx="105">
                  <c:v>493.33800000000002</c:v>
                </c:pt>
                <c:pt idx="106">
                  <c:v>496.642</c:v>
                </c:pt>
                <c:pt idx="107">
                  <c:v>500.02199999999999</c:v>
                </c:pt>
                <c:pt idx="108">
                  <c:v>503.483</c:v>
                </c:pt>
                <c:pt idx="109">
                  <c:v>507.02300000000002</c:v>
                </c:pt>
                <c:pt idx="110">
                  <c:v>510.63400000000001</c:v>
                </c:pt>
                <c:pt idx="111">
                  <c:v>514.30499999999995</c:v>
                </c:pt>
                <c:pt idx="112">
                  <c:v>518.02700000000004</c:v>
                </c:pt>
                <c:pt idx="113">
                  <c:v>521.79700000000003</c:v>
                </c:pt>
                <c:pt idx="114">
                  <c:v>525.61900000000003</c:v>
                </c:pt>
                <c:pt idx="115">
                  <c:v>529.48599999999999</c:v>
                </c:pt>
                <c:pt idx="116">
                  <c:v>533.4</c:v>
                </c:pt>
                <c:pt idx="117">
                  <c:v>537.38099999999997</c:v>
                </c:pt>
                <c:pt idx="118">
                  <c:v>541.44299999999998</c:v>
                </c:pt>
                <c:pt idx="119">
                  <c:v>545.58900000000006</c:v>
                </c:pt>
                <c:pt idx="120">
                  <c:v>549.82000000000005</c:v>
                </c:pt>
                <c:pt idx="121">
                  <c:v>554.12900000000002</c:v>
                </c:pt>
                <c:pt idx="122">
                  <c:v>558.48599999999999</c:v>
                </c:pt>
                <c:pt idx="123">
                  <c:v>562.86699999999996</c:v>
                </c:pt>
                <c:pt idx="124">
                  <c:v>567.27200000000005</c:v>
                </c:pt>
                <c:pt idx="125">
                  <c:v>571.70100000000002</c:v>
                </c:pt>
                <c:pt idx="126">
                  <c:v>576.14599999999996</c:v>
                </c:pt>
                <c:pt idx="127">
                  <c:v>580.60599999999999</c:v>
                </c:pt>
                <c:pt idx="128">
                  <c:v>585.10500000000002</c:v>
                </c:pt>
                <c:pt idx="129">
                  <c:v>589.65300000000002</c:v>
                </c:pt>
                <c:pt idx="130">
                  <c:v>594.25699999999995</c:v>
                </c:pt>
                <c:pt idx="131">
                  <c:v>598.91800000000001</c:v>
                </c:pt>
                <c:pt idx="132">
                  <c:v>603.53800000000001</c:v>
                </c:pt>
                <c:pt idx="133">
                  <c:v>608.02</c:v>
                </c:pt>
                <c:pt idx="134">
                  <c:v>612.36400000000003</c:v>
                </c:pt>
                <c:pt idx="135">
                  <c:v>616.572</c:v>
                </c:pt>
                <c:pt idx="136">
                  <c:v>620.64800000000002</c:v>
                </c:pt>
                <c:pt idx="137">
                  <c:v>624.58299999999997</c:v>
                </c:pt>
                <c:pt idx="138">
                  <c:v>628.38099999999997</c:v>
                </c:pt>
                <c:pt idx="139">
                  <c:v>632.06500000000005</c:v>
                </c:pt>
                <c:pt idx="140">
                  <c:v>635.649</c:v>
                </c:pt>
                <c:pt idx="141">
                  <c:v>639.14099999999996</c:v>
                </c:pt>
                <c:pt idx="142">
                  <c:v>642.59699999999998</c:v>
                </c:pt>
                <c:pt idx="143">
                  <c:v>646.06100000000004</c:v>
                </c:pt>
                <c:pt idx="144">
                  <c:v>649.51499999999999</c:v>
                </c:pt>
                <c:pt idx="145">
                  <c:v>652.95100000000002</c:v>
                </c:pt>
                <c:pt idx="146">
                  <c:v>656.36400000000003</c:v>
                </c:pt>
                <c:pt idx="147">
                  <c:v>659.75400000000002</c:v>
                </c:pt>
                <c:pt idx="148">
                  <c:v>663.10699999999997</c:v>
                </c:pt>
                <c:pt idx="149">
                  <c:v>666.423</c:v>
                </c:pt>
              </c:numCache>
            </c:numRef>
          </c:val>
        </c:ser>
        <c:ser>
          <c:idx val="3"/>
          <c:order val="2"/>
          <c:tx>
            <c:strRef>
              <c:f>Foglio10!$D$1</c:f>
              <c:strCache>
                <c:ptCount val="1"/>
                <c:pt idx="0">
                  <c:v>CO2_ppm 4.5</c:v>
                </c:pt>
              </c:strCache>
            </c:strRef>
          </c:tx>
          <c:marker>
            <c:symbol val="none"/>
          </c:marker>
          <c:val>
            <c:numRef>
              <c:f>Foglio10!$D$2:$D$151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397.76400000000001</c:v>
                </c:pt>
                <c:pt idx="65">
                  <c:v>399.96600000000001</c:v>
                </c:pt>
                <c:pt idx="66">
                  <c:v>402.18400000000003</c:v>
                </c:pt>
                <c:pt idx="67">
                  <c:v>404.411</c:v>
                </c:pt>
                <c:pt idx="68">
                  <c:v>406.64299999999997</c:v>
                </c:pt>
                <c:pt idx="69">
                  <c:v>408.88200000000001</c:v>
                </c:pt>
                <c:pt idx="70">
                  <c:v>411.12900000000002</c:v>
                </c:pt>
                <c:pt idx="71">
                  <c:v>413.37799999999999</c:v>
                </c:pt>
                <c:pt idx="72">
                  <c:v>415.63900000000001</c:v>
                </c:pt>
                <c:pt idx="73">
                  <c:v>417.93599999999998</c:v>
                </c:pt>
                <c:pt idx="74">
                  <c:v>420.274</c:v>
                </c:pt>
                <c:pt idx="75">
                  <c:v>422.65600000000001</c:v>
                </c:pt>
                <c:pt idx="76">
                  <c:v>425.08</c:v>
                </c:pt>
                <c:pt idx="77">
                  <c:v>427.53800000000001</c:v>
                </c:pt>
                <c:pt idx="78">
                  <c:v>430.02100000000002</c:v>
                </c:pt>
                <c:pt idx="79">
                  <c:v>432.52300000000002</c:v>
                </c:pt>
                <c:pt idx="80">
                  <c:v>435.04599999999999</c:v>
                </c:pt>
                <c:pt idx="81">
                  <c:v>437.589</c:v>
                </c:pt>
                <c:pt idx="82">
                  <c:v>440.13099999999997</c:v>
                </c:pt>
                <c:pt idx="83">
                  <c:v>442.66399999999999</c:v>
                </c:pt>
                <c:pt idx="84">
                  <c:v>445.20699999999999</c:v>
                </c:pt>
                <c:pt idx="85">
                  <c:v>447.77</c:v>
                </c:pt>
                <c:pt idx="86">
                  <c:v>450.35500000000002</c:v>
                </c:pt>
                <c:pt idx="87">
                  <c:v>452.96300000000002</c:v>
                </c:pt>
                <c:pt idx="88">
                  <c:v>455.58600000000001</c:v>
                </c:pt>
                <c:pt idx="89">
                  <c:v>458.21499999999997</c:v>
                </c:pt>
                <c:pt idx="90">
                  <c:v>460.84500000000003</c:v>
                </c:pt>
                <c:pt idx="91">
                  <c:v>463.47500000000002</c:v>
                </c:pt>
                <c:pt idx="92">
                  <c:v>466.09300000000002</c:v>
                </c:pt>
                <c:pt idx="93">
                  <c:v>468.678</c:v>
                </c:pt>
                <c:pt idx="94">
                  <c:v>471.23399999999998</c:v>
                </c:pt>
                <c:pt idx="95">
                  <c:v>473.78</c:v>
                </c:pt>
                <c:pt idx="96">
                  <c:v>476.32799999999997</c:v>
                </c:pt>
                <c:pt idx="97">
                  <c:v>478.88099999999997</c:v>
                </c:pt>
                <c:pt idx="98">
                  <c:v>481.43799999999999</c:v>
                </c:pt>
                <c:pt idx="99">
                  <c:v>483.99299999999999</c:v>
                </c:pt>
                <c:pt idx="100">
                  <c:v>486.53500000000003</c:v>
                </c:pt>
                <c:pt idx="101">
                  <c:v>489.06</c:v>
                </c:pt>
                <c:pt idx="102">
                  <c:v>491.536</c:v>
                </c:pt>
                <c:pt idx="103">
                  <c:v>493.93200000000002</c:v>
                </c:pt>
                <c:pt idx="104">
                  <c:v>496.24400000000003</c:v>
                </c:pt>
                <c:pt idx="105">
                  <c:v>498.47399999999999</c:v>
                </c:pt>
                <c:pt idx="106">
                  <c:v>500.64499999999998</c:v>
                </c:pt>
                <c:pt idx="107">
                  <c:v>502.76799999999997</c:v>
                </c:pt>
                <c:pt idx="108">
                  <c:v>504.84699999999998</c:v>
                </c:pt>
                <c:pt idx="109">
                  <c:v>506.88400000000001</c:v>
                </c:pt>
                <c:pt idx="110">
                  <c:v>508.87099999999998</c:v>
                </c:pt>
                <c:pt idx="111">
                  <c:v>510.79899999999998</c:v>
                </c:pt>
                <c:pt idx="112">
                  <c:v>512.64700000000005</c:v>
                </c:pt>
                <c:pt idx="113">
                  <c:v>514.40200000000004</c:v>
                </c:pt>
                <c:pt idx="114">
                  <c:v>516.06500000000005</c:v>
                </c:pt>
                <c:pt idx="115">
                  <c:v>517.62900000000002</c:v>
                </c:pt>
                <c:pt idx="116">
                  <c:v>519.096</c:v>
                </c:pt>
                <c:pt idx="117">
                  <c:v>520.48800000000006</c:v>
                </c:pt>
                <c:pt idx="118">
                  <c:v>521.81799999999998</c:v>
                </c:pt>
                <c:pt idx="119">
                  <c:v>523.08900000000006</c:v>
                </c:pt>
                <c:pt idx="120">
                  <c:v>524.30200000000002</c:v>
                </c:pt>
                <c:pt idx="121">
                  <c:v>525.45100000000002</c:v>
                </c:pt>
                <c:pt idx="122">
                  <c:v>526.50900000000001</c:v>
                </c:pt>
                <c:pt idx="123">
                  <c:v>527.45699999999999</c:v>
                </c:pt>
                <c:pt idx="124">
                  <c:v>528.29600000000005</c:v>
                </c:pt>
                <c:pt idx="125">
                  <c:v>529.02700000000004</c:v>
                </c:pt>
                <c:pt idx="126">
                  <c:v>529.64300000000003</c:v>
                </c:pt>
                <c:pt idx="127">
                  <c:v>530.14400000000001</c:v>
                </c:pt>
                <c:pt idx="128">
                  <c:v>530.553</c:v>
                </c:pt>
                <c:pt idx="129">
                  <c:v>530.88300000000004</c:v>
                </c:pt>
                <c:pt idx="130">
                  <c:v>531.13800000000003</c:v>
                </c:pt>
                <c:pt idx="131">
                  <c:v>531.31899999999996</c:v>
                </c:pt>
                <c:pt idx="132">
                  <c:v>531.49</c:v>
                </c:pt>
                <c:pt idx="133">
                  <c:v>531.702</c:v>
                </c:pt>
                <c:pt idx="134">
                  <c:v>531.94200000000001</c:v>
                </c:pt>
                <c:pt idx="135">
                  <c:v>532.20500000000004</c:v>
                </c:pt>
                <c:pt idx="136">
                  <c:v>532.48699999999997</c:v>
                </c:pt>
                <c:pt idx="137">
                  <c:v>532.77599999999995</c:v>
                </c:pt>
                <c:pt idx="138">
                  <c:v>533.07000000000005</c:v>
                </c:pt>
                <c:pt idx="139">
                  <c:v>533.38800000000003</c:v>
                </c:pt>
                <c:pt idx="140">
                  <c:v>533.74099999999999</c:v>
                </c:pt>
                <c:pt idx="141">
                  <c:v>534.13099999999997</c:v>
                </c:pt>
                <c:pt idx="142">
                  <c:v>534.55799999999999</c:v>
                </c:pt>
                <c:pt idx="143">
                  <c:v>535.01099999999997</c:v>
                </c:pt>
                <c:pt idx="144">
                  <c:v>535.48</c:v>
                </c:pt>
                <c:pt idx="145">
                  <c:v>535.95500000000004</c:v>
                </c:pt>
                <c:pt idx="146">
                  <c:v>536.43499999999995</c:v>
                </c:pt>
                <c:pt idx="147">
                  <c:v>536.91999999999996</c:v>
                </c:pt>
                <c:pt idx="148">
                  <c:v>537.399</c:v>
                </c:pt>
                <c:pt idx="149">
                  <c:v>537.87099999999998</c:v>
                </c:pt>
              </c:numCache>
            </c:numRef>
          </c:val>
        </c:ser>
        <c:ser>
          <c:idx val="4"/>
          <c:order val="3"/>
          <c:tx>
            <c:strRef>
              <c:f>Foglio10!$E$1</c:f>
              <c:strCache>
                <c:ptCount val="1"/>
                <c:pt idx="0">
                  <c:v>CO2_ppm 2.6</c:v>
                </c:pt>
              </c:strCache>
            </c:strRef>
          </c:tx>
          <c:marker>
            <c:symbol val="none"/>
          </c:marker>
          <c:val>
            <c:numRef>
              <c:f>Foglio10!$E$2:$E$151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398.39600000000002</c:v>
                </c:pt>
                <c:pt idx="65">
                  <c:v>400.68099999999998</c:v>
                </c:pt>
                <c:pt idx="66">
                  <c:v>402.96800000000002</c:v>
                </c:pt>
                <c:pt idx="67">
                  <c:v>405.25200000000001</c:v>
                </c:pt>
                <c:pt idx="68">
                  <c:v>407.529</c:v>
                </c:pt>
                <c:pt idx="69">
                  <c:v>409.8</c:v>
                </c:pt>
                <c:pt idx="70">
                  <c:v>412.06799999999998</c:v>
                </c:pt>
                <c:pt idx="71">
                  <c:v>414.32600000000002</c:v>
                </c:pt>
                <c:pt idx="72">
                  <c:v>416.517</c:v>
                </c:pt>
                <c:pt idx="73">
                  <c:v>418.60300000000001</c:v>
                </c:pt>
                <c:pt idx="74">
                  <c:v>420.601</c:v>
                </c:pt>
                <c:pt idx="75">
                  <c:v>422.51600000000002</c:v>
                </c:pt>
                <c:pt idx="76">
                  <c:v>424.34899999999999</c:v>
                </c:pt>
                <c:pt idx="77">
                  <c:v>426.09699999999998</c:v>
                </c:pt>
                <c:pt idx="78">
                  <c:v>427.75200000000001</c:v>
                </c:pt>
                <c:pt idx="79">
                  <c:v>429.31400000000002</c:v>
                </c:pt>
                <c:pt idx="80">
                  <c:v>430.78300000000002</c:v>
                </c:pt>
                <c:pt idx="81">
                  <c:v>432.16300000000001</c:v>
                </c:pt>
                <c:pt idx="82">
                  <c:v>433.43599999999998</c:v>
                </c:pt>
                <c:pt idx="83">
                  <c:v>434.59300000000002</c:v>
                </c:pt>
                <c:pt idx="84">
                  <c:v>435.65300000000002</c:v>
                </c:pt>
                <c:pt idx="85">
                  <c:v>436.62799999999999</c:v>
                </c:pt>
                <c:pt idx="86">
                  <c:v>437.52199999999999</c:v>
                </c:pt>
                <c:pt idx="87">
                  <c:v>438.334</c:v>
                </c:pt>
                <c:pt idx="88">
                  <c:v>439.06</c:v>
                </c:pt>
                <c:pt idx="89">
                  <c:v>439.69099999999997</c:v>
                </c:pt>
                <c:pt idx="90">
                  <c:v>440.22199999999998</c:v>
                </c:pt>
                <c:pt idx="91">
                  <c:v>440.65699999999998</c:v>
                </c:pt>
                <c:pt idx="92">
                  <c:v>441.02499999999998</c:v>
                </c:pt>
                <c:pt idx="93">
                  <c:v>441.34699999999998</c:v>
                </c:pt>
                <c:pt idx="94">
                  <c:v>441.62099999999998</c:v>
                </c:pt>
                <c:pt idx="95">
                  <c:v>441.86399999999998</c:v>
                </c:pt>
                <c:pt idx="96">
                  <c:v>442.08499999999998</c:v>
                </c:pt>
                <c:pt idx="97">
                  <c:v>442.28300000000002</c:v>
                </c:pt>
                <c:pt idx="98">
                  <c:v>442.45800000000003</c:v>
                </c:pt>
                <c:pt idx="99">
                  <c:v>442.601</c:v>
                </c:pt>
                <c:pt idx="100">
                  <c:v>442.7</c:v>
                </c:pt>
                <c:pt idx="101">
                  <c:v>442.75200000000001</c:v>
                </c:pt>
                <c:pt idx="102">
                  <c:v>442.76100000000002</c:v>
                </c:pt>
                <c:pt idx="103">
                  <c:v>442.73399999999998</c:v>
                </c:pt>
                <c:pt idx="104">
                  <c:v>442.66300000000001</c:v>
                </c:pt>
                <c:pt idx="105">
                  <c:v>442.548</c:v>
                </c:pt>
                <c:pt idx="106">
                  <c:v>442.40600000000001</c:v>
                </c:pt>
                <c:pt idx="107">
                  <c:v>442.24799999999999</c:v>
                </c:pt>
                <c:pt idx="108">
                  <c:v>442.07499999999999</c:v>
                </c:pt>
                <c:pt idx="109">
                  <c:v>441.88600000000002</c:v>
                </c:pt>
                <c:pt idx="110">
                  <c:v>441.673</c:v>
                </c:pt>
                <c:pt idx="111">
                  <c:v>441.42399999999998</c:v>
                </c:pt>
                <c:pt idx="112">
                  <c:v>441.13499999999999</c:v>
                </c:pt>
                <c:pt idx="113">
                  <c:v>440.803</c:v>
                </c:pt>
                <c:pt idx="114">
                  <c:v>440.43</c:v>
                </c:pt>
                <c:pt idx="115">
                  <c:v>440.01</c:v>
                </c:pt>
                <c:pt idx="116">
                  <c:v>439.54500000000002</c:v>
                </c:pt>
                <c:pt idx="117">
                  <c:v>439.05200000000002</c:v>
                </c:pt>
                <c:pt idx="118">
                  <c:v>438.54300000000001</c:v>
                </c:pt>
                <c:pt idx="119">
                  <c:v>438.01900000000001</c:v>
                </c:pt>
                <c:pt idx="120">
                  <c:v>437.48099999999999</c:v>
                </c:pt>
                <c:pt idx="121">
                  <c:v>436.91899999999998</c:v>
                </c:pt>
                <c:pt idx="122">
                  <c:v>436.34300000000002</c:v>
                </c:pt>
                <c:pt idx="123">
                  <c:v>435.76400000000001</c:v>
                </c:pt>
                <c:pt idx="124">
                  <c:v>435.18200000000002</c:v>
                </c:pt>
                <c:pt idx="125">
                  <c:v>434.59500000000003</c:v>
                </c:pt>
                <c:pt idx="126">
                  <c:v>433.995</c:v>
                </c:pt>
                <c:pt idx="127">
                  <c:v>433.38499999999999</c:v>
                </c:pt>
                <c:pt idx="128">
                  <c:v>432.78</c:v>
                </c:pt>
                <c:pt idx="129">
                  <c:v>432.19</c:v>
                </c:pt>
                <c:pt idx="130">
                  <c:v>431.61700000000002</c:v>
                </c:pt>
                <c:pt idx="131">
                  <c:v>431.05799999999999</c:v>
                </c:pt>
                <c:pt idx="132">
                  <c:v>430.51</c:v>
                </c:pt>
                <c:pt idx="133">
                  <c:v>429.964</c:v>
                </c:pt>
                <c:pt idx="134">
                  <c:v>429.41399999999999</c:v>
                </c:pt>
                <c:pt idx="135">
                  <c:v>428.85899999999998</c:v>
                </c:pt>
                <c:pt idx="136">
                  <c:v>428.29899999999998</c:v>
                </c:pt>
                <c:pt idx="137">
                  <c:v>427.72699999999998</c:v>
                </c:pt>
                <c:pt idx="138">
                  <c:v>427.14299999999997</c:v>
                </c:pt>
                <c:pt idx="139">
                  <c:v>426.56599999999997</c:v>
                </c:pt>
                <c:pt idx="140">
                  <c:v>426.005</c:v>
                </c:pt>
                <c:pt idx="141">
                  <c:v>425.46100000000001</c:v>
                </c:pt>
                <c:pt idx="142">
                  <c:v>424.93700000000001</c:v>
                </c:pt>
                <c:pt idx="143">
                  <c:v>424.43099999999998</c:v>
                </c:pt>
                <c:pt idx="144">
                  <c:v>423.93099999999998</c:v>
                </c:pt>
                <c:pt idx="145">
                  <c:v>423.43099999999998</c:v>
                </c:pt>
                <c:pt idx="146">
                  <c:v>422.92899999999997</c:v>
                </c:pt>
                <c:pt idx="147">
                  <c:v>422.428</c:v>
                </c:pt>
                <c:pt idx="148">
                  <c:v>421.91800000000001</c:v>
                </c:pt>
                <c:pt idx="149">
                  <c:v>421.40100000000001</c:v>
                </c:pt>
              </c:numCache>
            </c:numRef>
          </c:val>
        </c:ser>
        <c:marker val="1"/>
        <c:axId val="138207232"/>
        <c:axId val="138208768"/>
      </c:lineChart>
      <c:catAx>
        <c:axId val="138207232"/>
        <c:scaling>
          <c:orientation val="minMax"/>
        </c:scaling>
        <c:axPos val="b"/>
        <c:tickLblPos val="nextTo"/>
        <c:crossAx val="138208768"/>
        <c:crosses val="autoZero"/>
        <c:auto val="1"/>
        <c:lblAlgn val="ctr"/>
        <c:lblOffset val="100"/>
      </c:catAx>
      <c:valAx>
        <c:axId val="138208768"/>
        <c:scaling>
          <c:orientation val="minMax"/>
        </c:scaling>
        <c:axPos val="l"/>
        <c:majorGridlines/>
        <c:numFmt formatCode="General" sourceLinked="1"/>
        <c:tickLblPos val="nextTo"/>
        <c:crossAx val="138207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'fCO2 8.5 temp'!$R$1</c:f>
              <c:strCache>
                <c:ptCount val="1"/>
                <c:pt idx="0">
                  <c:v>FCO2</c:v>
                </c:pt>
              </c:strCache>
            </c:strRef>
          </c:tx>
          <c:marker>
            <c:symbol val="none"/>
          </c:marker>
          <c:val>
            <c:numRef>
              <c:f>'fCO2 8.5 temp'!$R$3:$R$47</c:f>
              <c:numCache>
                <c:formatCode>0.00</c:formatCode>
                <c:ptCount val="45"/>
                <c:pt idx="0">
                  <c:v>1.0849716818579853</c:v>
                </c:pt>
                <c:pt idx="1">
                  <c:v>1.0990330417785255</c:v>
                </c:pt>
                <c:pt idx="2">
                  <c:v>1.1151207544322226</c:v>
                </c:pt>
                <c:pt idx="3">
                  <c:v>1.1334471920253884</c:v>
                </c:pt>
                <c:pt idx="4">
                  <c:v>1.1542247927740248</c:v>
                </c:pt>
                <c:pt idx="5">
                  <c:v>1.1776588489543705</c:v>
                </c:pt>
                <c:pt idx="6">
                  <c:v>1.2039385737310995</c:v>
                </c:pt>
                <c:pt idx="7">
                  <c:v>1.2332265442961472</c:v>
                </c:pt>
                <c:pt idx="8">
                  <c:v>1.2656468249059019</c:v>
                </c:pt>
                <c:pt idx="9">
                  <c:v>1.3012723252139313</c:v>
                </c:pt>
                <c:pt idx="10">
                  <c:v>1.3401122235810157</c:v>
                </c:pt>
                <c:pt idx="11">
                  <c:v>1.382100541803269</c:v>
                </c:pt>
                <c:pt idx="12">
                  <c:v>1.4270871421235933</c:v>
                </c:pt>
                <c:pt idx="13">
                  <c:v>1.4748324677155571</c:v>
                </c:pt>
                <c:pt idx="14">
                  <c:v>1.6816420607363551</c:v>
                </c:pt>
                <c:pt idx="15">
                  <c:v>1.7104193490651978</c:v>
                </c:pt>
                <c:pt idx="16">
                  <c:v>1.7391679690271606</c:v>
                </c:pt>
                <c:pt idx="17">
                  <c:v>1.7678047178727812</c:v>
                </c:pt>
                <c:pt idx="18">
                  <c:v>1.7962485970413473</c:v>
                </c:pt>
                <c:pt idx="19">
                  <c:v>1.8244216837340681</c:v>
                </c:pt>
                <c:pt idx="20">
                  <c:v>1.8522499190868218</c:v>
                </c:pt>
                <c:pt idx="21">
                  <c:v>1.8796637978231303</c:v>
                </c:pt>
                <c:pt idx="22">
                  <c:v>1.9065989482117782</c:v>
                </c:pt>
                <c:pt idx="23">
                  <c:v>1.9329965952833934</c:v>
                </c:pt>
                <c:pt idx="24">
                  <c:v>1.9588039043578522</c:v>
                </c:pt>
                <c:pt idx="25">
                  <c:v>1.9839742058017549</c:v>
                </c:pt>
                <c:pt idx="26">
                  <c:v>2.0084671054094798</c:v>
                </c:pt>
                <c:pt idx="27">
                  <c:v>2.032248487759166</c:v>
                </c:pt>
                <c:pt idx="28">
                  <c:v>2.0552904222586008</c:v>
                </c:pt>
                <c:pt idx="29">
                  <c:v>2.0775709833300287</c:v>
                </c:pt>
                <c:pt idx="30">
                  <c:v>2.0990739972922103</c:v>
                </c:pt>
                <c:pt idx="31">
                  <c:v>2.1197887290202644</c:v>
                </c:pt>
                <c:pt idx="32">
                  <c:v>2.1397095214616133</c:v>
                </c:pt>
                <c:pt idx="33">
                  <c:v>2.1588354006400148</c:v>
                </c:pt>
                <c:pt idx="34">
                  <c:v>2.1771696579778843</c:v>
                </c:pt>
                <c:pt idx="35">
                  <c:v>2.1947194207012344</c:v>
                </c:pt>
                <c:pt idx="36">
                  <c:v>2.21149521984885</c:v>
                </c:pt>
                <c:pt idx="37">
                  <c:v>2.227510564067392</c:v>
                </c:pt>
                <c:pt idx="38">
                  <c:v>2.2427815260054618</c:v>
                </c:pt>
                <c:pt idx="39">
                  <c:v>2.2573263467790592</c:v>
                </c:pt>
                <c:pt idx="40">
                  <c:v>2.2711650627115909</c:v>
                </c:pt>
                <c:pt idx="41">
                  <c:v>2.2843191573858315</c:v>
                </c:pt>
                <c:pt idx="42">
                  <c:v>2.2968112410030495</c:v>
                </c:pt>
                <c:pt idx="43">
                  <c:v>2.3086647581372977</c:v>
                </c:pt>
                <c:pt idx="44">
                  <c:v>2.3199037242035381</c:v>
                </c:pt>
              </c:numCache>
            </c:numRef>
          </c:val>
        </c:ser>
        <c:marker val="1"/>
        <c:axId val="138372608"/>
        <c:axId val="138374144"/>
      </c:lineChart>
      <c:catAx>
        <c:axId val="138372608"/>
        <c:scaling>
          <c:orientation val="minMax"/>
        </c:scaling>
        <c:axPos val="b"/>
        <c:tickLblPos val="nextTo"/>
        <c:crossAx val="138374144"/>
        <c:crosses val="autoZero"/>
        <c:auto val="1"/>
        <c:lblAlgn val="ctr"/>
        <c:lblOffset val="100"/>
      </c:catAx>
      <c:valAx>
        <c:axId val="138374144"/>
        <c:scaling>
          <c:orientation val="minMax"/>
        </c:scaling>
        <c:axPos val="l"/>
        <c:majorGridlines/>
        <c:numFmt formatCode="0.00" sourceLinked="1"/>
        <c:tickLblPos val="nextTo"/>
        <c:crossAx val="138372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FCO</a:t>
            </a:r>
            <a:r>
              <a:rPr lang="it-IT" baseline="-25000"/>
              <a:t>2</a:t>
            </a:r>
            <a:endParaRPr lang="it-IT"/>
          </a:p>
        </c:rich>
      </c:tx>
      <c:layout/>
    </c:title>
    <c:plotArea>
      <c:layout>
        <c:manualLayout>
          <c:layoutTarget val="inner"/>
          <c:xMode val="edge"/>
          <c:yMode val="edge"/>
          <c:x val="0.13885825799675508"/>
          <c:y val="0.19480351414406533"/>
          <c:w val="0.55041367671352592"/>
          <c:h val="0.68921660834062382"/>
        </c:manualLayout>
      </c:layout>
      <c:lineChart>
        <c:grouping val="standard"/>
        <c:ser>
          <c:idx val="0"/>
          <c:order val="0"/>
          <c:tx>
            <c:strRef>
              <c:f>Foglio5!$C$1</c:f>
              <c:strCache>
                <c:ptCount val="1"/>
                <c:pt idx="0">
                  <c:v>fCO2 RCP8.5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name>fCO2 RCP8.5</c:name>
            <c:spPr>
              <a:ln w="28575">
                <a:solidFill>
                  <a:srgbClr val="FF00FF"/>
                </a:solidFill>
              </a:ln>
            </c:spPr>
            <c:trendlineType val="poly"/>
            <c:order val="2"/>
          </c:trendline>
          <c:cat>
            <c:numRef>
              <c:f>Foglio5!$A$2:$A$46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Foglio5!$C$2:$C$46</c:f>
              <c:numCache>
                <c:formatCode>General</c:formatCode>
                <c:ptCount val="45"/>
                <c:pt idx="0">
                  <c:v>1.0849716818579853</c:v>
                </c:pt>
                <c:pt idx="1">
                  <c:v>1.0990330417785255</c:v>
                </c:pt>
                <c:pt idx="2">
                  <c:v>1.1151207544322226</c:v>
                </c:pt>
                <c:pt idx="3">
                  <c:v>1.1334471920253884</c:v>
                </c:pt>
                <c:pt idx="4">
                  <c:v>1.1542247927740248</c:v>
                </c:pt>
                <c:pt idx="5">
                  <c:v>1.1776588489543705</c:v>
                </c:pt>
                <c:pt idx="6">
                  <c:v>1.2039385737310995</c:v>
                </c:pt>
                <c:pt idx="7">
                  <c:v>1.2332265442961472</c:v>
                </c:pt>
                <c:pt idx="8">
                  <c:v>1.2656468249059019</c:v>
                </c:pt>
                <c:pt idx="9">
                  <c:v>1.3012723252139313</c:v>
                </c:pt>
                <c:pt idx="10">
                  <c:v>1.3401122235810157</c:v>
                </c:pt>
                <c:pt idx="11">
                  <c:v>1.382100541803269</c:v>
                </c:pt>
                <c:pt idx="12">
                  <c:v>1.4270871421235933</c:v>
                </c:pt>
                <c:pt idx="13">
                  <c:v>1.4748324677155571</c:v>
                </c:pt>
                <c:pt idx="14">
                  <c:v>1.6816420607363551</c:v>
                </c:pt>
                <c:pt idx="15">
                  <c:v>1.7104193490651978</c:v>
                </c:pt>
                <c:pt idx="16">
                  <c:v>1.7391679690271606</c:v>
                </c:pt>
                <c:pt idx="17">
                  <c:v>1.7678047178727812</c:v>
                </c:pt>
                <c:pt idx="18">
                  <c:v>1.7962485970413473</c:v>
                </c:pt>
                <c:pt idx="19">
                  <c:v>1.8244216837340681</c:v>
                </c:pt>
                <c:pt idx="20">
                  <c:v>1.8522499190868218</c:v>
                </c:pt>
                <c:pt idx="21">
                  <c:v>1.8796637978231303</c:v>
                </c:pt>
                <c:pt idx="22">
                  <c:v>1.9065989482117782</c:v>
                </c:pt>
                <c:pt idx="23">
                  <c:v>1.9329965952833934</c:v>
                </c:pt>
                <c:pt idx="24">
                  <c:v>1.9588039043578522</c:v>
                </c:pt>
                <c:pt idx="25">
                  <c:v>1.9839742058017549</c:v>
                </c:pt>
                <c:pt idx="26">
                  <c:v>2.0084671054094798</c:v>
                </c:pt>
                <c:pt idx="27">
                  <c:v>2.032248487759166</c:v>
                </c:pt>
                <c:pt idx="28">
                  <c:v>2.0552904222586008</c:v>
                </c:pt>
                <c:pt idx="29">
                  <c:v>2.0775709833300287</c:v>
                </c:pt>
                <c:pt idx="30">
                  <c:v>2.0990739972922103</c:v>
                </c:pt>
                <c:pt idx="31">
                  <c:v>2.1197887290202644</c:v>
                </c:pt>
                <c:pt idx="32">
                  <c:v>2.1397095214616133</c:v>
                </c:pt>
                <c:pt idx="33">
                  <c:v>2.1588354006400148</c:v>
                </c:pt>
                <c:pt idx="34">
                  <c:v>2.1771696579778843</c:v>
                </c:pt>
                <c:pt idx="35">
                  <c:v>2.1947194207012344</c:v>
                </c:pt>
                <c:pt idx="36">
                  <c:v>2.21149521984885</c:v>
                </c:pt>
                <c:pt idx="37">
                  <c:v>2.227510564067392</c:v>
                </c:pt>
                <c:pt idx="38">
                  <c:v>2.2427815260054618</c:v>
                </c:pt>
                <c:pt idx="39">
                  <c:v>2.2573263467790592</c:v>
                </c:pt>
                <c:pt idx="40">
                  <c:v>2.2711650627115909</c:v>
                </c:pt>
                <c:pt idx="41">
                  <c:v>2.2843191573858315</c:v>
                </c:pt>
                <c:pt idx="42">
                  <c:v>2.2968112410030495</c:v>
                </c:pt>
                <c:pt idx="43">
                  <c:v>2.3086647581372977</c:v>
                </c:pt>
                <c:pt idx="44">
                  <c:v>2.3199037242035381</c:v>
                </c:pt>
              </c:numCache>
            </c:numRef>
          </c:val>
        </c:ser>
        <c:ser>
          <c:idx val="1"/>
          <c:order val="1"/>
          <c:tx>
            <c:strRef>
              <c:f>Foglio5!$D$1</c:f>
              <c:strCache>
                <c:ptCount val="1"/>
                <c:pt idx="0">
                  <c:v>fCO2 RCP6.0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name>fCO2 RCP6.0</c:name>
            <c:spPr>
              <a:ln w="28575">
                <a:solidFill>
                  <a:srgbClr val="FF0000"/>
                </a:solidFill>
              </a:ln>
            </c:spPr>
            <c:trendlineType val="poly"/>
            <c:order val="2"/>
          </c:trendline>
          <c:cat>
            <c:numRef>
              <c:f>Foglio5!$A$2:$A$46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Foglio5!$D$2:$D$46</c:f>
              <c:numCache>
                <c:formatCode>0.00</c:formatCode>
                <c:ptCount val="45"/>
                <c:pt idx="0">
                  <c:v>1.0616761632654994</c:v>
                </c:pt>
                <c:pt idx="1">
                  <c:v>1.0716280120350192</c:v>
                </c:pt>
                <c:pt idx="2">
                  <c:v>1.0829279154160287</c:v>
                </c:pt>
                <c:pt idx="3">
                  <c:v>1.0956897015589198</c:v>
                </c:pt>
                <c:pt idx="4">
                  <c:v>1.1100178716847502</c:v>
                </c:pt>
                <c:pt idx="5">
                  <c:v>1.1260015227001483</c:v>
                </c:pt>
                <c:pt idx="6">
                  <c:v>1.1437075206545089</c:v>
                </c:pt>
                <c:pt idx="7">
                  <c:v>1.1631732618411832</c:v>
                </c:pt>
                <c:pt idx="8">
                  <c:v>1.1843995216977672</c:v>
                </c:pt>
                <c:pt idx="9">
                  <c:v>1.207344042012704</c:v>
                </c:pt>
                <c:pt idx="10">
                  <c:v>1.2319166101717887</c:v>
                </c:pt>
                <c:pt idx="11">
                  <c:v>1.2579764025398037</c:v>
                </c:pt>
                <c:pt idx="12">
                  <c:v>1.2853322655097714</c:v>
                </c:pt>
                <c:pt idx="13">
                  <c:v>1.3137463775705243</c:v>
                </c:pt>
                <c:pt idx="14">
                  <c:v>1.4299431903484043</c:v>
                </c:pt>
                <c:pt idx="15">
                  <c:v>1.445280675568976</c:v>
                </c:pt>
                <c:pt idx="16">
                  <c:v>1.4604117532009411</c:v>
                </c:pt>
                <c:pt idx="17">
                  <c:v>1.4752975576010228</c:v>
                </c:pt>
                <c:pt idx="18">
                  <c:v>1.4899023366354551</c:v>
                </c:pt>
                <c:pt idx="19">
                  <c:v>1.5041937046837097</c:v>
                </c:pt>
                <c:pt idx="20">
                  <c:v>1.5181428219908788</c:v>
                </c:pt>
                <c:pt idx="21">
                  <c:v>1.5317245017869923</c:v>
                </c:pt>
                <c:pt idx="22">
                  <c:v>1.5449172487117551</c:v>
                </c:pt>
                <c:pt idx="23">
                  <c:v>1.5577032338394914</c:v>
                </c:pt>
                <c:pt idx="24">
                  <c:v>1.5700682129506387</c:v>
                </c:pt>
                <c:pt idx="25">
                  <c:v>1.5820013956308041</c:v>
                </c:pt>
                <c:pt idx="26">
                  <c:v>1.5934952733100693</c:v>
                </c:pt>
                <c:pt idx="27">
                  <c:v>1.6045454145177567</c:v>
                </c:pt>
                <c:pt idx="28">
                  <c:v>1.6151502354702767</c:v>
                </c:pt>
                <c:pt idx="29">
                  <c:v>1.6253107536896221</c:v>
                </c:pt>
                <c:pt idx="30">
                  <c:v>1.6350303317290116</c:v>
                </c:pt>
                <c:pt idx="31">
                  <c:v>1.6443144173206972</c:v>
                </c:pt>
                <c:pt idx="32">
                  <c:v>1.6531702854151078</c:v>
                </c:pt>
                <c:pt idx="33">
                  <c:v>1.6616067866998407</c:v>
                </c:pt>
                <c:pt idx="34">
                  <c:v>1.6696341063126057</c:v>
                </c:pt>
                <c:pt idx="35">
                  <c:v>1.6772635356266739</c:v>
                </c:pt>
                <c:pt idx="36">
                  <c:v>1.6845072592144597</c:v>
                </c:pt>
                <c:pt idx="37">
                  <c:v>1.6913781584006786</c:v>
                </c:pt>
                <c:pt idx="38">
                  <c:v>1.6978896322100094</c:v>
                </c:pt>
                <c:pt idx="39">
                  <c:v>1.704055435998824</c:v>
                </c:pt>
                <c:pt idx="40">
                  <c:v>1.7098895376349137</c:v>
                </c:pt>
                <c:pt idx="41">
                  <c:v>1.7154059907488186</c:v>
                </c:pt>
                <c:pt idx="42">
                  <c:v>1.7206188243182599</c:v>
                </c:pt>
                <c:pt idx="43">
                  <c:v>1.7255419476549965</c:v>
                </c:pt>
                <c:pt idx="44">
                  <c:v>1.7301890697320621</c:v>
                </c:pt>
              </c:numCache>
            </c:numRef>
          </c:val>
        </c:ser>
        <c:ser>
          <c:idx val="2"/>
          <c:order val="2"/>
          <c:tx>
            <c:strRef>
              <c:f>Foglio5!$E$1</c:f>
              <c:strCache>
                <c:ptCount val="1"/>
                <c:pt idx="0">
                  <c:v>fCO2 RCP4.5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name>fCO2 RCP4.5</c:name>
            <c:spPr>
              <a:ln w="28575">
                <a:solidFill>
                  <a:srgbClr val="0000FF"/>
                </a:solidFill>
              </a:ln>
            </c:spPr>
            <c:trendlineType val="poly"/>
            <c:order val="2"/>
          </c:trendline>
          <c:cat>
            <c:numRef>
              <c:f>Foglio5!$A$2:$A$46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Foglio5!$E$2:$E$46</c:f>
              <c:numCache>
                <c:formatCode>General</c:formatCode>
                <c:ptCount val="45"/>
                <c:pt idx="0">
                  <c:v>1.0426246985598477</c:v>
                </c:pt>
                <c:pt idx="1">
                  <c:v>1.0493595496972408</c:v>
                </c:pt>
                <c:pt idx="2">
                  <c:v>1.0569596950621345</c:v>
                </c:pt>
                <c:pt idx="3">
                  <c:v>1.0654835794578807</c:v>
                </c:pt>
                <c:pt idx="4">
                  <c:v>1.0749793032114592</c:v>
                </c:pt>
                <c:pt idx="5">
                  <c:v>1.085480460953353</c:v>
                </c:pt>
                <c:pt idx="6">
                  <c:v>1.0970018235346239</c:v>
                </c:pt>
                <c:pt idx="7">
                  <c:v>1.1095351981411892</c:v>
                </c:pt>
                <c:pt idx="8">
                  <c:v>1.123045885908982</c:v>
                </c:pt>
                <c:pt idx="9">
                  <c:v>1.1374702034836515</c:v>
                </c:pt>
                <c:pt idx="10">
                  <c:v>1.1527145220897494</c:v>
                </c:pt>
                <c:pt idx="11">
                  <c:v>1.1686561879663466</c:v>
                </c:pt>
                <c:pt idx="12">
                  <c:v>1.1851465181899272</c:v>
                </c:pt>
                <c:pt idx="13">
                  <c:v>1.2020158317089786</c:v>
                </c:pt>
                <c:pt idx="14">
                  <c:v>1.2683796528131979</c:v>
                </c:pt>
                <c:pt idx="15">
                  <c:v>1.2768378189421092</c:v>
                </c:pt>
                <c:pt idx="16">
                  <c:v>1.2851158757011858</c:v>
                </c:pt>
                <c:pt idx="17">
                  <c:v>1.293196262004688</c:v>
                </c:pt>
                <c:pt idx="18">
                  <c:v>1.3010636137412848</c:v>
                </c:pt>
                <c:pt idx="19">
                  <c:v>1.3087047947928525</c:v>
                </c:pt>
                <c:pt idx="20">
                  <c:v>1.3161088879480232</c:v>
                </c:pt>
                <c:pt idx="21">
                  <c:v>1.3232671497811295</c:v>
                </c:pt>
                <c:pt idx="22">
                  <c:v>1.3301729342106423</c:v>
                </c:pt>
                <c:pt idx="23">
                  <c:v>1.3368215898297815</c:v>
                </c:pt>
                <c:pt idx="24">
                  <c:v>1.3432103362365786</c:v>
                </c:pt>
                <c:pt idx="25">
                  <c:v>1.3493381245122478</c:v>
                </c:pt>
                <c:pt idx="26">
                  <c:v>1.3552054867430952</c:v>
                </c:pt>
                <c:pt idx="27">
                  <c:v>1.3608143790926932</c:v>
                </c:pt>
                <c:pt idx="28">
                  <c:v>1.3661680224479515</c:v>
                </c:pt>
                <c:pt idx="29">
                  <c:v>1.3712707441223482</c:v>
                </c:pt>
                <c:pt idx="30">
                  <c:v>1.3761278235349523</c:v>
                </c:pt>
                <c:pt idx="31">
                  <c:v>1.3807453442224837</c:v>
                </c:pt>
                <c:pt idx="32">
                  <c:v>1.3851300540050899</c:v>
                </c:pt>
                <c:pt idx="33">
                  <c:v>1.3892892346307479</c:v>
                </c:pt>
                <c:pt idx="34">
                  <c:v>1.3932305817787189</c:v>
                </c:pt>
                <c:pt idx="35">
                  <c:v>1.3969620959152593</c:v>
                </c:pt>
                <c:pt idx="36">
                  <c:v>1.400491984166915</c:v>
                </c:pt>
                <c:pt idx="37">
                  <c:v>1.4038285731072564</c:v>
                </c:pt>
                <c:pt idx="38">
                  <c:v>1.4069802321386589</c:v>
                </c:pt>
                <c:pt idx="39">
                  <c:v>1.4099553069871085</c:v>
                </c:pt>
                <c:pt idx="40">
                  <c:v>1.412762062709255</c:v>
                </c:pt>
                <c:pt idx="41">
                  <c:v>1.4154086355311919</c:v>
                </c:pt>
                <c:pt idx="42">
                  <c:v>1.4179029927915028</c:v>
                </c:pt>
                <c:pt idx="43">
                  <c:v>1.4202529002412398</c:v>
                </c:pt>
                <c:pt idx="44">
                  <c:v>1.4224658959552325</c:v>
                </c:pt>
              </c:numCache>
            </c:numRef>
          </c:val>
        </c:ser>
        <c:ser>
          <c:idx val="3"/>
          <c:order val="3"/>
          <c:tx>
            <c:strRef>
              <c:f>Foglio5!$F$1</c:f>
              <c:strCache>
                <c:ptCount val="1"/>
                <c:pt idx="0">
                  <c:v>fCO2 RCP2.6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name>fCO2 RCP2.6</c:name>
            <c:spPr>
              <a:ln w="28575">
                <a:solidFill>
                  <a:srgbClr val="007F00"/>
                </a:solidFill>
              </a:ln>
            </c:spPr>
            <c:trendlineType val="poly"/>
            <c:order val="2"/>
          </c:trendline>
          <c:cat>
            <c:numRef>
              <c:f>Foglio5!$A$2:$A$46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Foglio5!$F$2:$F$46</c:f>
              <c:numCache>
                <c:formatCode>General</c:formatCode>
                <c:ptCount val="45"/>
                <c:pt idx="0">
                  <c:v>1.0164893012773204</c:v>
                </c:pt>
                <c:pt idx="1">
                  <c:v>1.0190193392550679</c:v>
                </c:pt>
                <c:pt idx="2">
                  <c:v>1.0218505689158144</c:v>
                </c:pt>
                <c:pt idx="3">
                  <c:v>1.0249962025499806</c:v>
                </c:pt>
                <c:pt idx="4">
                  <c:v>1.0284640397788563</c:v>
                </c:pt>
                <c:pt idx="5">
                  <c:v>1.0322550707659799</c:v>
                </c:pt>
                <c:pt idx="6">
                  <c:v>1.036362207919842</c:v>
                </c:pt>
                <c:pt idx="7">
                  <c:v>1.0407692962504183</c:v>
                </c:pt>
                <c:pt idx="8">
                  <c:v>1.0454505585049092</c:v>
                </c:pt>
                <c:pt idx="9">
                  <c:v>1.0503706132614103</c:v>
                </c:pt>
                <c:pt idx="10">
                  <c:v>1.055485158759734</c:v>
                </c:pt>
                <c:pt idx="11">
                  <c:v>1.0607423447427673</c:v>
                </c:pt>
                <c:pt idx="12">
                  <c:v>1.0660847683201939</c:v>
                </c:pt>
                <c:pt idx="13">
                  <c:v>1.0714519431390537</c:v>
                </c:pt>
                <c:pt idx="14">
                  <c:v>1.0916540083795037</c:v>
                </c:pt>
                <c:pt idx="15">
                  <c:v>1.0941292121793866</c:v>
                </c:pt>
                <c:pt idx="16">
                  <c:v>1.0965308414460497</c:v>
                </c:pt>
                <c:pt idx="17">
                  <c:v>1.0988554666812143</c:v>
                </c:pt>
                <c:pt idx="18">
                  <c:v>1.1011003781011028</c:v>
                </c:pt>
                <c:pt idx="19">
                  <c:v>1.1032635577033445</c:v>
                </c:pt>
                <c:pt idx="20">
                  <c:v>1.1053436426858749</c:v>
                </c:pt>
                <c:pt idx="21">
                  <c:v>1.1073398820499549</c:v>
                </c:pt>
                <c:pt idx="22">
                  <c:v>1.1092520881758174</c:v>
                </c:pt>
                <c:pt idx="23">
                  <c:v>1.1110805850557373</c:v>
                </c:pt>
                <c:pt idx="24">
                  <c:v>1.1128261547204996</c:v>
                </c:pt>
                <c:pt idx="25">
                  <c:v>1.1144899832159141</c:v>
                </c:pt>
                <c:pt idx="26">
                  <c:v>1.1160736072895976</c:v>
                </c:pt>
                <c:pt idx="27">
                  <c:v>1.1175788627463055</c:v>
                </c:pt>
                <c:pt idx="28">
                  <c:v>1.1190078352320743</c:v>
                </c:pt>
                <c:pt idx="29">
                  <c:v>1.1203628140206618</c:v>
                </c:pt>
                <c:pt idx="30">
                  <c:v>1.1216462492053472</c:v>
                </c:pt>
                <c:pt idx="31">
                  <c:v>1.1228607125483316</c:v>
                </c:pt>
                <c:pt idx="32">
                  <c:v>1.1240088621103965</c:v>
                </c:pt>
                <c:pt idx="33">
                  <c:v>1.1250934106753725</c:v>
                </c:pt>
                <c:pt idx="34">
                  <c:v>1.1261170978966748</c:v>
                </c:pt>
                <c:pt idx="35">
                  <c:v>1.1270826660251934</c:v>
                </c:pt>
                <c:pt idx="36">
                  <c:v>1.1279928390272951</c:v>
                </c:pt>
                <c:pt idx="37">
                  <c:v>1.1288503048664498</c:v>
                </c:pt>
                <c:pt idx="38">
                  <c:v>1.1296577006997475</c:v>
                </c:pt>
                <c:pt idx="39">
                  <c:v>1.130417600729188</c:v>
                </c:pt>
                <c:pt idx="40">
                  <c:v>1.1311325064449413</c:v>
                </c:pt>
                <c:pt idx="41">
                  <c:v>1.1318048390019744</c:v>
                </c:pt>
                <c:pt idx="42">
                  <c:v>1.1324369334808082</c:v>
                </c:pt>
                <c:pt idx="43">
                  <c:v>1.1330310347962775</c:v>
                </c:pt>
                <c:pt idx="44">
                  <c:v>1.1335892950338029</c:v>
                </c:pt>
              </c:numCache>
            </c:numRef>
          </c:val>
        </c:ser>
        <c:marker val="1"/>
        <c:axId val="138286208"/>
        <c:axId val="138287744"/>
      </c:lineChart>
      <c:catAx>
        <c:axId val="138286208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it-IT"/>
          </a:p>
        </c:txPr>
        <c:crossAx val="138287744"/>
        <c:crosses val="autoZero"/>
        <c:auto val="1"/>
        <c:lblAlgn val="ctr"/>
        <c:lblOffset val="100"/>
        <c:tickLblSkip val="5"/>
        <c:tickMarkSkip val="5"/>
      </c:catAx>
      <c:valAx>
        <c:axId val="138287744"/>
        <c:scaling>
          <c:orientation val="minMax"/>
          <c:min val="0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modifier</a:t>
                </a:r>
              </a:p>
            </c:rich>
          </c:tx>
          <c:layout/>
        </c:title>
        <c:numFmt formatCode="General" sourceLinked="1"/>
        <c:majorTickMark val="in"/>
        <c:tickLblPos val="nextTo"/>
        <c:crossAx val="138286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823951030508386"/>
          <c:y val="2.3869568387284931E-2"/>
          <c:w val="0.34497865160794094"/>
          <c:h val="0.66973753280840043"/>
        </c:manualLayout>
      </c:layout>
    </c:legend>
    <c:plotVisOnly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'E:\git\3D-CMCC-FEM\software\3D-CMCC-Forest-Model\tables\[CO2_mod_assimilation.xlsx]coupled to FT'!$I$1</c:f>
              <c:strCache>
                <c:ptCount val="1"/>
                <c:pt idx="0">
                  <c:v>FT</c:v>
                </c:pt>
              </c:strCache>
            </c:strRef>
          </c:tx>
          <c:marker>
            <c:symbol val="none"/>
          </c:marker>
          <c:val>
            <c:numRef>
              <c:f>'E:\git\3D-CMCC-FEM\software\3D-CMCC-Forest-Model\tables\[CO2_mod_assimilation.xlsx]coupled to FT'!$I$2:$I$46</c:f>
              <c:numCache>
                <c:formatCode>General</c:formatCode>
                <c:ptCount val="45"/>
                <c:pt idx="0">
                  <c:v>9.2365704660169107E-2</c:v>
                </c:pt>
                <c:pt idx="1">
                  <c:v>0.18064128360710083</c:v>
                </c:pt>
                <c:pt idx="2">
                  <c:v>0.26478007357174982</c:v>
                </c:pt>
                <c:pt idx="3">
                  <c:v>0.3447329706020868</c:v>
                </c:pt>
                <c:pt idx="4">
                  <c:v>0.42044820762685775</c:v>
                </c:pt>
                <c:pt idx="5">
                  <c:v>0.49187110296247877</c:v>
                </c:pt>
                <c:pt idx="6">
                  <c:v>0.55894377476921331</c:v>
                </c:pt>
                <c:pt idx="7">
                  <c:v>0.62160481538672541</c:v>
                </c:pt>
                <c:pt idx="8">
                  <c:v>0.67978891812111686</c:v>
                </c:pt>
                <c:pt idx="9">
                  <c:v>0.7334264473278278</c:v>
                </c:pt>
                <c:pt idx="10">
                  <c:v>0.78244294041712559</c:v>
                </c:pt>
                <c:pt idx="11">
                  <c:v>0.82675852753572965</c:v>
                </c:pt>
                <c:pt idx="12">
                  <c:v>0.86628725091755687</c:v>
                </c:pt>
                <c:pt idx="13">
                  <c:v>0.90093626092041956</c:v>
                </c:pt>
                <c:pt idx="14">
                  <c:v>0.93060485910210033</c:v>
                </c:pt>
                <c:pt idx="15">
                  <c:v>0.9551833496505987</c:v>
                </c:pt>
                <c:pt idx="16">
                  <c:v>0.97455164804845462</c:v>
                </c:pt>
                <c:pt idx="17">
                  <c:v>0.98857757847701722</c:v>
                </c:pt>
                <c:pt idx="18">
                  <c:v>0.99711476677448452</c:v>
                </c:pt>
                <c:pt idx="19">
                  <c:v>1</c:v>
                </c:pt>
                <c:pt idx="20">
                  <c:v>0.99704987076304064</c:v>
                </c:pt>
                <c:pt idx="21">
                  <c:v>0.98805644438066198</c:v>
                </c:pt>
                <c:pt idx="22">
                  <c:v>0.97278156236531954</c:v>
                </c:pt>
                <c:pt idx="23">
                  <c:v>0.95094919608674466</c:v>
                </c:pt>
                <c:pt idx="24">
                  <c:v>0.9222349330836016</c:v>
                </c:pt>
                <c:pt idx="25">
                  <c:v>0.88625110584464872</c:v>
                </c:pt>
                <c:pt idx="26">
                  <c:v>0.84252503495545772</c:v>
                </c:pt>
                <c:pt idx="27">
                  <c:v>0.79046586688263321</c:v>
                </c:pt>
                <c:pt idx="28">
                  <c:v>0.7293113892161025</c:v>
                </c:pt>
                <c:pt idx="29">
                  <c:v>0.65803700647624663</c:v>
                </c:pt>
                <c:pt idx="30">
                  <c:v>0.57518592130083979</c:v>
                </c:pt>
                <c:pt idx="31">
                  <c:v>0.47851160999079106</c:v>
                </c:pt>
                <c:pt idx="32">
                  <c:v>0.36407260116115653</c:v>
                </c:pt>
                <c:pt idx="33">
                  <c:v>0.2230388294100821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1"/>
          <c:order val="1"/>
          <c:tx>
            <c:strRef>
              <c:f>'E:\git\3D-CMCC-FEM\software\3D-CMCC-Forest-Model\tables\[CO2_mod_assimilation.xlsx]coupled to FT'!$J$1</c:f>
              <c:strCache>
                <c:ptCount val="1"/>
                <c:pt idx="0">
                  <c:v>FCO2 8.5 * FT</c:v>
                </c:pt>
              </c:strCache>
            </c:strRef>
          </c:tx>
          <c:marker>
            <c:symbol val="none"/>
          </c:marker>
          <c:val>
            <c:numRef>
              <c:f>'E:\git\3D-CMCC-FEM\software\3D-CMCC-Forest-Model\tables\[CO2_mod_assimilation.xlsx]coupled to FT'!$J$2:$J$46</c:f>
              <c:numCache>
                <c:formatCode>General</c:formatCode>
                <c:ptCount val="45"/>
                <c:pt idx="0">
                  <c:v>0.10021417393114178</c:v>
                </c:pt>
                <c:pt idx="1">
                  <c:v>0.19853073939348898</c:v>
                </c:pt>
                <c:pt idx="2">
                  <c:v>0.29526175539994953</c:v>
                </c:pt>
                <c:pt idx="3">
                  <c:v>0.39073661752750588</c:v>
                </c:pt>
                <c:pt idx="4">
                  <c:v>0.48529174532031943</c:v>
                </c:pt>
                <c:pt idx="5">
                  <c:v>0.57925635694870869</c:v>
                </c:pt>
                <c:pt idx="6">
                  <c:v>0.67293397099152363</c:v>
                </c:pt>
                <c:pt idx="7">
                  <c:v>0.7665795583972147</c:v>
                </c:pt>
                <c:pt idx="8">
                  <c:v>0.8603726858262073</c:v>
                </c:pt>
                <c:pt idx="9">
                  <c:v>0.95438753848767544</c:v>
                </c:pt>
                <c:pt idx="10">
                  <c:v>1.0485613487076617</c:v>
                </c:pt>
                <c:pt idx="11">
                  <c:v>1.1426634088476042</c:v>
                </c:pt>
                <c:pt idx="12">
                  <c:v>1.2362673971700398</c:v>
                </c:pt>
                <c:pt idx="13">
                  <c:v>1.3287300489476899</c:v>
                </c:pt>
                <c:pt idx="14">
                  <c:v>1.5649442729917202</c:v>
                </c:pt>
                <c:pt idx="15">
                  <c:v>1.6337640831472908</c:v>
                </c:pt>
                <c:pt idx="16">
                  <c:v>1.6949090104485021</c:v>
                </c:pt>
                <c:pt idx="17">
                  <c:v>1.7476121072149218</c:v>
                </c:pt>
                <c:pt idx="18">
                  <c:v>1.7910660009078778</c:v>
                </c:pt>
                <c:pt idx="19">
                  <c:v>1.8244216837340665</c:v>
                </c:pt>
                <c:pt idx="20">
                  <c:v>1.8467855424463691</c:v>
                </c:pt>
                <c:pt idx="21">
                  <c:v>1.8572139287081761</c:v>
                </c:pt>
                <c:pt idx="22">
                  <c:v>1.8547043036455273</c:v>
                </c:pt>
                <c:pt idx="23">
                  <c:v>1.8381815583231562</c:v>
                </c:pt>
                <c:pt idx="24">
                  <c:v>1.8064773876593598</c:v>
                </c:pt>
                <c:pt idx="25">
                  <c:v>1.7582993338590656</c:v>
                </c:pt>
                <c:pt idx="26">
                  <c:v>1.6921838181920101</c:v>
                </c:pt>
                <c:pt idx="27">
                  <c:v>1.6064230625974698</c:v>
                </c:pt>
                <c:pt idx="28">
                  <c:v>1.4989467130999687</c:v>
                </c:pt>
                <c:pt idx="29">
                  <c:v>1.3671185906124033</c:v>
                </c:pt>
                <c:pt idx="30">
                  <c:v>1.2073578110111565</c:v>
                </c:pt>
                <c:pt idx="31">
                  <c:v>1.0143435175638187</c:v>
                </c:pt>
                <c:pt idx="32">
                  <c:v>0.7790096112078233</c:v>
                </c:pt>
                <c:pt idx="33">
                  <c:v>0.48150412064779452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2"/>
          <c:order val="2"/>
          <c:tx>
            <c:strRef>
              <c:f>'E:\git\3D-CMCC-FEM\software\3D-CMCC-Forest-Model\tables\[CO2_mod_assimilation.xlsx]coupled to FT'!$K$1</c:f>
              <c:strCache>
                <c:ptCount val="1"/>
                <c:pt idx="0">
                  <c:v>FCO2 6.0 * FT</c:v>
                </c:pt>
              </c:strCache>
            </c:strRef>
          </c:tx>
          <c:marker>
            <c:symbol val="none"/>
          </c:marker>
          <c:val>
            <c:numRef>
              <c:f>'E:\git\3D-CMCC-FEM\software\3D-CMCC-Forest-Model\tables\[CO2_mod_assimilation.xlsx]coupled to FT'!$K$2:$K$46</c:f>
              <c:numCache>
                <c:formatCode>General</c:formatCode>
                <c:ptCount val="45"/>
                <c:pt idx="0">
                  <c:v>9.8062466940922785E-2</c:v>
                </c:pt>
                <c:pt idx="1">
                  <c:v>0.19358025964333125</c:v>
                </c:pt>
                <c:pt idx="2">
                  <c:v>0.28673773311675776</c:v>
                </c:pt>
                <c:pt idx="3">
                  <c:v>0.37772036567652062</c:v>
                </c:pt>
                <c:pt idx="4">
                  <c:v>0.46670502458363172</c:v>
                </c:pt>
                <c:pt idx="5">
                  <c:v>0.55384761090795187</c:v>
                </c:pt>
                <c:pt idx="6">
                  <c:v>0.63926819882656916</c:v>
                </c:pt>
                <c:pt idx="7">
                  <c:v>0.72303410068956275</c:v>
                </c:pt>
                <c:pt idx="8">
                  <c:v>0.80514166947809318</c:v>
                </c:pt>
                <c:pt idx="9">
                  <c:v>0.88549805143579763</c:v>
                </c:pt>
                <c:pt idx="10">
                  <c:v>0.96390445481151354</c:v>
                </c:pt>
                <c:pt idx="11">
                  <c:v>1.0400427182385021</c:v>
                </c:pt>
                <c:pt idx="12">
                  <c:v>1.1134669548040952</c:v>
                </c:pt>
                <c:pt idx="13">
                  <c:v>1.1836017492061344</c:v>
                </c:pt>
                <c:pt idx="14">
                  <c:v>1.3307120811781841</c:v>
                </c:pt>
                <c:pt idx="15">
                  <c:v>1.3805080368752565</c:v>
                </c:pt>
                <c:pt idx="16">
                  <c:v>1.423246680911308</c:v>
                </c:pt>
                <c:pt idx="17">
                  <c:v>1.4584460870262779</c:v>
                </c:pt>
                <c:pt idx="18">
                  <c:v>1.4856036209110217</c:v>
                </c:pt>
                <c:pt idx="19">
                  <c:v>1.5041937046837111</c:v>
                </c:pt>
                <c:pt idx="20">
                  <c:v>1.5136641044658432</c:v>
                </c:pt>
                <c:pt idx="21">
                  <c:v>1.5134302650063978</c:v>
                </c:pt>
                <c:pt idx="22">
                  <c:v>1.5028670149269521</c:v>
                </c:pt>
                <c:pt idx="23">
                  <c:v>1.4812966379613843</c:v>
                </c:pt>
                <c:pt idx="24">
                  <c:v>1.4479717533072196</c:v>
                </c:pt>
                <c:pt idx="25">
                  <c:v>1.4020504863255789</c:v>
                </c:pt>
                <c:pt idx="26">
                  <c:v>1.3425596608469241</c:v>
                </c:pt>
                <c:pt idx="27">
                  <c:v>1.2683383820393326</c:v>
                </c:pt>
                <c:pt idx="28">
                  <c:v>1.1779474620235442</c:v>
                </c:pt>
                <c:pt idx="29">
                  <c:v>1.0695146229515704</c:v>
                </c:pt>
                <c:pt idx="30">
                  <c:v>0.94044642771036857</c:v>
                </c:pt>
                <c:pt idx="31">
                  <c:v>0.78682353916319636</c:v>
                </c:pt>
                <c:pt idx="32">
                  <c:v>0.6018740059734099</c:v>
                </c:pt>
                <c:pt idx="33">
                  <c:v>0.37060283264538046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3"/>
          <c:order val="3"/>
          <c:tx>
            <c:strRef>
              <c:f>'E:\git\3D-CMCC-FEM\software\3D-CMCC-Forest-Model\tables\[CO2_mod_assimilation.xlsx]coupled to FT'!$L$1</c:f>
              <c:strCache>
                <c:ptCount val="1"/>
                <c:pt idx="0">
                  <c:v>FCO2 4.5 * FT</c:v>
                </c:pt>
              </c:strCache>
            </c:strRef>
          </c:tx>
          <c:marker>
            <c:symbol val="none"/>
          </c:marker>
          <c:val>
            <c:numRef>
              <c:f>'E:\git\3D-CMCC-FEM\software\3D-CMCC-Forest-Model\tables\[CO2_mod_assimilation.xlsx]coupled to FT'!$L$2:$L$46</c:f>
              <c:numCache>
                <c:formatCode>General</c:formatCode>
                <c:ptCount val="45"/>
                <c:pt idx="0">
                  <c:v>9.6302764978576733E-2</c:v>
                </c:pt>
                <c:pt idx="1">
                  <c:v>0.18955765602267871</c:v>
                </c:pt>
                <c:pt idx="2">
                  <c:v>0.27986186582092676</c:v>
                </c:pt>
                <c:pt idx="3">
                  <c:v>0.36730731947426026</c:v>
                </c:pt>
                <c:pt idx="4">
                  <c:v>0.45197312127122591</c:v>
                </c:pt>
                <c:pt idx="5">
                  <c:v>0.53391647157334499</c:v>
                </c:pt>
                <c:pt idx="6">
                  <c:v>0.61316234017515259</c:v>
                </c:pt>
                <c:pt idx="7">
                  <c:v>0.68969242200562664</c:v>
                </c:pt>
                <c:pt idx="8">
                  <c:v>0.76343414778243657</c:v>
                </c:pt>
                <c:pt idx="9">
                  <c:v>0.83425073028227592</c:v>
                </c:pt>
                <c:pt idx="10">
                  <c:v>0.90193334012542559</c:v>
                </c:pt>
                <c:pt idx="11">
                  <c:v>0.96619646915857582</c:v>
                </c:pt>
                <c:pt idx="12">
                  <c:v>1.0266773191772665</c:v>
                </c:pt>
                <c:pt idx="13">
                  <c:v>1.0829396489870358</c:v>
                </c:pt>
                <c:pt idx="14">
                  <c:v>1.1803602680941958</c:v>
                </c:pt>
                <c:pt idx="15">
                  <c:v>1.2196142248576878</c:v>
                </c:pt>
                <c:pt idx="16">
                  <c:v>1.2524117945978228</c:v>
                </c:pt>
                <c:pt idx="17">
                  <c:v>1.2784248291881255</c:v>
                </c:pt>
                <c:pt idx="18">
                  <c:v>1.2973097417744082</c:v>
                </c:pt>
                <c:pt idx="19">
                  <c:v>1.3087047947928518</c:v>
                </c:pt>
                <c:pt idx="20">
                  <c:v>1.3122261966386652</c:v>
                </c:pt>
                <c:pt idx="21">
                  <c:v>1.3074626349784766</c:v>
                </c:pt>
                <c:pt idx="22">
                  <c:v>1.2939677051574872</c:v>
                </c:pt>
                <c:pt idx="23">
                  <c:v>1.2712494161600338</c:v>
                </c:pt>
                <c:pt idx="24">
                  <c:v>1.2387554945563439</c:v>
                </c:pt>
                <c:pt idx="25">
                  <c:v>1.1958524050073249</c:v>
                </c:pt>
                <c:pt idx="26">
                  <c:v>1.141794550090053</c:v>
                </c:pt>
                <c:pt idx="27">
                  <c:v>1.075677317835859</c:v>
                </c:pt>
                <c:pt idx="28">
                  <c:v>0.99636189835413125</c:v>
                </c:pt>
                <c:pt idx="29">
                  <c:v>0.90234689553072467</c:v>
                </c:pt>
                <c:pt idx="30">
                  <c:v>0.791529350007671</c:v>
                </c:pt>
                <c:pt idx="31">
                  <c:v>0.66070267765119095</c:v>
                </c:pt>
                <c:pt idx="32">
                  <c:v>0.50428790170812487</c:v>
                </c:pt>
                <c:pt idx="33">
                  <c:v>0.30986544460407123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4"/>
          <c:order val="4"/>
          <c:tx>
            <c:strRef>
              <c:f>'E:\git\3D-CMCC-FEM\software\3D-CMCC-Forest-Model\tables\[CO2_mod_assimilation.xlsx]coupled to FT'!$M$1</c:f>
              <c:strCache>
                <c:ptCount val="1"/>
                <c:pt idx="0">
                  <c:v>FCO2 2.6 * FT</c:v>
                </c:pt>
              </c:strCache>
            </c:strRef>
          </c:tx>
          <c:marker>
            <c:symbol val="none"/>
          </c:marker>
          <c:val>
            <c:numRef>
              <c:f>'E:\git\3D-CMCC-FEM\software\3D-CMCC-Forest-Model\tables\[CO2_mod_assimilation.xlsx]coupled to FT'!$M$2:$M$46</c:f>
              <c:numCache>
                <c:formatCode>General</c:formatCode>
                <c:ptCount val="45"/>
                <c:pt idx="0">
                  <c:v>9.3888750592002745E-2</c:v>
                </c:pt>
                <c:pt idx="1">
                  <c:v>0.18407696146349509</c:v>
                </c:pt>
                <c:pt idx="2">
                  <c:v>0.27056566881686406</c:v>
                </c:pt>
                <c:pt idx="3">
                  <c:v>0.35334998576091342</c:v>
                </c:pt>
                <c:pt idx="4">
                  <c:v>0.43241586213369754</c:v>
                </c:pt>
                <c:pt idx="5">
                  <c:v>0.50773644019627351</c:v>
                </c:pt>
                <c:pt idx="6">
                  <c:v>0.57926820452287275</c:v>
                </c:pt>
                <c:pt idx="7">
                  <c:v>0.64694720625591329</c:v>
                </c:pt>
                <c:pt idx="8">
                  <c:v>0.71068570411516863</c:v>
                </c:pt>
                <c:pt idx="9">
                  <c:v>0.77036958726186799</c:v>
                </c:pt>
                <c:pt idx="10">
                  <c:v>0.82585691118660354</c:v>
                </c:pt>
                <c:pt idx="11">
                  <c:v>0.87697777903432705</c:v>
                </c:pt>
                <c:pt idx="12">
                  <c:v>0.92353564319318215</c:v>
                </c:pt>
                <c:pt idx="13">
                  <c:v>0.96530990740761735</c:v>
                </c:pt>
                <c:pt idx="14">
                  <c:v>1.0158985246562517</c:v>
                </c:pt>
                <c:pt idx="15">
                  <c:v>1.0450940058400757</c:v>
                </c:pt>
                <c:pt idx="16">
                  <c:v>1.0686259386672061</c:v>
                </c:pt>
                <c:pt idx="17">
                  <c:v>1.0863038763479482</c:v>
                </c:pt>
                <c:pt idx="18">
                  <c:v>1.0979234467055778</c:v>
                </c:pt>
                <c:pt idx="19">
                  <c:v>1.1032635577033438</c:v>
                </c:pt>
                <c:pt idx="20">
                  <c:v>1.1020827360887029</c:v>
                </c:pt>
                <c:pt idx="21">
                  <c:v>1.094114306579181</c:v>
                </c:pt>
                <c:pt idx="22">
                  <c:v>1.0790599793926641</c:v>
                </c:pt>
                <c:pt idx="23">
                  <c:v>1.0565811891463439</c:v>
                </c:pt>
                <c:pt idx="24">
                  <c:v>1.0262871543323426</c:v>
                </c:pt>
                <c:pt idx="25">
                  <c:v>0.98771798007788858</c:v>
                </c:pt>
                <c:pt idx="26">
                  <c:v>0.94031995499453203</c:v>
                </c:pt>
                <c:pt idx="27">
                  <c:v>0.88340794455046656</c:v>
                </c:pt>
                <c:pt idx="28">
                  <c:v>0.81610515885680768</c:v>
                </c:pt>
                <c:pt idx="29">
                  <c:v>0.73724019230546034</c:v>
                </c:pt>
                <c:pt idx="30">
                  <c:v>0.64515513122280965</c:v>
                </c:pt>
                <c:pt idx="31">
                  <c:v>0.53730188735690854</c:v>
                </c:pt>
                <c:pt idx="32">
                  <c:v>0.40922083015672328</c:v>
                </c:pt>
                <c:pt idx="33">
                  <c:v>0.25093951729403186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marker val="1"/>
        <c:axId val="138742784"/>
        <c:axId val="138753152"/>
      </c:lineChart>
      <c:catAx>
        <c:axId val="138742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 (C°)</a:t>
                </a:r>
              </a:p>
            </c:rich>
          </c:tx>
          <c:layout/>
        </c:title>
        <c:majorTickMark val="in"/>
        <c:tickLblPos val="nextTo"/>
        <c:crossAx val="138753152"/>
        <c:crosses val="autoZero"/>
        <c:auto val="1"/>
        <c:lblAlgn val="ctr"/>
        <c:lblOffset val="100"/>
        <c:tickLblSkip val="3"/>
        <c:tickMarkSkip val="3"/>
      </c:catAx>
      <c:valAx>
        <c:axId val="13875315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FCO2 * FT</a:t>
                </a:r>
              </a:p>
            </c:rich>
          </c:tx>
          <c:layout/>
        </c:title>
        <c:numFmt formatCode="General" sourceLinked="1"/>
        <c:majorTickMark val="in"/>
        <c:tickLblPos val="nextTo"/>
        <c:crossAx val="138742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1.emf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2</xdr:row>
      <xdr:rowOff>28575</xdr:rowOff>
    </xdr:from>
    <xdr:to>
      <xdr:col>17</xdr:col>
      <xdr:colOff>533400</xdr:colOff>
      <xdr:row>16</xdr:row>
      <xdr:rowOff>104775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581024</xdr:colOff>
      <xdr:row>10</xdr:row>
      <xdr:rowOff>180975</xdr:rowOff>
    </xdr:from>
    <xdr:to>
      <xdr:col>23</xdr:col>
      <xdr:colOff>380999</xdr:colOff>
      <xdr:row>25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571500</xdr:colOff>
      <xdr:row>6</xdr:row>
      <xdr:rowOff>28575</xdr:rowOff>
    </xdr:from>
    <xdr:to>
      <xdr:col>20</xdr:col>
      <xdr:colOff>571500</xdr:colOff>
      <xdr:row>20</xdr:row>
      <xdr:rowOff>104775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587590</xdr:colOff>
      <xdr:row>21</xdr:row>
      <xdr:rowOff>37380</xdr:rowOff>
    </xdr:from>
    <xdr:to>
      <xdr:col>30</xdr:col>
      <xdr:colOff>287272</xdr:colOff>
      <xdr:row>35</xdr:row>
      <xdr:rowOff>113580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417634</xdr:colOff>
      <xdr:row>6</xdr:row>
      <xdr:rowOff>7327</xdr:rowOff>
    </xdr:from>
    <xdr:to>
      <xdr:col>26</xdr:col>
      <xdr:colOff>337037</xdr:colOff>
      <xdr:row>20</xdr:row>
      <xdr:rowOff>83527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299359</xdr:colOff>
      <xdr:row>6</xdr:row>
      <xdr:rowOff>40821</xdr:rowOff>
    </xdr:from>
    <xdr:to>
      <xdr:col>28</xdr:col>
      <xdr:colOff>121257</xdr:colOff>
      <xdr:row>20</xdr:row>
      <xdr:rowOff>126546</xdr:rowOff>
    </xdr:to>
    <xdr:pic>
      <xdr:nvPicPr>
        <xdr:cNvPr id="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l="69657" r="7144"/>
        <a:stretch>
          <a:fillRect/>
        </a:stretch>
      </xdr:blipFill>
      <xdr:spPr bwMode="auto">
        <a:xfrm>
          <a:off x="16029216" y="1183821"/>
          <a:ext cx="1046541" cy="27527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0.15522</cdr:x>
      <cdr:y>0.09122</cdr:y>
    </cdr:from>
    <cdr:to>
      <cdr:x>0.25926</cdr:x>
      <cdr:y>0.20288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570257" y="250232"/>
          <a:ext cx="382244" cy="306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 b="1"/>
            <a:t>(a)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0.18891</cdr:x>
      <cdr:y>0.09615</cdr:y>
    </cdr:from>
    <cdr:to>
      <cdr:x>0.3039</cdr:x>
      <cdr:y>0.22436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674077" y="263769"/>
          <a:ext cx="410308" cy="3516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 b="1"/>
            <a:t>(b)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10</xdr:row>
      <xdr:rowOff>180975</xdr:rowOff>
    </xdr:from>
    <xdr:to>
      <xdr:col>18</xdr:col>
      <xdr:colOff>523875</xdr:colOff>
      <xdr:row>25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57150</xdr:colOff>
      <xdr:row>18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</xdr:row>
      <xdr:rowOff>123265</xdr:rowOff>
    </xdr:from>
    <xdr:to>
      <xdr:col>16</xdr:col>
      <xdr:colOff>358588</xdr:colOff>
      <xdr:row>17</xdr:row>
      <xdr:rowOff>9525</xdr:rowOff>
    </xdr:to>
    <xdr:grpSp>
      <xdr:nvGrpSpPr>
        <xdr:cNvPr id="13" name="Gruppo 12"/>
        <xdr:cNvGrpSpPr/>
      </xdr:nvGrpSpPr>
      <xdr:grpSpPr>
        <a:xfrm>
          <a:off x="5577168" y="504265"/>
          <a:ext cx="4575361" cy="2743760"/>
          <a:chOff x="5577168" y="504265"/>
          <a:chExt cx="4575361" cy="2743760"/>
        </a:xfrm>
      </xdr:grpSpPr>
      <xdr:grpSp>
        <xdr:nvGrpSpPr>
          <xdr:cNvPr id="6" name="Gruppo 5"/>
          <xdr:cNvGrpSpPr/>
        </xdr:nvGrpSpPr>
        <xdr:grpSpPr>
          <a:xfrm>
            <a:off x="5577168" y="504265"/>
            <a:ext cx="4540623" cy="2743760"/>
            <a:chOff x="5577168" y="504265"/>
            <a:chExt cx="4540623" cy="2743760"/>
          </a:xfrm>
        </xdr:grpSpPr>
        <xdr:graphicFrame macro="">
          <xdr:nvGraphicFramePr>
            <xdr:cNvPr id="3" name="Grafico 2"/>
            <xdr:cNvGraphicFramePr/>
          </xdr:nvGraphicFramePr>
          <xdr:xfrm>
            <a:off x="5577168" y="504825"/>
            <a:ext cx="4540623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4" name="CasellaDiTesto 3"/>
            <xdr:cNvSpPr txBox="1"/>
          </xdr:nvSpPr>
          <xdr:spPr>
            <a:xfrm>
              <a:off x="8572500" y="504265"/>
              <a:ext cx="1479177" cy="101973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t-IT" sz="1100" b="1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t-IT" sz="1100" b="1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  <a:p>
              <a:endParaRPr lang="it-IT" sz="1100"/>
            </a:p>
          </xdr:txBody>
        </xdr:sp>
      </xdr:grpSp>
      <xdr:sp macro="" textlink="">
        <xdr:nvSpPr>
          <xdr:cNvPr id="12" name="CasellaDiTesto 11"/>
          <xdr:cNvSpPr txBox="1"/>
        </xdr:nvSpPr>
        <xdr:spPr>
          <a:xfrm>
            <a:off x="9849971" y="1669676"/>
            <a:ext cx="302558" cy="86285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endParaRPr lang="it-IT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5</xdr:row>
      <xdr:rowOff>66675</xdr:rowOff>
    </xdr:from>
    <xdr:to>
      <xdr:col>8</xdr:col>
      <xdr:colOff>742950</xdr:colOff>
      <xdr:row>19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10</xdr:row>
      <xdr:rowOff>152400</xdr:rowOff>
    </xdr:from>
    <xdr:to>
      <xdr:col>7</xdr:col>
      <xdr:colOff>666750</xdr:colOff>
      <xdr:row>25</xdr:row>
      <xdr:rowOff>38100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361950</xdr:colOff>
      <xdr:row>9</xdr:row>
      <xdr:rowOff>28575</xdr:rowOff>
    </xdr:from>
    <xdr:to>
      <xdr:col>16</xdr:col>
      <xdr:colOff>9525</xdr:colOff>
      <xdr:row>23</xdr:row>
      <xdr:rowOff>104775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_mod_transpir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Paper-3D-CMCC-v.5.3.1-Climate-Change/Paper_climate_change/Medlyn_CO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CO2_TR"/>
      <sheetName val="Foglio9"/>
      <sheetName val="benchmarkannual_FCO2_TR"/>
      <sheetName val="annual output_FCO2_TR"/>
      <sheetName val="annual comparison"/>
      <sheetName val="off"/>
      <sheetName val="on"/>
      <sheetName val="Foglio3"/>
      <sheetName val="Foglio5"/>
      <sheetName val="Foglio1"/>
    </sheetNames>
    <sheetDataSet>
      <sheetData sheetId="0"/>
      <sheetData sheetId="1">
        <row r="1">
          <cell r="A1" t="str">
            <v>year</v>
          </cell>
          <cell r="C1" t="str">
            <v>fCO2st RCP 8.5</v>
          </cell>
          <cell r="E1" t="str">
            <v>fCO2st RCP 6.0</v>
          </cell>
          <cell r="G1" t="str">
            <v>fCO2st RCP 4.5</v>
          </cell>
          <cell r="I1" t="str">
            <v>fCO2st RCP 2.6</v>
          </cell>
        </row>
        <row r="2">
          <cell r="A2">
            <v>1996</v>
          </cell>
          <cell r="C2">
            <v>0.90921358033400113</v>
          </cell>
          <cell r="E2">
            <v>0.90921358033400113</v>
          </cell>
          <cell r="G2">
            <v>0.90921358033400113</v>
          </cell>
          <cell r="I2">
            <v>0.90921358033400113</v>
          </cell>
        </row>
        <row r="3">
          <cell r="A3">
            <v>1997</v>
          </cell>
          <cell r="C3">
            <v>0.90650014761290509</v>
          </cell>
          <cell r="E3">
            <v>0.90650014761290509</v>
          </cell>
          <cell r="G3">
            <v>0.90650014761290509</v>
          </cell>
          <cell r="I3">
            <v>0.90650014761290509</v>
          </cell>
        </row>
        <row r="4">
          <cell r="A4">
            <v>1998</v>
          </cell>
          <cell r="C4">
            <v>0.90305351466866945</v>
          </cell>
          <cell r="E4">
            <v>0.90305351466866945</v>
          </cell>
          <cell r="G4">
            <v>0.90305351466866945</v>
          </cell>
          <cell r="I4">
            <v>0.90305351466866945</v>
          </cell>
        </row>
        <row r="5">
          <cell r="A5">
            <v>1999</v>
          </cell>
          <cell r="C5">
            <v>0.89986438188380458</v>
          </cell>
          <cell r="E5">
            <v>0.89986438188380458</v>
          </cell>
          <cell r="G5">
            <v>0.89986438188380458</v>
          </cell>
          <cell r="I5">
            <v>0.89986438188380458</v>
          </cell>
        </row>
        <row r="6">
          <cell r="A6">
            <v>2000</v>
          </cell>
          <cell r="C6">
            <v>0.89749411556669945</v>
          </cell>
          <cell r="E6">
            <v>0.89749411556669945</v>
          </cell>
          <cell r="G6">
            <v>0.89749411556669945</v>
          </cell>
          <cell r="I6">
            <v>0.89749411556669945</v>
          </cell>
        </row>
        <row r="7">
          <cell r="A7">
            <v>2001</v>
          </cell>
          <cell r="C7">
            <v>0.89500678681620172</v>
          </cell>
          <cell r="E7">
            <v>0.89500678681620172</v>
          </cell>
          <cell r="G7">
            <v>0.89500678681620172</v>
          </cell>
          <cell r="I7">
            <v>0.89500678681620172</v>
          </cell>
        </row>
        <row r="8">
          <cell r="A8">
            <v>2002</v>
          </cell>
          <cell r="C8">
            <v>0.89184380175698252</v>
          </cell>
          <cell r="E8">
            <v>0.89184380175698252</v>
          </cell>
          <cell r="G8">
            <v>0.89184380175698252</v>
          </cell>
          <cell r="I8">
            <v>0.89184380175698252</v>
          </cell>
        </row>
        <row r="9">
          <cell r="A9">
            <v>2003</v>
          </cell>
          <cell r="C9">
            <v>0.88843305740892209</v>
          </cell>
          <cell r="E9">
            <v>0.88843305740892209</v>
          </cell>
          <cell r="G9">
            <v>0.88843305740892209</v>
          </cell>
          <cell r="I9">
            <v>0.88843305740892209</v>
          </cell>
        </row>
        <row r="10">
          <cell r="A10">
            <v>2004</v>
          </cell>
          <cell r="C10">
            <v>0.88533210919753247</v>
          </cell>
          <cell r="E10">
            <v>0.88533210919753247</v>
          </cell>
          <cell r="G10">
            <v>0.88533210919753247</v>
          </cell>
          <cell r="I10">
            <v>0.88533210919753247</v>
          </cell>
        </row>
        <row r="11">
          <cell r="A11">
            <v>2005</v>
          </cell>
          <cell r="C11">
            <v>0.88233774355762895</v>
          </cell>
          <cell r="E11">
            <v>0.88233774355762895</v>
          </cell>
          <cell r="G11">
            <v>0.88233774355762895</v>
          </cell>
          <cell r="I11">
            <v>0.88233774355762895</v>
          </cell>
        </row>
        <row r="12">
          <cell r="A12">
            <v>2006</v>
          </cell>
          <cell r="C12">
            <v>0.8793470258048276</v>
          </cell>
          <cell r="E12">
            <v>0.8793470258048276</v>
          </cell>
          <cell r="G12">
            <v>0.8793470258048276</v>
          </cell>
          <cell r="I12">
            <v>0.8793470258048276</v>
          </cell>
        </row>
        <row r="13">
          <cell r="A13">
            <v>2007</v>
          </cell>
          <cell r="C13">
            <v>0.87647738926157903</v>
          </cell>
          <cell r="E13">
            <v>0.87647738926157903</v>
          </cell>
          <cell r="G13">
            <v>0.87647738926157903</v>
          </cell>
          <cell r="I13">
            <v>0.87647738926157903</v>
          </cell>
        </row>
        <row r="14">
          <cell r="A14">
            <v>2008</v>
          </cell>
          <cell r="C14">
            <v>0.873527006653675</v>
          </cell>
          <cell r="E14">
            <v>0.873527006653675</v>
          </cell>
          <cell r="G14">
            <v>0.873527006653675</v>
          </cell>
          <cell r="I14">
            <v>0.873527006653675</v>
          </cell>
        </row>
        <row r="15">
          <cell r="A15">
            <v>2009</v>
          </cell>
          <cell r="C15">
            <v>0.87032837127080576</v>
          </cell>
          <cell r="E15">
            <v>0.87032837127080576</v>
          </cell>
          <cell r="G15">
            <v>0.87032837127080576</v>
          </cell>
          <cell r="I15">
            <v>0.87032837127080576</v>
          </cell>
        </row>
        <row r="16">
          <cell r="A16">
            <v>2010</v>
          </cell>
          <cell r="C16">
            <v>0.86701702190868823</v>
          </cell>
          <cell r="E16">
            <v>0.86701702190868823</v>
          </cell>
          <cell r="G16">
            <v>0.86701702190868823</v>
          </cell>
          <cell r="I16">
            <v>0.86701702190868823</v>
          </cell>
        </row>
        <row r="17">
          <cell r="A17">
            <v>2011</v>
          </cell>
          <cell r="C17">
            <v>0.863734943064006</v>
          </cell>
          <cell r="E17">
            <v>0.863734943064006</v>
          </cell>
          <cell r="G17">
            <v>0.863734943064006</v>
          </cell>
          <cell r="I17">
            <v>0.863734943064006</v>
          </cell>
        </row>
        <row r="18">
          <cell r="A18">
            <v>2012</v>
          </cell>
          <cell r="C18">
            <v>0.86040484269333228</v>
          </cell>
          <cell r="E18">
            <v>0.86040484269333228</v>
          </cell>
          <cell r="G18">
            <v>0.86040484269333228</v>
          </cell>
          <cell r="I18">
            <v>0.86040484269333228</v>
          </cell>
        </row>
        <row r="19">
          <cell r="A19">
            <v>2013</v>
          </cell>
          <cell r="C19">
            <v>0.85699121842855808</v>
          </cell>
          <cell r="E19">
            <v>0.85699121842855808</v>
          </cell>
          <cell r="G19">
            <v>0.85699121842855808</v>
          </cell>
          <cell r="I19">
            <v>0.85699121842855808</v>
          </cell>
        </row>
        <row r="20">
          <cell r="A20">
            <v>2014</v>
          </cell>
          <cell r="C20">
            <v>0.85349569992396768</v>
          </cell>
          <cell r="E20">
            <v>0.85577326761919514</v>
          </cell>
          <cell r="G20">
            <v>0.85519760016256074</v>
          </cell>
          <cell r="I20">
            <v>0.85432909453150752</v>
          </cell>
        </row>
        <row r="21">
          <cell r="A21">
            <v>2015</v>
          </cell>
          <cell r="C21">
            <v>0.84992269913229901</v>
          </cell>
          <cell r="E21">
            <v>0.85297178453822908</v>
          </cell>
          <cell r="G21">
            <v>0.85218131824985432</v>
          </cell>
          <cell r="I21">
            <v>0.85120776689988287</v>
          </cell>
        </row>
        <row r="22">
          <cell r="A22">
            <v>2016</v>
          </cell>
          <cell r="C22">
            <v>0.84628595589863453</v>
          </cell>
          <cell r="E22">
            <v>0.85020723758535144</v>
          </cell>
          <cell r="G22">
            <v>0.84917052649698466</v>
          </cell>
          <cell r="I22">
            <v>0.84811280194089167</v>
          </cell>
        </row>
        <row r="23">
          <cell r="A23">
            <v>2017</v>
          </cell>
          <cell r="C23">
            <v>0.84259873459536405</v>
          </cell>
          <cell r="E23">
            <v>0.84748973448149589</v>
          </cell>
          <cell r="G23">
            <v>0.84617479084408298</v>
          </cell>
          <cell r="I23">
            <v>0.84505051407535425</v>
          </cell>
        </row>
        <row r="24">
          <cell r="A24">
            <v>2018</v>
          </cell>
          <cell r="C24">
            <v>0.83886988082411507</v>
          </cell>
          <cell r="E24">
            <v>0.84481971631794117</v>
          </cell>
          <cell r="G24">
            <v>0.84319935298942017</v>
          </cell>
          <cell r="I24">
            <v>0.84202565724391576</v>
          </cell>
        </row>
        <row r="25">
          <cell r="A25">
            <v>2019</v>
          </cell>
          <cell r="C25">
            <v>0.83510015368106105</v>
          </cell>
          <cell r="E25">
            <v>0.84219496179005005</v>
          </cell>
          <cell r="G25">
            <v>0.84024137279158262</v>
          </cell>
          <cell r="I25">
            <v>0.83903625354484512</v>
          </cell>
        </row>
        <row r="26">
          <cell r="A26">
            <v>2020</v>
          </cell>
          <cell r="C26">
            <v>0.83129290973494929</v>
          </cell>
          <cell r="E26">
            <v>0.8396133175446242</v>
          </cell>
          <cell r="G26">
            <v>0.83729941053180956</v>
          </cell>
          <cell r="I26">
            <v>0.83607779162295381</v>
          </cell>
        </row>
        <row r="27">
          <cell r="A27">
            <v>2021</v>
          </cell>
          <cell r="C27">
            <v>0.82745647943977374</v>
          </cell>
          <cell r="E27">
            <v>0.83707920765319799</v>
          </cell>
          <cell r="G27">
            <v>0.83438111680350546</v>
          </cell>
          <cell r="I27">
            <v>0.83315878361486373</v>
          </cell>
        </row>
        <row r="28">
          <cell r="A28">
            <v>2022</v>
          </cell>
          <cell r="C28">
            <v>0.82360011522317633</v>
          </cell>
          <cell r="E28">
            <v>0.83458657865967867</v>
          </cell>
          <cell r="G28">
            <v>0.83147338195294218</v>
          </cell>
          <cell r="I28">
            <v>0.83035122134163331</v>
          </cell>
        </row>
        <row r="29">
          <cell r="A29">
            <v>2023</v>
          </cell>
          <cell r="C29">
            <v>0.81971169601971094</v>
          </cell>
          <cell r="E29">
            <v>0.83210775042167151</v>
          </cell>
          <cell r="G29">
            <v>0.82854579339030565</v>
          </cell>
          <cell r="I29">
            <v>0.82770062232428498</v>
          </cell>
        </row>
        <row r="30">
          <cell r="A30">
            <v>2024</v>
          </cell>
          <cell r="C30">
            <v>0.81578339305111636</v>
          </cell>
          <cell r="E30">
            <v>0.8296298782417425</v>
          </cell>
          <cell r="G30">
            <v>0.82559292401944695</v>
          </cell>
          <cell r="I30">
            <v>0.82518207317753201</v>
          </cell>
        </row>
        <row r="31">
          <cell r="A31">
            <v>2025</v>
          </cell>
          <cell r="C31">
            <v>0.81181144383018189</v>
          </cell>
          <cell r="E31">
            <v>0.82715313934110324</v>
          </cell>
          <cell r="G31">
            <v>0.82261206026658718</v>
          </cell>
          <cell r="I31">
            <v>0.82278649542462112</v>
          </cell>
        </row>
        <row r="32">
          <cell r="A32">
            <v>2026</v>
          </cell>
          <cell r="C32">
            <v>0.80780187010703475</v>
          </cell>
          <cell r="E32">
            <v>0.82467645411566581</v>
          </cell>
          <cell r="G32">
            <v>0.81960678889298133</v>
          </cell>
          <cell r="I32">
            <v>0.82051011619250869</v>
          </cell>
        </row>
        <row r="33">
          <cell r="A33">
            <v>2027</v>
          </cell>
          <cell r="C33">
            <v>0.80376282626208084</v>
          </cell>
          <cell r="E33">
            <v>0.82221121877840431</v>
          </cell>
          <cell r="G33">
            <v>0.81658792834401006</v>
          </cell>
          <cell r="I33">
            <v>0.81835426868545569</v>
          </cell>
        </row>
        <row r="34">
          <cell r="A34">
            <v>2028</v>
          </cell>
          <cell r="C34">
            <v>0.79970908021265985</v>
          </cell>
          <cell r="E34">
            <v>0.81976724901860287</v>
          </cell>
          <cell r="G34">
            <v>0.8135671259573255</v>
          </cell>
          <cell r="I34">
            <v>0.81632644515661157</v>
          </cell>
        </row>
        <row r="35">
          <cell r="A35">
            <v>2029</v>
          </cell>
          <cell r="C35">
            <v>0.79564555124185521</v>
          </cell>
          <cell r="E35">
            <v>0.81734916036364491</v>
          </cell>
          <cell r="G35">
            <v>0.81055200581294307</v>
          </cell>
          <cell r="I35">
            <v>0.81442433958932969</v>
          </cell>
        </row>
        <row r="36">
          <cell r="A36">
            <v>2030</v>
          </cell>
          <cell r="C36">
            <v>0.79157355904037674</v>
          </cell>
          <cell r="E36">
            <v>0.81495656214819145</v>
          </cell>
          <cell r="G36">
            <v>0.80754040612686706</v>
          </cell>
          <cell r="I36">
            <v>0.81264581094557808</v>
          </cell>
        </row>
        <row r="37">
          <cell r="A37">
            <v>2031</v>
          </cell>
          <cell r="C37">
            <v>0.78749327658953872</v>
          </cell>
          <cell r="E37">
            <v>0.81258665773880889</v>
          </cell>
          <cell r="G37">
            <v>0.80453377980080842</v>
          </cell>
          <cell r="I37">
            <v>0.81098407239568426</v>
          </cell>
        </row>
        <row r="38">
          <cell r="A38">
            <v>2032</v>
          </cell>
          <cell r="C38">
            <v>0.78339611019279654</v>
          </cell>
          <cell r="E38">
            <v>0.81021156922384596</v>
          </cell>
          <cell r="G38">
            <v>0.80155683838665059</v>
          </cell>
          <cell r="I38">
            <v>0.80945887673180905</v>
          </cell>
        </row>
        <row r="39">
          <cell r="A39">
            <v>2033</v>
          </cell>
          <cell r="C39">
            <v>0.77926203472984823</v>
          </cell>
          <cell r="E39">
            <v>0.80779592533461786</v>
          </cell>
          <cell r="G39">
            <v>0.79861835299733286</v>
          </cell>
          <cell r="I39">
            <v>0.80807902089609274</v>
          </cell>
        </row>
        <row r="40">
          <cell r="A40">
            <v>2034</v>
          </cell>
          <cell r="C40">
            <v>0.77507537597094067</v>
          </cell>
          <cell r="E40">
            <v>0.80532668456410939</v>
          </cell>
          <cell r="G40">
            <v>0.79569587610233783</v>
          </cell>
          <cell r="I40">
            <v>0.80682012639798295</v>
          </cell>
        </row>
        <row r="41">
          <cell r="A41">
            <v>2035</v>
          </cell>
          <cell r="C41">
            <v>0.77082986293475719</v>
          </cell>
          <cell r="E41">
            <v>0.80279828109630746</v>
          </cell>
          <cell r="G41">
            <v>0.79277798497180507</v>
          </cell>
          <cell r="I41">
            <v>0.80566660824291891</v>
          </cell>
        </row>
        <row r="42">
          <cell r="A42">
            <v>2036</v>
          </cell>
          <cell r="C42">
            <v>0.76652699459059437</v>
          </cell>
          <cell r="E42">
            <v>0.80021351389378936</v>
          </cell>
          <cell r="G42">
            <v>0.78986266143207007</v>
          </cell>
          <cell r="I42">
            <v>0.80461262716761139</v>
          </cell>
        </row>
        <row r="43">
          <cell r="A43">
            <v>2037</v>
          </cell>
          <cell r="C43">
            <v>0.76217039109563112</v>
          </cell>
          <cell r="E43">
            <v>0.79757745770998445</v>
          </cell>
          <cell r="G43">
            <v>0.78694907803393843</v>
          </cell>
          <cell r="I43">
            <v>0.80365837622177727</v>
          </cell>
        </row>
        <row r="44">
          <cell r="A44">
            <v>2038</v>
          </cell>
          <cell r="C44">
            <v>0.75777169414194845</v>
          </cell>
          <cell r="E44">
            <v>0.79490078294788091</v>
          </cell>
          <cell r="G44">
            <v>0.78404635536308087</v>
          </cell>
          <cell r="I44">
            <v>0.80280764271822369</v>
          </cell>
        </row>
        <row r="45">
          <cell r="A45">
            <v>2039</v>
          </cell>
          <cell r="C45">
            <v>0.75334498765638247</v>
          </cell>
          <cell r="E45">
            <v>0.79219837007736371</v>
          </cell>
          <cell r="G45">
            <v>0.78116436547648282</v>
          </cell>
          <cell r="I45">
            <v>0.80207010285250813</v>
          </cell>
        </row>
        <row r="46">
          <cell r="A46">
            <v>2040</v>
          </cell>
          <cell r="C46">
            <v>0.74889677844614666</v>
          </cell>
          <cell r="E46">
            <v>0.78947789289085013</v>
          </cell>
          <cell r="G46">
            <v>0.77830828578980193</v>
          </cell>
          <cell r="I46">
            <v>0.8014507909664339</v>
          </cell>
        </row>
        <row r="47">
          <cell r="A47">
            <v>2041</v>
          </cell>
          <cell r="C47">
            <v>0.74442941551451047</v>
          </cell>
          <cell r="E47">
            <v>0.78674122398381008</v>
          </cell>
          <cell r="G47">
            <v>0.77547881265163665</v>
          </cell>
          <cell r="I47">
            <v>0.80094435724435453</v>
          </cell>
        </row>
        <row r="48">
          <cell r="A48">
            <v>2042</v>
          </cell>
          <cell r="C48">
            <v>0.73993379197840037</v>
          </cell>
          <cell r="E48">
            <v>0.78398137872456919</v>
          </cell>
          <cell r="G48">
            <v>0.77268828094456532</v>
          </cell>
          <cell r="I48">
            <v>0.80051656571690188</v>
          </cell>
        </row>
        <row r="49">
          <cell r="A49">
            <v>2043</v>
          </cell>
          <cell r="C49">
            <v>0.73541172993715254</v>
          </cell>
          <cell r="E49">
            <v>0.78120037295281042</v>
          </cell>
          <cell r="G49">
            <v>0.76995803161024867</v>
          </cell>
          <cell r="I49">
            <v>0.80014272806576658</v>
          </cell>
        </row>
        <row r="50">
          <cell r="A50">
            <v>2044</v>
          </cell>
          <cell r="C50">
            <v>0.73086504150815823</v>
          </cell>
          <cell r="E50">
            <v>0.77839801192975866</v>
          </cell>
          <cell r="G50">
            <v>0.76728258608785072</v>
          </cell>
          <cell r="I50">
            <v>0.79982496984483153</v>
          </cell>
        </row>
        <row r="51">
          <cell r="A51">
            <v>2045</v>
          </cell>
          <cell r="C51">
            <v>0.72628104174830932</v>
          </cell>
          <cell r="E51">
            <v>0.77555378056577218</v>
          </cell>
          <cell r="G51">
            <v>0.76464116342101263</v>
          </cell>
          <cell r="I51">
            <v>0.7995434327755222</v>
          </cell>
        </row>
        <row r="52">
          <cell r="A52">
            <v>2046</v>
          </cell>
          <cell r="C52">
            <v>0.72165242215409819</v>
          </cell>
          <cell r="E52">
            <v>0.77265963554699901</v>
          </cell>
          <cell r="G52">
            <v>0.76202086990206286</v>
          </cell>
          <cell r="I52">
            <v>0.79928760504703189</v>
          </cell>
        </row>
        <row r="53">
          <cell r="A53">
            <v>2047</v>
          </cell>
          <cell r="C53">
            <v>0.71698125597713591</v>
          </cell>
          <cell r="E53">
            <v>0.76971630438208793</v>
          </cell>
          <cell r="G53">
            <v>0.75941838863559197</v>
          </cell>
          <cell r="I53">
            <v>0.79905857999121099</v>
          </cell>
        </row>
        <row r="54">
          <cell r="A54">
            <v>2048</v>
          </cell>
          <cell r="C54">
            <v>0.71227050755318344</v>
          </cell>
          <cell r="E54">
            <v>0.7667266349610552</v>
          </cell>
          <cell r="G54">
            <v>0.75683453779941223</v>
          </cell>
          <cell r="I54">
            <v>0.79885629879501652</v>
          </cell>
        </row>
        <row r="55">
          <cell r="A55">
            <v>2049</v>
          </cell>
          <cell r="C55">
            <v>0.70753072705447384</v>
          </cell>
          <cell r="E55">
            <v>0.76370063728576332</v>
          </cell>
          <cell r="G55">
            <v>0.75427509039206331</v>
          </cell>
          <cell r="I55">
            <v>0.79869110354926054</v>
          </cell>
        </row>
        <row r="56">
          <cell r="A56">
            <v>2050</v>
          </cell>
          <cell r="C56">
            <v>0.70277356751055142</v>
          </cell>
          <cell r="E56">
            <v>0.76065001579167124</v>
          </cell>
          <cell r="G56">
            <v>0.7517505611462808</v>
          </cell>
          <cell r="I56">
            <v>0.79857678887672168</v>
          </cell>
        </row>
        <row r="57">
          <cell r="A57">
            <v>2051</v>
          </cell>
          <cell r="C57">
            <v>0.69800673921317191</v>
          </cell>
          <cell r="E57">
            <v>0.75758099906320375</v>
          </cell>
          <cell r="G57">
            <v>0.74926423934749375</v>
          </cell>
          <cell r="I57">
            <v>0.79851676159868079</v>
          </cell>
        </row>
        <row r="58">
          <cell r="A58">
            <v>2052</v>
          </cell>
          <cell r="C58">
            <v>0.69323269866824955</v>
          </cell>
          <cell r="E58">
            <v>0.75449060830668446</v>
          </cell>
          <cell r="G58">
            <v>0.74684652610161961</v>
          </cell>
          <cell r="I58">
            <v>0.79850637343582176</v>
          </cell>
        </row>
        <row r="59">
          <cell r="A59">
            <v>2053</v>
          </cell>
          <cell r="C59">
            <v>0.68845460513611467</v>
          </cell>
          <cell r="E59">
            <v>0.75137404305288136</v>
          </cell>
          <cell r="G59">
            <v>0.74452586957400813</v>
          </cell>
          <cell r="I59">
            <v>0.79853753896336421</v>
          </cell>
        </row>
        <row r="60">
          <cell r="A60">
            <v>2054</v>
          </cell>
          <cell r="C60">
            <v>0.68368167859452211</v>
          </cell>
          <cell r="E60">
            <v>0.74824335059898794</v>
          </cell>
          <cell r="G60">
            <v>0.74230400720551593</v>
          </cell>
          <cell r="I60">
            <v>0.79861950763537182</v>
          </cell>
        </row>
        <row r="61">
          <cell r="A61">
            <v>2055</v>
          </cell>
          <cell r="C61">
            <v>0.67891417999598036</v>
          </cell>
          <cell r="E61">
            <v>0.7450994674838799</v>
          </cell>
          <cell r="G61">
            <v>0.74017697326419796</v>
          </cell>
          <cell r="I61">
            <v>0.79875231954899573</v>
          </cell>
        </row>
        <row r="62">
          <cell r="A62">
            <v>2056</v>
          </cell>
          <cell r="C62">
            <v>0.67413968830531767</v>
          </cell>
          <cell r="E62">
            <v>0.7419232360239798</v>
          </cell>
          <cell r="G62">
            <v>0.73812115362907715</v>
          </cell>
          <cell r="I62">
            <v>0.79891639150437022</v>
          </cell>
        </row>
        <row r="63">
          <cell r="A63">
            <v>2057</v>
          </cell>
          <cell r="C63">
            <v>0.66935040363782872</v>
          </cell>
          <cell r="E63">
            <v>0.73870960313751111</v>
          </cell>
          <cell r="G63">
            <v>0.73612487758699285</v>
          </cell>
          <cell r="I63">
            <v>0.79909905198254561</v>
          </cell>
        </row>
        <row r="64">
          <cell r="A64">
            <v>2058</v>
          </cell>
          <cell r="C64">
            <v>0.66454783525402805</v>
          </cell>
          <cell r="E64">
            <v>0.73545566550826635</v>
          </cell>
          <cell r="G64">
            <v>0.73418332756591909</v>
          </cell>
          <cell r="I64">
            <v>0.79929917643162451</v>
          </cell>
        </row>
        <row r="65">
          <cell r="A65">
            <v>2059</v>
          </cell>
          <cell r="C65">
            <v>0.65973207899317488</v>
          </cell>
          <cell r="E65">
            <v>0.7321651854609893</v>
          </cell>
          <cell r="G65">
            <v>0.73229367679290458</v>
          </cell>
          <cell r="I65">
            <v>0.79951795635757406</v>
          </cell>
        </row>
        <row r="66">
          <cell r="A66">
            <v>2060</v>
          </cell>
          <cell r="C66">
            <v>0.65491375268056273</v>
          </cell>
          <cell r="E66">
            <v>0.72884730265079745</v>
          </cell>
          <cell r="G66">
            <v>0.7304623700206343</v>
          </cell>
          <cell r="I66">
            <v>0.79976470186575466</v>
          </cell>
        </row>
        <row r="67">
          <cell r="A67">
            <v>2061</v>
          </cell>
          <cell r="C67">
            <v>0.65010006538645426</v>
          </cell>
          <cell r="E67">
            <v>0.7255135022237017</v>
          </cell>
          <cell r="G67">
            <v>0.72869661568594835</v>
          </cell>
          <cell r="I67">
            <v>0.80005339836958411</v>
          </cell>
        </row>
        <row r="68">
          <cell r="A68">
            <v>2062</v>
          </cell>
          <cell r="C68">
            <v>0.64531515274399787</v>
          </cell>
          <cell r="E68">
            <v>0.72217299367581178</v>
          </cell>
          <cell r="G68">
            <v>0.7270143583046208</v>
          </cell>
          <cell r="I68">
            <v>0.80038880687658387</v>
          </cell>
        </row>
        <row r="69">
          <cell r="A69">
            <v>2063</v>
          </cell>
          <cell r="C69">
            <v>0.64057286700263616</v>
          </cell>
          <cell r="E69">
            <v>0.71882929386328021</v>
          </cell>
          <cell r="G69">
            <v>0.72542594150833362</v>
          </cell>
          <cell r="I69">
            <v>0.80077456551591408</v>
          </cell>
        </row>
        <row r="70">
          <cell r="A70">
            <v>2064</v>
          </cell>
          <cell r="C70">
            <v>0.6358725040593971</v>
          </cell>
          <cell r="E70">
            <v>0.71547967568121318</v>
          </cell>
          <cell r="G70">
            <v>0.72392897148245905</v>
          </cell>
          <cell r="I70">
            <v>0.8012085318091392</v>
          </cell>
        </row>
        <row r="71">
          <cell r="A71">
            <v>2065</v>
          </cell>
          <cell r="C71">
            <v>0.63121844234496627</v>
          </cell>
          <cell r="E71">
            <v>0.712131028371909</v>
          </cell>
          <cell r="G71">
            <v>0.72252831854134958</v>
          </cell>
          <cell r="I71">
            <v>0.8016979022020766</v>
          </cell>
        </row>
        <row r="72">
          <cell r="A72">
            <v>2066</v>
          </cell>
          <cell r="C72">
            <v>0.62660974853101359</v>
          </cell>
          <cell r="E72">
            <v>0.70878227743041056</v>
          </cell>
          <cell r="G72">
            <v>0.72122082838416046</v>
          </cell>
          <cell r="I72">
            <v>0.80224059950282878</v>
          </cell>
        </row>
        <row r="73">
          <cell r="A73">
            <v>2067</v>
          </cell>
          <cell r="C73">
            <v>0.62203578732914733</v>
          </cell>
          <cell r="E73">
            <v>0.70541729053880609</v>
          </cell>
          <cell r="G73">
            <v>0.71998577417870446</v>
          </cell>
          <cell r="I73">
            <v>0.80281700461988847</v>
          </cell>
        </row>
        <row r="74">
          <cell r="A74">
            <v>2068</v>
          </cell>
          <cell r="C74">
            <v>0.61748548709366302</v>
          </cell>
          <cell r="E74">
            <v>0.70202571633902311</v>
          </cell>
          <cell r="G74">
            <v>0.71881077948528893</v>
          </cell>
          <cell r="I74">
            <v>0.80341323134897091</v>
          </cell>
        </row>
        <row r="75">
          <cell r="A75">
            <v>2069</v>
          </cell>
          <cell r="C75">
            <v>0.61295327902507202</v>
          </cell>
          <cell r="E75">
            <v>0.6986067692405199</v>
          </cell>
          <cell r="G75">
            <v>0.71769248899727367</v>
          </cell>
          <cell r="I75">
            <v>0.80402821534494007</v>
          </cell>
        </row>
        <row r="76">
          <cell r="A76">
            <v>2070</v>
          </cell>
          <cell r="C76">
            <v>0.60844034981440032</v>
          </cell>
          <cell r="E76">
            <v>0.69516137832115521</v>
          </cell>
          <cell r="G76">
            <v>0.71662937785197645</v>
          </cell>
          <cell r="I76">
            <v>0.80466088681589321</v>
          </cell>
        </row>
        <row r="77">
          <cell r="A77">
            <v>2071</v>
          </cell>
          <cell r="C77">
            <v>0.60395346479733225</v>
          </cell>
          <cell r="E77">
            <v>0.69169687616800124</v>
          </cell>
          <cell r="G77">
            <v>0.71562607172594328</v>
          </cell>
          <cell r="I77">
            <v>0.80532314562635343</v>
          </cell>
        </row>
        <row r="78">
          <cell r="A78">
            <v>2072</v>
          </cell>
          <cell r="C78">
            <v>0.59951052993410159</v>
          </cell>
          <cell r="E78">
            <v>0.68823841697134958</v>
          </cell>
          <cell r="G78">
            <v>0.71470540341037858</v>
          </cell>
          <cell r="I78">
            <v>0.80600335322887939</v>
          </cell>
        </row>
        <row r="79">
          <cell r="A79">
            <v>2073</v>
          </cell>
          <cell r="C79">
            <v>0.59512648484271591</v>
          </cell>
          <cell r="E79">
            <v>0.68480523733549437</v>
          </cell>
          <cell r="G79">
            <v>0.71388303028591971</v>
          </cell>
          <cell r="I79">
            <v>0.80668858930434217</v>
          </cell>
        </row>
        <row r="80">
          <cell r="A80">
            <v>2074</v>
          </cell>
          <cell r="C80">
            <v>0.59079912821979164</v>
          </cell>
          <cell r="E80">
            <v>0.68139715276002688</v>
          </cell>
          <cell r="G80">
            <v>0.7131572320788433</v>
          </cell>
          <cell r="I80">
            <v>0.80737888227847476</v>
          </cell>
        </row>
        <row r="81">
          <cell r="A81">
            <v>2075</v>
          </cell>
          <cell r="C81">
            <v>0.5865279367237155</v>
          </cell>
          <cell r="E81">
            <v>0.67801397872181002</v>
          </cell>
          <cell r="G81">
            <v>0.71252640129791645</v>
          </cell>
          <cell r="I81">
            <v>0.80807664088250886</v>
          </cell>
        </row>
        <row r="82">
          <cell r="A82">
            <v>2076</v>
          </cell>
          <cell r="C82">
            <v>0.5823154573633923</v>
          </cell>
          <cell r="E82">
            <v>0.67466152614506603</v>
          </cell>
          <cell r="G82">
            <v>0.71199592086708319</v>
          </cell>
          <cell r="I82">
            <v>0.80879145155935595</v>
          </cell>
        </row>
        <row r="83">
          <cell r="A83">
            <v>2077</v>
          </cell>
          <cell r="C83">
            <v>0.57815441366795273</v>
          </cell>
          <cell r="E83">
            <v>0.67134012419286238</v>
          </cell>
          <cell r="G83">
            <v>0.71156522048630999</v>
          </cell>
          <cell r="I83">
            <v>0.80951983910503378</v>
          </cell>
        </row>
        <row r="84">
          <cell r="A84">
            <v>2078</v>
          </cell>
          <cell r="C84">
            <v>0.574045929133007</v>
          </cell>
          <cell r="E84">
            <v>0.66803180398293505</v>
          </cell>
          <cell r="G84">
            <v>0.71121410539195262</v>
          </cell>
          <cell r="I84">
            <v>0.81024391891352532</v>
          </cell>
        </row>
        <row r="85">
          <cell r="A85">
            <v>2079</v>
          </cell>
          <cell r="C85">
            <v>0.56998029857514443</v>
          </cell>
          <cell r="E85">
            <v>0.66472958626963652</v>
          </cell>
          <cell r="G85">
            <v>0.71093113300354438</v>
          </cell>
          <cell r="I85">
            <v>0.81095164692919597</v>
          </cell>
        </row>
        <row r="86">
          <cell r="A86">
            <v>2080</v>
          </cell>
          <cell r="C86">
            <v>0.56594178013466634</v>
          </cell>
          <cell r="E86">
            <v>0.66142898282583884</v>
          </cell>
          <cell r="G86">
            <v>0.71071267002467098</v>
          </cell>
          <cell r="I86">
            <v>0.81164050108764674</v>
          </cell>
        </row>
        <row r="87">
          <cell r="A87">
            <v>2081</v>
          </cell>
          <cell r="C87">
            <v>0.56193543649024658</v>
          </cell>
          <cell r="E87">
            <v>0.65812996219878817</v>
          </cell>
          <cell r="G87">
            <v>0.71055770849532107</v>
          </cell>
          <cell r="I87">
            <v>0.81231397139811745</v>
          </cell>
        </row>
        <row r="88">
          <cell r="A88">
            <v>2082</v>
          </cell>
          <cell r="C88">
            <v>0.55797056711864623</v>
          </cell>
          <cell r="E88">
            <v>0.65490125198146298</v>
          </cell>
          <cell r="G88">
            <v>0.710411387887667</v>
          </cell>
          <cell r="I88">
            <v>0.81297558092536815</v>
          </cell>
        </row>
        <row r="89">
          <cell r="A89">
            <v>2083</v>
          </cell>
          <cell r="C89">
            <v>0.55405488455778718</v>
          </cell>
          <cell r="E89">
            <v>0.65180748513463305</v>
          </cell>
          <cell r="G89">
            <v>0.71023009171777374</v>
          </cell>
          <cell r="I89">
            <v>0.81363615085379415</v>
          </cell>
        </row>
        <row r="90">
          <cell r="A90">
            <v>2084</v>
          </cell>
          <cell r="C90">
            <v>0.55019196623692324</v>
          </cell>
          <cell r="E90">
            <v>0.6488444591313286</v>
          </cell>
          <cell r="G90">
            <v>0.71002499378715089</v>
          </cell>
          <cell r="I90">
            <v>0.81430295243650797</v>
          </cell>
        </row>
        <row r="91">
          <cell r="A91">
            <v>2085</v>
          </cell>
          <cell r="C91">
            <v>0.54638072971210405</v>
          </cell>
          <cell r="E91">
            <v>0.64600688411049401</v>
          </cell>
          <cell r="G91">
            <v>0.7098004148373882</v>
          </cell>
          <cell r="I91">
            <v>0.81497723715823245</v>
          </cell>
        </row>
        <row r="92">
          <cell r="A92">
            <v>2086</v>
          </cell>
          <cell r="C92">
            <v>0.54261797823687552</v>
          </cell>
          <cell r="E92">
            <v>0.6432884390999295</v>
          </cell>
          <cell r="G92">
            <v>0.70955981367049925</v>
          </cell>
          <cell r="I92">
            <v>0.8156590485557712</v>
          </cell>
        </row>
        <row r="93">
          <cell r="A93">
            <v>2087</v>
          </cell>
          <cell r="C93">
            <v>0.53891628607053699</v>
          </cell>
          <cell r="E93">
            <v>0.6406916664107779</v>
          </cell>
          <cell r="G93">
            <v>0.70931345685165093</v>
          </cell>
          <cell r="I93">
            <v>0.81635698118943778</v>
          </cell>
        </row>
        <row r="94">
          <cell r="A94">
            <v>2088</v>
          </cell>
          <cell r="C94">
            <v>0.53526702481910027</v>
          </cell>
          <cell r="E94">
            <v>0.6382106222687467</v>
          </cell>
          <cell r="G94">
            <v>0.70906306258278529</v>
          </cell>
          <cell r="I94">
            <v>0.81707113673288467</v>
          </cell>
        </row>
        <row r="95">
          <cell r="A95">
            <v>2089</v>
          </cell>
          <cell r="C95">
            <v>0.5316543709770355</v>
          </cell>
          <cell r="E95">
            <v>0.63582743328963387</v>
          </cell>
          <cell r="G95">
            <v>0.70879248280782292</v>
          </cell>
          <cell r="I95">
            <v>0.81777830657260464</v>
          </cell>
        </row>
        <row r="96">
          <cell r="A96">
            <v>2090</v>
          </cell>
          <cell r="C96">
            <v>0.52808354202097618</v>
          </cell>
          <cell r="E96">
            <v>0.63353069484559132</v>
          </cell>
          <cell r="G96">
            <v>0.70849243190973266</v>
          </cell>
          <cell r="I96">
            <v>0.81846737258435409</v>
          </cell>
        </row>
        <row r="97">
          <cell r="A97">
            <v>2091</v>
          </cell>
          <cell r="C97">
            <v>0.52454561103054709</v>
          </cell>
          <cell r="E97">
            <v>0.63131324835939318</v>
          </cell>
          <cell r="G97">
            <v>0.70816130909441699</v>
          </cell>
          <cell r="I97">
            <v>0.81913698050454431</v>
          </cell>
        </row>
        <row r="98">
          <cell r="A98">
            <v>2092</v>
          </cell>
          <cell r="C98">
            <v>0.52103647817247845</v>
          </cell>
          <cell r="E98">
            <v>0.62913813863748913</v>
          </cell>
          <cell r="G98">
            <v>0.70779922647981286</v>
          </cell>
          <cell r="I98">
            <v>0.81978329945891337</v>
          </cell>
        </row>
        <row r="99">
          <cell r="A99">
            <v>2093</v>
          </cell>
          <cell r="C99">
            <v>0.51756788031389411</v>
          </cell>
          <cell r="E99">
            <v>0.62697716083398491</v>
          </cell>
          <cell r="G99">
            <v>0.70741561485561233</v>
          </cell>
          <cell r="I99">
            <v>0.82040865831479703</v>
          </cell>
        </row>
        <row r="100">
          <cell r="A100">
            <v>2094</v>
          </cell>
          <cell r="C100">
            <v>0.51414439530480793</v>
          </cell>
          <cell r="E100">
            <v>0.62484125865913021</v>
          </cell>
          <cell r="G100">
            <v>0.70701901487065499</v>
          </cell>
          <cell r="I100">
            <v>0.82102780403780162</v>
          </cell>
        </row>
        <row r="101">
          <cell r="A101">
            <v>2095</v>
          </cell>
          <cell r="C101">
            <v>0.51076695768219338</v>
          </cell>
          <cell r="E101">
            <v>0.62273488996207871</v>
          </cell>
          <cell r="G101">
            <v>0.70661792134166779</v>
          </cell>
          <cell r="I101">
            <v>0.82164814851966106</v>
          </cell>
        </row>
        <row r="102">
          <cell r="A102">
            <v>2096</v>
          </cell>
          <cell r="C102">
            <v>0.50743712673547159</v>
          </cell>
          <cell r="E102">
            <v>0.62066054029211237</v>
          </cell>
          <cell r="G102">
            <v>0.70621319755942558</v>
          </cell>
          <cell r="I102">
            <v>0.82227218410857505</v>
          </cell>
        </row>
        <row r="103">
          <cell r="A103">
            <v>2097</v>
          </cell>
          <cell r="C103">
            <v>0.50415419136791717</v>
          </cell>
          <cell r="E103">
            <v>0.61861760692380796</v>
          </cell>
          <cell r="G103">
            <v>0.70580486068775627</v>
          </cell>
          <cell r="I103">
            <v>0.8228961889060582</v>
          </cell>
        </row>
        <row r="104">
          <cell r="A104">
            <v>2098</v>
          </cell>
          <cell r="C104">
            <v>0.50091919713808486</v>
          </cell>
          <cell r="E104">
            <v>0.61661383539520065</v>
          </cell>
          <cell r="G104">
            <v>0.70540216870906325</v>
          </cell>
          <cell r="I104">
            <v>0.82353265122364327</v>
          </cell>
        </row>
        <row r="105">
          <cell r="A105">
            <v>2099</v>
          </cell>
          <cell r="C105">
            <v>0.49773274205083279</v>
          </cell>
          <cell r="E105">
            <v>0.61464845118123812</v>
          </cell>
          <cell r="G105">
            <v>0.7050059369749675</v>
          </cell>
          <cell r="I105">
            <v>0.82417913839786161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oglio1"/>
      <sheetName val="Foglio2"/>
      <sheetName val="Foglio3"/>
    </sheetNames>
    <sheetDataSet>
      <sheetData sheetId="0">
        <row r="1">
          <cell r="B1" t="str">
            <v>FCO2 RCP8.5</v>
          </cell>
          <cell r="C1" t="str">
            <v>FCO2 RCP6.0</v>
          </cell>
          <cell r="D1" t="str">
            <v>FCO2 RCP4.5</v>
          </cell>
          <cell r="E1" t="str">
            <v>FCO2 RCP2.6</v>
          </cell>
        </row>
        <row r="2">
          <cell r="B2">
            <v>1.0849716818579853</v>
          </cell>
          <cell r="C2">
            <v>1.0616761632654994</v>
          </cell>
          <cell r="D2">
            <v>1.0426246985598477</v>
          </cell>
          <cell r="E2">
            <v>1.0164893012773204</v>
          </cell>
        </row>
        <row r="3">
          <cell r="B3">
            <v>1.0990330417785255</v>
          </cell>
          <cell r="C3">
            <v>1.0716280120350192</v>
          </cell>
          <cell r="D3">
            <v>1.0493595496972408</v>
          </cell>
          <cell r="E3">
            <v>1.0190193392550679</v>
          </cell>
        </row>
        <row r="4">
          <cell r="B4">
            <v>1.1151207544322226</v>
          </cell>
          <cell r="C4">
            <v>1.0829279154160287</v>
          </cell>
          <cell r="D4">
            <v>1.0569596950621345</v>
          </cell>
          <cell r="E4">
            <v>1.0218505689158144</v>
          </cell>
        </row>
        <row r="5">
          <cell r="B5">
            <v>1.1334471920253884</v>
          </cell>
          <cell r="C5">
            <v>1.0956897015589198</v>
          </cell>
          <cell r="D5">
            <v>1.0654835794578807</v>
          </cell>
          <cell r="E5">
            <v>1.0249962025499806</v>
          </cell>
        </row>
        <row r="6">
          <cell r="B6">
            <v>1.1542247927740248</v>
          </cell>
          <cell r="C6">
            <v>1.1100178716847502</v>
          </cell>
          <cell r="D6">
            <v>1.0749793032114592</v>
          </cell>
          <cell r="E6">
            <v>1.0284640397788563</v>
          </cell>
        </row>
        <row r="7">
          <cell r="B7">
            <v>1.1776588489543705</v>
          </cell>
          <cell r="C7">
            <v>1.1260015227001483</v>
          </cell>
          <cell r="D7">
            <v>1.085480460953353</v>
          </cell>
          <cell r="E7">
            <v>1.0322550707659799</v>
          </cell>
        </row>
        <row r="8">
          <cell r="B8">
            <v>1.2039385737310995</v>
          </cell>
          <cell r="C8">
            <v>1.1437075206545089</v>
          </cell>
          <cell r="D8">
            <v>1.0970018235346239</v>
          </cell>
          <cell r="E8">
            <v>1.036362207919842</v>
          </cell>
        </row>
        <row r="9">
          <cell r="B9">
            <v>1.2332265442961472</v>
          </cell>
          <cell r="C9">
            <v>1.1631732618411832</v>
          </cell>
          <cell r="D9">
            <v>1.1095351981411892</v>
          </cell>
          <cell r="E9">
            <v>1.0407692962504183</v>
          </cell>
        </row>
        <row r="10">
          <cell r="B10">
            <v>1.2656468249059019</v>
          </cell>
          <cell r="C10">
            <v>1.1843995216977672</v>
          </cell>
          <cell r="D10">
            <v>1.123045885908982</v>
          </cell>
          <cell r="E10">
            <v>1.0454505585049092</v>
          </cell>
        </row>
        <row r="11">
          <cell r="B11">
            <v>1.3012723252139313</v>
          </cell>
          <cell r="C11">
            <v>1.207344042012704</v>
          </cell>
          <cell r="D11">
            <v>1.1374702034836515</v>
          </cell>
          <cell r="E11">
            <v>1.0503706132614103</v>
          </cell>
        </row>
        <row r="12">
          <cell r="B12">
            <v>1.3401122235810157</v>
          </cell>
          <cell r="C12">
            <v>1.2319166101717887</v>
          </cell>
          <cell r="D12">
            <v>1.1527145220897494</v>
          </cell>
          <cell r="E12">
            <v>1.055485158759734</v>
          </cell>
        </row>
        <row r="13">
          <cell r="B13">
            <v>1.382100541803269</v>
          </cell>
          <cell r="C13">
            <v>1.2579764025398037</v>
          </cell>
          <cell r="D13">
            <v>1.1686561879663466</v>
          </cell>
          <cell r="E13">
            <v>1.0607423447427673</v>
          </cell>
        </row>
        <row r="14">
          <cell r="B14">
            <v>1.4270871421235933</v>
          </cell>
          <cell r="C14">
            <v>1.2853322655097714</v>
          </cell>
          <cell r="D14">
            <v>1.1851465181899272</v>
          </cell>
          <cell r="E14">
            <v>1.0660847683201939</v>
          </cell>
        </row>
        <row r="15">
          <cell r="B15">
            <v>1.4748324677155571</v>
          </cell>
          <cell r="C15">
            <v>1.3137463775705243</v>
          </cell>
          <cell r="D15">
            <v>1.2020158317089786</v>
          </cell>
          <cell r="E15">
            <v>1.0714519431390537</v>
          </cell>
        </row>
        <row r="16">
          <cell r="B16">
            <v>1.6816420607363551</v>
          </cell>
          <cell r="C16">
            <v>1.4299431903484043</v>
          </cell>
          <cell r="D16">
            <v>1.2683796528131979</v>
          </cell>
          <cell r="E16">
            <v>1.0916540083795037</v>
          </cell>
        </row>
        <row r="17">
          <cell r="B17">
            <v>1.7104193490651978</v>
          </cell>
          <cell r="C17">
            <v>1.445280675568976</v>
          </cell>
          <cell r="D17">
            <v>1.2768378189421092</v>
          </cell>
          <cell r="E17">
            <v>1.0941292121793866</v>
          </cell>
        </row>
        <row r="18">
          <cell r="B18">
            <v>1.7391679690271606</v>
          </cell>
          <cell r="C18">
            <v>1.4604117532009411</v>
          </cell>
          <cell r="D18">
            <v>1.2851158757011858</v>
          </cell>
          <cell r="E18">
            <v>1.0965308414460497</v>
          </cell>
        </row>
        <row r="19">
          <cell r="B19">
            <v>1.7678047178727812</v>
          </cell>
          <cell r="C19">
            <v>1.4752975576010228</v>
          </cell>
          <cell r="D19">
            <v>1.293196262004688</v>
          </cell>
          <cell r="E19">
            <v>1.0988554666812143</v>
          </cell>
        </row>
        <row r="20">
          <cell r="B20">
            <v>1.7962485970413473</v>
          </cell>
          <cell r="C20">
            <v>1.4899023366354551</v>
          </cell>
          <cell r="D20">
            <v>1.3010636137412848</v>
          </cell>
          <cell r="E20">
            <v>1.1011003781011028</v>
          </cell>
        </row>
        <row r="21">
          <cell r="B21">
            <v>1.8244216837340681</v>
          </cell>
          <cell r="C21">
            <v>1.5041937046837097</v>
          </cell>
          <cell r="D21">
            <v>1.3087047947928525</v>
          </cell>
          <cell r="E21">
            <v>1.1032635577033445</v>
          </cell>
        </row>
        <row r="22">
          <cell r="B22">
            <v>1.8522499190868218</v>
          </cell>
          <cell r="C22">
            <v>1.5181428219908788</v>
          </cell>
          <cell r="D22">
            <v>1.3161088879480232</v>
          </cell>
          <cell r="E22">
            <v>1.1053436426858749</v>
          </cell>
        </row>
        <row r="23">
          <cell r="B23">
            <v>1.8796637978231303</v>
          </cell>
          <cell r="C23">
            <v>1.5317245017869923</v>
          </cell>
          <cell r="D23">
            <v>1.3232671497811295</v>
          </cell>
          <cell r="E23">
            <v>1.1073398820499549</v>
          </cell>
        </row>
        <row r="24">
          <cell r="B24">
            <v>1.9065989482117782</v>
          </cell>
          <cell r="C24">
            <v>1.5449172487117551</v>
          </cell>
          <cell r="D24">
            <v>1.3301729342106423</v>
          </cell>
          <cell r="E24">
            <v>1.1092520881758174</v>
          </cell>
        </row>
        <row r="25">
          <cell r="B25">
            <v>1.9329965952833934</v>
          </cell>
          <cell r="C25">
            <v>1.5577032338394914</v>
          </cell>
          <cell r="D25">
            <v>1.3368215898297815</v>
          </cell>
          <cell r="E25">
            <v>1.1110805850557373</v>
          </cell>
        </row>
        <row r="26">
          <cell r="B26">
            <v>1.9588039043578522</v>
          </cell>
          <cell r="C26">
            <v>1.5700682129506387</v>
          </cell>
          <cell r="D26">
            <v>1.3432103362365786</v>
          </cell>
          <cell r="E26">
            <v>1.1128261547204996</v>
          </cell>
        </row>
        <row r="27">
          <cell r="B27">
            <v>1.9839742058017549</v>
          </cell>
          <cell r="C27">
            <v>1.5820013956308041</v>
          </cell>
          <cell r="D27">
            <v>1.3493381245122478</v>
          </cell>
          <cell r="E27">
            <v>1.1144899832159141</v>
          </cell>
        </row>
        <row r="28">
          <cell r="B28">
            <v>2.0084671054094798</v>
          </cell>
          <cell r="C28">
            <v>1.5934952733100693</v>
          </cell>
          <cell r="D28">
            <v>1.3552054867430952</v>
          </cell>
          <cell r="E28">
            <v>1.1160736072895976</v>
          </cell>
        </row>
        <row r="29">
          <cell r="B29">
            <v>2.032248487759166</v>
          </cell>
          <cell r="C29">
            <v>1.6045454145177567</v>
          </cell>
          <cell r="D29">
            <v>1.3608143790926932</v>
          </cell>
          <cell r="E29">
            <v>1.1175788627463055</v>
          </cell>
        </row>
        <row r="30">
          <cell r="B30">
            <v>2.0552904222586008</v>
          </cell>
          <cell r="C30">
            <v>1.6151502354702767</v>
          </cell>
          <cell r="D30">
            <v>1.3661680224479515</v>
          </cell>
          <cell r="E30">
            <v>1.1190078352320743</v>
          </cell>
        </row>
        <row r="31">
          <cell r="B31">
            <v>2.0775709833300287</v>
          </cell>
          <cell r="C31">
            <v>1.6253107536896221</v>
          </cell>
          <cell r="D31">
            <v>1.3712707441223482</v>
          </cell>
          <cell r="E31">
            <v>1.1203628140206618</v>
          </cell>
        </row>
        <row r="32">
          <cell r="B32">
            <v>2.0990739972922103</v>
          </cell>
          <cell r="C32">
            <v>1.6350303317290116</v>
          </cell>
          <cell r="D32">
            <v>1.3761278235349523</v>
          </cell>
          <cell r="E32">
            <v>1.1216462492053472</v>
          </cell>
        </row>
        <row r="33">
          <cell r="B33">
            <v>2.1197887290202644</v>
          </cell>
          <cell r="C33">
            <v>1.6443144173206972</v>
          </cell>
          <cell r="D33">
            <v>1.3807453442224837</v>
          </cell>
          <cell r="E33">
            <v>1.1228607125483316</v>
          </cell>
        </row>
        <row r="34">
          <cell r="B34">
            <v>2.1397095214616133</v>
          </cell>
          <cell r="C34">
            <v>1.6531702854151078</v>
          </cell>
          <cell r="D34">
            <v>1.3851300540050899</v>
          </cell>
          <cell r="E34">
            <v>1.1240088621103965</v>
          </cell>
        </row>
        <row r="35">
          <cell r="B35">
            <v>2.1588354006400148</v>
          </cell>
          <cell r="C35">
            <v>1.6616067866998407</v>
          </cell>
          <cell r="D35">
            <v>1.3892892346307479</v>
          </cell>
          <cell r="E35">
            <v>1.1250934106753725</v>
          </cell>
        </row>
        <row r="36">
          <cell r="B36">
            <v>2.1771696579778843</v>
          </cell>
          <cell r="C36">
            <v>1.6696341063126057</v>
          </cell>
          <cell r="D36">
            <v>1.3932305817787189</v>
          </cell>
          <cell r="E36">
            <v>1.1261170978966748</v>
          </cell>
        </row>
        <row r="37">
          <cell r="B37">
            <v>2.1947194207012344</v>
          </cell>
          <cell r="C37">
            <v>1.6772635356266739</v>
          </cell>
          <cell r="D37">
            <v>1.3969620959152593</v>
          </cell>
          <cell r="E37">
            <v>1.1270826660251934</v>
          </cell>
        </row>
        <row r="38">
          <cell r="B38">
            <v>2.21149521984885</v>
          </cell>
          <cell r="C38">
            <v>1.6845072592144597</v>
          </cell>
          <cell r="D38">
            <v>1.400491984166915</v>
          </cell>
          <cell r="E38">
            <v>1.1279928390272951</v>
          </cell>
        </row>
        <row r="39">
          <cell r="B39">
            <v>2.227510564067392</v>
          </cell>
          <cell r="C39">
            <v>1.6913781584006786</v>
          </cell>
          <cell r="D39">
            <v>1.4038285731072564</v>
          </cell>
          <cell r="E39">
            <v>1.1288503048664498</v>
          </cell>
        </row>
        <row r="40">
          <cell r="B40">
            <v>2.2427815260054618</v>
          </cell>
          <cell r="C40">
            <v>1.6978896322100094</v>
          </cell>
          <cell r="D40">
            <v>1.4069802321386589</v>
          </cell>
          <cell r="E40">
            <v>1.1296577006997475</v>
          </cell>
        </row>
        <row r="41">
          <cell r="B41">
            <v>2.2573263467790592</v>
          </cell>
          <cell r="C41">
            <v>1.704055435998824</v>
          </cell>
          <cell r="D41">
            <v>1.4099553069871085</v>
          </cell>
          <cell r="E41">
            <v>1.130417600729188</v>
          </cell>
        </row>
        <row r="42">
          <cell r="B42">
            <v>2.2711650627115909</v>
          </cell>
          <cell r="C42">
            <v>1.7098895376349137</v>
          </cell>
          <cell r="D42">
            <v>1.412762062709255</v>
          </cell>
          <cell r="E42">
            <v>1.1311325064449413</v>
          </cell>
        </row>
        <row r="43">
          <cell r="B43">
            <v>2.2843191573858315</v>
          </cell>
          <cell r="C43">
            <v>1.7154059907488186</v>
          </cell>
          <cell r="D43">
            <v>1.4154086355311919</v>
          </cell>
          <cell r="E43">
            <v>1.1318048390019744</v>
          </cell>
        </row>
        <row r="44">
          <cell r="B44">
            <v>2.2968112410030495</v>
          </cell>
          <cell r="C44">
            <v>1.7206188243182599</v>
          </cell>
          <cell r="D44">
            <v>1.4179029927915028</v>
          </cell>
          <cell r="E44">
            <v>1.1324369334808082</v>
          </cell>
        </row>
        <row r="45">
          <cell r="B45">
            <v>2.3086647581372977</v>
          </cell>
          <cell r="C45">
            <v>1.7255419476549965</v>
          </cell>
          <cell r="D45">
            <v>1.4202529002412398</v>
          </cell>
          <cell r="E45">
            <v>1.1330310347962775</v>
          </cell>
        </row>
        <row r="46">
          <cell r="B46">
            <v>2.3199037242035381</v>
          </cell>
          <cell r="C46">
            <v>1.7301890697320621</v>
          </cell>
          <cell r="D46">
            <v>1.4224658959552325</v>
          </cell>
          <cell r="E46">
            <v>1.1335892950338029</v>
          </cell>
        </row>
      </sheetData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CO2_rcp8p5_1950_2099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2_rcp6p0_1950_2099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2_rcp4p5_1950_2099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O2_rcp2p6_1950_2099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52"/>
  <sheetViews>
    <sheetView workbookViewId="0">
      <selection activeCell="D153" sqref="D153"/>
    </sheetView>
  </sheetViews>
  <sheetFormatPr defaultRowHeight="15"/>
  <cols>
    <col min="3" max="3" width="5" bestFit="1" customWidth="1"/>
    <col min="4" max="4" width="16.28515625" customWidth="1"/>
    <col min="8" max="8" width="10" bestFit="1" customWidth="1"/>
    <col min="13" max="13" width="10" bestFit="1" customWidth="1"/>
    <col min="16" max="16" width="10.5703125" style="8" bestFit="1" customWidth="1"/>
    <col min="17" max="17" width="9.5703125" style="9" bestFit="1" customWidth="1"/>
    <col min="18" max="18" width="11.5703125" style="10" bestFit="1" customWidth="1"/>
    <col min="19" max="19" width="14.85546875" style="4" bestFit="1" customWidth="1"/>
    <col min="20" max="20" width="16.7109375" style="4" bestFit="1" customWidth="1"/>
    <col min="21" max="21" width="23" style="12" customWidth="1"/>
  </cols>
  <sheetData>
    <row r="1" spans="1:21">
      <c r="A1" t="s">
        <v>0</v>
      </c>
      <c r="B1" t="s">
        <v>1</v>
      </c>
      <c r="C1" t="s">
        <v>13</v>
      </c>
      <c r="D1" t="s">
        <v>14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5" t="s">
        <v>18</v>
      </c>
      <c r="Q1" s="6" t="s">
        <v>19</v>
      </c>
      <c r="R1" s="7" t="s">
        <v>17</v>
      </c>
      <c r="S1" s="3" t="s">
        <v>15</v>
      </c>
      <c r="T1" s="3" t="s">
        <v>16</v>
      </c>
      <c r="U1" s="11" t="s">
        <v>20</v>
      </c>
    </row>
    <row r="2" spans="1:21">
      <c r="A2">
        <v>1</v>
      </c>
      <c r="B2">
        <f>A2+273.13</f>
        <v>274.13</v>
      </c>
      <c r="C2">
        <v>1950</v>
      </c>
      <c r="D2">
        <v>310.75</v>
      </c>
      <c r="E2">
        <v>8.3143999999999991</v>
      </c>
      <c r="F2">
        <v>59400</v>
      </c>
      <c r="G2" s="1">
        <v>24190000000000</v>
      </c>
      <c r="H2">
        <v>109600</v>
      </c>
      <c r="I2" s="1">
        <v>1.976E+22</v>
      </c>
      <c r="J2">
        <v>13913.5</v>
      </c>
      <c r="K2" s="1">
        <v>8240</v>
      </c>
      <c r="L2">
        <v>-42896.9</v>
      </c>
      <c r="M2">
        <v>7.8700000000000002E-5</v>
      </c>
      <c r="N2">
        <v>368.86</v>
      </c>
      <c r="O2">
        <v>20.9</v>
      </c>
      <c r="P2" s="8">
        <f>$I$2*EXP(-$H$2/($E$2*293.63))</f>
        <v>629.4749303890145</v>
      </c>
      <c r="Q2" s="9">
        <f>$K$2*EXP(-$J$2/($E$2*$B$21))</f>
        <v>27.329060009951217</v>
      </c>
      <c r="R2" s="10">
        <f>$M$2*EXP(-$L$2/($E$2*$B$21))</f>
        <v>3466.9362108017231</v>
      </c>
      <c r="S2" s="4">
        <f>(D2-(20.9/(2*$R$2)))/(368.86-(20.9/(2*$R$2)))</f>
        <v>0.84245926677465666</v>
      </c>
      <c r="T2" s="4">
        <f>($P$2*(1+($O$2/$Q$2))+$N$2)/($P$2*(1+($O$2/$Q$2))+D2)</f>
        <v>1.0408759533781984</v>
      </c>
      <c r="U2" s="12">
        <f>S2*T2</f>
        <v>0.87689559248636872</v>
      </c>
    </row>
    <row r="3" spans="1:21">
      <c r="A3">
        <v>2</v>
      </c>
      <c r="B3">
        <f t="shared" ref="B3:B36" si="0">A3+273.13</f>
        <v>275.13</v>
      </c>
      <c r="C3">
        <v>1951</v>
      </c>
      <c r="D3">
        <v>311.10000000000002</v>
      </c>
      <c r="S3" s="4">
        <f t="shared" ref="S3:S66" si="1">(D3-(20.9/(2*$R$2)))/(368.86-(20.9/(2*$R$2)))</f>
        <v>0.8434081440183131</v>
      </c>
      <c r="T3" s="4">
        <f t="shared" ref="T3:T66" si="2">($P$2*(1+($O$2/$Q$2))+$N$2)/($P$2*(1+($O$2/$Q$2))+D3)</f>
        <v>1.0406197545552751</v>
      </c>
      <c r="U3" s="12">
        <f t="shared" ref="U3:U66" si="3">S3*T3</f>
        <v>0.87766717581825715</v>
      </c>
    </row>
    <row r="4" spans="1:21">
      <c r="A4">
        <v>3</v>
      </c>
      <c r="B4">
        <f t="shared" si="0"/>
        <v>276.13</v>
      </c>
      <c r="C4">
        <v>1952</v>
      </c>
      <c r="D4">
        <v>311.5</v>
      </c>
      <c r="S4" s="4">
        <f t="shared" si="1"/>
        <v>0.84449257515392029</v>
      </c>
      <c r="T4" s="4">
        <f t="shared" si="2"/>
        <v>1.0403271102901976</v>
      </c>
      <c r="U4" s="12">
        <f t="shared" si="3"/>
        <v>0.87854852037140541</v>
      </c>
    </row>
    <row r="5" spans="1:21">
      <c r="A5">
        <v>4</v>
      </c>
      <c r="B5">
        <f t="shared" si="0"/>
        <v>277.13</v>
      </c>
      <c r="C5">
        <v>1953</v>
      </c>
      <c r="D5">
        <v>311.92500000000001</v>
      </c>
      <c r="S5" s="4">
        <f t="shared" si="1"/>
        <v>0.84564478323550296</v>
      </c>
      <c r="T5" s="4">
        <f t="shared" si="2"/>
        <v>1.0400163560524882</v>
      </c>
      <c r="U5" s="12">
        <f t="shared" si="3"/>
        <v>0.87948440597538402</v>
      </c>
    </row>
    <row r="6" spans="1:21">
      <c r="A6">
        <v>5</v>
      </c>
      <c r="B6">
        <f t="shared" si="0"/>
        <v>278.13</v>
      </c>
      <c r="C6">
        <v>1954</v>
      </c>
      <c r="D6">
        <v>312.42500000000001</v>
      </c>
      <c r="S6" s="4">
        <f t="shared" si="1"/>
        <v>0.84700032215501209</v>
      </c>
      <c r="T6" s="4">
        <f t="shared" si="2"/>
        <v>1.0396510004311343</v>
      </c>
      <c r="U6" s="12">
        <f t="shared" si="3"/>
        <v>0.8805847322939514</v>
      </c>
    </row>
    <row r="7" spans="1:21">
      <c r="A7">
        <v>6</v>
      </c>
      <c r="B7">
        <f t="shared" si="0"/>
        <v>279.13</v>
      </c>
      <c r="C7">
        <v>1955</v>
      </c>
      <c r="D7">
        <v>313</v>
      </c>
      <c r="S7" s="4">
        <f t="shared" si="1"/>
        <v>0.84855919191244744</v>
      </c>
      <c r="T7" s="4">
        <f t="shared" si="2"/>
        <v>1.0392311586805449</v>
      </c>
      <c r="U7" s="12">
        <f t="shared" si="3"/>
        <v>0.88184915222019966</v>
      </c>
    </row>
    <row r="8" spans="1:21">
      <c r="A8">
        <v>7</v>
      </c>
      <c r="B8">
        <f t="shared" si="0"/>
        <v>280.13</v>
      </c>
      <c r="C8">
        <v>1956</v>
      </c>
      <c r="D8">
        <v>313.60000000000002</v>
      </c>
      <c r="S8" s="4">
        <f t="shared" si="1"/>
        <v>0.85018583861585839</v>
      </c>
      <c r="T8" s="4">
        <f t="shared" si="2"/>
        <v>1.0387934243124943</v>
      </c>
      <c r="U8" s="12">
        <f t="shared" si="3"/>
        <v>0.88316745859775725</v>
      </c>
    </row>
    <row r="9" spans="1:21">
      <c r="A9">
        <v>8</v>
      </c>
      <c r="B9">
        <f t="shared" si="0"/>
        <v>281.13</v>
      </c>
      <c r="C9">
        <v>1957</v>
      </c>
      <c r="D9">
        <v>314.22500000000002</v>
      </c>
      <c r="S9" s="4">
        <f t="shared" si="1"/>
        <v>0.85188026226524471</v>
      </c>
      <c r="T9" s="4">
        <f t="shared" si="2"/>
        <v>1.038337842963849</v>
      </c>
      <c r="U9" s="12">
        <f t="shared" si="3"/>
        <v>0.88453951398397213</v>
      </c>
    </row>
    <row r="10" spans="1:21">
      <c r="A10">
        <v>9</v>
      </c>
      <c r="B10">
        <f t="shared" si="0"/>
        <v>282.13</v>
      </c>
      <c r="C10">
        <v>1958</v>
      </c>
      <c r="D10">
        <v>314.84800000000001</v>
      </c>
      <c r="S10" s="4">
        <f t="shared" si="1"/>
        <v>0.85356926375895292</v>
      </c>
      <c r="T10" s="4">
        <f t="shared" si="2"/>
        <v>1.0378841169922948</v>
      </c>
      <c r="U10" s="12">
        <f t="shared" si="3"/>
        <v>0.88590598160822398</v>
      </c>
    </row>
    <row r="11" spans="1:21">
      <c r="A11">
        <v>10</v>
      </c>
      <c r="B11">
        <f t="shared" si="0"/>
        <v>283.13</v>
      </c>
      <c r="C11">
        <v>1959</v>
      </c>
      <c r="D11">
        <v>315.5</v>
      </c>
      <c r="S11" s="4">
        <f t="shared" si="1"/>
        <v>0.85533688650999273</v>
      </c>
      <c r="T11" s="4">
        <f t="shared" si="2"/>
        <v>1.0374096950052187</v>
      </c>
      <c r="U11" s="12">
        <f t="shared" si="3"/>
        <v>0.88733477856104492</v>
      </c>
    </row>
    <row r="12" spans="1:21">
      <c r="A12">
        <v>11</v>
      </c>
      <c r="B12">
        <f t="shared" si="0"/>
        <v>284.13</v>
      </c>
      <c r="C12">
        <v>1960</v>
      </c>
      <c r="D12">
        <v>316.27300000000002</v>
      </c>
      <c r="S12" s="4">
        <f t="shared" si="1"/>
        <v>0.85743254967955385</v>
      </c>
      <c r="T12" s="4">
        <f t="shared" si="2"/>
        <v>1.0368477900695805</v>
      </c>
      <c r="U12" s="12">
        <f t="shared" si="3"/>
        <v>0.88902704426897117</v>
      </c>
    </row>
    <row r="13" spans="1:21">
      <c r="A13">
        <v>12</v>
      </c>
      <c r="B13">
        <f t="shared" si="0"/>
        <v>285.13</v>
      </c>
      <c r="C13">
        <v>1961</v>
      </c>
      <c r="D13">
        <v>317.07499999999999</v>
      </c>
      <c r="S13" s="4">
        <f t="shared" si="1"/>
        <v>0.85960683410644623</v>
      </c>
      <c r="T13" s="4">
        <f t="shared" si="2"/>
        <v>1.0362654476366591</v>
      </c>
      <c r="U13" s="12">
        <f t="shared" si="3"/>
        <v>0.89078086073684781</v>
      </c>
    </row>
    <row r="14" spans="1:21">
      <c r="A14">
        <v>13</v>
      </c>
      <c r="B14">
        <f t="shared" si="0"/>
        <v>286.13</v>
      </c>
      <c r="C14">
        <v>1962</v>
      </c>
      <c r="D14">
        <v>317.79500000000002</v>
      </c>
      <c r="S14" s="4">
        <f t="shared" si="1"/>
        <v>0.86155881015053937</v>
      </c>
      <c r="T14" s="4">
        <f t="shared" si="2"/>
        <v>1.0357432034065948</v>
      </c>
      <c r="U14" s="12">
        <f t="shared" si="3"/>
        <v>0.89235368194849385</v>
      </c>
    </row>
    <row r="15" spans="1:21">
      <c r="A15">
        <v>14</v>
      </c>
      <c r="B15">
        <f t="shared" si="0"/>
        <v>287.13</v>
      </c>
      <c r="C15">
        <v>1963</v>
      </c>
      <c r="D15">
        <v>318.39800000000002</v>
      </c>
      <c r="S15" s="4">
        <f t="shared" si="1"/>
        <v>0.86319359008746732</v>
      </c>
      <c r="T15" s="4">
        <f t="shared" si="2"/>
        <v>1.0353062287242056</v>
      </c>
      <c r="U15" s="12">
        <f t="shared" si="3"/>
        <v>0.8936697004123636</v>
      </c>
    </row>
    <row r="16" spans="1:21">
      <c r="A16">
        <v>15</v>
      </c>
      <c r="B16">
        <f t="shared" si="0"/>
        <v>288.13</v>
      </c>
      <c r="C16">
        <v>1964</v>
      </c>
      <c r="D16">
        <v>318.92500000000001</v>
      </c>
      <c r="S16" s="4">
        <f t="shared" si="1"/>
        <v>0.86462232810862982</v>
      </c>
      <c r="T16" s="4">
        <f t="shared" si="2"/>
        <v>1.034924630619197</v>
      </c>
      <c r="U16" s="12">
        <f t="shared" si="3"/>
        <v>0.8948189435429339</v>
      </c>
    </row>
    <row r="17" spans="1:21">
      <c r="A17">
        <v>16</v>
      </c>
      <c r="B17">
        <f t="shared" si="0"/>
        <v>289.13</v>
      </c>
      <c r="C17">
        <v>1965</v>
      </c>
      <c r="D17">
        <v>319.64800000000002</v>
      </c>
      <c r="S17" s="4">
        <f t="shared" si="1"/>
        <v>0.86658243738623997</v>
      </c>
      <c r="T17" s="4">
        <f t="shared" si="2"/>
        <v>1.0344015673371945</v>
      </c>
      <c r="U17" s="12">
        <f t="shared" si="3"/>
        <v>0.89639423145921282</v>
      </c>
    </row>
    <row r="18" spans="1:21">
      <c r="A18">
        <v>17</v>
      </c>
      <c r="B18">
        <f t="shared" si="0"/>
        <v>290.13</v>
      </c>
      <c r="C18">
        <v>1966</v>
      </c>
      <c r="D18">
        <v>320.64800000000002</v>
      </c>
      <c r="S18" s="4">
        <f t="shared" si="1"/>
        <v>0.86929351522525811</v>
      </c>
      <c r="T18" s="4">
        <f t="shared" si="2"/>
        <v>1.0336789757560858</v>
      </c>
      <c r="U18" s="12">
        <f t="shared" si="3"/>
        <v>0.89857043044945217</v>
      </c>
    </row>
    <row r="19" spans="1:21">
      <c r="A19">
        <v>18</v>
      </c>
      <c r="B19">
        <f t="shared" si="0"/>
        <v>291.13</v>
      </c>
      <c r="C19">
        <v>1967</v>
      </c>
      <c r="D19">
        <v>321.60500000000002</v>
      </c>
      <c r="S19" s="4">
        <f t="shared" si="1"/>
        <v>0.8718880167171984</v>
      </c>
      <c r="T19" s="4">
        <f t="shared" si="2"/>
        <v>1.0329884003461043</v>
      </c>
      <c r="U19" s="12">
        <f t="shared" si="3"/>
        <v>0.90065020766963622</v>
      </c>
    </row>
    <row r="20" spans="1:21">
      <c r="A20">
        <v>19</v>
      </c>
      <c r="B20">
        <f t="shared" si="0"/>
        <v>292.13</v>
      </c>
      <c r="C20">
        <v>1968</v>
      </c>
      <c r="D20">
        <v>322.63499999999999</v>
      </c>
      <c r="S20" s="4">
        <f t="shared" si="1"/>
        <v>0.87468042689138703</v>
      </c>
      <c r="T20" s="4">
        <f t="shared" si="2"/>
        <v>1.032246178048305</v>
      </c>
      <c r="U20" s="12">
        <f t="shared" si="3"/>
        <v>0.90288552767229413</v>
      </c>
    </row>
    <row r="21" spans="1:21">
      <c r="A21">
        <v>20</v>
      </c>
      <c r="B21" s="2">
        <f t="shared" si="0"/>
        <v>293.13</v>
      </c>
      <c r="C21">
        <v>1969</v>
      </c>
      <c r="D21">
        <v>323.90300000000002</v>
      </c>
      <c r="S21" s="4">
        <f t="shared" si="1"/>
        <v>0.87811807359126215</v>
      </c>
      <c r="T21" s="4">
        <f t="shared" si="2"/>
        <v>1.0313339154259737</v>
      </c>
      <c r="U21" s="12">
        <f t="shared" si="3"/>
        <v>0.90563295104318975</v>
      </c>
    </row>
    <row r="22" spans="1:21">
      <c r="A22">
        <v>21</v>
      </c>
      <c r="B22">
        <f t="shared" si="0"/>
        <v>294.13</v>
      </c>
      <c r="C22">
        <v>1970</v>
      </c>
      <c r="D22">
        <v>324.98500000000001</v>
      </c>
      <c r="S22" s="4">
        <f t="shared" si="1"/>
        <v>0.88105145981307975</v>
      </c>
      <c r="T22" s="4">
        <f t="shared" si="2"/>
        <v>1.0305567445546671</v>
      </c>
      <c r="U22" s="12">
        <f t="shared" si="3"/>
        <v>0.90797352421010458</v>
      </c>
    </row>
    <row r="23" spans="1:21">
      <c r="A23">
        <v>22</v>
      </c>
      <c r="B23">
        <f t="shared" si="0"/>
        <v>295.13</v>
      </c>
      <c r="C23">
        <v>1971</v>
      </c>
      <c r="D23">
        <v>325.85500000000002</v>
      </c>
      <c r="S23" s="4">
        <f t="shared" si="1"/>
        <v>0.88341009753302546</v>
      </c>
      <c r="T23" s="4">
        <f t="shared" si="2"/>
        <v>1.0299326964732145</v>
      </c>
      <c r="U23" s="12">
        <f t="shared" si="3"/>
        <v>0.90985294384385429</v>
      </c>
    </row>
    <row r="24" spans="1:21">
      <c r="A24">
        <v>23</v>
      </c>
      <c r="B24">
        <f t="shared" si="0"/>
        <v>296.13</v>
      </c>
      <c r="C24">
        <v>1972</v>
      </c>
      <c r="D24">
        <v>327.14</v>
      </c>
      <c r="S24" s="4">
        <f t="shared" si="1"/>
        <v>0.88689383255616372</v>
      </c>
      <c r="T24" s="4">
        <f t="shared" si="2"/>
        <v>1.0290123515833771</v>
      </c>
      <c r="U24" s="12">
        <f t="shared" si="3"/>
        <v>0.91262470824341191</v>
      </c>
    </row>
    <row r="25" spans="1:21">
      <c r="A25">
        <v>24</v>
      </c>
      <c r="B25">
        <f t="shared" si="0"/>
        <v>297.13</v>
      </c>
      <c r="C25">
        <v>1973</v>
      </c>
      <c r="D25">
        <v>328.678</v>
      </c>
      <c r="S25" s="4">
        <f t="shared" si="1"/>
        <v>0.8910634702725736</v>
      </c>
      <c r="T25" s="4">
        <f t="shared" si="2"/>
        <v>1.0279129627780983</v>
      </c>
      <c r="U25" s="12">
        <f t="shared" si="3"/>
        <v>0.91593569175121503</v>
      </c>
    </row>
    <row r="26" spans="1:21">
      <c r="A26">
        <v>25</v>
      </c>
      <c r="B26">
        <f t="shared" si="0"/>
        <v>298.13</v>
      </c>
      <c r="C26">
        <v>1974</v>
      </c>
      <c r="D26">
        <v>329.74299999999999</v>
      </c>
      <c r="S26" s="4">
        <f t="shared" si="1"/>
        <v>0.89395076817112795</v>
      </c>
      <c r="T26" s="4">
        <f t="shared" si="2"/>
        <v>1.0271530580295507</v>
      </c>
      <c r="U26" s="12">
        <f t="shared" si="3"/>
        <v>0.91822426525484002</v>
      </c>
    </row>
    <row r="27" spans="1:21">
      <c r="A27">
        <v>26</v>
      </c>
      <c r="B27">
        <f t="shared" si="0"/>
        <v>299.13</v>
      </c>
      <c r="C27">
        <v>1975</v>
      </c>
      <c r="D27">
        <v>330.58499999999998</v>
      </c>
      <c r="S27" s="4">
        <f t="shared" si="1"/>
        <v>0.89623349571158117</v>
      </c>
      <c r="T27" s="4">
        <f t="shared" si="2"/>
        <v>1.0265530643120513</v>
      </c>
      <c r="U27" s="12">
        <f t="shared" si="3"/>
        <v>0.92003124136182535</v>
      </c>
    </row>
    <row r="28" spans="1:21">
      <c r="A28">
        <v>27</v>
      </c>
      <c r="B28">
        <f t="shared" si="0"/>
        <v>300.13</v>
      </c>
      <c r="C28">
        <v>1976</v>
      </c>
      <c r="D28">
        <v>331.74799999999999</v>
      </c>
      <c r="S28" s="4">
        <f t="shared" si="1"/>
        <v>0.89938647923835924</v>
      </c>
      <c r="T28" s="4">
        <f t="shared" si="2"/>
        <v>1.0257254836991967</v>
      </c>
      <c r="U28" s="12">
        <f t="shared" si="3"/>
        <v>0.92252363144928351</v>
      </c>
    </row>
    <row r="29" spans="1:21">
      <c r="A29">
        <v>28</v>
      </c>
      <c r="B29">
        <f t="shared" si="0"/>
        <v>301.13</v>
      </c>
      <c r="C29">
        <v>1977</v>
      </c>
      <c r="D29">
        <v>333.27300000000002</v>
      </c>
      <c r="S29" s="4">
        <f t="shared" si="1"/>
        <v>0.90352087294286199</v>
      </c>
      <c r="T29" s="4">
        <f t="shared" si="2"/>
        <v>1.024642326911509</v>
      </c>
      <c r="U29" s="12">
        <f t="shared" si="3"/>
        <v>0.92578572966529205</v>
      </c>
    </row>
    <row r="30" spans="1:21">
      <c r="A30">
        <v>29</v>
      </c>
      <c r="B30">
        <f t="shared" si="0"/>
        <v>302.13</v>
      </c>
      <c r="C30">
        <v>1978</v>
      </c>
      <c r="D30">
        <v>334.84800000000001</v>
      </c>
      <c r="S30" s="4">
        <f t="shared" si="1"/>
        <v>0.90779082053931548</v>
      </c>
      <c r="T30" s="4">
        <f t="shared" si="2"/>
        <v>1.0235260555127323</v>
      </c>
      <c r="U30" s="12">
        <f t="shared" si="3"/>
        <v>0.92914755777727231</v>
      </c>
    </row>
    <row r="31" spans="1:21">
      <c r="A31">
        <v>30</v>
      </c>
      <c r="B31">
        <f t="shared" si="0"/>
        <v>303.13</v>
      </c>
      <c r="C31">
        <v>1979</v>
      </c>
      <c r="D31">
        <v>336.52499999999998</v>
      </c>
      <c r="S31" s="4">
        <f t="shared" si="1"/>
        <v>0.9123372980753488</v>
      </c>
      <c r="T31" s="4">
        <f t="shared" si="2"/>
        <v>1.0223401627133428</v>
      </c>
      <c r="U31" s="12">
        <f t="shared" si="3"/>
        <v>0.9327190617638037</v>
      </c>
    </row>
    <row r="32" spans="1:21">
      <c r="A32">
        <v>31</v>
      </c>
      <c r="B32">
        <f t="shared" si="0"/>
        <v>304.13</v>
      </c>
      <c r="C32">
        <v>1980</v>
      </c>
      <c r="D32">
        <v>338.36</v>
      </c>
      <c r="S32" s="4">
        <f t="shared" si="1"/>
        <v>0.91731212590994715</v>
      </c>
      <c r="T32" s="4">
        <f t="shared" si="2"/>
        <v>1.021045684607482</v>
      </c>
      <c r="U32" s="12">
        <f t="shared" si="3"/>
        <v>0.93661758759846669</v>
      </c>
    </row>
    <row r="33" spans="1:21">
      <c r="A33">
        <v>32</v>
      </c>
      <c r="B33">
        <f t="shared" si="0"/>
        <v>305.13</v>
      </c>
      <c r="C33">
        <v>1981</v>
      </c>
      <c r="D33">
        <v>339.72800000000001</v>
      </c>
      <c r="S33" s="4">
        <f t="shared" si="1"/>
        <v>0.92102088039372398</v>
      </c>
      <c r="T33" s="4">
        <f t="shared" si="2"/>
        <v>1.0200827767498548</v>
      </c>
      <c r="U33" s="12">
        <f t="shared" si="3"/>
        <v>0.93951753711662589</v>
      </c>
    </row>
    <row r="34" spans="1:21">
      <c r="A34">
        <v>33</v>
      </c>
      <c r="B34">
        <f t="shared" si="0"/>
        <v>306.13</v>
      </c>
      <c r="C34">
        <v>1982</v>
      </c>
      <c r="D34">
        <v>340.79300000000001</v>
      </c>
      <c r="S34" s="4">
        <f t="shared" si="1"/>
        <v>0.92390817829227823</v>
      </c>
      <c r="T34" s="4">
        <f t="shared" si="2"/>
        <v>1.0193344009278806</v>
      </c>
      <c r="U34" s="12">
        <f t="shared" si="3"/>
        <v>0.94177138943192895</v>
      </c>
    </row>
    <row r="35" spans="1:21">
      <c r="A35">
        <v>34</v>
      </c>
      <c r="B35">
        <f t="shared" si="0"/>
        <v>307.13</v>
      </c>
      <c r="C35">
        <v>1983</v>
      </c>
      <c r="D35">
        <v>342.19799999999998</v>
      </c>
      <c r="S35" s="4">
        <f t="shared" si="1"/>
        <v>0.92771724265609867</v>
      </c>
      <c r="T35" s="4">
        <f t="shared" si="2"/>
        <v>1.0183487852583564</v>
      </c>
      <c r="U35" s="12">
        <f t="shared" si="3"/>
        <v>0.94473972712206988</v>
      </c>
    </row>
    <row r="36" spans="1:21">
      <c r="A36">
        <v>35</v>
      </c>
      <c r="B36">
        <f t="shared" si="0"/>
        <v>308.13</v>
      </c>
      <c r="C36">
        <v>1984</v>
      </c>
      <c r="D36">
        <v>343.78300000000002</v>
      </c>
      <c r="S36" s="4">
        <f t="shared" si="1"/>
        <v>0.9320143010309424</v>
      </c>
      <c r="T36" s="4">
        <f t="shared" si="2"/>
        <v>1.0172391839981525</v>
      </c>
      <c r="U36" s="12">
        <f t="shared" si="3"/>
        <v>0.94808146705532426</v>
      </c>
    </row>
    <row r="37" spans="1:21">
      <c r="C37">
        <v>1985</v>
      </c>
      <c r="D37">
        <v>345.28300000000002</v>
      </c>
      <c r="S37" s="4">
        <f t="shared" si="1"/>
        <v>0.93608091778946967</v>
      </c>
      <c r="T37" s="4">
        <f t="shared" si="2"/>
        <v>1.0161913128999107</v>
      </c>
      <c r="U37" s="12">
        <f t="shared" si="3"/>
        <v>0.95123729682903457</v>
      </c>
    </row>
    <row r="38" spans="1:21">
      <c r="C38">
        <v>1986</v>
      </c>
      <c r="D38">
        <v>346.798</v>
      </c>
      <c r="S38" s="4">
        <f t="shared" si="1"/>
        <v>0.94018820071558207</v>
      </c>
      <c r="T38" s="4">
        <f t="shared" si="2"/>
        <v>1.0151351521547092</v>
      </c>
      <c r="U38" s="12">
        <f t="shared" si="3"/>
        <v>0.95441809218747464</v>
      </c>
    </row>
    <row r="39" spans="1:21">
      <c r="C39">
        <v>1987</v>
      </c>
      <c r="D39">
        <v>348.64499999999998</v>
      </c>
      <c r="S39" s="4">
        <f t="shared" si="1"/>
        <v>0.94519556148424844</v>
      </c>
      <c r="T39" s="4">
        <f t="shared" si="2"/>
        <v>1.0138505083413309</v>
      </c>
      <c r="U39" s="12">
        <f t="shared" si="3"/>
        <v>0.95828700049277504</v>
      </c>
    </row>
    <row r="40" spans="1:21">
      <c r="C40">
        <v>1988</v>
      </c>
      <c r="D40">
        <v>350.738</v>
      </c>
      <c r="S40" s="4">
        <f t="shared" si="1"/>
        <v>0.95086984740131353</v>
      </c>
      <c r="T40" s="4">
        <f t="shared" si="2"/>
        <v>1.0123986883587353</v>
      </c>
      <c r="U40" s="12">
        <f t="shared" si="3"/>
        <v>0.96265938630896053</v>
      </c>
    </row>
    <row r="41" spans="1:21">
      <c r="C41">
        <v>1989</v>
      </c>
      <c r="D41">
        <v>352.488</v>
      </c>
      <c r="S41" s="4">
        <f t="shared" si="1"/>
        <v>0.95561423361959519</v>
      </c>
      <c r="T41" s="4">
        <f t="shared" si="2"/>
        <v>1.0111879799318657</v>
      </c>
      <c r="U41" s="12">
        <f t="shared" si="3"/>
        <v>0.9663056264879365</v>
      </c>
    </row>
    <row r="42" spans="1:21">
      <c r="C42">
        <v>1990</v>
      </c>
      <c r="D42">
        <v>353.85500000000002</v>
      </c>
      <c r="S42" s="4">
        <f t="shared" si="1"/>
        <v>0.95932027702553302</v>
      </c>
      <c r="T42" s="4">
        <f t="shared" si="2"/>
        <v>1.0102442562633986</v>
      </c>
      <c r="U42" s="12">
        <f t="shared" si="3"/>
        <v>0.96914779978205712</v>
      </c>
    </row>
    <row r="43" spans="1:21">
      <c r="C43">
        <v>1991</v>
      </c>
      <c r="D43">
        <v>355.01799999999997</v>
      </c>
      <c r="S43" s="4">
        <f t="shared" si="1"/>
        <v>0.96247326055231097</v>
      </c>
      <c r="T43" s="4">
        <f t="shared" si="2"/>
        <v>1.009442751988634</v>
      </c>
      <c r="U43" s="12">
        <f t="shared" si="3"/>
        <v>0.97156165684739837</v>
      </c>
    </row>
    <row r="44" spans="1:21">
      <c r="C44">
        <v>1992</v>
      </c>
      <c r="D44">
        <v>355.88499999999999</v>
      </c>
      <c r="S44" s="4">
        <f t="shared" si="1"/>
        <v>0.96482376503873979</v>
      </c>
      <c r="T44" s="4">
        <f t="shared" si="2"/>
        <v>1.0088460688825449</v>
      </c>
      <c r="U44" s="12">
        <f t="shared" si="3"/>
        <v>0.97335866252378878</v>
      </c>
    </row>
    <row r="45" spans="1:21">
      <c r="C45">
        <v>1993</v>
      </c>
      <c r="D45">
        <v>356.77800000000002</v>
      </c>
      <c r="S45" s="4">
        <f t="shared" si="1"/>
        <v>0.96724475754898298</v>
      </c>
      <c r="T45" s="4">
        <f t="shared" si="2"/>
        <v>1.0082322291652674</v>
      </c>
      <c r="U45" s="12">
        <f t="shared" si="3"/>
        <v>0.97520733805202975</v>
      </c>
    </row>
    <row r="46" spans="1:21">
      <c r="C46">
        <v>1994</v>
      </c>
      <c r="D46">
        <v>358.12799999999999</v>
      </c>
      <c r="S46" s="4">
        <f t="shared" si="1"/>
        <v>0.97090471263165734</v>
      </c>
      <c r="T46" s="4">
        <f t="shared" si="2"/>
        <v>1.0073056689109197</v>
      </c>
      <c r="U46" s="12">
        <f t="shared" si="3"/>
        <v>0.97799782100619581</v>
      </c>
    </row>
    <row r="47" spans="1:21">
      <c r="C47">
        <v>1995</v>
      </c>
      <c r="D47">
        <v>359.83800000000002</v>
      </c>
      <c r="S47" s="4">
        <f t="shared" si="1"/>
        <v>0.97554065573637849</v>
      </c>
      <c r="T47" s="4">
        <f t="shared" si="2"/>
        <v>1.0061344678424995</v>
      </c>
      <c r="U47" s="12">
        <f t="shared" si="3"/>
        <v>0.98152507851804416</v>
      </c>
    </row>
    <row r="48" spans="1:21">
      <c r="C48">
        <v>1996</v>
      </c>
      <c r="D48">
        <v>361.46300000000002</v>
      </c>
      <c r="S48" s="4">
        <f t="shared" si="1"/>
        <v>0.97994615722478295</v>
      </c>
      <c r="T48" s="4">
        <f t="shared" si="2"/>
        <v>1.005024005406961</v>
      </c>
      <c r="U48" s="12">
        <f t="shared" si="3"/>
        <v>0.9848694120172109</v>
      </c>
    </row>
    <row r="49" spans="3:21">
      <c r="C49">
        <v>1997</v>
      </c>
      <c r="D49">
        <v>363.15499999999997</v>
      </c>
      <c r="S49" s="4">
        <f t="shared" si="1"/>
        <v>0.98453330092840152</v>
      </c>
      <c r="T49" s="4">
        <f t="shared" si="2"/>
        <v>1.0038703596594594</v>
      </c>
      <c r="U49" s="12">
        <f t="shared" si="3"/>
        <v>0.98834379889970914</v>
      </c>
    </row>
    <row r="50" spans="3:21">
      <c r="C50">
        <v>1998</v>
      </c>
      <c r="D50">
        <v>365.32299999999998</v>
      </c>
      <c r="S50" s="4">
        <f t="shared" si="1"/>
        <v>0.99041091768339284</v>
      </c>
      <c r="T50" s="4">
        <f t="shared" si="2"/>
        <v>1.002396031054043</v>
      </c>
      <c r="U50" s="12">
        <f t="shared" si="3"/>
        <v>0.99278397299842547</v>
      </c>
    </row>
    <row r="51" spans="3:21">
      <c r="C51">
        <v>1999</v>
      </c>
      <c r="D51">
        <v>367.34800000000001</v>
      </c>
      <c r="S51" s="4">
        <f t="shared" si="1"/>
        <v>0.99590085030740461</v>
      </c>
      <c r="T51" s="4">
        <f t="shared" si="2"/>
        <v>1.0010228544252207</v>
      </c>
      <c r="U51" s="12">
        <f t="shared" si="3"/>
        <v>0.99691951189922257</v>
      </c>
    </row>
    <row r="52" spans="3:21">
      <c r="C52">
        <v>2000</v>
      </c>
      <c r="D52">
        <v>368.86500000000001</v>
      </c>
      <c r="S52" s="4">
        <f t="shared" si="1"/>
        <v>1.0000135553891951</v>
      </c>
      <c r="T52" s="4">
        <f t="shared" si="2"/>
        <v>0.99999662101253173</v>
      </c>
      <c r="U52" s="12">
        <f t="shared" si="3"/>
        <v>1.0000101763559233</v>
      </c>
    </row>
    <row r="53" spans="3:21">
      <c r="C53">
        <v>2001</v>
      </c>
      <c r="D53">
        <v>370.46800000000002</v>
      </c>
      <c r="S53" s="4">
        <f t="shared" si="1"/>
        <v>1.0043594131651412</v>
      </c>
      <c r="T53" s="4">
        <f t="shared" si="2"/>
        <v>0.99891449356299011</v>
      </c>
      <c r="U53" s="12">
        <f t="shared" si="3"/>
        <v>1.003269174557079</v>
      </c>
    </row>
    <row r="54" spans="3:21">
      <c r="C54">
        <v>2002</v>
      </c>
      <c r="D54">
        <v>372.52300000000002</v>
      </c>
      <c r="S54" s="4">
        <f t="shared" si="1"/>
        <v>1.0099306781243234</v>
      </c>
      <c r="T54" s="4">
        <f t="shared" si="2"/>
        <v>0.99753065815977204</v>
      </c>
      <c r="U54" s="12">
        <f t="shared" si="3"/>
        <v>1.0074368140451011</v>
      </c>
    </row>
    <row r="55" spans="3:21">
      <c r="C55">
        <v>2003</v>
      </c>
      <c r="D55">
        <v>374.76</v>
      </c>
      <c r="S55" s="4">
        <f t="shared" si="1"/>
        <v>1.0159953592502069</v>
      </c>
      <c r="T55" s="4">
        <f t="shared" si="2"/>
        <v>0.99602861609077564</v>
      </c>
      <c r="U55" s="12">
        <f t="shared" si="3"/>
        <v>1.011960451628634</v>
      </c>
    </row>
    <row r="56" spans="3:21">
      <c r="C56">
        <v>2004</v>
      </c>
      <c r="D56">
        <v>376.81299999999999</v>
      </c>
      <c r="S56" s="4">
        <f t="shared" si="1"/>
        <v>1.021561202053711</v>
      </c>
      <c r="T56" s="4">
        <f t="shared" si="2"/>
        <v>0.99465409665468141</v>
      </c>
      <c r="U56" s="12">
        <f t="shared" si="3"/>
        <v>1.0161000346062043</v>
      </c>
    </row>
    <row r="57" spans="3:21">
      <c r="C57">
        <v>2005</v>
      </c>
      <c r="D57">
        <v>378.81299999999999</v>
      </c>
      <c r="S57" s="4">
        <f t="shared" si="1"/>
        <v>1.0269833577317473</v>
      </c>
      <c r="T57" s="4">
        <f t="shared" si="2"/>
        <v>0.99331870478070805</v>
      </c>
      <c r="U57" s="12">
        <f t="shared" si="3"/>
        <v>1.0201217787334418</v>
      </c>
    </row>
    <row r="58" spans="3:21">
      <c r="C58">
        <v>2006</v>
      </c>
      <c r="D58">
        <v>380.82799999999997</v>
      </c>
      <c r="S58" s="4">
        <f t="shared" si="1"/>
        <v>1.0324461795773687</v>
      </c>
      <c r="T58" s="4">
        <f t="shared" si="2"/>
        <v>0.99197691872132188</v>
      </c>
      <c r="U58" s="12">
        <f t="shared" si="3"/>
        <v>1.0241627799627588</v>
      </c>
    </row>
    <row r="59" spans="3:21">
      <c r="C59">
        <v>2007</v>
      </c>
      <c r="D59">
        <v>382.77800000000002</v>
      </c>
      <c r="S59" s="4">
        <f t="shared" si="1"/>
        <v>1.0377327813634543</v>
      </c>
      <c r="T59" s="4">
        <f t="shared" si="2"/>
        <v>0.99068186305940298</v>
      </c>
      <c r="U59" s="12">
        <f t="shared" si="3"/>
        <v>1.028063045198963</v>
      </c>
    </row>
    <row r="60" spans="3:21">
      <c r="C60">
        <v>2008</v>
      </c>
      <c r="D60">
        <v>384.8</v>
      </c>
      <c r="S60" s="4">
        <f t="shared" si="1"/>
        <v>1.043214580753949</v>
      </c>
      <c r="T60" s="4">
        <f t="shared" si="2"/>
        <v>0.9893425561843775</v>
      </c>
      <c r="U60" s="12">
        <f t="shared" si="3"/>
        <v>1.0320965799719257</v>
      </c>
    </row>
    <row r="61" spans="3:21">
      <c r="C61">
        <v>2009</v>
      </c>
      <c r="D61">
        <v>387.012</v>
      </c>
      <c r="S61" s="4">
        <f t="shared" si="1"/>
        <v>1.049211484933857</v>
      </c>
      <c r="T61" s="4">
        <f t="shared" si="2"/>
        <v>0.98788154100572589</v>
      </c>
      <c r="U61" s="12">
        <f t="shared" si="3"/>
        <v>1.0364966585773645</v>
      </c>
    </row>
    <row r="62" spans="3:21">
      <c r="C62">
        <v>2010</v>
      </c>
      <c r="D62">
        <v>389.32400000000001</v>
      </c>
      <c r="S62" s="4">
        <f t="shared" si="1"/>
        <v>1.0554794968976668</v>
      </c>
      <c r="T62" s="4">
        <f t="shared" si="2"/>
        <v>0.98635908135327455</v>
      </c>
      <c r="U62" s="12">
        <f t="shared" si="3"/>
        <v>1.0410817869471991</v>
      </c>
    </row>
    <row r="63" spans="3:21">
      <c r="C63">
        <v>2011</v>
      </c>
      <c r="D63">
        <v>391.63799999999998</v>
      </c>
      <c r="S63" s="4">
        <f t="shared" si="1"/>
        <v>1.0617529310171547</v>
      </c>
      <c r="T63" s="4">
        <f t="shared" si="2"/>
        <v>0.98483999618282481</v>
      </c>
      <c r="U63" s="12">
        <f t="shared" si="3"/>
        <v>1.0456567525300378</v>
      </c>
    </row>
    <row r="64" spans="3:21">
      <c r="C64">
        <v>2012</v>
      </c>
      <c r="D64">
        <v>394.00900000000001</v>
      </c>
      <c r="S64" s="4">
        <f t="shared" si="1"/>
        <v>1.0681808965734669</v>
      </c>
      <c r="T64" s="4">
        <f t="shared" si="2"/>
        <v>0.98328833761358003</v>
      </c>
      <c r="U64" s="12">
        <f t="shared" si="3"/>
        <v>1.0503298180623077</v>
      </c>
    </row>
    <row r="65" spans="3:21">
      <c r="C65">
        <v>2013</v>
      </c>
      <c r="D65">
        <v>396.464</v>
      </c>
      <c r="S65" s="4">
        <f t="shared" si="1"/>
        <v>1.0748365926682564</v>
      </c>
      <c r="T65" s="4">
        <f t="shared" si="2"/>
        <v>0.9816868506686075</v>
      </c>
      <c r="U65" s="12">
        <f t="shared" si="3"/>
        <v>1.0551529496398775</v>
      </c>
    </row>
    <row r="66" spans="3:21">
      <c r="C66">
        <v>2014</v>
      </c>
      <c r="D66">
        <v>399.00400000000002</v>
      </c>
      <c r="S66" s="4">
        <f t="shared" si="1"/>
        <v>1.0817227303793624</v>
      </c>
      <c r="T66" s="4">
        <f t="shared" si="2"/>
        <v>0.9800353966111085</v>
      </c>
      <c r="U66" s="12">
        <f t="shared" si="3"/>
        <v>1.0601265650905896</v>
      </c>
    </row>
    <row r="67" spans="3:21">
      <c r="C67">
        <v>2015</v>
      </c>
      <c r="D67">
        <v>401.62799999999999</v>
      </c>
      <c r="S67" s="4">
        <f t="shared" ref="S67:S130" si="4">(D67-(20.9/(2*$R$2)))/(368.86-(20.9/(2*$R$2)))</f>
        <v>1.0888365986289459</v>
      </c>
      <c r="T67" s="4">
        <f t="shared" ref="T67:T130" si="5">($P$2*(1+($O$2/$Q$2))+$N$2)/($P$2*(1+($O$2/$Q$2))+D67)</f>
        <v>0.97833515243851055</v>
      </c>
      <c r="U67" s="12">
        <f t="shared" ref="U67:U130" si="6">S67*T67</f>
        <v>1.0652471197002791</v>
      </c>
    </row>
    <row r="68" spans="3:21">
      <c r="C68">
        <v>2016</v>
      </c>
      <c r="D68">
        <v>404.32799999999997</v>
      </c>
      <c r="S68" s="4">
        <f t="shared" si="4"/>
        <v>1.0961565087942948</v>
      </c>
      <c r="T68" s="4">
        <f t="shared" si="5"/>
        <v>0.97659181063219658</v>
      </c>
      <c r="U68" s="12">
        <f t="shared" si="6"/>
        <v>1.0704974696596876</v>
      </c>
    </row>
    <row r="69" spans="3:21">
      <c r="C69">
        <v>2017</v>
      </c>
      <c r="D69">
        <v>407.096</v>
      </c>
      <c r="S69" s="4">
        <f t="shared" si="4"/>
        <v>1.103660772252697</v>
      </c>
      <c r="T69" s="4">
        <f t="shared" si="5"/>
        <v>0.97481100045248348</v>
      </c>
      <c r="U69" s="12">
        <f t="shared" si="6"/>
        <v>1.0758606615598121</v>
      </c>
    </row>
    <row r="70" spans="3:21">
      <c r="C70">
        <v>2018</v>
      </c>
      <c r="D70">
        <v>409.92700000000002</v>
      </c>
      <c r="S70" s="4">
        <f t="shared" si="4"/>
        <v>1.1113358336149575</v>
      </c>
      <c r="T70" s="4">
        <f t="shared" si="5"/>
        <v>0.97299636432682846</v>
      </c>
      <c r="U70" s="12">
        <f t="shared" si="6"/>
        <v>1.0813257256534787</v>
      </c>
    </row>
    <row r="71" spans="3:21">
      <c r="C71">
        <v>2019</v>
      </c>
      <c r="D71">
        <v>412.822</v>
      </c>
      <c r="S71" s="4">
        <f t="shared" si="4"/>
        <v>1.1191844039589149</v>
      </c>
      <c r="T71" s="4">
        <f t="shared" si="5"/>
        <v>0.97114767852345762</v>
      </c>
      <c r="U71" s="12">
        <f t="shared" si="6"/>
        <v>1.0868933357443598</v>
      </c>
    </row>
    <row r="72" spans="3:21">
      <c r="C72">
        <v>2020</v>
      </c>
      <c r="D72">
        <v>415.78</v>
      </c>
      <c r="S72" s="4">
        <f t="shared" si="4"/>
        <v>1.1272037722067303</v>
      </c>
      <c r="T72" s="4">
        <f t="shared" si="5"/>
        <v>0.96926600414737796</v>
      </c>
      <c r="U72" s="12">
        <f t="shared" si="6"/>
        <v>1.0925602961466687</v>
      </c>
    </row>
    <row r="73" spans="3:21">
      <c r="C73">
        <v>2021</v>
      </c>
      <c r="D73">
        <v>418.79599999999999</v>
      </c>
      <c r="S73" s="4">
        <f t="shared" si="4"/>
        <v>1.1353803829692091</v>
      </c>
      <c r="T73" s="4">
        <f t="shared" si="5"/>
        <v>0.96735492704030068</v>
      </c>
      <c r="U73" s="12">
        <f t="shared" si="6"/>
        <v>1.0983158075301678</v>
      </c>
    </row>
    <row r="74" spans="3:21">
      <c r="C74">
        <v>2022</v>
      </c>
      <c r="D74">
        <v>421.86399999999998</v>
      </c>
      <c r="S74" s="4">
        <f t="shared" si="4"/>
        <v>1.1436979697793166</v>
      </c>
      <c r="T74" s="4">
        <f t="shared" si="5"/>
        <v>0.96541861691297848</v>
      </c>
      <c r="U74" s="12">
        <f t="shared" si="6"/>
        <v>1.1041473121505292</v>
      </c>
    </row>
    <row r="75" spans="3:21">
      <c r="C75">
        <v>2023</v>
      </c>
      <c r="D75">
        <v>424.995</v>
      </c>
      <c r="S75" s="4">
        <f t="shared" si="4"/>
        <v>1.1521863544932824</v>
      </c>
      <c r="T75" s="4">
        <f t="shared" si="5"/>
        <v>0.96345052128170361</v>
      </c>
      <c r="U75" s="12">
        <f t="shared" si="6"/>
        <v>1.1100745438502186</v>
      </c>
    </row>
    <row r="76" spans="3:21">
      <c r="C76">
        <v>2024</v>
      </c>
      <c r="D76">
        <v>428.197</v>
      </c>
      <c r="S76" s="4">
        <f t="shared" si="4"/>
        <v>1.1608672257338186</v>
      </c>
      <c r="T76" s="4">
        <f t="shared" si="5"/>
        <v>0.9614460782385551</v>
      </c>
      <c r="U76" s="12">
        <f t="shared" si="6"/>
        <v>1.1161112415374514</v>
      </c>
    </row>
    <row r="77" spans="3:21">
      <c r="C77">
        <v>2025</v>
      </c>
      <c r="D77">
        <v>431.47500000000002</v>
      </c>
      <c r="S77" s="4">
        <f t="shared" si="4"/>
        <v>1.16975413889012</v>
      </c>
      <c r="T77" s="4">
        <f t="shared" si="5"/>
        <v>0.95940268075885482</v>
      </c>
      <c r="U77" s="12">
        <f t="shared" si="6"/>
        <v>1.1222652566799469</v>
      </c>
    </row>
    <row r="78" spans="3:21">
      <c r="C78">
        <v>2026</v>
      </c>
      <c r="D78">
        <v>434.82600000000002</v>
      </c>
      <c r="S78" s="4">
        <f t="shared" si="4"/>
        <v>1.1788389607286698</v>
      </c>
      <c r="T78" s="4">
        <f t="shared" si="5"/>
        <v>0.95732273613215391</v>
      </c>
      <c r="U78" s="12">
        <f t="shared" si="6"/>
        <v>1.1285293393439548</v>
      </c>
    </row>
    <row r="79" spans="3:21">
      <c r="C79">
        <v>2027</v>
      </c>
      <c r="D79">
        <v>438.245</v>
      </c>
      <c r="S79" s="4">
        <f t="shared" si="4"/>
        <v>1.1881081358602728</v>
      </c>
      <c r="T79" s="4">
        <f t="shared" si="5"/>
        <v>0.95520985865048691</v>
      </c>
      <c r="U79" s="12">
        <f t="shared" si="6"/>
        <v>1.1348926045165846</v>
      </c>
    </row>
    <row r="80" spans="3:21">
      <c r="C80">
        <v>2028</v>
      </c>
      <c r="D80">
        <v>441.721</v>
      </c>
      <c r="S80" s="4">
        <f t="shared" si="4"/>
        <v>1.1975318424286996</v>
      </c>
      <c r="T80" s="4">
        <f t="shared" si="5"/>
        <v>0.95307129589982198</v>
      </c>
      <c r="U80" s="12">
        <f t="shared" si="6"/>
        <v>1.141333224944822</v>
      </c>
    </row>
    <row r="81" spans="3:21">
      <c r="C81">
        <v>2029</v>
      </c>
      <c r="D81">
        <v>445.25099999999998</v>
      </c>
      <c r="S81" s="4">
        <f t="shared" si="4"/>
        <v>1.2071019472004336</v>
      </c>
      <c r="T81" s="4">
        <f t="shared" si="5"/>
        <v>0.950909288236373</v>
      </c>
      <c r="U81" s="12">
        <f t="shared" si="6"/>
        <v>1.1478444534411043</v>
      </c>
    </row>
    <row r="82" spans="3:21">
      <c r="C82">
        <v>2030</v>
      </c>
      <c r="D82">
        <v>448.83499999999998</v>
      </c>
      <c r="S82" s="4">
        <f t="shared" si="4"/>
        <v>1.2168184501754746</v>
      </c>
      <c r="T82" s="4">
        <f t="shared" si="5"/>
        <v>0.94872421940421425</v>
      </c>
      <c r="U82" s="12">
        <f t="shared" si="6"/>
        <v>1.154425134299373</v>
      </c>
    </row>
    <row r="83" spans="3:21">
      <c r="C83">
        <v>2031</v>
      </c>
      <c r="D83">
        <v>452.47399999999999</v>
      </c>
      <c r="S83" s="4">
        <f t="shared" si="4"/>
        <v>1.2266840624316615</v>
      </c>
      <c r="T83" s="4">
        <f t="shared" si="5"/>
        <v>0.94651586899015128</v>
      </c>
      <c r="U83" s="12">
        <f t="shared" si="6"/>
        <v>1.161075931328873</v>
      </c>
    </row>
    <row r="84" spans="3:21">
      <c r="C84">
        <v>2032</v>
      </c>
      <c r="D84">
        <v>456.17700000000002</v>
      </c>
      <c r="S84" s="4">
        <f t="shared" si="4"/>
        <v>1.2367231836695458</v>
      </c>
      <c r="T84" s="4">
        <f t="shared" si="5"/>
        <v>0.94427920841224211</v>
      </c>
      <c r="U84" s="12">
        <f t="shared" si="6"/>
        <v>1.1678119889005467</v>
      </c>
    </row>
    <row r="85" spans="3:21">
      <c r="C85">
        <v>2033</v>
      </c>
      <c r="D85">
        <v>459.964</v>
      </c>
      <c r="S85" s="4">
        <f t="shared" si="4"/>
        <v>1.2469900354459074</v>
      </c>
      <c r="T85" s="4">
        <f t="shared" si="5"/>
        <v>0.94200271744057018</v>
      </c>
      <c r="U85" s="12">
        <f t="shared" si="6"/>
        <v>1.1746680020113576</v>
      </c>
    </row>
    <row r="86" spans="3:21">
      <c r="C86">
        <v>2034</v>
      </c>
      <c r="D86">
        <v>463.85199999999998</v>
      </c>
      <c r="S86" s="4">
        <f t="shared" si="4"/>
        <v>1.2575307060840097</v>
      </c>
      <c r="T86" s="4">
        <f t="shared" si="5"/>
        <v>0.93967690329049047</v>
      </c>
      <c r="U86" s="12">
        <f t="shared" si="6"/>
        <v>1.1816725596857263</v>
      </c>
    </row>
    <row r="87" spans="3:21">
      <c r="C87">
        <v>2035</v>
      </c>
      <c r="D87">
        <v>467.85</v>
      </c>
      <c r="S87" s="4">
        <f t="shared" si="4"/>
        <v>1.2683695952844043</v>
      </c>
      <c r="T87" s="4">
        <f t="shared" si="5"/>
        <v>0.93729723336804693</v>
      </c>
      <c r="U87" s="12">
        <f t="shared" si="6"/>
        <v>1.1888393125482215</v>
      </c>
    </row>
    <row r="88" spans="3:21">
      <c r="C88">
        <v>2036</v>
      </c>
      <c r="D88">
        <v>471.96</v>
      </c>
      <c r="S88" s="4">
        <f t="shared" si="4"/>
        <v>1.2795121252027688</v>
      </c>
      <c r="T88" s="4">
        <f t="shared" si="5"/>
        <v>0.93486343064367794</v>
      </c>
      <c r="U88" s="12">
        <f t="shared" si="6"/>
        <v>1.1961690949172437</v>
      </c>
    </row>
    <row r="89" spans="3:21">
      <c r="C89">
        <v>2037</v>
      </c>
      <c r="D89">
        <v>476.18200000000002</v>
      </c>
      <c r="S89" s="4">
        <f t="shared" si="4"/>
        <v>1.2909582958391033</v>
      </c>
      <c r="T89" s="4">
        <f t="shared" si="5"/>
        <v>0.93237643095113765</v>
      </c>
      <c r="U89" s="12">
        <f t="shared" si="6"/>
        <v>1.2036590883812259</v>
      </c>
    </row>
    <row r="90" spans="3:21">
      <c r="C90">
        <v>2038</v>
      </c>
      <c r="D90">
        <v>480.50799999999998</v>
      </c>
      <c r="S90" s="4">
        <f t="shared" si="4"/>
        <v>1.3026864185706957</v>
      </c>
      <c r="T90" s="4">
        <f t="shared" si="5"/>
        <v>0.92984185716857926</v>
      </c>
      <c r="U90" s="12">
        <f t="shared" si="6"/>
        <v>1.2112923587520608</v>
      </c>
    </row>
    <row r="91" spans="3:21">
      <c r="C91">
        <v>2039</v>
      </c>
      <c r="D91">
        <v>484.92700000000002</v>
      </c>
      <c r="S91" s="4">
        <f t="shared" si="4"/>
        <v>1.3146666715413169</v>
      </c>
      <c r="T91" s="4">
        <f t="shared" si="5"/>
        <v>0.9272669834501247</v>
      </c>
      <c r="U91" s="12">
        <f t="shared" si="6"/>
        <v>1.2190469987625328</v>
      </c>
    </row>
    <row r="92" spans="3:21">
      <c r="C92">
        <v>2040</v>
      </c>
      <c r="D92">
        <v>489.435</v>
      </c>
      <c r="S92" s="4">
        <f t="shared" si="4"/>
        <v>1.3268882104396105</v>
      </c>
      <c r="T92" s="4">
        <f t="shared" si="5"/>
        <v>0.92465490374272197</v>
      </c>
      <c r="U92" s="12">
        <f t="shared" si="6"/>
        <v>1.2269136905013907</v>
      </c>
    </row>
    <row r="93" spans="3:21">
      <c r="C93">
        <v>2041</v>
      </c>
      <c r="D93">
        <v>494.03199999999998</v>
      </c>
      <c r="S93" s="4">
        <f t="shared" si="4"/>
        <v>1.3393510352655769</v>
      </c>
      <c r="T93" s="4">
        <f t="shared" si="5"/>
        <v>0.92200636612968645</v>
      </c>
      <c r="U93" s="12">
        <f t="shared" si="6"/>
        <v>1.2348901809972481</v>
      </c>
    </row>
    <row r="94" spans="3:21">
      <c r="C94">
        <v>2042</v>
      </c>
      <c r="D94">
        <v>498.73</v>
      </c>
      <c r="S94" s="4">
        <f t="shared" si="4"/>
        <v>1.3520876789532841</v>
      </c>
      <c r="T94" s="4">
        <f t="shared" si="5"/>
        <v>0.91931526852552981</v>
      </c>
      <c r="U94" s="12">
        <f t="shared" si="6"/>
        <v>1.2429948476469987</v>
      </c>
    </row>
    <row r="95" spans="3:21">
      <c r="C95">
        <v>2043</v>
      </c>
      <c r="D95">
        <v>503.53</v>
      </c>
      <c r="S95" s="4">
        <f t="shared" si="4"/>
        <v>1.365100852580571</v>
      </c>
      <c r="T95" s="4">
        <f t="shared" si="5"/>
        <v>0.91658191981406567</v>
      </c>
      <c r="U95" s="12">
        <f t="shared" si="6"/>
        <v>1.2512267601981175</v>
      </c>
    </row>
    <row r="96" spans="3:21">
      <c r="C96">
        <v>2044</v>
      </c>
      <c r="D96">
        <v>508.43299999999999</v>
      </c>
      <c r="S96" s="4">
        <f t="shared" si="4"/>
        <v>1.378393267225277</v>
      </c>
      <c r="T96" s="4">
        <f t="shared" si="5"/>
        <v>0.91380664792336874</v>
      </c>
      <c r="U96" s="12">
        <f t="shared" si="6"/>
        <v>1.2595849310432705</v>
      </c>
    </row>
    <row r="97" spans="3:21">
      <c r="C97">
        <v>2045</v>
      </c>
      <c r="D97">
        <v>513.45600000000002</v>
      </c>
      <c r="S97" s="4">
        <f t="shared" si="4"/>
        <v>1.392011011210665</v>
      </c>
      <c r="T97" s="4">
        <f t="shared" si="5"/>
        <v>0.91098082611901865</v>
      </c>
      <c r="U97" s="12">
        <f t="shared" si="6"/>
        <v>1.2680953409594622</v>
      </c>
    </row>
    <row r="98" spans="3:21">
      <c r="C98">
        <v>2046</v>
      </c>
      <c r="D98">
        <v>518.61099999999999</v>
      </c>
      <c r="S98" s="4">
        <f t="shared" si="4"/>
        <v>1.4059866174708033</v>
      </c>
      <c r="T98" s="4">
        <f t="shared" si="5"/>
        <v>0.9080988586125861</v>
      </c>
      <c r="U98" s="12">
        <f t="shared" si="6"/>
        <v>1.2767748425498071</v>
      </c>
    </row>
    <row r="99" spans="3:21">
      <c r="C99">
        <v>2047</v>
      </c>
      <c r="D99">
        <v>523.9</v>
      </c>
      <c r="S99" s="4">
        <f t="shared" si="4"/>
        <v>1.4203255081613702</v>
      </c>
      <c r="T99" s="4">
        <f t="shared" si="5"/>
        <v>0.90516086727512368</v>
      </c>
      <c r="U99" s="12">
        <f t="shared" si="6"/>
        <v>1.2856230687803265</v>
      </c>
    </row>
    <row r="100" spans="3:21">
      <c r="C100">
        <v>2048</v>
      </c>
      <c r="D100">
        <v>529.32399999999996</v>
      </c>
      <c r="S100" s="4">
        <f t="shared" si="4"/>
        <v>1.4350303943602045</v>
      </c>
      <c r="T100" s="4">
        <f t="shared" si="5"/>
        <v>0.90216756411817534</v>
      </c>
      <c r="U100" s="12">
        <f t="shared" si="6"/>
        <v>1.2946378753154903</v>
      </c>
    </row>
    <row r="101" spans="3:21">
      <c r="C101">
        <v>2049</v>
      </c>
      <c r="D101">
        <v>534.875</v>
      </c>
      <c r="S101" s="4">
        <f t="shared" si="4"/>
        <v>1.4500795874445942</v>
      </c>
      <c r="T101" s="4">
        <f t="shared" si="5"/>
        <v>0.89912460328826649</v>
      </c>
      <c r="U101" s="12">
        <f t="shared" si="6"/>
        <v>1.3038022337975339</v>
      </c>
    </row>
    <row r="102" spans="3:21">
      <c r="C102">
        <v>2050</v>
      </c>
      <c r="D102">
        <v>540.54300000000001</v>
      </c>
      <c r="S102" s="4">
        <f t="shared" si="4"/>
        <v>1.465445976636149</v>
      </c>
      <c r="T102" s="4">
        <f t="shared" si="5"/>
        <v>0.89603861344156277</v>
      </c>
      <c r="U102" s="12">
        <f t="shared" si="6"/>
        <v>1.3130961809785717</v>
      </c>
    </row>
    <row r="103" spans="3:21">
      <c r="C103">
        <v>2051</v>
      </c>
      <c r="D103">
        <v>546.322</v>
      </c>
      <c r="S103" s="4">
        <f t="shared" si="4"/>
        <v>1.4811132954678348</v>
      </c>
      <c r="T103" s="4">
        <f t="shared" si="5"/>
        <v>0.8929139225697017</v>
      </c>
      <c r="U103" s="12">
        <f t="shared" si="6"/>
        <v>1.3225066824263219</v>
      </c>
    </row>
    <row r="104" spans="3:21">
      <c r="C104">
        <v>2052</v>
      </c>
      <c r="D104">
        <v>552.21199999999999</v>
      </c>
      <c r="S104" s="4">
        <f t="shared" si="4"/>
        <v>1.4970815439396514</v>
      </c>
      <c r="T104" s="4">
        <f t="shared" si="5"/>
        <v>0.88975155977621978</v>
      </c>
      <c r="U104" s="12">
        <f t="shared" si="6"/>
        <v>1.3320306388324961</v>
      </c>
    </row>
    <row r="105" spans="3:21">
      <c r="C105">
        <v>2053</v>
      </c>
      <c r="D105">
        <v>558.21199999999999</v>
      </c>
      <c r="S105" s="4">
        <f t="shared" si="4"/>
        <v>1.5133480109737603</v>
      </c>
      <c r="T105" s="4">
        <f t="shared" si="5"/>
        <v>0.88655308596943139</v>
      </c>
      <c r="U105" s="12">
        <f t="shared" si="6"/>
        <v>1.341663349274488</v>
      </c>
    </row>
    <row r="106" spans="3:21">
      <c r="C106">
        <v>2054</v>
      </c>
      <c r="D106">
        <v>564.31299999999999</v>
      </c>
      <c r="S106" s="4">
        <f t="shared" si="4"/>
        <v>1.5298882968696097</v>
      </c>
      <c r="T106" s="4">
        <f t="shared" si="5"/>
        <v>0.88332426492044547</v>
      </c>
      <c r="U106" s="12">
        <f t="shared" si="6"/>
        <v>1.3513874552427403</v>
      </c>
    </row>
    <row r="107" spans="3:21">
      <c r="C107">
        <v>2055</v>
      </c>
      <c r="D107">
        <v>570.51700000000005</v>
      </c>
      <c r="S107" s="4">
        <f t="shared" si="4"/>
        <v>1.5467078237828784</v>
      </c>
      <c r="T107" s="4">
        <f t="shared" si="5"/>
        <v>0.88006496200702389</v>
      </c>
      <c r="U107" s="12">
        <f t="shared" si="6"/>
        <v>1.3612033621734454</v>
      </c>
    </row>
    <row r="108" spans="3:21">
      <c r="C108">
        <v>2056</v>
      </c>
      <c r="D108">
        <v>576.84299999999996</v>
      </c>
      <c r="S108" s="4">
        <f t="shared" si="4"/>
        <v>1.5638581021925069</v>
      </c>
      <c r="T108" s="4">
        <f t="shared" si="5"/>
        <v>0.87676623951805488</v>
      </c>
      <c r="U108" s="12">
        <f t="shared" si="6"/>
        <v>1.3711379873991663</v>
      </c>
    </row>
    <row r="109" spans="3:21">
      <c r="C109">
        <v>2057</v>
      </c>
      <c r="D109">
        <v>583.30499999999995</v>
      </c>
      <c r="S109" s="4">
        <f t="shared" si="4"/>
        <v>1.581377087188242</v>
      </c>
      <c r="T109" s="4">
        <f t="shared" si="5"/>
        <v>0.87342203399077101</v>
      </c>
      <c r="U109" s="12">
        <f t="shared" si="6"/>
        <v>1.3812095919983551</v>
      </c>
    </row>
    <row r="110" spans="3:21">
      <c r="C110">
        <v>2058</v>
      </c>
      <c r="D110">
        <v>589.90499999999997</v>
      </c>
      <c r="S110" s="4">
        <f t="shared" si="4"/>
        <v>1.5992702009257616</v>
      </c>
      <c r="T110" s="4">
        <f t="shared" si="5"/>
        <v>0.87003264299885208</v>
      </c>
      <c r="U110" s="12">
        <f t="shared" si="6"/>
        <v>1.3914172797807456</v>
      </c>
    </row>
    <row r="111" spans="3:21">
      <c r="C111">
        <v>2059</v>
      </c>
      <c r="D111">
        <v>596.64700000000005</v>
      </c>
      <c r="S111" s="4">
        <f t="shared" si="4"/>
        <v>1.617548287716422</v>
      </c>
      <c r="T111" s="4">
        <f t="shared" si="5"/>
        <v>0.86659738220743365</v>
      </c>
      <c r="U111" s="12">
        <f t="shared" si="6"/>
        <v>1.401763111729168</v>
      </c>
    </row>
    <row r="112" spans="3:21">
      <c r="C112">
        <v>2060</v>
      </c>
      <c r="D112">
        <v>603.52</v>
      </c>
      <c r="S112" s="4">
        <f t="shared" si="4"/>
        <v>1.6361815257039933</v>
      </c>
      <c r="T112" s="4">
        <f t="shared" si="5"/>
        <v>0.86312318438839586</v>
      </c>
      <c r="U112" s="12">
        <f t="shared" si="6"/>
        <v>1.4122262087030948</v>
      </c>
    </row>
    <row r="113" spans="3:21">
      <c r="C113">
        <v>2061</v>
      </c>
      <c r="D113">
        <v>610.51700000000005</v>
      </c>
      <c r="S113" s="4">
        <f t="shared" si="4"/>
        <v>1.6551509373436035</v>
      </c>
      <c r="T113" s="4">
        <f t="shared" si="5"/>
        <v>0.85961480470785523</v>
      </c>
      <c r="U113" s="12">
        <f t="shared" si="6"/>
        <v>1.4227922497666452</v>
      </c>
    </row>
    <row r="114" spans="3:21">
      <c r="C114">
        <v>2062</v>
      </c>
      <c r="D114">
        <v>617.60500000000002</v>
      </c>
      <c r="S114" s="4">
        <f t="shared" si="4"/>
        <v>1.6743670570665639</v>
      </c>
      <c r="T114" s="4">
        <f t="shared" si="5"/>
        <v>0.85608975747404958</v>
      </c>
      <c r="U114" s="12">
        <f t="shared" si="6"/>
        <v>1.4334084878066529</v>
      </c>
    </row>
    <row r="115" spans="3:21">
      <c r="C115">
        <v>2063</v>
      </c>
      <c r="D115">
        <v>624.76400000000001</v>
      </c>
      <c r="S115" s="4">
        <f t="shared" si="4"/>
        <v>1.6937756633160945</v>
      </c>
      <c r="T115" s="4">
        <f t="shared" si="5"/>
        <v>0.85255862541148164</v>
      </c>
      <c r="U115" s="12">
        <f t="shared" si="6"/>
        <v>1.44404305127219</v>
      </c>
    </row>
    <row r="116" spans="3:21">
      <c r="C116">
        <v>2064</v>
      </c>
      <c r="D116">
        <v>631.995</v>
      </c>
      <c r="S116" s="4">
        <f t="shared" si="4"/>
        <v>1.7133794671700346</v>
      </c>
      <c r="T116" s="4">
        <f t="shared" si="5"/>
        <v>0.8490214279098478</v>
      </c>
      <c r="U116" s="12">
        <f t="shared" si="6"/>
        <v>1.454695881768117</v>
      </c>
    </row>
    <row r="117" spans="3:21">
      <c r="C117">
        <v>2065</v>
      </c>
      <c r="D117">
        <v>639.29100000000005</v>
      </c>
      <c r="S117" s="4">
        <f t="shared" si="4"/>
        <v>1.7331594910835111</v>
      </c>
      <c r="T117" s="4">
        <f t="shared" si="5"/>
        <v>0.8454820583060022</v>
      </c>
      <c r="U117" s="12">
        <f t="shared" si="6"/>
        <v>1.4653552538938703</v>
      </c>
    </row>
    <row r="118" spans="3:21">
      <c r="C118">
        <v>2066</v>
      </c>
      <c r="D118">
        <v>646.65300000000002</v>
      </c>
      <c r="S118" s="4">
        <f t="shared" si="4"/>
        <v>1.7531184461343623</v>
      </c>
      <c r="T118" s="4">
        <f t="shared" si="5"/>
        <v>0.84194045730025113</v>
      </c>
      <c r="U118" s="12">
        <f t="shared" si="6"/>
        <v>1.4760213462398706</v>
      </c>
    </row>
    <row r="119" spans="3:21">
      <c r="C119">
        <v>2067</v>
      </c>
      <c r="D119">
        <v>654.09799999999996</v>
      </c>
      <c r="S119" s="4">
        <f t="shared" si="4"/>
        <v>1.7733024206458521</v>
      </c>
      <c r="T119" s="4">
        <f t="shared" si="5"/>
        <v>0.83838897476153584</v>
      </c>
      <c r="U119" s="12">
        <f t="shared" si="6"/>
        <v>1.4867171983874257</v>
      </c>
    </row>
    <row r="120" spans="3:21">
      <c r="C120">
        <v>2068</v>
      </c>
      <c r="D120">
        <v>661.64499999999998</v>
      </c>
      <c r="S120" s="4">
        <f t="shared" si="4"/>
        <v>1.793762925096922</v>
      </c>
      <c r="T120" s="4">
        <f t="shared" si="5"/>
        <v>0.83481928539148187</v>
      </c>
      <c r="U120" s="12">
        <f t="shared" si="6"/>
        <v>1.4974678832911468</v>
      </c>
    </row>
    <row r="121" spans="3:21">
      <c r="C121">
        <v>2069</v>
      </c>
      <c r="D121">
        <v>669.30499999999995</v>
      </c>
      <c r="S121" s="4">
        <f t="shared" si="4"/>
        <v>1.8145297813438008</v>
      </c>
      <c r="T121" s="4">
        <f t="shared" si="5"/>
        <v>0.83122709803494321</v>
      </c>
      <c r="U121" s="12">
        <f t="shared" si="6"/>
        <v>1.5082863244443876</v>
      </c>
    </row>
    <row r="122" spans="3:21">
      <c r="C122">
        <v>2070</v>
      </c>
      <c r="D122">
        <v>677.07799999999997</v>
      </c>
      <c r="S122" s="4">
        <f t="shared" si="4"/>
        <v>1.8356029893864887</v>
      </c>
      <c r="T122" s="4">
        <f t="shared" si="5"/>
        <v>0.82761338294215747</v>
      </c>
      <c r="U122" s="12">
        <f t="shared" si="6"/>
        <v>1.5191695997848891</v>
      </c>
    </row>
    <row r="123" spans="3:21">
      <c r="C123">
        <v>2071</v>
      </c>
      <c r="D123">
        <v>684.95399999999995</v>
      </c>
      <c r="S123" s="4">
        <f t="shared" si="4"/>
        <v>1.8569554384465954</v>
      </c>
      <c r="T123" s="4">
        <f t="shared" si="5"/>
        <v>0.82398369012581518</v>
      </c>
      <c r="U123" s="12">
        <f t="shared" si="6"/>
        <v>1.5301009945704267</v>
      </c>
    </row>
    <row r="124" spans="3:21">
      <c r="C124">
        <v>2072</v>
      </c>
      <c r="D124">
        <v>692.90200000000004</v>
      </c>
      <c r="S124" s="4">
        <f t="shared" si="4"/>
        <v>1.8785030851111117</v>
      </c>
      <c r="T124" s="4">
        <f t="shared" si="5"/>
        <v>0.82035294919007018</v>
      </c>
      <c r="U124" s="12">
        <f t="shared" si="6"/>
        <v>1.5410355459335459</v>
      </c>
    </row>
    <row r="125" spans="3:21">
      <c r="C125">
        <v>2073</v>
      </c>
      <c r="D125">
        <v>700.89400000000001</v>
      </c>
      <c r="S125" s="4">
        <f t="shared" si="4"/>
        <v>1.9001700192005446</v>
      </c>
      <c r="T125" s="4">
        <f t="shared" si="5"/>
        <v>0.81673422886085689</v>
      </c>
      <c r="U125" s="12">
        <f t="shared" si="6"/>
        <v>1.5519338953362765</v>
      </c>
    </row>
    <row r="126" spans="3:21">
      <c r="C126">
        <v>2074</v>
      </c>
      <c r="D126">
        <v>708.93200000000002</v>
      </c>
      <c r="S126" s="4">
        <f t="shared" si="4"/>
        <v>1.9219616628705722</v>
      </c>
      <c r="T126" s="4">
        <f t="shared" si="5"/>
        <v>0.81312673960643289</v>
      </c>
      <c r="U126" s="12">
        <f t="shared" si="6"/>
        <v>1.5627984205785066</v>
      </c>
    </row>
    <row r="127" spans="3:21">
      <c r="C127">
        <v>2075</v>
      </c>
      <c r="D127">
        <v>717.01499999999999</v>
      </c>
      <c r="S127" s="4">
        <f t="shared" si="4"/>
        <v>1.9438753050433557</v>
      </c>
      <c r="T127" s="4">
        <f t="shared" si="5"/>
        <v>0.80953104849686641</v>
      </c>
      <c r="U127" s="12">
        <f t="shared" si="6"/>
        <v>1.5736274138389137</v>
      </c>
    </row>
    <row r="128" spans="3:21">
      <c r="C128">
        <v>2076</v>
      </c>
      <c r="D128">
        <v>725.13599999999997</v>
      </c>
      <c r="S128" s="4">
        <f t="shared" si="4"/>
        <v>1.9658919681740219</v>
      </c>
      <c r="T128" s="4">
        <f t="shared" si="5"/>
        <v>0.80595033687298245</v>
      </c>
      <c r="U128" s="12">
        <f t="shared" si="6"/>
        <v>1.5844112940057435</v>
      </c>
    </row>
    <row r="129" spans="3:21">
      <c r="C129">
        <v>2077</v>
      </c>
      <c r="D129">
        <v>733.30700000000002</v>
      </c>
      <c r="S129" s="4">
        <f t="shared" si="4"/>
        <v>1.9880441851966391</v>
      </c>
      <c r="T129" s="4">
        <f t="shared" si="5"/>
        <v>0.80237940709453093</v>
      </c>
      <c r="U129" s="12">
        <f t="shared" si="6"/>
        <v>1.5951657145958091</v>
      </c>
    </row>
    <row r="130" spans="3:21">
      <c r="C130">
        <v>2078</v>
      </c>
      <c r="D130">
        <v>741.524</v>
      </c>
      <c r="S130" s="4">
        <f t="shared" si="4"/>
        <v>2.010321111799851</v>
      </c>
      <c r="T130" s="4">
        <f t="shared" si="5"/>
        <v>0.79882014382184052</v>
      </c>
      <c r="U130" s="12">
        <f t="shared" si="6"/>
        <v>1.6058849996560394</v>
      </c>
    </row>
    <row r="131" spans="3:21">
      <c r="C131">
        <v>2079</v>
      </c>
      <c r="D131">
        <v>749.80499999999995</v>
      </c>
      <c r="S131" s="4">
        <f t="shared" ref="S131:S151" si="7">(D131-(20.9/(2*$R$2)))/(368.86-(20.9/(2*$R$2)))</f>
        <v>2.0327715473847601</v>
      </c>
      <c r="T131" s="4">
        <f t="shared" ref="T131:T151" si="8">($P$2*(1+($O$2/$Q$2))+$N$2)/($P$2*(1+($O$2/$Q$2))+D131)</f>
        <v>0.79526496306949535</v>
      </c>
      <c r="U131" s="12">
        <f t="shared" ref="U131:U151" si="9">S131*T131</f>
        <v>1.6165919895596621</v>
      </c>
    </row>
    <row r="132" spans="3:21">
      <c r="C132">
        <v>2080</v>
      </c>
      <c r="D132">
        <v>758.18200000000002</v>
      </c>
      <c r="S132" s="4">
        <f t="shared" si="7"/>
        <v>2.0554822464422151</v>
      </c>
      <c r="T132" s="4">
        <f t="shared" si="8"/>
        <v>0.79170062085358028</v>
      </c>
      <c r="U132" s="12">
        <f t="shared" si="9"/>
        <v>1.6273265706618136</v>
      </c>
    </row>
    <row r="133" spans="3:21">
      <c r="C133">
        <v>2081</v>
      </c>
      <c r="D133">
        <v>766.64499999999998</v>
      </c>
      <c r="S133" s="4">
        <f t="shared" si="7"/>
        <v>2.0784260981938254</v>
      </c>
      <c r="T133" s="4">
        <f t="shared" si="8"/>
        <v>0.78813198427084008</v>
      </c>
      <c r="U133" s="12">
        <f t="shared" si="9"/>
        <v>1.6380740849297994</v>
      </c>
    </row>
    <row r="134" spans="3:21">
      <c r="C134">
        <v>2082</v>
      </c>
      <c r="D134">
        <v>775.17399999999998</v>
      </c>
      <c r="S134" s="4">
        <f t="shared" si="7"/>
        <v>2.1015488810828109</v>
      </c>
      <c r="T134" s="4">
        <f t="shared" si="8"/>
        <v>0.7845679189335204</v>
      </c>
      <c r="U134" s="12">
        <f t="shared" si="9"/>
        <v>1.6488078321682094</v>
      </c>
    </row>
    <row r="135" spans="3:21">
      <c r="C135">
        <v>2083</v>
      </c>
      <c r="D135">
        <v>783.75099999999998</v>
      </c>
      <c r="S135" s="4">
        <f t="shared" si="7"/>
        <v>2.1248017957080694</v>
      </c>
      <c r="T135" s="4">
        <f t="shared" si="8"/>
        <v>0.78101615561516591</v>
      </c>
      <c r="U135" s="12">
        <f t="shared" si="9"/>
        <v>1.6595045299281175</v>
      </c>
    </row>
    <row r="136" spans="3:21">
      <c r="C136">
        <v>2084</v>
      </c>
      <c r="D136">
        <v>792.36599999999999</v>
      </c>
      <c r="S136" s="4">
        <f t="shared" si="7"/>
        <v>2.1481577312912106</v>
      </c>
      <c r="T136" s="4">
        <f t="shared" si="8"/>
        <v>0.77748088175499741</v>
      </c>
      <c r="U136" s="12">
        <f t="shared" si="9"/>
        <v>1.6701515670731051</v>
      </c>
    </row>
    <row r="137" spans="3:21">
      <c r="C137">
        <v>2085</v>
      </c>
      <c r="D137">
        <v>801.01900000000001</v>
      </c>
      <c r="S137" s="4">
        <f t="shared" si="7"/>
        <v>2.1716166878322345</v>
      </c>
      <c r="T137" s="4">
        <f t="shared" si="8"/>
        <v>0.77396208524517385</v>
      </c>
      <c r="U137" s="12">
        <f t="shared" si="9"/>
        <v>1.6807489800678539</v>
      </c>
    </row>
    <row r="138" spans="3:21">
      <c r="C138">
        <v>2086</v>
      </c>
      <c r="D138">
        <v>809.71500000000003</v>
      </c>
      <c r="S138" s="4">
        <f t="shared" si="7"/>
        <v>2.1951922207203363</v>
      </c>
      <c r="T138" s="4">
        <f t="shared" si="8"/>
        <v>0.77045774644315657</v>
      </c>
      <c r="U138" s="12">
        <f t="shared" si="9"/>
        <v>1.6913028513857387</v>
      </c>
    </row>
    <row r="139" spans="3:21">
      <c r="C139">
        <v>2087</v>
      </c>
      <c r="D139">
        <v>818.42200000000003</v>
      </c>
      <c r="S139" s="4">
        <f t="shared" si="7"/>
        <v>2.2187975754646669</v>
      </c>
      <c r="T139" s="4">
        <f t="shared" si="8"/>
        <v>0.76698062540882983</v>
      </c>
      <c r="U139" s="12">
        <f t="shared" si="9"/>
        <v>1.7017747520854856</v>
      </c>
    </row>
    <row r="140" spans="3:21">
      <c r="C140">
        <v>2088</v>
      </c>
      <c r="D140">
        <v>827.15700000000004</v>
      </c>
      <c r="S140" s="4">
        <f t="shared" si="7"/>
        <v>2.2424788403884901</v>
      </c>
      <c r="T140" s="4">
        <f t="shared" si="8"/>
        <v>0.7635237169533724</v>
      </c>
      <c r="U140" s="12">
        <f t="shared" si="9"/>
        <v>1.7121857794027082</v>
      </c>
    </row>
    <row r="141" spans="3:21">
      <c r="C141">
        <v>2089</v>
      </c>
      <c r="D141">
        <v>835.95600000000002</v>
      </c>
      <c r="S141" s="4">
        <f t="shared" si="7"/>
        <v>2.2663336142940107</v>
      </c>
      <c r="T141" s="4">
        <f t="shared" si="8"/>
        <v>0.7600728428973561</v>
      </c>
      <c r="U141" s="12">
        <f t="shared" si="9"/>
        <v>1.7225786331702888</v>
      </c>
    </row>
    <row r="142" spans="3:21">
      <c r="C142">
        <v>2090</v>
      </c>
      <c r="D142">
        <v>844.80499999999995</v>
      </c>
      <c r="S142" s="4">
        <f t="shared" si="7"/>
        <v>2.290323942091482</v>
      </c>
      <c r="T142" s="4">
        <f t="shared" si="8"/>
        <v>0.75663367702601259</v>
      </c>
      <c r="U142" s="12">
        <f t="shared" si="9"/>
        <v>1.7329362258853904</v>
      </c>
    </row>
    <row r="143" spans="3:21">
      <c r="C143">
        <v>2091</v>
      </c>
      <c r="D143">
        <v>853.72500000000002</v>
      </c>
      <c r="S143" s="4">
        <f t="shared" si="7"/>
        <v>2.3145067564155237</v>
      </c>
      <c r="T143" s="4">
        <f t="shared" si="8"/>
        <v>0.75319827251718996</v>
      </c>
      <c r="U143" s="12">
        <f t="shared" si="9"/>
        <v>1.743282490661537</v>
      </c>
    </row>
    <row r="144" spans="3:21">
      <c r="C144">
        <v>2092</v>
      </c>
      <c r="D144">
        <v>862.726</v>
      </c>
      <c r="S144" s="4">
        <f t="shared" si="7"/>
        <v>2.338909168044526</v>
      </c>
      <c r="T144" s="4">
        <f t="shared" si="8"/>
        <v>0.74976315014545691</v>
      </c>
      <c r="U144" s="12">
        <f t="shared" si="9"/>
        <v>1.7536279057371535</v>
      </c>
    </row>
    <row r="145" spans="3:21">
      <c r="C145">
        <v>2093</v>
      </c>
      <c r="D145">
        <v>871.77700000000004</v>
      </c>
      <c r="S145" s="4">
        <f t="shared" si="7"/>
        <v>2.363447133565479</v>
      </c>
      <c r="T145" s="4">
        <f t="shared" si="8"/>
        <v>0.74634039643722694</v>
      </c>
      <c r="U145" s="12">
        <f t="shared" si="9"/>
        <v>1.7639360706236873</v>
      </c>
    </row>
    <row r="146" spans="3:21">
      <c r="C146">
        <v>2094</v>
      </c>
      <c r="D146">
        <v>880.86400000000003</v>
      </c>
      <c r="S146" s="4">
        <f t="shared" si="7"/>
        <v>2.3880826978886369</v>
      </c>
      <c r="T146" s="4">
        <f t="shared" si="8"/>
        <v>0.74293532264207474</v>
      </c>
      <c r="U146" s="12">
        <f t="shared" si="9"/>
        <v>1.7741909896518508</v>
      </c>
    </row>
    <row r="147" spans="3:21">
      <c r="C147">
        <v>2095</v>
      </c>
      <c r="D147">
        <v>889.98199999999997</v>
      </c>
      <c r="S147" s="4">
        <f t="shared" si="7"/>
        <v>2.4128023056248038</v>
      </c>
      <c r="T147" s="4">
        <f t="shared" si="8"/>
        <v>0.73954971975638328</v>
      </c>
      <c r="U147" s="12">
        <f t="shared" si="9"/>
        <v>1.7843872689523792</v>
      </c>
    </row>
    <row r="148" spans="3:21">
      <c r="C148">
        <v>2096</v>
      </c>
      <c r="D148">
        <v>899.12400000000002</v>
      </c>
      <c r="S148" s="4">
        <f t="shared" si="7"/>
        <v>2.4375869792291076</v>
      </c>
      <c r="T148" s="4">
        <f t="shared" si="8"/>
        <v>0.73618604328166204</v>
      </c>
      <c r="U148" s="12">
        <f t="shared" si="9"/>
        <v>1.7945175133935756</v>
      </c>
    </row>
    <row r="149" spans="3:21">
      <c r="C149">
        <v>2097</v>
      </c>
      <c r="D149">
        <v>908.28899999999999</v>
      </c>
      <c r="S149" s="4">
        <f t="shared" si="7"/>
        <v>2.4624340076237088</v>
      </c>
      <c r="T149" s="4">
        <f t="shared" si="8"/>
        <v>0.73284447828287225</v>
      </c>
      <c r="U149" s="12">
        <f t="shared" si="9"/>
        <v>1.8045811656229991</v>
      </c>
    </row>
    <row r="150" spans="3:21">
      <c r="C150">
        <v>2098</v>
      </c>
      <c r="D150">
        <v>917.471</v>
      </c>
      <c r="S150" s="4">
        <f t="shared" si="7"/>
        <v>2.4873271243415731</v>
      </c>
      <c r="T150" s="4">
        <f t="shared" si="8"/>
        <v>0.72952699669994736</v>
      </c>
      <c r="U150" s="12">
        <f t="shared" si="9"/>
        <v>1.8145722868312244</v>
      </c>
    </row>
    <row r="151" spans="3:21">
      <c r="C151">
        <v>2099</v>
      </c>
      <c r="D151">
        <v>926.66499999999996</v>
      </c>
      <c r="S151" s="4">
        <f t="shared" si="7"/>
        <v>2.5122527739935059</v>
      </c>
      <c r="T151" s="4">
        <f t="shared" si="8"/>
        <v>0.72623513811896745</v>
      </c>
      <c r="U151" s="12">
        <f t="shared" si="9"/>
        <v>1.8244862403109328</v>
      </c>
    </row>
    <row r="152" spans="3:21">
      <c r="D152">
        <f>AVERAGE(D2:D151)</f>
        <v>496.86961333333312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51"/>
  <sheetViews>
    <sheetView workbookViewId="0">
      <selection activeCell="C36" sqref="C36"/>
    </sheetView>
  </sheetViews>
  <sheetFormatPr defaultRowHeight="15"/>
  <cols>
    <col min="1" max="1" width="5" bestFit="1" customWidth="1"/>
    <col min="2" max="5" width="9.5703125" bestFit="1" customWidth="1"/>
  </cols>
  <sheetData>
    <row r="1" spans="1:5">
      <c r="A1" t="s">
        <v>13</v>
      </c>
      <c r="B1" t="s">
        <v>28</v>
      </c>
      <c r="C1" t="s">
        <v>22</v>
      </c>
      <c r="D1" t="s">
        <v>23</v>
      </c>
      <c r="E1" t="s">
        <v>24</v>
      </c>
    </row>
    <row r="2" spans="1:5">
      <c r="A2">
        <v>1950</v>
      </c>
      <c r="B2">
        <v>310.75</v>
      </c>
      <c r="C2">
        <v>310.75</v>
      </c>
      <c r="D2">
        <v>310.75</v>
      </c>
      <c r="E2">
        <v>310.75</v>
      </c>
    </row>
    <row r="3" spans="1:5">
      <c r="A3">
        <v>1951</v>
      </c>
      <c r="B3">
        <v>311.10000000000002</v>
      </c>
      <c r="C3">
        <v>311.10000000000002</v>
      </c>
      <c r="D3">
        <v>311.10000000000002</v>
      </c>
      <c r="E3">
        <v>311.10000000000002</v>
      </c>
    </row>
    <row r="4" spans="1:5">
      <c r="A4">
        <v>1952</v>
      </c>
      <c r="B4">
        <v>311.5</v>
      </c>
      <c r="C4">
        <v>311.5</v>
      </c>
      <c r="D4">
        <v>311.5</v>
      </c>
      <c r="E4">
        <v>311.5</v>
      </c>
    </row>
    <row r="5" spans="1:5">
      <c r="A5">
        <v>1953</v>
      </c>
      <c r="B5">
        <v>311.92500000000001</v>
      </c>
      <c r="C5">
        <v>311.92500000000001</v>
      </c>
      <c r="D5">
        <v>311.92500000000001</v>
      </c>
      <c r="E5">
        <v>311.92500000000001</v>
      </c>
    </row>
    <row r="6" spans="1:5">
      <c r="A6">
        <v>1954</v>
      </c>
      <c r="B6">
        <v>312.42500000000001</v>
      </c>
      <c r="C6">
        <v>312.42500000000001</v>
      </c>
      <c r="D6">
        <v>312.42500000000001</v>
      </c>
      <c r="E6">
        <v>312.42500000000001</v>
      </c>
    </row>
    <row r="7" spans="1:5">
      <c r="A7">
        <v>1955</v>
      </c>
      <c r="B7">
        <v>313</v>
      </c>
      <c r="C7">
        <v>313</v>
      </c>
      <c r="D7">
        <v>313</v>
      </c>
      <c r="E7">
        <v>313</v>
      </c>
    </row>
    <row r="8" spans="1:5">
      <c r="A8">
        <v>1956</v>
      </c>
      <c r="B8">
        <v>313.60000000000002</v>
      </c>
      <c r="C8">
        <v>313.60000000000002</v>
      </c>
      <c r="D8">
        <v>313.60000000000002</v>
      </c>
      <c r="E8">
        <v>313.60000000000002</v>
      </c>
    </row>
    <row r="9" spans="1:5">
      <c r="A9">
        <v>1957</v>
      </c>
      <c r="B9">
        <v>314.22500000000002</v>
      </c>
      <c r="C9">
        <v>314.22500000000002</v>
      </c>
      <c r="D9">
        <v>314.22500000000002</v>
      </c>
      <c r="E9">
        <v>314.22500000000002</v>
      </c>
    </row>
    <row r="10" spans="1:5">
      <c r="A10">
        <v>1958</v>
      </c>
      <c r="B10">
        <v>314.84800000000001</v>
      </c>
      <c r="C10">
        <v>314.84800000000001</v>
      </c>
      <c r="D10">
        <v>314.84800000000001</v>
      </c>
      <c r="E10">
        <v>314.84800000000001</v>
      </c>
    </row>
    <row r="11" spans="1:5">
      <c r="A11">
        <v>1959</v>
      </c>
      <c r="B11">
        <v>315.5</v>
      </c>
      <c r="C11">
        <v>315.5</v>
      </c>
      <c r="D11">
        <v>315.5</v>
      </c>
      <c r="E11">
        <v>315.5</v>
      </c>
    </row>
    <row r="12" spans="1:5">
      <c r="A12">
        <v>1960</v>
      </c>
      <c r="B12">
        <v>316.27300000000002</v>
      </c>
      <c r="C12">
        <v>316.27300000000002</v>
      </c>
      <c r="D12">
        <v>316.27300000000002</v>
      </c>
      <c r="E12">
        <v>316.27300000000002</v>
      </c>
    </row>
    <row r="13" spans="1:5">
      <c r="A13">
        <v>1961</v>
      </c>
      <c r="B13">
        <v>317.07499999999999</v>
      </c>
      <c r="C13">
        <v>317.07499999999999</v>
      </c>
      <c r="D13">
        <v>317.07499999999999</v>
      </c>
      <c r="E13">
        <v>317.07499999999999</v>
      </c>
    </row>
    <row r="14" spans="1:5">
      <c r="A14">
        <v>1962</v>
      </c>
      <c r="B14">
        <v>317.79500000000002</v>
      </c>
      <c r="C14">
        <v>317.79500000000002</v>
      </c>
      <c r="D14">
        <v>317.79500000000002</v>
      </c>
      <c r="E14">
        <v>317.79500000000002</v>
      </c>
    </row>
    <row r="15" spans="1:5">
      <c r="A15">
        <v>1963</v>
      </c>
      <c r="B15">
        <v>318.39800000000002</v>
      </c>
      <c r="C15">
        <v>318.39800000000002</v>
      </c>
      <c r="D15">
        <v>318.39800000000002</v>
      </c>
      <c r="E15">
        <v>318.39800000000002</v>
      </c>
    </row>
    <row r="16" spans="1:5">
      <c r="A16">
        <v>1964</v>
      </c>
      <c r="B16">
        <v>318.92500000000001</v>
      </c>
      <c r="C16">
        <v>318.92500000000001</v>
      </c>
      <c r="D16">
        <v>318.92500000000001</v>
      </c>
      <c r="E16">
        <v>318.92500000000001</v>
      </c>
    </row>
    <row r="17" spans="1:5">
      <c r="A17">
        <v>1965</v>
      </c>
      <c r="B17">
        <v>319.64800000000002</v>
      </c>
      <c r="C17">
        <v>319.64800000000002</v>
      </c>
      <c r="D17">
        <v>319.64800000000002</v>
      </c>
      <c r="E17">
        <v>319.64800000000002</v>
      </c>
    </row>
    <row r="18" spans="1:5">
      <c r="A18">
        <v>1966</v>
      </c>
      <c r="B18">
        <v>320.64800000000002</v>
      </c>
      <c r="C18">
        <v>320.64800000000002</v>
      </c>
      <c r="D18">
        <v>320.64800000000002</v>
      </c>
      <c r="E18">
        <v>320.64800000000002</v>
      </c>
    </row>
    <row r="19" spans="1:5">
      <c r="A19">
        <v>1967</v>
      </c>
      <c r="B19">
        <v>321.60500000000002</v>
      </c>
      <c r="C19">
        <v>321.60500000000002</v>
      </c>
      <c r="D19">
        <v>321.60500000000002</v>
      </c>
      <c r="E19">
        <v>321.60500000000002</v>
      </c>
    </row>
    <row r="20" spans="1:5">
      <c r="A20">
        <v>1968</v>
      </c>
      <c r="B20">
        <v>322.63499999999999</v>
      </c>
      <c r="C20">
        <v>322.63499999999999</v>
      </c>
      <c r="D20">
        <v>322.63499999999999</v>
      </c>
      <c r="E20">
        <v>322.63499999999999</v>
      </c>
    </row>
    <row r="21" spans="1:5">
      <c r="A21">
        <v>1969</v>
      </c>
      <c r="B21">
        <v>323.90300000000002</v>
      </c>
      <c r="C21">
        <v>323.90300000000002</v>
      </c>
      <c r="D21">
        <v>323.90300000000002</v>
      </c>
      <c r="E21">
        <v>323.90300000000002</v>
      </c>
    </row>
    <row r="22" spans="1:5">
      <c r="A22">
        <v>1970</v>
      </c>
      <c r="B22">
        <v>324.98500000000001</v>
      </c>
      <c r="C22">
        <v>324.98500000000001</v>
      </c>
      <c r="D22">
        <v>324.98500000000001</v>
      </c>
      <c r="E22">
        <v>324.98500000000001</v>
      </c>
    </row>
    <row r="23" spans="1:5">
      <c r="A23">
        <v>1971</v>
      </c>
      <c r="B23">
        <v>325.85500000000002</v>
      </c>
      <c r="C23">
        <v>325.85500000000002</v>
      </c>
      <c r="D23">
        <v>325.85500000000002</v>
      </c>
      <c r="E23">
        <v>325.85500000000002</v>
      </c>
    </row>
    <row r="24" spans="1:5">
      <c r="A24">
        <v>1972</v>
      </c>
      <c r="B24">
        <v>327.14</v>
      </c>
      <c r="C24">
        <v>327.14</v>
      </c>
      <c r="D24">
        <v>327.14</v>
      </c>
      <c r="E24">
        <v>327.14</v>
      </c>
    </row>
    <row r="25" spans="1:5">
      <c r="A25">
        <v>1973</v>
      </c>
      <c r="B25">
        <v>328.678</v>
      </c>
      <c r="C25">
        <v>328.678</v>
      </c>
      <c r="D25">
        <v>328.678</v>
      </c>
      <c r="E25">
        <v>328.678</v>
      </c>
    </row>
    <row r="26" spans="1:5">
      <c r="A26">
        <v>1974</v>
      </c>
      <c r="B26">
        <v>329.74299999999999</v>
      </c>
      <c r="C26">
        <v>329.74299999999999</v>
      </c>
      <c r="D26">
        <v>329.74299999999999</v>
      </c>
      <c r="E26">
        <v>329.74299999999999</v>
      </c>
    </row>
    <row r="27" spans="1:5">
      <c r="A27">
        <v>1975</v>
      </c>
      <c r="B27">
        <v>330.58499999999998</v>
      </c>
      <c r="C27">
        <v>330.58499999999998</v>
      </c>
      <c r="D27">
        <v>330.58499999999998</v>
      </c>
      <c r="E27">
        <v>330.58499999999998</v>
      </c>
    </row>
    <row r="28" spans="1:5">
      <c r="A28">
        <v>1976</v>
      </c>
      <c r="B28">
        <v>331.74799999999999</v>
      </c>
      <c r="C28">
        <v>331.74799999999999</v>
      </c>
      <c r="D28">
        <v>331.74799999999999</v>
      </c>
      <c r="E28">
        <v>331.74799999999999</v>
      </c>
    </row>
    <row r="29" spans="1:5">
      <c r="A29">
        <v>1977</v>
      </c>
      <c r="B29">
        <v>333.27300000000002</v>
      </c>
      <c r="C29">
        <v>333.27300000000002</v>
      </c>
      <c r="D29">
        <v>333.27300000000002</v>
      </c>
      <c r="E29">
        <v>333.27300000000002</v>
      </c>
    </row>
    <row r="30" spans="1:5">
      <c r="A30">
        <v>1978</v>
      </c>
      <c r="B30">
        <v>334.84800000000001</v>
      </c>
      <c r="C30">
        <v>334.84800000000001</v>
      </c>
      <c r="D30">
        <v>334.84800000000001</v>
      </c>
      <c r="E30">
        <v>334.84800000000001</v>
      </c>
    </row>
    <row r="31" spans="1:5">
      <c r="A31">
        <v>1979</v>
      </c>
      <c r="B31">
        <v>336.52499999999998</v>
      </c>
      <c r="C31">
        <v>336.52499999999998</v>
      </c>
      <c r="D31">
        <v>336.52499999999998</v>
      </c>
      <c r="E31">
        <v>336.52499999999998</v>
      </c>
    </row>
    <row r="32" spans="1:5">
      <c r="A32">
        <v>1980</v>
      </c>
      <c r="B32">
        <v>338.36</v>
      </c>
      <c r="C32">
        <v>338.36</v>
      </c>
      <c r="D32">
        <v>338.36</v>
      </c>
      <c r="E32">
        <v>338.36</v>
      </c>
    </row>
    <row r="33" spans="1:5">
      <c r="A33">
        <v>1981</v>
      </c>
      <c r="B33">
        <v>339.72800000000001</v>
      </c>
      <c r="C33">
        <v>339.72800000000001</v>
      </c>
      <c r="D33">
        <v>339.72800000000001</v>
      </c>
      <c r="E33">
        <v>339.72800000000001</v>
      </c>
    </row>
    <row r="34" spans="1:5">
      <c r="A34">
        <v>1982</v>
      </c>
      <c r="B34">
        <v>340.79300000000001</v>
      </c>
      <c r="C34">
        <v>340.79300000000001</v>
      </c>
      <c r="D34">
        <v>340.79300000000001</v>
      </c>
      <c r="E34">
        <v>340.79300000000001</v>
      </c>
    </row>
    <row r="35" spans="1:5">
      <c r="A35">
        <v>1983</v>
      </c>
      <c r="B35">
        <v>342.19799999999998</v>
      </c>
      <c r="C35">
        <v>342.19799999999998</v>
      </c>
      <c r="D35">
        <v>342.19799999999998</v>
      </c>
      <c r="E35">
        <v>342.19799999999998</v>
      </c>
    </row>
    <row r="36" spans="1:5">
      <c r="A36">
        <v>1984</v>
      </c>
      <c r="B36">
        <v>343.78300000000002</v>
      </c>
      <c r="C36">
        <v>343.78300000000002</v>
      </c>
      <c r="D36">
        <v>343.78300000000002</v>
      </c>
      <c r="E36">
        <v>343.78300000000002</v>
      </c>
    </row>
    <row r="37" spans="1:5">
      <c r="A37">
        <v>1985</v>
      </c>
      <c r="B37">
        <v>345.28300000000002</v>
      </c>
      <c r="C37">
        <v>345.28300000000002</v>
      </c>
      <c r="D37">
        <v>345.28300000000002</v>
      </c>
      <c r="E37">
        <v>345.28300000000002</v>
      </c>
    </row>
    <row r="38" spans="1:5">
      <c r="A38">
        <v>1986</v>
      </c>
      <c r="B38">
        <v>346.798</v>
      </c>
      <c r="C38">
        <v>346.798</v>
      </c>
      <c r="D38">
        <v>346.798</v>
      </c>
      <c r="E38">
        <v>346.798</v>
      </c>
    </row>
    <row r="39" spans="1:5">
      <c r="A39">
        <v>1987</v>
      </c>
      <c r="B39">
        <v>348.64499999999998</v>
      </c>
      <c r="C39">
        <v>348.64499999999998</v>
      </c>
      <c r="D39">
        <v>348.64499999999998</v>
      </c>
      <c r="E39">
        <v>348.64499999999998</v>
      </c>
    </row>
    <row r="40" spans="1:5">
      <c r="A40">
        <v>1988</v>
      </c>
      <c r="B40">
        <v>350.738</v>
      </c>
      <c r="C40">
        <v>350.738</v>
      </c>
      <c r="D40">
        <v>350.738</v>
      </c>
      <c r="E40">
        <v>350.738</v>
      </c>
    </row>
    <row r="41" spans="1:5">
      <c r="A41">
        <v>1989</v>
      </c>
      <c r="B41">
        <v>352.488</v>
      </c>
      <c r="C41">
        <v>352.488</v>
      </c>
      <c r="D41">
        <v>352.488</v>
      </c>
      <c r="E41">
        <v>352.488</v>
      </c>
    </row>
    <row r="42" spans="1:5">
      <c r="A42">
        <v>1990</v>
      </c>
      <c r="B42">
        <v>353.85500000000002</v>
      </c>
      <c r="C42">
        <v>353.85500000000002</v>
      </c>
      <c r="D42">
        <v>353.85500000000002</v>
      </c>
      <c r="E42">
        <v>353.85500000000002</v>
      </c>
    </row>
    <row r="43" spans="1:5">
      <c r="A43">
        <v>1991</v>
      </c>
      <c r="B43">
        <v>355.01799999999997</v>
      </c>
      <c r="C43">
        <v>355.01799999999997</v>
      </c>
      <c r="D43">
        <v>355.01799999999997</v>
      </c>
      <c r="E43">
        <v>355.01799999999997</v>
      </c>
    </row>
    <row r="44" spans="1:5">
      <c r="A44">
        <v>1992</v>
      </c>
      <c r="B44">
        <v>355.88499999999999</v>
      </c>
      <c r="C44">
        <v>355.88499999999999</v>
      </c>
      <c r="D44">
        <v>355.88499999999999</v>
      </c>
      <c r="E44">
        <v>355.88499999999999</v>
      </c>
    </row>
    <row r="45" spans="1:5">
      <c r="A45">
        <v>1993</v>
      </c>
      <c r="B45">
        <v>356.77800000000002</v>
      </c>
      <c r="C45">
        <v>356.77800000000002</v>
      </c>
      <c r="D45">
        <v>356.77800000000002</v>
      </c>
      <c r="E45">
        <v>356.77800000000002</v>
      </c>
    </row>
    <row r="46" spans="1:5">
      <c r="A46">
        <v>1994</v>
      </c>
      <c r="B46">
        <v>358.12799999999999</v>
      </c>
      <c r="C46">
        <v>358.12799999999999</v>
      </c>
      <c r="D46">
        <v>358.12799999999999</v>
      </c>
      <c r="E46">
        <v>358.12799999999999</v>
      </c>
    </row>
    <row r="47" spans="1:5">
      <c r="A47">
        <v>1995</v>
      </c>
      <c r="B47">
        <v>359.83800000000002</v>
      </c>
      <c r="C47">
        <v>359.83800000000002</v>
      </c>
      <c r="D47">
        <v>359.83800000000002</v>
      </c>
      <c r="E47">
        <v>359.83800000000002</v>
      </c>
    </row>
    <row r="48" spans="1:5">
      <c r="A48">
        <v>1996</v>
      </c>
      <c r="B48">
        <v>361.46300000000002</v>
      </c>
      <c r="C48">
        <v>361.46300000000002</v>
      </c>
      <c r="D48">
        <v>361.46300000000002</v>
      </c>
      <c r="E48">
        <v>361.46300000000002</v>
      </c>
    </row>
    <row r="49" spans="1:5">
      <c r="A49">
        <v>1997</v>
      </c>
      <c r="B49">
        <v>363.15499999999997</v>
      </c>
      <c r="C49">
        <v>363.15499999999997</v>
      </c>
      <c r="D49">
        <v>363.15499999999997</v>
      </c>
      <c r="E49">
        <v>363.15499999999997</v>
      </c>
    </row>
    <row r="50" spans="1:5">
      <c r="A50">
        <v>1998</v>
      </c>
      <c r="B50">
        <v>365.32299999999998</v>
      </c>
      <c r="C50">
        <v>365.32299999999998</v>
      </c>
      <c r="D50">
        <v>365.32299999999998</v>
      </c>
      <c r="E50">
        <v>365.32299999999998</v>
      </c>
    </row>
    <row r="51" spans="1:5">
      <c r="A51">
        <v>1999</v>
      </c>
      <c r="B51">
        <v>367.34800000000001</v>
      </c>
      <c r="C51">
        <v>367.34800000000001</v>
      </c>
      <c r="D51">
        <v>367.34800000000001</v>
      </c>
      <c r="E51">
        <v>367.34800000000001</v>
      </c>
    </row>
    <row r="52" spans="1:5">
      <c r="A52">
        <v>2000</v>
      </c>
      <c r="B52">
        <v>368.86500000000001</v>
      </c>
      <c r="C52">
        <v>368.86500000000001</v>
      </c>
      <c r="D52">
        <v>368.86500000000001</v>
      </c>
      <c r="E52">
        <v>368.86500000000001</v>
      </c>
    </row>
    <row r="53" spans="1:5">
      <c r="A53">
        <v>2001</v>
      </c>
      <c r="B53">
        <v>370.46800000000002</v>
      </c>
      <c r="C53">
        <v>370.46800000000002</v>
      </c>
      <c r="D53">
        <v>370.46800000000002</v>
      </c>
      <c r="E53">
        <v>370.46800000000002</v>
      </c>
    </row>
    <row r="54" spans="1:5">
      <c r="A54">
        <v>2002</v>
      </c>
      <c r="B54">
        <v>372.52300000000002</v>
      </c>
      <c r="C54">
        <v>372.52300000000002</v>
      </c>
      <c r="D54">
        <v>372.52300000000002</v>
      </c>
      <c r="E54">
        <v>372.52300000000002</v>
      </c>
    </row>
    <row r="55" spans="1:5">
      <c r="A55">
        <v>2003</v>
      </c>
      <c r="B55">
        <v>374.76</v>
      </c>
      <c r="C55">
        <v>374.76</v>
      </c>
      <c r="D55">
        <v>374.76</v>
      </c>
      <c r="E55">
        <v>374.76</v>
      </c>
    </row>
    <row r="56" spans="1:5">
      <c r="A56">
        <v>2004</v>
      </c>
      <c r="B56">
        <v>376.81299999999999</v>
      </c>
      <c r="C56">
        <v>376.81299999999999</v>
      </c>
      <c r="D56">
        <v>376.81299999999999</v>
      </c>
      <c r="E56">
        <v>376.81299999999999</v>
      </c>
    </row>
    <row r="57" spans="1:5">
      <c r="A57">
        <v>2005</v>
      </c>
      <c r="B57">
        <v>378.81299999999999</v>
      </c>
      <c r="C57">
        <v>378.81299999999999</v>
      </c>
      <c r="D57">
        <v>378.81299999999999</v>
      </c>
      <c r="E57">
        <v>378.81299999999999</v>
      </c>
    </row>
    <row r="58" spans="1:5">
      <c r="A58">
        <v>2006</v>
      </c>
      <c r="B58">
        <v>380.82799999999997</v>
      </c>
      <c r="C58">
        <v>380.82799999999997</v>
      </c>
      <c r="D58">
        <v>380.82799999999997</v>
      </c>
      <c r="E58">
        <v>380.82799999999997</v>
      </c>
    </row>
    <row r="59" spans="1:5">
      <c r="A59">
        <v>2007</v>
      </c>
      <c r="B59">
        <v>382.77800000000002</v>
      </c>
      <c r="C59">
        <v>382.77800000000002</v>
      </c>
      <c r="D59">
        <v>382.77800000000002</v>
      </c>
      <c r="E59">
        <v>382.77800000000002</v>
      </c>
    </row>
    <row r="60" spans="1:5">
      <c r="A60">
        <v>2008</v>
      </c>
      <c r="B60">
        <v>384.8</v>
      </c>
      <c r="C60">
        <v>384.8</v>
      </c>
      <c r="D60">
        <v>384.8</v>
      </c>
      <c r="E60">
        <v>384.8</v>
      </c>
    </row>
    <row r="61" spans="1:5">
      <c r="A61">
        <v>2009</v>
      </c>
      <c r="B61">
        <v>387.012</v>
      </c>
      <c r="C61">
        <v>387.012</v>
      </c>
      <c r="D61">
        <v>387.012</v>
      </c>
      <c r="E61">
        <v>387.012</v>
      </c>
    </row>
    <row r="62" spans="1:5">
      <c r="A62">
        <v>2010</v>
      </c>
      <c r="B62">
        <v>389.32400000000001</v>
      </c>
      <c r="C62">
        <v>389.32400000000001</v>
      </c>
      <c r="D62">
        <v>389.32400000000001</v>
      </c>
      <c r="E62">
        <v>389.32400000000001</v>
      </c>
    </row>
    <row r="63" spans="1:5">
      <c r="A63">
        <v>2011</v>
      </c>
      <c r="B63">
        <v>391.63799999999998</v>
      </c>
      <c r="C63">
        <v>391.63799999999998</v>
      </c>
      <c r="D63">
        <v>391.63799999999998</v>
      </c>
      <c r="E63">
        <v>391.63799999999998</v>
      </c>
    </row>
    <row r="64" spans="1:5">
      <c r="A64">
        <v>2012</v>
      </c>
      <c r="B64">
        <v>394.00900000000001</v>
      </c>
      <c r="C64">
        <v>394.00900000000001</v>
      </c>
      <c r="D64">
        <v>394.00900000000001</v>
      </c>
      <c r="E64">
        <v>394.00900000000001</v>
      </c>
    </row>
    <row r="65" spans="1:5">
      <c r="A65">
        <v>2013</v>
      </c>
      <c r="B65">
        <v>396.464</v>
      </c>
      <c r="C65">
        <v>396.464</v>
      </c>
      <c r="D65">
        <v>396.464</v>
      </c>
      <c r="E65">
        <v>396.464</v>
      </c>
    </row>
    <row r="66" spans="1:5">
      <c r="A66">
        <v>2014</v>
      </c>
      <c r="B66">
        <v>399.00400000000002</v>
      </c>
      <c r="C66">
        <v>397.346</v>
      </c>
      <c r="D66">
        <v>397.76400000000001</v>
      </c>
      <c r="E66">
        <v>398.39600000000002</v>
      </c>
    </row>
    <row r="67" spans="1:5">
      <c r="A67">
        <v>2015</v>
      </c>
      <c r="B67">
        <v>401.62799999999999</v>
      </c>
      <c r="C67">
        <v>399.387</v>
      </c>
      <c r="D67">
        <v>399.96600000000001</v>
      </c>
      <c r="E67">
        <v>400.68099999999998</v>
      </c>
    </row>
    <row r="68" spans="1:5">
      <c r="A68">
        <v>2016</v>
      </c>
      <c r="B68">
        <v>404.32799999999997</v>
      </c>
      <c r="C68">
        <v>401.41800000000001</v>
      </c>
      <c r="D68">
        <v>402.18400000000003</v>
      </c>
      <c r="E68">
        <v>402.96800000000002</v>
      </c>
    </row>
    <row r="69" spans="1:5">
      <c r="A69">
        <v>2017</v>
      </c>
      <c r="B69">
        <v>407.096</v>
      </c>
      <c r="C69">
        <v>403.43099999999998</v>
      </c>
      <c r="D69">
        <v>404.411</v>
      </c>
      <c r="E69">
        <v>405.25200000000001</v>
      </c>
    </row>
    <row r="70" spans="1:5">
      <c r="A70">
        <v>2018</v>
      </c>
      <c r="B70">
        <v>409.92700000000002</v>
      </c>
      <c r="C70">
        <v>405.42500000000001</v>
      </c>
      <c r="D70">
        <v>406.64299999999997</v>
      </c>
      <c r="E70">
        <v>407.529</v>
      </c>
    </row>
    <row r="71" spans="1:5">
      <c r="A71">
        <v>2019</v>
      </c>
      <c r="B71">
        <v>412.822</v>
      </c>
      <c r="C71">
        <v>407.40100000000001</v>
      </c>
      <c r="D71">
        <v>408.88200000000001</v>
      </c>
      <c r="E71">
        <v>409.8</v>
      </c>
    </row>
    <row r="72" spans="1:5">
      <c r="A72">
        <v>2020</v>
      </c>
      <c r="B72">
        <v>415.78</v>
      </c>
      <c r="C72">
        <v>409.36</v>
      </c>
      <c r="D72">
        <v>411.12900000000002</v>
      </c>
      <c r="E72">
        <v>412.06799999999998</v>
      </c>
    </row>
    <row r="73" spans="1:5">
      <c r="A73">
        <v>2021</v>
      </c>
      <c r="B73">
        <v>418.79599999999999</v>
      </c>
      <c r="C73">
        <v>411.298</v>
      </c>
      <c r="D73">
        <v>413.37799999999999</v>
      </c>
      <c r="E73">
        <v>414.32600000000002</v>
      </c>
    </row>
    <row r="74" spans="1:5">
      <c r="A74">
        <v>2022</v>
      </c>
      <c r="B74">
        <v>421.86399999999998</v>
      </c>
      <c r="C74">
        <v>413.21899999999999</v>
      </c>
      <c r="D74">
        <v>415.63900000000001</v>
      </c>
      <c r="E74">
        <v>416.517</v>
      </c>
    </row>
    <row r="75" spans="1:5">
      <c r="A75">
        <v>2023</v>
      </c>
      <c r="B75">
        <v>424.995</v>
      </c>
      <c r="C75">
        <v>415.14400000000001</v>
      </c>
      <c r="D75">
        <v>417.93599999999998</v>
      </c>
      <c r="E75">
        <v>418.60300000000001</v>
      </c>
    </row>
    <row r="76" spans="1:5">
      <c r="A76">
        <v>2024</v>
      </c>
      <c r="B76">
        <v>428.197</v>
      </c>
      <c r="C76">
        <v>417.08300000000003</v>
      </c>
      <c r="D76">
        <v>420.274</v>
      </c>
      <c r="E76">
        <v>420.601</v>
      </c>
    </row>
    <row r="77" spans="1:5">
      <c r="A77">
        <v>2025</v>
      </c>
      <c r="B77">
        <v>431.47500000000002</v>
      </c>
      <c r="C77">
        <v>419.036</v>
      </c>
      <c r="D77">
        <v>422.65600000000001</v>
      </c>
      <c r="E77">
        <v>422.51600000000002</v>
      </c>
    </row>
    <row r="78" spans="1:5">
      <c r="A78">
        <v>2026</v>
      </c>
      <c r="B78">
        <v>434.82600000000002</v>
      </c>
      <c r="C78">
        <v>421.00400000000002</v>
      </c>
      <c r="D78">
        <v>425.08</v>
      </c>
      <c r="E78">
        <v>424.34899999999999</v>
      </c>
    </row>
    <row r="79" spans="1:5">
      <c r="A79">
        <v>2027</v>
      </c>
      <c r="B79">
        <v>438.245</v>
      </c>
      <c r="C79">
        <v>422.97800000000001</v>
      </c>
      <c r="D79">
        <v>427.53800000000001</v>
      </c>
      <c r="E79">
        <v>426.09699999999998</v>
      </c>
    </row>
    <row r="80" spans="1:5">
      <c r="A80">
        <v>2028</v>
      </c>
      <c r="B80">
        <v>441.721</v>
      </c>
      <c r="C80">
        <v>424.95</v>
      </c>
      <c r="D80">
        <v>430.02100000000002</v>
      </c>
      <c r="E80">
        <v>427.75200000000001</v>
      </c>
    </row>
    <row r="81" spans="1:5">
      <c r="A81">
        <v>2029</v>
      </c>
      <c r="B81">
        <v>445.25099999999998</v>
      </c>
      <c r="C81">
        <v>426.916</v>
      </c>
      <c r="D81">
        <v>432.52300000000002</v>
      </c>
      <c r="E81">
        <v>429.31400000000002</v>
      </c>
    </row>
    <row r="82" spans="1:5">
      <c r="A82">
        <v>2030</v>
      </c>
      <c r="B82">
        <v>448.83499999999998</v>
      </c>
      <c r="C82">
        <v>428.87599999999998</v>
      </c>
      <c r="D82">
        <v>435.04599999999999</v>
      </c>
      <c r="E82">
        <v>430.78300000000002</v>
      </c>
    </row>
    <row r="83" spans="1:5">
      <c r="A83">
        <v>2031</v>
      </c>
      <c r="B83">
        <v>452.47399999999999</v>
      </c>
      <c r="C83">
        <v>430.83199999999999</v>
      </c>
      <c r="D83">
        <v>437.589</v>
      </c>
      <c r="E83">
        <v>432.16300000000001</v>
      </c>
    </row>
    <row r="84" spans="1:5">
      <c r="A84">
        <v>2032</v>
      </c>
      <c r="B84">
        <v>456.17700000000002</v>
      </c>
      <c r="C84">
        <v>432.80700000000002</v>
      </c>
      <c r="D84">
        <v>440.13099999999997</v>
      </c>
      <c r="E84">
        <v>433.43599999999998</v>
      </c>
    </row>
    <row r="85" spans="1:5">
      <c r="A85">
        <v>2033</v>
      </c>
      <c r="B85">
        <v>459.964</v>
      </c>
      <c r="C85">
        <v>434.83100000000002</v>
      </c>
      <c r="D85">
        <v>442.66399999999999</v>
      </c>
      <c r="E85">
        <v>434.59300000000002</v>
      </c>
    </row>
    <row r="86" spans="1:5">
      <c r="A86">
        <v>2034</v>
      </c>
      <c r="B86">
        <v>463.85199999999998</v>
      </c>
      <c r="C86">
        <v>436.916</v>
      </c>
      <c r="D86">
        <v>445.20699999999999</v>
      </c>
      <c r="E86">
        <v>435.65300000000002</v>
      </c>
    </row>
    <row r="87" spans="1:5">
      <c r="A87">
        <v>2035</v>
      </c>
      <c r="B87">
        <v>467.85</v>
      </c>
      <c r="C87">
        <v>439.06799999999998</v>
      </c>
      <c r="D87">
        <v>447.77</v>
      </c>
      <c r="E87">
        <v>436.62799999999999</v>
      </c>
    </row>
    <row r="88" spans="1:5">
      <c r="A88">
        <v>2036</v>
      </c>
      <c r="B88">
        <v>471.96</v>
      </c>
      <c r="C88">
        <v>441.286</v>
      </c>
      <c r="D88">
        <v>450.35500000000002</v>
      </c>
      <c r="E88">
        <v>437.52199999999999</v>
      </c>
    </row>
    <row r="89" spans="1:5">
      <c r="A89">
        <v>2037</v>
      </c>
      <c r="B89">
        <v>476.18200000000002</v>
      </c>
      <c r="C89">
        <v>443.56700000000001</v>
      </c>
      <c r="D89">
        <v>452.96300000000002</v>
      </c>
      <c r="E89">
        <v>438.334</v>
      </c>
    </row>
    <row r="90" spans="1:5">
      <c r="A90">
        <v>2038</v>
      </c>
      <c r="B90">
        <v>480.50799999999998</v>
      </c>
      <c r="C90">
        <v>445.90300000000002</v>
      </c>
      <c r="D90">
        <v>455.58600000000001</v>
      </c>
      <c r="E90">
        <v>439.06</v>
      </c>
    </row>
    <row r="91" spans="1:5">
      <c r="A91">
        <v>2039</v>
      </c>
      <c r="B91">
        <v>484.92700000000002</v>
      </c>
      <c r="C91">
        <v>448.28199999999998</v>
      </c>
      <c r="D91">
        <v>458.21499999999997</v>
      </c>
      <c r="E91">
        <v>439.69099999999997</v>
      </c>
    </row>
    <row r="92" spans="1:5">
      <c r="A92">
        <v>2040</v>
      </c>
      <c r="B92">
        <v>489.435</v>
      </c>
      <c r="C92">
        <v>450.69799999999998</v>
      </c>
      <c r="D92">
        <v>460.84500000000003</v>
      </c>
      <c r="E92">
        <v>440.22199999999998</v>
      </c>
    </row>
    <row r="93" spans="1:5">
      <c r="A93">
        <v>2041</v>
      </c>
      <c r="B93">
        <v>494.03199999999998</v>
      </c>
      <c r="C93">
        <v>453.15</v>
      </c>
      <c r="D93">
        <v>463.47500000000002</v>
      </c>
      <c r="E93">
        <v>440.65699999999998</v>
      </c>
    </row>
    <row r="94" spans="1:5">
      <c r="A94">
        <v>2042</v>
      </c>
      <c r="B94">
        <v>498.73</v>
      </c>
      <c r="C94">
        <v>455.64499999999998</v>
      </c>
      <c r="D94">
        <v>466.09300000000002</v>
      </c>
      <c r="E94">
        <v>441.02499999999998</v>
      </c>
    </row>
    <row r="95" spans="1:5">
      <c r="A95">
        <v>2043</v>
      </c>
      <c r="B95">
        <v>503.53</v>
      </c>
      <c r="C95">
        <v>458.18200000000002</v>
      </c>
      <c r="D95">
        <v>468.678</v>
      </c>
      <c r="E95">
        <v>441.34699999999998</v>
      </c>
    </row>
    <row r="96" spans="1:5">
      <c r="A96">
        <v>2044</v>
      </c>
      <c r="B96">
        <v>508.43299999999999</v>
      </c>
      <c r="C96">
        <v>460.762</v>
      </c>
      <c r="D96">
        <v>471.23399999999998</v>
      </c>
      <c r="E96">
        <v>441.62099999999998</v>
      </c>
    </row>
    <row r="97" spans="1:5">
      <c r="A97">
        <v>2045</v>
      </c>
      <c r="B97">
        <v>513.45600000000002</v>
      </c>
      <c r="C97">
        <v>463.40499999999997</v>
      </c>
      <c r="D97">
        <v>473.78</v>
      </c>
      <c r="E97">
        <v>441.86399999999998</v>
      </c>
    </row>
    <row r="98" spans="1:5">
      <c r="A98">
        <v>2046</v>
      </c>
      <c r="B98">
        <v>518.61099999999999</v>
      </c>
      <c r="C98">
        <v>466.12</v>
      </c>
      <c r="D98">
        <v>476.32799999999997</v>
      </c>
      <c r="E98">
        <v>442.08499999999998</v>
      </c>
    </row>
    <row r="99" spans="1:5">
      <c r="A99">
        <v>2047</v>
      </c>
      <c r="B99">
        <v>523.9</v>
      </c>
      <c r="C99">
        <v>468.90800000000002</v>
      </c>
      <c r="D99">
        <v>478.88099999999997</v>
      </c>
      <c r="E99">
        <v>442.28300000000002</v>
      </c>
    </row>
    <row r="100" spans="1:5">
      <c r="A100">
        <v>2048</v>
      </c>
      <c r="B100">
        <v>529.32399999999996</v>
      </c>
      <c r="C100">
        <v>471.76799999999997</v>
      </c>
      <c r="D100">
        <v>481.43799999999999</v>
      </c>
      <c r="E100">
        <v>442.45800000000003</v>
      </c>
    </row>
    <row r="101" spans="1:5">
      <c r="A101">
        <v>2049</v>
      </c>
      <c r="B101">
        <v>534.875</v>
      </c>
      <c r="C101">
        <v>474.69200000000001</v>
      </c>
      <c r="D101">
        <v>483.99299999999999</v>
      </c>
      <c r="E101">
        <v>442.601</v>
      </c>
    </row>
    <row r="102" spans="1:5">
      <c r="A102">
        <v>2050</v>
      </c>
      <c r="B102">
        <v>540.54300000000001</v>
      </c>
      <c r="C102">
        <v>477.67</v>
      </c>
      <c r="D102">
        <v>486.53500000000003</v>
      </c>
      <c r="E102">
        <v>442.7</v>
      </c>
    </row>
    <row r="103" spans="1:5">
      <c r="A103">
        <v>2051</v>
      </c>
      <c r="B103">
        <v>546.322</v>
      </c>
      <c r="C103">
        <v>480.697</v>
      </c>
      <c r="D103">
        <v>489.06</v>
      </c>
      <c r="E103">
        <v>442.75200000000001</v>
      </c>
    </row>
    <row r="104" spans="1:5">
      <c r="A104">
        <v>2052</v>
      </c>
      <c r="B104">
        <v>552.21199999999999</v>
      </c>
      <c r="C104">
        <v>483.77699999999999</v>
      </c>
      <c r="D104">
        <v>491.536</v>
      </c>
      <c r="E104">
        <v>442.76100000000002</v>
      </c>
    </row>
    <row r="105" spans="1:5">
      <c r="A105">
        <v>2053</v>
      </c>
      <c r="B105">
        <v>558.21199999999999</v>
      </c>
      <c r="C105">
        <v>486.916</v>
      </c>
      <c r="D105">
        <v>493.93200000000002</v>
      </c>
      <c r="E105">
        <v>442.73399999999998</v>
      </c>
    </row>
    <row r="106" spans="1:5">
      <c r="A106">
        <v>2054</v>
      </c>
      <c r="B106">
        <v>564.31299999999999</v>
      </c>
      <c r="C106">
        <v>490.10300000000001</v>
      </c>
      <c r="D106">
        <v>496.24400000000003</v>
      </c>
      <c r="E106">
        <v>442.66300000000001</v>
      </c>
    </row>
    <row r="107" spans="1:5">
      <c r="A107">
        <v>2055</v>
      </c>
      <c r="B107">
        <v>570.51700000000005</v>
      </c>
      <c r="C107">
        <v>493.33800000000002</v>
      </c>
      <c r="D107">
        <v>498.47399999999999</v>
      </c>
      <c r="E107">
        <v>442.548</v>
      </c>
    </row>
    <row r="108" spans="1:5">
      <c r="A108">
        <v>2056</v>
      </c>
      <c r="B108">
        <v>576.84299999999996</v>
      </c>
      <c r="C108">
        <v>496.642</v>
      </c>
      <c r="D108">
        <v>500.64499999999998</v>
      </c>
      <c r="E108">
        <v>442.40600000000001</v>
      </c>
    </row>
    <row r="109" spans="1:5">
      <c r="A109">
        <v>2057</v>
      </c>
      <c r="B109">
        <v>583.30499999999995</v>
      </c>
      <c r="C109">
        <v>500.02199999999999</v>
      </c>
      <c r="D109">
        <v>502.76799999999997</v>
      </c>
      <c r="E109">
        <v>442.24799999999999</v>
      </c>
    </row>
    <row r="110" spans="1:5">
      <c r="A110">
        <v>2058</v>
      </c>
      <c r="B110">
        <v>589.90499999999997</v>
      </c>
      <c r="C110">
        <v>503.483</v>
      </c>
      <c r="D110">
        <v>504.84699999999998</v>
      </c>
      <c r="E110">
        <v>442.07499999999999</v>
      </c>
    </row>
    <row r="111" spans="1:5">
      <c r="A111">
        <v>2059</v>
      </c>
      <c r="B111">
        <v>596.64700000000005</v>
      </c>
      <c r="C111">
        <v>507.02300000000002</v>
      </c>
      <c r="D111">
        <v>506.88400000000001</v>
      </c>
      <c r="E111">
        <v>441.88600000000002</v>
      </c>
    </row>
    <row r="112" spans="1:5">
      <c r="A112">
        <v>2060</v>
      </c>
      <c r="B112">
        <v>603.52</v>
      </c>
      <c r="C112">
        <v>510.63400000000001</v>
      </c>
      <c r="D112">
        <v>508.87099999999998</v>
      </c>
      <c r="E112">
        <v>441.673</v>
      </c>
    </row>
    <row r="113" spans="1:5">
      <c r="A113">
        <v>2061</v>
      </c>
      <c r="B113">
        <v>610.51700000000005</v>
      </c>
      <c r="C113">
        <v>514.30499999999995</v>
      </c>
      <c r="D113">
        <v>510.79899999999998</v>
      </c>
      <c r="E113">
        <v>441.42399999999998</v>
      </c>
    </row>
    <row r="114" spans="1:5">
      <c r="A114">
        <v>2062</v>
      </c>
      <c r="B114">
        <v>617.60500000000002</v>
      </c>
      <c r="C114">
        <v>518.02700000000004</v>
      </c>
      <c r="D114">
        <v>512.64700000000005</v>
      </c>
      <c r="E114">
        <v>441.13499999999999</v>
      </c>
    </row>
    <row r="115" spans="1:5">
      <c r="A115">
        <v>2063</v>
      </c>
      <c r="B115">
        <v>624.76400000000001</v>
      </c>
      <c r="C115">
        <v>521.79700000000003</v>
      </c>
      <c r="D115">
        <v>514.40200000000004</v>
      </c>
      <c r="E115">
        <v>440.803</v>
      </c>
    </row>
    <row r="116" spans="1:5">
      <c r="A116">
        <v>2064</v>
      </c>
      <c r="B116">
        <v>631.995</v>
      </c>
      <c r="C116">
        <v>525.61900000000003</v>
      </c>
      <c r="D116">
        <v>516.06500000000005</v>
      </c>
      <c r="E116">
        <v>440.43</v>
      </c>
    </row>
    <row r="117" spans="1:5">
      <c r="A117">
        <v>2065</v>
      </c>
      <c r="B117">
        <v>639.29100000000005</v>
      </c>
      <c r="C117">
        <v>529.48599999999999</v>
      </c>
      <c r="D117">
        <v>517.62900000000002</v>
      </c>
      <c r="E117">
        <v>440.01</v>
      </c>
    </row>
    <row r="118" spans="1:5">
      <c r="A118">
        <v>2066</v>
      </c>
      <c r="B118">
        <v>646.65300000000002</v>
      </c>
      <c r="C118">
        <v>533.4</v>
      </c>
      <c r="D118">
        <v>519.096</v>
      </c>
      <c r="E118">
        <v>439.54500000000002</v>
      </c>
    </row>
    <row r="119" spans="1:5">
      <c r="A119">
        <v>2067</v>
      </c>
      <c r="B119">
        <v>654.09799999999996</v>
      </c>
      <c r="C119">
        <v>537.38099999999997</v>
      </c>
      <c r="D119">
        <v>520.48800000000006</v>
      </c>
      <c r="E119">
        <v>439.05200000000002</v>
      </c>
    </row>
    <row r="120" spans="1:5">
      <c r="A120">
        <v>2068</v>
      </c>
      <c r="B120">
        <v>661.64499999999998</v>
      </c>
      <c r="C120">
        <v>541.44299999999998</v>
      </c>
      <c r="D120">
        <v>521.81799999999998</v>
      </c>
      <c r="E120">
        <v>438.54300000000001</v>
      </c>
    </row>
    <row r="121" spans="1:5">
      <c r="A121">
        <v>2069</v>
      </c>
      <c r="B121">
        <v>669.30499999999995</v>
      </c>
      <c r="C121">
        <v>545.58900000000006</v>
      </c>
      <c r="D121">
        <v>523.08900000000006</v>
      </c>
      <c r="E121">
        <v>438.01900000000001</v>
      </c>
    </row>
    <row r="122" spans="1:5">
      <c r="A122">
        <v>2070</v>
      </c>
      <c r="B122">
        <v>677.07799999999997</v>
      </c>
      <c r="C122">
        <v>549.82000000000005</v>
      </c>
      <c r="D122">
        <v>524.30200000000002</v>
      </c>
      <c r="E122">
        <v>437.48099999999999</v>
      </c>
    </row>
    <row r="123" spans="1:5">
      <c r="A123">
        <v>2071</v>
      </c>
      <c r="B123">
        <v>684.95399999999995</v>
      </c>
      <c r="C123">
        <v>554.12900000000002</v>
      </c>
      <c r="D123">
        <v>525.45100000000002</v>
      </c>
      <c r="E123">
        <v>436.91899999999998</v>
      </c>
    </row>
    <row r="124" spans="1:5">
      <c r="A124">
        <v>2072</v>
      </c>
      <c r="B124">
        <v>692.90200000000004</v>
      </c>
      <c r="C124">
        <v>558.48599999999999</v>
      </c>
      <c r="D124">
        <v>526.50900000000001</v>
      </c>
      <c r="E124">
        <v>436.34300000000002</v>
      </c>
    </row>
    <row r="125" spans="1:5">
      <c r="A125">
        <v>2073</v>
      </c>
      <c r="B125">
        <v>700.89400000000001</v>
      </c>
      <c r="C125">
        <v>562.86699999999996</v>
      </c>
      <c r="D125">
        <v>527.45699999999999</v>
      </c>
      <c r="E125">
        <v>435.76400000000001</v>
      </c>
    </row>
    <row r="126" spans="1:5">
      <c r="A126">
        <v>2074</v>
      </c>
      <c r="B126">
        <v>708.93200000000002</v>
      </c>
      <c r="C126">
        <v>567.27200000000005</v>
      </c>
      <c r="D126">
        <v>528.29600000000005</v>
      </c>
      <c r="E126">
        <v>435.18200000000002</v>
      </c>
    </row>
    <row r="127" spans="1:5">
      <c r="A127">
        <v>2075</v>
      </c>
      <c r="B127">
        <v>717.01499999999999</v>
      </c>
      <c r="C127">
        <v>571.70100000000002</v>
      </c>
      <c r="D127">
        <v>529.02700000000004</v>
      </c>
      <c r="E127">
        <v>434.59500000000003</v>
      </c>
    </row>
    <row r="128" spans="1:5">
      <c r="A128">
        <v>2076</v>
      </c>
      <c r="B128">
        <v>725.13599999999997</v>
      </c>
      <c r="C128">
        <v>576.14599999999996</v>
      </c>
      <c r="D128">
        <v>529.64300000000003</v>
      </c>
      <c r="E128">
        <v>433.995</v>
      </c>
    </row>
    <row r="129" spans="1:5">
      <c r="A129">
        <v>2077</v>
      </c>
      <c r="B129">
        <v>733.30700000000002</v>
      </c>
      <c r="C129">
        <v>580.60599999999999</v>
      </c>
      <c r="D129">
        <v>530.14400000000001</v>
      </c>
      <c r="E129">
        <v>433.38499999999999</v>
      </c>
    </row>
    <row r="130" spans="1:5">
      <c r="A130">
        <v>2078</v>
      </c>
      <c r="B130">
        <v>741.524</v>
      </c>
      <c r="C130">
        <v>585.10500000000002</v>
      </c>
      <c r="D130">
        <v>530.553</v>
      </c>
      <c r="E130">
        <v>432.78</v>
      </c>
    </row>
    <row r="131" spans="1:5">
      <c r="A131">
        <v>2079</v>
      </c>
      <c r="B131">
        <v>749.80499999999995</v>
      </c>
      <c r="C131">
        <v>589.65300000000002</v>
      </c>
      <c r="D131">
        <v>530.88300000000004</v>
      </c>
      <c r="E131">
        <v>432.19</v>
      </c>
    </row>
    <row r="132" spans="1:5">
      <c r="A132">
        <v>2080</v>
      </c>
      <c r="B132">
        <v>758.18200000000002</v>
      </c>
      <c r="C132">
        <v>594.25699999999995</v>
      </c>
      <c r="D132">
        <v>531.13800000000003</v>
      </c>
      <c r="E132">
        <v>431.61700000000002</v>
      </c>
    </row>
    <row r="133" spans="1:5">
      <c r="A133">
        <v>2081</v>
      </c>
      <c r="B133">
        <v>766.64499999999998</v>
      </c>
      <c r="C133">
        <v>598.91800000000001</v>
      </c>
      <c r="D133">
        <v>531.31899999999996</v>
      </c>
      <c r="E133">
        <v>431.05799999999999</v>
      </c>
    </row>
    <row r="134" spans="1:5">
      <c r="A134">
        <v>2082</v>
      </c>
      <c r="B134">
        <v>775.17399999999998</v>
      </c>
      <c r="C134">
        <v>603.53800000000001</v>
      </c>
      <c r="D134">
        <v>531.49</v>
      </c>
      <c r="E134">
        <v>430.51</v>
      </c>
    </row>
    <row r="135" spans="1:5">
      <c r="A135">
        <v>2083</v>
      </c>
      <c r="B135">
        <v>783.75099999999998</v>
      </c>
      <c r="C135">
        <v>608.02</v>
      </c>
      <c r="D135">
        <v>531.702</v>
      </c>
      <c r="E135">
        <v>429.964</v>
      </c>
    </row>
    <row r="136" spans="1:5">
      <c r="A136">
        <v>2084</v>
      </c>
      <c r="B136">
        <v>792.36599999999999</v>
      </c>
      <c r="C136">
        <v>612.36400000000003</v>
      </c>
      <c r="D136">
        <v>531.94200000000001</v>
      </c>
      <c r="E136">
        <v>429.41399999999999</v>
      </c>
    </row>
    <row r="137" spans="1:5">
      <c r="A137">
        <v>2085</v>
      </c>
      <c r="B137">
        <v>801.01900000000001</v>
      </c>
      <c r="C137">
        <v>616.572</v>
      </c>
      <c r="D137">
        <v>532.20500000000004</v>
      </c>
      <c r="E137">
        <v>428.85899999999998</v>
      </c>
    </row>
    <row r="138" spans="1:5">
      <c r="A138">
        <v>2086</v>
      </c>
      <c r="B138">
        <v>809.71500000000003</v>
      </c>
      <c r="C138">
        <v>620.64800000000002</v>
      </c>
      <c r="D138">
        <v>532.48699999999997</v>
      </c>
      <c r="E138">
        <v>428.29899999999998</v>
      </c>
    </row>
    <row r="139" spans="1:5">
      <c r="A139">
        <v>2087</v>
      </c>
      <c r="B139">
        <v>818.42200000000003</v>
      </c>
      <c r="C139">
        <v>624.58299999999997</v>
      </c>
      <c r="D139">
        <v>532.77599999999995</v>
      </c>
      <c r="E139">
        <v>427.72699999999998</v>
      </c>
    </row>
    <row r="140" spans="1:5">
      <c r="A140">
        <v>2088</v>
      </c>
      <c r="B140">
        <v>827.15700000000004</v>
      </c>
      <c r="C140">
        <v>628.38099999999997</v>
      </c>
      <c r="D140">
        <v>533.07000000000005</v>
      </c>
      <c r="E140">
        <v>427.14299999999997</v>
      </c>
    </row>
    <row r="141" spans="1:5">
      <c r="A141">
        <v>2089</v>
      </c>
      <c r="B141">
        <v>835.95600000000002</v>
      </c>
      <c r="C141">
        <v>632.06500000000005</v>
      </c>
      <c r="D141">
        <v>533.38800000000003</v>
      </c>
      <c r="E141">
        <v>426.56599999999997</v>
      </c>
    </row>
    <row r="142" spans="1:5">
      <c r="A142">
        <v>2090</v>
      </c>
      <c r="B142">
        <v>844.80499999999995</v>
      </c>
      <c r="C142">
        <v>635.649</v>
      </c>
      <c r="D142">
        <v>533.74099999999999</v>
      </c>
      <c r="E142">
        <v>426.005</v>
      </c>
    </row>
    <row r="143" spans="1:5">
      <c r="A143">
        <v>2091</v>
      </c>
      <c r="B143">
        <v>853.72500000000002</v>
      </c>
      <c r="C143">
        <v>639.14099999999996</v>
      </c>
      <c r="D143">
        <v>534.13099999999997</v>
      </c>
      <c r="E143">
        <v>425.46100000000001</v>
      </c>
    </row>
    <row r="144" spans="1:5">
      <c r="A144">
        <v>2092</v>
      </c>
      <c r="B144">
        <v>862.726</v>
      </c>
      <c r="C144">
        <v>642.59699999999998</v>
      </c>
      <c r="D144">
        <v>534.55799999999999</v>
      </c>
      <c r="E144">
        <v>424.93700000000001</v>
      </c>
    </row>
    <row r="145" spans="1:5">
      <c r="A145">
        <v>2093</v>
      </c>
      <c r="B145">
        <v>871.77700000000004</v>
      </c>
      <c r="C145">
        <v>646.06100000000004</v>
      </c>
      <c r="D145">
        <v>535.01099999999997</v>
      </c>
      <c r="E145">
        <v>424.43099999999998</v>
      </c>
    </row>
    <row r="146" spans="1:5">
      <c r="A146">
        <v>2094</v>
      </c>
      <c r="B146">
        <v>880.86400000000003</v>
      </c>
      <c r="C146">
        <v>649.51499999999999</v>
      </c>
      <c r="D146">
        <v>535.48</v>
      </c>
      <c r="E146">
        <v>423.93099999999998</v>
      </c>
    </row>
    <row r="147" spans="1:5">
      <c r="A147">
        <v>2095</v>
      </c>
      <c r="B147">
        <v>889.98199999999997</v>
      </c>
      <c r="C147">
        <v>652.95100000000002</v>
      </c>
      <c r="D147">
        <v>535.95500000000004</v>
      </c>
      <c r="E147">
        <v>423.43099999999998</v>
      </c>
    </row>
    <row r="148" spans="1:5">
      <c r="A148">
        <v>2096</v>
      </c>
      <c r="B148">
        <v>899.12400000000002</v>
      </c>
      <c r="C148">
        <v>656.36400000000003</v>
      </c>
      <c r="D148">
        <v>536.43499999999995</v>
      </c>
      <c r="E148">
        <v>422.92899999999997</v>
      </c>
    </row>
    <row r="149" spans="1:5">
      <c r="A149">
        <v>2097</v>
      </c>
      <c r="B149">
        <v>908.28899999999999</v>
      </c>
      <c r="C149">
        <v>659.75400000000002</v>
      </c>
      <c r="D149">
        <v>536.91999999999996</v>
      </c>
      <c r="E149">
        <v>422.428</v>
      </c>
    </row>
    <row r="150" spans="1:5">
      <c r="A150">
        <v>2098</v>
      </c>
      <c r="B150">
        <v>917.471</v>
      </c>
      <c r="C150">
        <v>663.10699999999997</v>
      </c>
      <c r="D150">
        <v>537.399</v>
      </c>
      <c r="E150">
        <v>421.91800000000001</v>
      </c>
    </row>
    <row r="151" spans="1:5">
      <c r="A151">
        <v>2099</v>
      </c>
      <c r="B151">
        <v>926.66499999999996</v>
      </c>
      <c r="C151">
        <v>666.423</v>
      </c>
      <c r="D151">
        <v>537.87099999999998</v>
      </c>
      <c r="E151">
        <v>421.40100000000001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47"/>
  <sheetViews>
    <sheetView topLeftCell="C1" workbookViewId="0">
      <selection activeCell="R10" sqref="R10"/>
    </sheetView>
  </sheetViews>
  <sheetFormatPr defaultRowHeight="15"/>
  <cols>
    <col min="3" max="3" width="16.28515625" customWidth="1"/>
    <col min="10" max="10" width="10" bestFit="1" customWidth="1"/>
    <col min="13" max="13" width="11.5703125" style="8" bestFit="1" customWidth="1"/>
    <col min="14" max="14" width="9.5703125" style="9" bestFit="1" customWidth="1"/>
    <col min="15" max="15" width="12.5703125" style="10" bestFit="1" customWidth="1"/>
    <col min="16" max="16" width="14.85546875" style="4" bestFit="1" customWidth="1"/>
    <col min="17" max="17" width="16.7109375" style="4" bestFit="1" customWidth="1"/>
    <col min="18" max="18" width="23" style="12" customWidth="1"/>
    <col min="19" max="19" width="9" bestFit="1" customWidth="1"/>
    <col min="20" max="20" width="7" bestFit="1" customWidth="1"/>
    <col min="21" max="22" width="8" bestFit="1" customWidth="1"/>
    <col min="23" max="23" width="9" bestFit="1" customWidth="1"/>
    <col min="24" max="24" width="8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4" width="7.7109375" bestFit="1" customWidth="1"/>
    <col min="35" max="35" width="7" bestFit="1" customWidth="1"/>
    <col min="36" max="37" width="7.7109375" bestFit="1" customWidth="1"/>
    <col min="38" max="44" width="7" bestFit="1" customWidth="1"/>
    <col min="45" max="45" width="8.140625" bestFit="1" customWidth="1"/>
    <col min="46" max="46" width="6.7109375" bestFit="1" customWidth="1"/>
    <col min="47" max="48" width="7" bestFit="1" customWidth="1"/>
  </cols>
  <sheetData>
    <row r="1" spans="1:18">
      <c r="A1" t="s">
        <v>0</v>
      </c>
      <c r="B1" t="s">
        <v>1</v>
      </c>
      <c r="C1" t="s">
        <v>14</v>
      </c>
      <c r="D1" t="s">
        <v>2</v>
      </c>
      <c r="E1" t="s">
        <v>29</v>
      </c>
      <c r="F1" t="s">
        <v>30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18</v>
      </c>
      <c r="N1" s="6" t="s">
        <v>19</v>
      </c>
      <c r="O1" s="7" t="s">
        <v>17</v>
      </c>
      <c r="P1" s="3" t="s">
        <v>15</v>
      </c>
      <c r="Q1" s="3" t="s">
        <v>16</v>
      </c>
      <c r="R1" s="11" t="s">
        <v>20</v>
      </c>
    </row>
    <row r="2" spans="1:18">
      <c r="A2">
        <v>0</v>
      </c>
      <c r="B2">
        <f>A2+273.13</f>
        <v>273.13</v>
      </c>
      <c r="E2">
        <v>109600</v>
      </c>
      <c r="F2" s="1">
        <v>1.976E+22</v>
      </c>
      <c r="M2" s="8">
        <f>F2*EXP(-E2/($D$3*B2))</f>
        <v>21.658541708438012</v>
      </c>
      <c r="N2" s="9">
        <f>$H$3*EXP(-$G$3/($D$3*B2))</f>
        <v>17.991909643451766</v>
      </c>
      <c r="O2" s="10">
        <f>$J$3*EXP(-$I$3/($D$3*B2))</f>
        <v>12579.900220033578</v>
      </c>
      <c r="P2" s="4">
        <f>($C$3-(20.9/(2*$O$3)))/(368.86-(20.9/(2*$O$3)))</f>
        <v>2.5122440650138551</v>
      </c>
      <c r="Q2" s="4">
        <f>(M2*(1+($L$3/N2))+$K$3)/(M2*(1+($L$3/N2))+$C$3)</f>
        <v>0.42700067568787886</v>
      </c>
      <c r="R2" s="12">
        <f>P2*Q2</f>
        <v>1.0727299132537795</v>
      </c>
    </row>
    <row r="3" spans="1:18">
      <c r="A3">
        <v>1</v>
      </c>
      <c r="B3">
        <f>A3+273.13</f>
        <v>274.13</v>
      </c>
      <c r="C3">
        <v>926.66499999999996</v>
      </c>
      <c r="D3">
        <v>8.3143999999999991</v>
      </c>
      <c r="E3">
        <v>109600</v>
      </c>
      <c r="F3" s="1">
        <v>1.976E+22</v>
      </c>
      <c r="G3">
        <v>13913.5</v>
      </c>
      <c r="H3" s="1">
        <v>8240</v>
      </c>
      <c r="I3">
        <v>-42896.9</v>
      </c>
      <c r="J3">
        <v>7.8700000000000002E-5</v>
      </c>
      <c r="K3">
        <v>368.86</v>
      </c>
      <c r="L3">
        <v>20.9</v>
      </c>
      <c r="M3" s="8">
        <f>F3*EXP(-E3/($D$3*B3))</f>
        <v>25.827945472033164</v>
      </c>
      <c r="N3" s="9">
        <f>$H$3*EXP(-$G$3/($D$3*B3))</f>
        <v>18.398558046227159</v>
      </c>
      <c r="O3" s="10">
        <f>$J$3*EXP(-$I$3/($D$3*B3))</f>
        <v>11742.237902365887</v>
      </c>
      <c r="P3" s="4">
        <f>($C$3-(20.9/(2*$O$3)))/(368.86-(20.9/(2*$O$3)))</f>
        <v>2.5122440650138551</v>
      </c>
      <c r="Q3" s="4">
        <f>(M3*(1+($L$3/N3))+$K$3)/(M3*(1+($L$3/N3))+$C$3)</f>
        <v>0.43187351777145172</v>
      </c>
      <c r="R3" s="12">
        <f>P3*Q3</f>
        <v>1.0849716818579853</v>
      </c>
    </row>
    <row r="4" spans="1:18">
      <c r="A4">
        <v>2</v>
      </c>
      <c r="B4">
        <f t="shared" ref="B4:B47" si="0">A4+273.13</f>
        <v>275.13</v>
      </c>
      <c r="E4">
        <v>109600</v>
      </c>
      <c r="F4" s="1">
        <v>1.976E+22</v>
      </c>
      <c r="M4" s="8">
        <f t="shared" ref="M4:M47" si="1">F4*EXP(-E4/($D$3*B4))</f>
        <v>30.760592413417303</v>
      </c>
      <c r="N4" s="9">
        <f t="shared" ref="N4:N47" si="2">$H$3*EXP(-$G$3/($D$3*B4))</f>
        <v>18.811340893689856</v>
      </c>
      <c r="O4" s="10">
        <f t="shared" ref="O4:O47" si="3">$J$3*EXP(-$I$3/($D$3*B4))</f>
        <v>10965.844848356583</v>
      </c>
      <c r="P4" s="4">
        <f t="shared" ref="P4:P47" si="4">($C$3-(20.9/(2*$O$3)))/(368.86-(20.9/(2*$O$3)))</f>
        <v>2.5122440650138551</v>
      </c>
      <c r="Q4" s="4">
        <f t="shared" ref="Q4:Q47" si="5">(M4*(1+($L$3/N4))+$K$3)/(M4*(1+($L$3/N4))+$C$3)</f>
        <v>0.43747064908379601</v>
      </c>
      <c r="R4" s="12">
        <f t="shared" ref="R4:R47" si="6">P4*Q4</f>
        <v>1.0990330417785255</v>
      </c>
    </row>
    <row r="5" spans="1:18">
      <c r="A5">
        <v>3</v>
      </c>
      <c r="B5">
        <f t="shared" si="0"/>
        <v>276.13</v>
      </c>
      <c r="E5">
        <v>109600</v>
      </c>
      <c r="F5" s="1">
        <v>1.976E+22</v>
      </c>
      <c r="M5" s="8">
        <f t="shared" si="1"/>
        <v>36.588933729151904</v>
      </c>
      <c r="N5" s="9">
        <f t="shared" si="2"/>
        <v>19.230294137202733</v>
      </c>
      <c r="O5" s="10">
        <f t="shared" si="3"/>
        <v>10245.861911529615</v>
      </c>
      <c r="P5" s="4">
        <f t="shared" si="4"/>
        <v>2.5122440650138551</v>
      </c>
      <c r="Q5" s="4">
        <f t="shared" si="5"/>
        <v>0.44387437110974831</v>
      </c>
      <c r="R5" s="12">
        <f t="shared" si="6"/>
        <v>1.1151207544322226</v>
      </c>
    </row>
    <row r="6" spans="1:18">
      <c r="A6">
        <v>4</v>
      </c>
      <c r="B6">
        <f t="shared" si="0"/>
        <v>277.13</v>
      </c>
      <c r="E6">
        <v>109600</v>
      </c>
      <c r="F6" s="1">
        <v>1.976E+22</v>
      </c>
      <c r="M6" s="8">
        <f t="shared" si="1"/>
        <v>43.467132117698426</v>
      </c>
      <c r="N6" s="9">
        <f t="shared" si="2"/>
        <v>19.655453249744603</v>
      </c>
      <c r="O6" s="10">
        <f t="shared" si="3"/>
        <v>9577.8438007517852</v>
      </c>
      <c r="P6" s="4">
        <f t="shared" si="4"/>
        <v>2.5122440650138551</v>
      </c>
      <c r="Q6" s="4">
        <f t="shared" si="5"/>
        <v>0.45116921871169285</v>
      </c>
      <c r="R6" s="12">
        <f t="shared" si="6"/>
        <v>1.1334471920253884</v>
      </c>
    </row>
    <row r="7" spans="1:18">
      <c r="A7">
        <v>5</v>
      </c>
      <c r="B7">
        <f t="shared" si="0"/>
        <v>278.13</v>
      </c>
      <c r="E7">
        <v>109600</v>
      </c>
      <c r="F7" s="1">
        <v>1.976E+22</v>
      </c>
      <c r="M7" s="8">
        <f t="shared" si="1"/>
        <v>51.574409246529676</v>
      </c>
      <c r="N7" s="9">
        <f t="shared" si="2"/>
        <v>20.086853223662629</v>
      </c>
      <c r="O7" s="10">
        <f t="shared" si="3"/>
        <v>8957.7215076906832</v>
      </c>
      <c r="P7" s="4">
        <f t="shared" si="4"/>
        <v>2.5122440650138551</v>
      </c>
      <c r="Q7" s="4">
        <f t="shared" si="5"/>
        <v>0.45943975302720402</v>
      </c>
      <c r="R7" s="12">
        <f t="shared" si="6"/>
        <v>1.1542247927740248</v>
      </c>
    </row>
    <row r="8" spans="1:18">
      <c r="A8">
        <v>6</v>
      </c>
      <c r="B8">
        <f t="shared" si="0"/>
        <v>279.13</v>
      </c>
      <c r="E8">
        <v>109600</v>
      </c>
      <c r="F8" s="1">
        <v>1.976E+22</v>
      </c>
      <c r="M8" s="8">
        <f t="shared" si="1"/>
        <v>61.118876179457168</v>
      </c>
      <c r="N8" s="9">
        <f t="shared" si="2"/>
        <v>20.524528568581101</v>
      </c>
      <c r="O8" s="10">
        <f t="shared" si="3"/>
        <v>8381.7683486033657</v>
      </c>
      <c r="P8" s="4">
        <f t="shared" si="4"/>
        <v>2.5122440650138551</v>
      </c>
      <c r="Q8" s="4">
        <f t="shared" si="5"/>
        <v>0.46876769074897806</v>
      </c>
      <c r="R8" s="12">
        <f t="shared" si="6"/>
        <v>1.1776588489543705</v>
      </c>
    </row>
    <row r="9" spans="1:18">
      <c r="A9">
        <v>7</v>
      </c>
      <c r="B9">
        <f t="shared" si="0"/>
        <v>280.13</v>
      </c>
      <c r="E9">
        <v>109600</v>
      </c>
      <c r="F9" s="1">
        <v>1.976E+22</v>
      </c>
      <c r="M9" s="8">
        <f t="shared" si="1"/>
        <v>72.341911559436838</v>
      </c>
      <c r="N9" s="9">
        <f t="shared" si="2"/>
        <v>20.968513309465255</v>
      </c>
      <c r="O9" s="10">
        <f t="shared" si="3"/>
        <v>7846.5692538635676</v>
      </c>
      <c r="P9" s="4">
        <f t="shared" si="4"/>
        <v>2.5122440650138551</v>
      </c>
      <c r="Q9" s="4">
        <f t="shared" si="5"/>
        <v>0.47922834827135308</v>
      </c>
      <c r="R9" s="12">
        <f t="shared" si="6"/>
        <v>1.2039385737310995</v>
      </c>
    </row>
    <row r="10" spans="1:18">
      <c r="A10">
        <v>8</v>
      </c>
      <c r="B10">
        <f t="shared" si="0"/>
        <v>281.13</v>
      </c>
      <c r="E10">
        <v>109600</v>
      </c>
      <c r="F10" s="1">
        <v>1.976E+22</v>
      </c>
      <c r="M10" s="8">
        <f t="shared" si="1"/>
        <v>85.523160361928973</v>
      </c>
      <c r="N10" s="9">
        <f t="shared" si="2"/>
        <v>21.418840984836606</v>
      </c>
      <c r="O10" s="10">
        <f t="shared" si="3"/>
        <v>7348.9929776793833</v>
      </c>
      <c r="P10" s="4">
        <f t="shared" si="4"/>
        <v>2.5122440650138551</v>
      </c>
      <c r="Q10" s="4">
        <f t="shared" si="5"/>
        <v>0.49088643952646616</v>
      </c>
      <c r="R10" s="12">
        <f t="shared" si="6"/>
        <v>1.2332265442961472</v>
      </c>
    </row>
    <row r="11" spans="1:18">
      <c r="A11">
        <v>9</v>
      </c>
      <c r="B11">
        <f t="shared" si="0"/>
        <v>282.13</v>
      </c>
      <c r="E11">
        <v>109600</v>
      </c>
      <c r="F11" s="1">
        <v>1.976E+22</v>
      </c>
      <c r="M11" s="8">
        <f t="shared" si="1"/>
        <v>100.98623496010441</v>
      </c>
      <c r="N11" s="9">
        <f t="shared" si="2"/>
        <v>21.875544645137971</v>
      </c>
      <c r="O11" s="10">
        <f t="shared" si="3"/>
        <v>6886.1669351439277</v>
      </c>
      <c r="P11" s="4">
        <f t="shared" si="4"/>
        <v>2.5122440650138551</v>
      </c>
      <c r="Q11" s="4">
        <f t="shared" si="5"/>
        <v>0.50379134835329853</v>
      </c>
      <c r="R11" s="12">
        <f t="shared" si="6"/>
        <v>1.2656468249059019</v>
      </c>
    </row>
    <row r="12" spans="1:18">
      <c r="A12">
        <v>10</v>
      </c>
      <c r="B12">
        <f t="shared" si="0"/>
        <v>283.13</v>
      </c>
      <c r="E12">
        <v>109600</v>
      </c>
      <c r="F12" s="1">
        <v>1.976E+22</v>
      </c>
      <c r="M12" s="8">
        <f t="shared" si="1"/>
        <v>119.10521016790854</v>
      </c>
      <c r="N12" s="9">
        <f t="shared" si="2"/>
        <v>22.338656851245155</v>
      </c>
      <c r="O12" s="10">
        <f t="shared" si="3"/>
        <v>6455.4544046093906</v>
      </c>
      <c r="P12" s="4">
        <f t="shared" si="4"/>
        <v>2.5122440650138551</v>
      </c>
      <c r="Q12" s="4">
        <f t="shared" si="5"/>
        <v>0.51797209647572784</v>
      </c>
      <c r="R12" s="12">
        <f t="shared" si="6"/>
        <v>1.3012723252139313</v>
      </c>
    </row>
    <row r="13" spans="1:18">
      <c r="A13">
        <v>11</v>
      </c>
      <c r="B13">
        <f t="shared" si="0"/>
        <v>284.13</v>
      </c>
      <c r="E13">
        <v>109600</v>
      </c>
      <c r="F13" s="1">
        <v>1.976E+22</v>
      </c>
      <c r="M13" s="8">
        <f t="shared" si="1"/>
        <v>140.31201495070815</v>
      </c>
      <c r="N13" s="9">
        <f t="shared" si="2"/>
        <v>22.808209673122942</v>
      </c>
      <c r="O13" s="10">
        <f t="shared" si="3"/>
        <v>6054.433860820498</v>
      </c>
      <c r="P13" s="4">
        <f t="shared" si="4"/>
        <v>2.5122440650138551</v>
      </c>
      <c r="Q13" s="4">
        <f t="shared" si="5"/>
        <v>0.5334323373448292</v>
      </c>
      <c r="R13" s="12">
        <f t="shared" si="6"/>
        <v>1.3401122235810157</v>
      </c>
    </row>
    <row r="14" spans="1:18">
      <c r="A14">
        <v>12</v>
      </c>
      <c r="B14">
        <f t="shared" si="0"/>
        <v>285.13</v>
      </c>
      <c r="E14">
        <v>109600</v>
      </c>
      <c r="F14" s="1">
        <v>1.976E+22</v>
      </c>
      <c r="M14" s="8">
        <f t="shared" si="1"/>
        <v>165.10483572548031</v>
      </c>
      <c r="N14" s="9">
        <f t="shared" si="2"/>
        <v>23.284234688622881</v>
      </c>
      <c r="O14" s="10">
        <f t="shared" si="3"/>
        <v>5680.8802286809942</v>
      </c>
      <c r="P14" s="4">
        <f t="shared" si="4"/>
        <v>2.5122440650138551</v>
      </c>
      <c r="Q14" s="4">
        <f t="shared" si="5"/>
        <v>0.5501458083037194</v>
      </c>
      <c r="R14" s="12">
        <f t="shared" si="6"/>
        <v>1.382100541803269</v>
      </c>
    </row>
    <row r="15" spans="1:18">
      <c r="A15">
        <v>13</v>
      </c>
      <c r="B15">
        <f t="shared" si="0"/>
        <v>286.13</v>
      </c>
      <c r="E15">
        <v>109600</v>
      </c>
      <c r="F15" s="1">
        <v>1.976E+22</v>
      </c>
      <c r="M15" s="8">
        <f t="shared" si="1"/>
        <v>194.05765973195497</v>
      </c>
      <c r="N15" s="9">
        <f t="shared" si="2"/>
        <v>23.766762982419973</v>
      </c>
      <c r="O15" s="10">
        <f t="shared" si="3"/>
        <v>5332.7478692984678</v>
      </c>
      <c r="P15" s="4">
        <f t="shared" si="4"/>
        <v>2.5122440650138551</v>
      </c>
      <c r="Q15" s="4">
        <f t="shared" si="5"/>
        <v>0.56805274694348729</v>
      </c>
      <c r="R15" s="12">
        <f t="shared" si="6"/>
        <v>1.4270871421235933</v>
      </c>
    </row>
    <row r="16" spans="1:18">
      <c r="A16">
        <v>14</v>
      </c>
      <c r="B16">
        <f t="shared" si="0"/>
        <v>287.13</v>
      </c>
      <c r="E16">
        <v>109600</v>
      </c>
      <c r="F16" s="1">
        <v>1.976E+22</v>
      </c>
      <c r="M16" s="8">
        <f t="shared" si="1"/>
        <v>227.83110197239378</v>
      </c>
      <c r="N16" s="9">
        <f t="shared" si="2"/>
        <v>24.25582514508633</v>
      </c>
      <c r="O16" s="10">
        <f t="shared" si="3"/>
        <v>5008.1551293632911</v>
      </c>
      <c r="P16" s="4">
        <f t="shared" si="4"/>
        <v>2.5122440650138551</v>
      </c>
      <c r="Q16" s="4">
        <f t="shared" si="5"/>
        <v>0.58705779755018483</v>
      </c>
      <c r="R16" s="12">
        <f t="shared" si="6"/>
        <v>1.4748324677155571</v>
      </c>
    </row>
    <row r="17" spans="1:18">
      <c r="A17">
        <v>15</v>
      </c>
      <c r="B17">
        <f t="shared" si="0"/>
        <v>288.13</v>
      </c>
      <c r="E17">
        <v>59400</v>
      </c>
      <c r="F17" s="1">
        <v>24190000000000</v>
      </c>
      <c r="M17" s="8">
        <f t="shared" si="1"/>
        <v>412.31707536269965</v>
      </c>
      <c r="N17" s="9">
        <f t="shared" si="2"/>
        <v>24.751451272298272</v>
      </c>
      <c r="O17" s="10">
        <f t="shared" si="3"/>
        <v>4705.3703022335503</v>
      </c>
      <c r="P17" s="4">
        <f t="shared" si="4"/>
        <v>2.5122440650138551</v>
      </c>
      <c r="Q17" s="4">
        <f t="shared" si="5"/>
        <v>0.6693784589464562</v>
      </c>
      <c r="R17" s="12">
        <f t="shared" si="6"/>
        <v>1.6816420607363551</v>
      </c>
    </row>
    <row r="18" spans="1:18">
      <c r="A18">
        <v>16</v>
      </c>
      <c r="B18">
        <f t="shared" si="0"/>
        <v>289.13</v>
      </c>
      <c r="E18">
        <v>59400</v>
      </c>
      <c r="F18" s="1">
        <v>24190000000000</v>
      </c>
      <c r="M18" s="8">
        <f t="shared" si="1"/>
        <v>449.23696305380332</v>
      </c>
      <c r="N18" s="9">
        <f t="shared" si="2"/>
        <v>25.253670964175484</v>
      </c>
      <c r="O18" s="10">
        <f t="shared" si="3"/>
        <v>4422.7988645548076</v>
      </c>
      <c r="P18" s="4">
        <f t="shared" si="4"/>
        <v>2.5122440650138551</v>
      </c>
      <c r="Q18" s="4">
        <f t="shared" si="5"/>
        <v>0.68083327288336726</v>
      </c>
      <c r="R18" s="12">
        <f t="shared" si="6"/>
        <v>1.7104193490651978</v>
      </c>
    </row>
    <row r="19" spans="1:18">
      <c r="A19">
        <v>17</v>
      </c>
      <c r="B19">
        <f t="shared" si="0"/>
        <v>290.13</v>
      </c>
      <c r="E19">
        <v>59400</v>
      </c>
      <c r="F19" s="1">
        <v>24190000000000</v>
      </c>
      <c r="M19" s="8">
        <f t="shared" si="1"/>
        <v>489.17347910662187</v>
      </c>
      <c r="N19" s="9">
        <f t="shared" si="2"/>
        <v>25.762513324748515</v>
      </c>
      <c r="O19" s="10">
        <f t="shared" si="3"/>
        <v>4158.9718660515846</v>
      </c>
      <c r="P19" s="4">
        <f t="shared" si="4"/>
        <v>2.5122440650138551</v>
      </c>
      <c r="Q19" s="4">
        <f t="shared" si="5"/>
        <v>0.69227667536257831</v>
      </c>
      <c r="R19" s="12">
        <f t="shared" si="6"/>
        <v>1.7391679690271606</v>
      </c>
    </row>
    <row r="20" spans="1:18">
      <c r="A20">
        <v>18</v>
      </c>
      <c r="B20">
        <f t="shared" si="0"/>
        <v>291.13</v>
      </c>
      <c r="E20">
        <v>59400</v>
      </c>
      <c r="F20" s="1">
        <v>24190000000000</v>
      </c>
      <c r="M20" s="8">
        <f t="shared" si="1"/>
        <v>532.34873770244894</v>
      </c>
      <c r="N20" s="9">
        <f t="shared" si="2"/>
        <v>26.27800696155284</v>
      </c>
      <c r="O20" s="10">
        <f t="shared" si="3"/>
        <v>3912.5353624674613</v>
      </c>
      <c r="P20" s="4">
        <f t="shared" si="4"/>
        <v>2.5122440650138551</v>
      </c>
      <c r="Q20" s="4">
        <f t="shared" si="5"/>
        <v>0.70367554748826988</v>
      </c>
      <c r="R20" s="12">
        <f t="shared" si="6"/>
        <v>1.7678047178727812</v>
      </c>
    </row>
    <row r="21" spans="1:18">
      <c r="A21">
        <v>19</v>
      </c>
      <c r="B21">
        <f t="shared" si="0"/>
        <v>292.13</v>
      </c>
      <c r="E21">
        <v>59400</v>
      </c>
      <c r="F21" s="1">
        <v>24190000000000</v>
      </c>
      <c r="M21" s="8">
        <f t="shared" si="1"/>
        <v>578.99933863843569</v>
      </c>
      <c r="N21" s="9">
        <f t="shared" si="2"/>
        <v>26.800179985346972</v>
      </c>
      <c r="O21" s="10">
        <f t="shared" si="3"/>
        <v>3682.2407926684727</v>
      </c>
      <c r="P21" s="4">
        <f t="shared" si="4"/>
        <v>2.5122440650138551</v>
      </c>
      <c r="Q21" s="4">
        <f t="shared" si="5"/>
        <v>0.71499764774305119</v>
      </c>
      <c r="R21" s="12">
        <f t="shared" si="6"/>
        <v>1.7962485970413473</v>
      </c>
    </row>
    <row r="22" spans="1:18">
      <c r="A22">
        <v>20</v>
      </c>
      <c r="B22" s="2">
        <f t="shared" si="0"/>
        <v>293.13</v>
      </c>
      <c r="E22">
        <v>59400</v>
      </c>
      <c r="F22" s="1">
        <v>24190000000000</v>
      </c>
      <c r="M22" s="8">
        <f t="shared" si="1"/>
        <v>629.37718313196945</v>
      </c>
      <c r="N22" s="9">
        <f t="shared" si="2"/>
        <v>27.329060009951217</v>
      </c>
      <c r="O22" s="10">
        <f t="shared" si="3"/>
        <v>3466.9362108017231</v>
      </c>
      <c r="P22" s="4">
        <f t="shared" si="4"/>
        <v>2.5122440650138551</v>
      </c>
      <c r="Q22" s="4">
        <f t="shared" si="5"/>
        <v>0.72621195891809431</v>
      </c>
      <c r="R22" s="12">
        <f t="shared" si="6"/>
        <v>1.8244216837340681</v>
      </c>
    </row>
    <row r="23" spans="1:18">
      <c r="A23">
        <v>21</v>
      </c>
      <c r="B23">
        <f t="shared" si="0"/>
        <v>294.13</v>
      </c>
      <c r="E23">
        <v>59400</v>
      </c>
      <c r="F23" s="1">
        <v>24190000000000</v>
      </c>
      <c r="M23" s="8">
        <f t="shared" si="1"/>
        <v>683.75032769467168</v>
      </c>
      <c r="N23" s="9">
        <f t="shared" si="2"/>
        <v>27.864674152205836</v>
      </c>
      <c r="O23" s="10">
        <f t="shared" si="3"/>
        <v>3265.5582932451593</v>
      </c>
      <c r="P23" s="4">
        <f t="shared" si="4"/>
        <v>2.5122440650138551</v>
      </c>
      <c r="Q23" s="4">
        <f t="shared" si="5"/>
        <v>0.73728900184568913</v>
      </c>
      <c r="R23" s="12">
        <f t="shared" si="6"/>
        <v>1.8522499190868218</v>
      </c>
    </row>
    <row r="24" spans="1:18">
      <c r="A24">
        <v>22</v>
      </c>
      <c r="B24">
        <f t="shared" si="0"/>
        <v>295.13</v>
      </c>
      <c r="E24">
        <v>59400</v>
      </c>
      <c r="F24" s="1">
        <v>24190000000000</v>
      </c>
      <c r="M24" s="8">
        <f t="shared" si="1"/>
        <v>742.40387743488486</v>
      </c>
      <c r="N24" s="9">
        <f t="shared" si="2"/>
        <v>28.407049032044885</v>
      </c>
      <c r="O24" s="10">
        <f t="shared" si="3"/>
        <v>3077.1250480100007</v>
      </c>
      <c r="P24" s="4">
        <f t="shared" si="4"/>
        <v>2.5122440650138551</v>
      </c>
      <c r="Q24" s="4">
        <f t="shared" si="5"/>
        <v>0.74820110991595234</v>
      </c>
      <c r="R24" s="12">
        <f t="shared" si="6"/>
        <v>1.8796637978231303</v>
      </c>
    </row>
    <row r="25" spans="1:18">
      <c r="A25">
        <v>23</v>
      </c>
      <c r="B25">
        <f t="shared" si="0"/>
        <v>296.13</v>
      </c>
      <c r="E25">
        <v>59400</v>
      </c>
      <c r="F25" s="1">
        <v>24190000000000</v>
      </c>
      <c r="M25" s="8">
        <f t="shared" si="1"/>
        <v>805.64092017752</v>
      </c>
      <c r="N25" s="9">
        <f t="shared" si="2"/>
        <v>28.956210772684223</v>
      </c>
      <c r="O25" s="10">
        <f t="shared" si="3"/>
        <v>2900.7291613615935</v>
      </c>
      <c r="P25" s="4">
        <f t="shared" si="4"/>
        <v>2.5122440650138551</v>
      </c>
      <c r="Q25" s="4">
        <f t="shared" si="5"/>
        <v>0.75892265992924668</v>
      </c>
      <c r="R25" s="12">
        <f t="shared" si="6"/>
        <v>1.9065989482117782</v>
      </c>
    </row>
    <row r="26" spans="1:18">
      <c r="A26">
        <v>24</v>
      </c>
      <c r="B26">
        <f t="shared" si="0"/>
        <v>297.13</v>
      </c>
      <c r="E26">
        <v>59400</v>
      </c>
      <c r="F26" s="1">
        <v>24190000000000</v>
      </c>
      <c r="M26" s="8">
        <f t="shared" si="1"/>
        <v>873.78350281958433</v>
      </c>
      <c r="N26" s="9">
        <f t="shared" si="2"/>
        <v>29.512185000920468</v>
      </c>
      <c r="O26" s="10">
        <f t="shared" si="3"/>
        <v>2735.5319227981322</v>
      </c>
      <c r="P26" s="4">
        <f t="shared" si="4"/>
        <v>2.5122440650138551</v>
      </c>
      <c r="Q26" s="4">
        <f t="shared" si="5"/>
        <v>0.76943025647977115</v>
      </c>
      <c r="R26" s="12">
        <f t="shared" si="6"/>
        <v>1.9329965952833934</v>
      </c>
    </row>
    <row r="27" spans="1:18">
      <c r="A27">
        <v>25</v>
      </c>
      <c r="B27">
        <f t="shared" si="0"/>
        <v>298.13</v>
      </c>
      <c r="E27">
        <v>59400</v>
      </c>
      <c r="F27" s="1">
        <v>24190000000000</v>
      </c>
      <c r="M27" s="8">
        <f t="shared" si="1"/>
        <v>947.17365136961246</v>
      </c>
      <c r="N27" s="9">
        <f t="shared" si="2"/>
        <v>30.074996847538976</v>
      </c>
      <c r="O27" s="10">
        <f t="shared" si="3"/>
        <v>2580.757675247422</v>
      </c>
      <c r="P27" s="4">
        <f t="shared" si="4"/>
        <v>2.5122440650138551</v>
      </c>
      <c r="Q27" s="4">
        <f t="shared" si="5"/>
        <v>0.7797028686968156</v>
      </c>
      <c r="R27" s="12">
        <f t="shared" si="6"/>
        <v>1.9588039043578522</v>
      </c>
    </row>
    <row r="28" spans="1:18">
      <c r="A28">
        <v>26</v>
      </c>
      <c r="B28">
        <f t="shared" si="0"/>
        <v>299.13</v>
      </c>
      <c r="E28">
        <v>59400</v>
      </c>
      <c r="F28" s="1">
        <v>24190000000000</v>
      </c>
      <c r="M28" s="8">
        <f t="shared" si="1"/>
        <v>1026.1744361484502</v>
      </c>
      <c r="N28" s="9">
        <f t="shared" si="2"/>
        <v>30.644670947828008</v>
      </c>
      <c r="O28" s="10">
        <f t="shared" si="3"/>
        <v>2435.6887424799088</v>
      </c>
      <c r="P28" s="4">
        <f t="shared" si="4"/>
        <v>2.5122440650138551</v>
      </c>
      <c r="Q28" s="4">
        <f t="shared" si="5"/>
        <v>0.78972191970958572</v>
      </c>
      <c r="R28" s="12">
        <f t="shared" si="6"/>
        <v>1.9839742058017549</v>
      </c>
    </row>
    <row r="29" spans="1:18">
      <c r="A29">
        <v>27</v>
      </c>
      <c r="B29">
        <f t="shared" si="0"/>
        <v>300.13</v>
      </c>
      <c r="E29">
        <v>59400</v>
      </c>
      <c r="F29" s="1">
        <v>24190000000000</v>
      </c>
      <c r="M29" s="8">
        <f t="shared" si="1"/>
        <v>1111.1710836585555</v>
      </c>
      <c r="N29" s="9">
        <f t="shared" si="2"/>
        <v>31.221231442196903</v>
      </c>
      <c r="O29" s="10">
        <f t="shared" si="3"/>
        <v>2299.6607903532122</v>
      </c>
      <c r="P29" s="4">
        <f t="shared" si="4"/>
        <v>2.5122440650138551</v>
      </c>
      <c r="Q29" s="4">
        <f t="shared" si="5"/>
        <v>0.7994713305844362</v>
      </c>
      <c r="R29" s="12">
        <f t="shared" si="6"/>
        <v>2.0084671054094798</v>
      </c>
    </row>
    <row r="30" spans="1:18">
      <c r="A30">
        <v>28</v>
      </c>
      <c r="B30">
        <f t="shared" si="0"/>
        <v>301.13</v>
      </c>
      <c r="E30">
        <v>59400</v>
      </c>
      <c r="F30" s="1">
        <v>24190000000000</v>
      </c>
      <c r="M30" s="8">
        <f t="shared" si="1"/>
        <v>1202.5721366578859</v>
      </c>
      <c r="N30" s="9">
        <f t="shared" si="2"/>
        <v>31.804701976895746</v>
      </c>
      <c r="O30" s="10">
        <f t="shared" si="3"/>
        <v>2172.0585826550064</v>
      </c>
      <c r="P30" s="4">
        <f t="shared" si="4"/>
        <v>2.5122440650138551</v>
      </c>
      <c r="Q30" s="4">
        <f t="shared" si="5"/>
        <v>0.80893752166072219</v>
      </c>
      <c r="R30" s="12">
        <f t="shared" si="6"/>
        <v>2.032248487759166</v>
      </c>
    </row>
    <row r="31" spans="1:18">
      <c r="A31">
        <v>29</v>
      </c>
      <c r="B31">
        <f t="shared" si="0"/>
        <v>302.13</v>
      </c>
      <c r="E31">
        <v>59400</v>
      </c>
      <c r="F31" s="1">
        <v>24190000000000</v>
      </c>
      <c r="M31" s="8">
        <f t="shared" si="1"/>
        <v>1300.8106640037633</v>
      </c>
      <c r="N31" s="9">
        <f t="shared" si="2"/>
        <v>32.395105704834052</v>
      </c>
      <c r="O31" s="10">
        <f t="shared" si="3"/>
        <v>2052.3120960459651</v>
      </c>
      <c r="P31" s="4">
        <f t="shared" si="4"/>
        <v>2.5122440650138551</v>
      </c>
      <c r="Q31" s="4">
        <f t="shared" si="5"/>
        <v>0.81810937515231663</v>
      </c>
      <c r="R31" s="12">
        <f t="shared" si="6"/>
        <v>2.0552904222586008</v>
      </c>
    </row>
    <row r="32" spans="1:18">
      <c r="A32">
        <v>30</v>
      </c>
      <c r="B32">
        <f t="shared" si="0"/>
        <v>303.13</v>
      </c>
      <c r="E32">
        <v>59400</v>
      </c>
      <c r="F32" s="1">
        <v>24190000000000</v>
      </c>
      <c r="M32" s="8">
        <f t="shared" si="1"/>
        <v>1406.3455218608274</v>
      </c>
      <c r="N32" s="9">
        <f t="shared" si="2"/>
        <v>32.992465286496603</v>
      </c>
      <c r="O32" s="10">
        <f t="shared" si="3"/>
        <v>1939.8929619665671</v>
      </c>
      <c r="P32" s="4">
        <f t="shared" si="4"/>
        <v>2.5122440650138551</v>
      </c>
      <c r="Q32" s="4">
        <f t="shared" si="5"/>
        <v>0.82697816357208542</v>
      </c>
      <c r="R32" s="12">
        <f t="shared" si="6"/>
        <v>2.0775709833300287</v>
      </c>
    </row>
    <row r="33" spans="1:18">
      <c r="A33">
        <v>31</v>
      </c>
      <c r="B33">
        <f t="shared" si="0"/>
        <v>304.13</v>
      </c>
      <c r="E33">
        <v>59400</v>
      </c>
      <c r="F33" s="1">
        <v>24190000000000</v>
      </c>
      <c r="M33" s="8">
        <f t="shared" si="1"/>
        <v>1519.6626678956063</v>
      </c>
      <c r="N33" s="9">
        <f t="shared" si="2"/>
        <v>33.596802890952922</v>
      </c>
      <c r="O33" s="10">
        <f t="shared" si="3"/>
        <v>1834.3112063998324</v>
      </c>
      <c r="P33" s="4">
        <f t="shared" si="4"/>
        <v>2.5122440650138551</v>
      </c>
      <c r="Q33" s="4">
        <f t="shared" si="5"/>
        <v>0.8355374489781644</v>
      </c>
      <c r="R33" s="12">
        <f t="shared" si="6"/>
        <v>2.0990739972922103</v>
      </c>
    </row>
    <row r="34" spans="1:18">
      <c r="A34">
        <v>32</v>
      </c>
      <c r="B34">
        <f t="shared" si="0"/>
        <v>305.13</v>
      </c>
      <c r="E34">
        <v>59400</v>
      </c>
      <c r="F34" s="1">
        <v>24190000000000</v>
      </c>
      <c r="M34" s="8">
        <f t="shared" si="1"/>
        <v>1641.2765301089689</v>
      </c>
      <c r="N34" s="9">
        <f t="shared" si="2"/>
        <v>34.208140196959761</v>
      </c>
      <c r="O34" s="10">
        <f t="shared" si="3"/>
        <v>1735.1122611104406</v>
      </c>
      <c r="P34" s="4">
        <f t="shared" si="4"/>
        <v>2.5122440650138551</v>
      </c>
      <c r="Q34" s="4">
        <f t="shared" si="5"/>
        <v>0.84378295824875349</v>
      </c>
      <c r="R34" s="12">
        <f t="shared" si="6"/>
        <v>2.1197887290202644</v>
      </c>
    </row>
    <row r="35" spans="1:18">
      <c r="A35">
        <v>33</v>
      </c>
      <c r="B35">
        <f t="shared" si="0"/>
        <v>306.13</v>
      </c>
      <c r="E35">
        <v>59400</v>
      </c>
      <c r="F35" s="1">
        <v>24190000000000</v>
      </c>
      <c r="M35" s="8">
        <f t="shared" si="1"/>
        <v>1771.7314319852239</v>
      </c>
      <c r="N35" s="9">
        <f t="shared" si="2"/>
        <v>34.826498394152438</v>
      </c>
      <c r="O35" s="10">
        <f t="shared" si="3"/>
        <v>1641.8742224417331</v>
      </c>
      <c r="P35" s="4">
        <f t="shared" si="4"/>
        <v>2.5122440650138551</v>
      </c>
      <c r="Q35" s="4">
        <f t="shared" si="5"/>
        <v>0.85171243959125953</v>
      </c>
      <c r="R35" s="12">
        <f t="shared" si="6"/>
        <v>2.1397095214616133</v>
      </c>
    </row>
    <row r="36" spans="1:18">
      <c r="A36">
        <v>34</v>
      </c>
      <c r="B36">
        <f t="shared" si="0"/>
        <v>307.13</v>
      </c>
      <c r="E36">
        <v>59400</v>
      </c>
      <c r="F36" s="1">
        <v>24190000000000</v>
      </c>
      <c r="M36" s="8">
        <f t="shared" si="1"/>
        <v>1911.6030756648013</v>
      </c>
      <c r="N36" s="9">
        <f t="shared" si="2"/>
        <v>35.451898184324548</v>
      </c>
      <c r="O36" s="10">
        <f t="shared" si="3"/>
        <v>1554.2053359712763</v>
      </c>
      <c r="P36" s="4">
        <f t="shared" si="4"/>
        <v>2.5122440650138551</v>
      </c>
      <c r="Q36" s="4">
        <f t="shared" si="5"/>
        <v>0.85932550531395469</v>
      </c>
      <c r="R36" s="12">
        <f t="shared" si="6"/>
        <v>2.1588354006400148</v>
      </c>
    </row>
    <row r="37" spans="1:18">
      <c r="A37">
        <v>35</v>
      </c>
      <c r="B37">
        <f t="shared" si="0"/>
        <v>308.13</v>
      </c>
      <c r="E37">
        <v>59400</v>
      </c>
      <c r="F37" s="1">
        <v>24190000000000</v>
      </c>
      <c r="M37" s="8">
        <f t="shared" si="1"/>
        <v>2061.5000848744121</v>
      </c>
      <c r="N37" s="9">
        <f t="shared" si="2"/>
        <v>36.084359782791942</v>
      </c>
      <c r="O37" s="10">
        <f t="shared" si="3"/>
        <v>1471.7416873295565</v>
      </c>
      <c r="P37" s="4">
        <f t="shared" si="4"/>
        <v>2.5122440650138551</v>
      </c>
      <c r="Q37" s="4">
        <f t="shared" si="5"/>
        <v>0.86662346556916914</v>
      </c>
      <c r="R37" s="12">
        <f t="shared" si="6"/>
        <v>2.1771696579778843</v>
      </c>
    </row>
    <row r="38" spans="1:18">
      <c r="A38">
        <v>36</v>
      </c>
      <c r="B38">
        <f t="shared" si="0"/>
        <v>309.13</v>
      </c>
      <c r="E38">
        <v>59400</v>
      </c>
      <c r="F38" s="1">
        <v>24190000000000</v>
      </c>
      <c r="M38" s="8">
        <f t="shared" si="1"/>
        <v>2222.0656093758425</v>
      </c>
      <c r="N38" s="9">
        <f t="shared" si="2"/>
        <v>36.723902919840818</v>
      </c>
      <c r="O38" s="10">
        <f t="shared" si="3"/>
        <v>1394.1450812955989</v>
      </c>
      <c r="P38" s="4">
        <f t="shared" si="4"/>
        <v>2.5122440650138551</v>
      </c>
      <c r="Q38" s="4">
        <f t="shared" si="5"/>
        <v>0.87360915735276323</v>
      </c>
      <c r="R38" s="12">
        <f t="shared" si="6"/>
        <v>2.1947194207012344</v>
      </c>
    </row>
    <row r="39" spans="1:18">
      <c r="A39">
        <v>37</v>
      </c>
      <c r="B39">
        <f t="shared" si="0"/>
        <v>310.13</v>
      </c>
      <c r="E39">
        <v>59400</v>
      </c>
      <c r="F39" s="1">
        <v>24190000000000</v>
      </c>
      <c r="M39" s="8">
        <f t="shared" si="1"/>
        <v>2393.9789927207162</v>
      </c>
      <c r="N39" s="9">
        <f t="shared" si="2"/>
        <v>37.370546842255408</v>
      </c>
      <c r="O39" s="10">
        <f t="shared" si="3"/>
        <v>1321.1010929184993</v>
      </c>
      <c r="P39" s="4">
        <f t="shared" si="4"/>
        <v>2.5122440650138551</v>
      </c>
      <c r="Q39" s="4">
        <f t="shared" si="5"/>
        <v>0.88028677254996468</v>
      </c>
      <c r="R39" s="12">
        <f t="shared" si="6"/>
        <v>2.21149521984885</v>
      </c>
    </row>
    <row r="40" spans="1:18">
      <c r="A40">
        <v>38</v>
      </c>
      <c r="B40">
        <f t="shared" si="0"/>
        <v>311.13</v>
      </c>
      <c r="E40">
        <v>59400</v>
      </c>
      <c r="F40" s="1">
        <v>24190000000000</v>
      </c>
      <c r="M40" s="8">
        <f t="shared" si="1"/>
        <v>2577.9575051252887</v>
      </c>
      <c r="N40" s="9">
        <f t="shared" si="2"/>
        <v>38.024310314925359</v>
      </c>
      <c r="O40" s="10">
        <f t="shared" si="3"/>
        <v>1252.3172758917246</v>
      </c>
      <c r="P40" s="4">
        <f t="shared" si="4"/>
        <v>2.5122440650138551</v>
      </c>
      <c r="Q40" s="4">
        <f t="shared" si="5"/>
        <v>0.88666168828429781</v>
      </c>
      <c r="R40" s="12">
        <f t="shared" si="6"/>
        <v>2.227510564067392</v>
      </c>
    </row>
    <row r="41" spans="1:18">
      <c r="A41">
        <v>39</v>
      </c>
      <c r="B41">
        <f t="shared" si="0"/>
        <v>312.13</v>
      </c>
      <c r="E41">
        <v>59400</v>
      </c>
      <c r="F41" s="1">
        <v>24190000000000</v>
      </c>
      <c r="M41" s="8">
        <f t="shared" si="1"/>
        <v>2774.7581433040073</v>
      </c>
      <c r="N41" s="9">
        <f t="shared" si="2"/>
        <v>38.685211622528719</v>
      </c>
      <c r="O41" s="10">
        <f t="shared" si="3"/>
        <v>1187.5215147443714</v>
      </c>
      <c r="P41" s="4">
        <f t="shared" si="4"/>
        <v>2.5122440650138551</v>
      </c>
      <c r="Q41" s="4">
        <f t="shared" si="5"/>
        <v>0.89274030228153523</v>
      </c>
      <c r="R41" s="12">
        <f t="shared" si="6"/>
        <v>2.2427815260054618</v>
      </c>
    </row>
    <row r="42" spans="1:18">
      <c r="A42">
        <v>40</v>
      </c>
      <c r="B42">
        <f t="shared" si="0"/>
        <v>313.13</v>
      </c>
      <c r="E42">
        <v>59400</v>
      </c>
      <c r="F42" s="1">
        <v>24190000000000</v>
      </c>
      <c r="M42" s="8">
        <f t="shared" si="1"/>
        <v>2985.1794991269462</v>
      </c>
      <c r="N42" s="9">
        <f t="shared" si="2"/>
        <v>39.353268571289654</v>
      </c>
      <c r="O42" s="10">
        <f t="shared" si="3"/>
        <v>1126.4605086231827</v>
      </c>
      <c r="P42" s="4">
        <f t="shared" si="4"/>
        <v>2.5122440650138551</v>
      </c>
      <c r="Q42" s="4">
        <f t="shared" si="5"/>
        <v>0.89852987542697604</v>
      </c>
      <c r="R42" s="12">
        <f t="shared" si="6"/>
        <v>2.2573263467790592</v>
      </c>
    </row>
    <row r="43" spans="1:18">
      <c r="A43">
        <v>41</v>
      </c>
      <c r="B43">
        <f t="shared" si="0"/>
        <v>314.13</v>
      </c>
      <c r="E43">
        <v>59400</v>
      </c>
      <c r="F43" s="1">
        <v>24190000000000</v>
      </c>
      <c r="M43" s="8">
        <f t="shared" si="1"/>
        <v>3210.0636989896525</v>
      </c>
      <c r="N43" s="9">
        <f t="shared" si="2"/>
        <v>40.028498490808502</v>
      </c>
      <c r="O43" s="10">
        <f t="shared" si="3"/>
        <v>1068.8983755350446</v>
      </c>
      <c r="P43" s="4">
        <f t="shared" si="4"/>
        <v>2.5122440650138551</v>
      </c>
      <c r="Q43" s="4">
        <f t="shared" si="5"/>
        <v>0.90403838318912111</v>
      </c>
      <c r="R43" s="12">
        <f t="shared" si="6"/>
        <v>2.2711650627115909</v>
      </c>
    </row>
    <row r="44" spans="1:18">
      <c r="A44">
        <v>42</v>
      </c>
      <c r="B44">
        <f t="shared" si="0"/>
        <v>315.13</v>
      </c>
      <c r="E44">
        <v>59400</v>
      </c>
      <c r="F44" s="1">
        <v>24190000000000</v>
      </c>
      <c r="M44" s="8">
        <f t="shared" si="1"/>
        <v>3450.2984158089248</v>
      </c>
      <c r="N44" s="9">
        <f t="shared" si="2"/>
        <v>40.710918235961465</v>
      </c>
      <c r="O44" s="10">
        <f t="shared" si="3"/>
        <v>1014.6153669119818</v>
      </c>
      <c r="P44" s="4">
        <f t="shared" si="4"/>
        <v>2.5122440650138551</v>
      </c>
      <c r="Q44" s="4">
        <f t="shared" si="5"/>
        <v>0.90927437711878256</v>
      </c>
      <c r="R44" s="12">
        <f t="shared" si="6"/>
        <v>2.2843191573858315</v>
      </c>
    </row>
    <row r="45" spans="1:18">
      <c r="A45">
        <v>43</v>
      </c>
      <c r="B45">
        <f t="shared" si="0"/>
        <v>316.13</v>
      </c>
      <c r="E45">
        <v>59400</v>
      </c>
      <c r="F45" s="1">
        <v>24190000000000</v>
      </c>
      <c r="M45" s="8">
        <f t="shared" si="1"/>
        <v>3706.8189555810418</v>
      </c>
      <c r="N45" s="9">
        <f t="shared" si="2"/>
        <v>41.400544188868857</v>
      </c>
      <c r="O45" s="10">
        <f t="shared" si="3"/>
        <v>963.40668326028117</v>
      </c>
      <c r="P45" s="4">
        <f t="shared" si="4"/>
        <v>2.5122440650138551</v>
      </c>
      <c r="Q45" s="4">
        <f t="shared" si="5"/>
        <v>0.91424685721782473</v>
      </c>
      <c r="R45" s="12">
        <f t="shared" si="6"/>
        <v>2.2968112410030495</v>
      </c>
    </row>
    <row r="46" spans="1:18">
      <c r="A46">
        <v>44</v>
      </c>
      <c r="B46">
        <f t="shared" si="0"/>
        <v>317.13</v>
      </c>
      <c r="E46">
        <v>59400</v>
      </c>
      <c r="F46" s="1">
        <v>24190000000000</v>
      </c>
      <c r="M46" s="8">
        <f t="shared" si="1"/>
        <v>3980.610420462071</v>
      </c>
      <c r="N46" s="9">
        <f t="shared" si="2"/>
        <v>42.097392260929041</v>
      </c>
      <c r="O46" s="10">
        <f t="shared" si="3"/>
        <v>915.08138247123543</v>
      </c>
      <c r="P46" s="4">
        <f t="shared" si="4"/>
        <v>2.5122440650138551</v>
      </c>
      <c r="Q46" s="4">
        <f t="shared" si="5"/>
        <v>0.91896515561061354</v>
      </c>
      <c r="R46" s="12">
        <f t="shared" si="6"/>
        <v>2.3086647581372977</v>
      </c>
    </row>
    <row r="47" spans="1:18">
      <c r="A47">
        <v>45</v>
      </c>
      <c r="B47">
        <f t="shared" si="0"/>
        <v>318.13</v>
      </c>
      <c r="E47">
        <v>59400</v>
      </c>
      <c r="F47" s="1">
        <v>24190000000000</v>
      </c>
      <c r="M47" s="8">
        <f t="shared" si="1"/>
        <v>4272.7099503521886</v>
      </c>
      <c r="N47" s="9">
        <f t="shared" si="2"/>
        <v>42.8014778949168</v>
      </c>
      <c r="O47" s="10">
        <f t="shared" si="3"/>
        <v>869.46137311085033</v>
      </c>
      <c r="P47" s="4">
        <f t="shared" si="4"/>
        <v>2.5122440650138551</v>
      </c>
      <c r="Q47" s="4">
        <f t="shared" si="5"/>
        <v>0.92343883164502327</v>
      </c>
      <c r="R47" s="12">
        <f t="shared" si="6"/>
        <v>2.3199037242035381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46"/>
  <sheetViews>
    <sheetView zoomScale="85" zoomScaleNormal="85" workbookViewId="0">
      <selection activeCell="R1" sqref="R1:R1048576"/>
    </sheetView>
  </sheetViews>
  <sheetFormatPr defaultRowHeight="15"/>
  <cols>
    <col min="3" max="3" width="16.28515625" customWidth="1"/>
    <col min="10" max="10" width="10" bestFit="1" customWidth="1"/>
    <col min="13" max="13" width="11.5703125" style="8" bestFit="1" customWidth="1"/>
    <col min="14" max="14" width="9.5703125" style="9" bestFit="1" customWidth="1"/>
    <col min="15" max="15" width="12.5703125" style="10" bestFit="1" customWidth="1"/>
    <col min="16" max="16" width="14.85546875" style="4" bestFit="1" customWidth="1"/>
    <col min="17" max="17" width="16.7109375" style="4" bestFit="1" customWidth="1"/>
    <col min="18" max="18" width="23" style="12" customWidth="1"/>
    <col min="19" max="19" width="9" bestFit="1" customWidth="1"/>
    <col min="20" max="20" width="7" bestFit="1" customWidth="1"/>
    <col min="21" max="22" width="8" bestFit="1" customWidth="1"/>
    <col min="23" max="23" width="9" bestFit="1" customWidth="1"/>
    <col min="24" max="24" width="8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4" width="7.7109375" bestFit="1" customWidth="1"/>
    <col min="35" max="35" width="7" bestFit="1" customWidth="1"/>
    <col min="36" max="37" width="7.7109375" bestFit="1" customWidth="1"/>
    <col min="38" max="44" width="7" bestFit="1" customWidth="1"/>
    <col min="45" max="45" width="8.140625" bestFit="1" customWidth="1"/>
    <col min="46" max="46" width="6.7109375" bestFit="1" customWidth="1"/>
    <col min="47" max="48" width="7" bestFit="1" customWidth="1"/>
  </cols>
  <sheetData>
    <row r="1" spans="1:18">
      <c r="A1" t="s">
        <v>0</v>
      </c>
      <c r="B1" t="s">
        <v>1</v>
      </c>
      <c r="C1" t="s">
        <v>14</v>
      </c>
      <c r="D1" t="s">
        <v>2</v>
      </c>
      <c r="E1" t="s">
        <v>29</v>
      </c>
      <c r="F1" t="s">
        <v>30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18</v>
      </c>
      <c r="N1" s="6" t="s">
        <v>19</v>
      </c>
      <c r="O1" s="7" t="s">
        <v>17</v>
      </c>
      <c r="P1" s="3" t="s">
        <v>15</v>
      </c>
      <c r="Q1" s="3" t="s">
        <v>16</v>
      </c>
      <c r="R1" s="11" t="s">
        <v>20</v>
      </c>
    </row>
    <row r="2" spans="1:18">
      <c r="A2">
        <v>1</v>
      </c>
      <c r="B2">
        <f>A2+273.13</f>
        <v>274.13</v>
      </c>
      <c r="C2">
        <v>666.423</v>
      </c>
      <c r="D2">
        <v>8.3143999999999991</v>
      </c>
      <c r="E2">
        <v>109600</v>
      </c>
      <c r="F2" s="1">
        <v>1.976E+22</v>
      </c>
      <c r="G2">
        <v>13913.5</v>
      </c>
      <c r="H2" s="1">
        <v>8240</v>
      </c>
      <c r="I2">
        <v>-42896.9</v>
      </c>
      <c r="J2">
        <v>7.8700000000000002E-5</v>
      </c>
      <c r="K2">
        <v>368.86</v>
      </c>
      <c r="L2">
        <v>20.9</v>
      </c>
      <c r="M2" s="8">
        <f>F2*EXP(-E2/($D$2*B2))</f>
        <v>25.827945472033164</v>
      </c>
      <c r="N2" s="9">
        <f>$H$2*EXP(-$G$2/($D$2*B2))</f>
        <v>18.398558046227159</v>
      </c>
      <c r="O2" s="10">
        <f>$J$2*EXP(-$I$2/($D$2*B2))</f>
        <v>11742.237902365887</v>
      </c>
      <c r="P2" s="4">
        <f>($C$2-(20.9/(2*$O$2)))/(368.86-(20.9/(2*$O$2)))</f>
        <v>1.8067118091765362</v>
      </c>
      <c r="Q2" s="4">
        <f>(M2*(1+($L$2/N2))+$K$2)/(M2*(1+($L$2/N2))+$C$2)</f>
        <v>0.58762894993717374</v>
      </c>
      <c r="R2" s="12">
        <f>P2*Q2</f>
        <v>1.0616761632654994</v>
      </c>
    </row>
    <row r="3" spans="1:18">
      <c r="A3">
        <v>2</v>
      </c>
      <c r="B3">
        <f t="shared" ref="B3:B46" si="0">A3+273.13</f>
        <v>275.13</v>
      </c>
      <c r="E3">
        <v>109600</v>
      </c>
      <c r="F3" s="1">
        <v>1.976E+22</v>
      </c>
      <c r="M3" s="8">
        <f t="shared" ref="M3:M46" si="1">F3*EXP(-E3/($D$2*B3))</f>
        <v>30.760592413417303</v>
      </c>
      <c r="N3" s="9">
        <f t="shared" ref="N3:N46" si="2">$H$2*EXP(-$G$2/($D$2*B3))</f>
        <v>18.811340893689856</v>
      </c>
      <c r="O3" s="10">
        <f t="shared" ref="O3:O46" si="3">$J$2*EXP(-$I$2/($D$2*B3))</f>
        <v>10965.844848356583</v>
      </c>
      <c r="P3" s="4">
        <f t="shared" ref="P3:P46" si="4">($C$2-(20.9/(2*$O$2)))/(368.86-(20.9/(2*$O$2)))</f>
        <v>1.8067118091765362</v>
      </c>
      <c r="Q3" s="4">
        <f t="shared" ref="Q3:Q46" si="5">(M3*(1+($L$2/N3))+$K$2)/(M3*(1+($L$2/N3))+$C$2)</f>
        <v>0.59313721568214373</v>
      </c>
      <c r="R3" s="12">
        <f t="shared" ref="R3:R46" si="6">P3*Q3</f>
        <v>1.0716280120350192</v>
      </c>
    </row>
    <row r="4" spans="1:18">
      <c r="A4">
        <v>3</v>
      </c>
      <c r="B4">
        <f t="shared" si="0"/>
        <v>276.13</v>
      </c>
      <c r="E4">
        <v>109600</v>
      </c>
      <c r="F4" s="1">
        <v>1.976E+22</v>
      </c>
      <c r="M4" s="8">
        <f t="shared" si="1"/>
        <v>36.588933729151904</v>
      </c>
      <c r="N4" s="9">
        <f t="shared" si="2"/>
        <v>19.230294137202733</v>
      </c>
      <c r="O4" s="10">
        <f t="shared" si="3"/>
        <v>10245.861911529615</v>
      </c>
      <c r="P4" s="4">
        <f t="shared" si="4"/>
        <v>1.8067118091765362</v>
      </c>
      <c r="Q4" s="4">
        <f t="shared" si="5"/>
        <v>0.59939161847268052</v>
      </c>
      <c r="R4" s="12">
        <f t="shared" si="6"/>
        <v>1.0829279154160287</v>
      </c>
    </row>
    <row r="5" spans="1:18">
      <c r="A5">
        <v>4</v>
      </c>
      <c r="B5">
        <f t="shared" si="0"/>
        <v>277.13</v>
      </c>
      <c r="E5">
        <v>109600</v>
      </c>
      <c r="F5" s="1">
        <v>1.976E+22</v>
      </c>
      <c r="M5" s="8">
        <f t="shared" si="1"/>
        <v>43.467132117698426</v>
      </c>
      <c r="N5" s="9">
        <f t="shared" si="2"/>
        <v>19.655453249744603</v>
      </c>
      <c r="O5" s="10">
        <f t="shared" si="3"/>
        <v>9577.8438007517852</v>
      </c>
      <c r="P5" s="4">
        <f t="shared" si="4"/>
        <v>1.8067118091765362</v>
      </c>
      <c r="Q5" s="4">
        <f t="shared" si="5"/>
        <v>0.60645516124584009</v>
      </c>
      <c r="R5" s="12">
        <f t="shared" si="6"/>
        <v>1.0956897015589198</v>
      </c>
    </row>
    <row r="6" spans="1:18">
      <c r="A6">
        <v>5</v>
      </c>
      <c r="B6">
        <f t="shared" si="0"/>
        <v>278.13</v>
      </c>
      <c r="E6">
        <v>109600</v>
      </c>
      <c r="F6" s="1">
        <v>1.976E+22</v>
      </c>
      <c r="M6" s="8">
        <f t="shared" si="1"/>
        <v>51.574409246529676</v>
      </c>
      <c r="N6" s="9">
        <f t="shared" si="2"/>
        <v>20.086853223662629</v>
      </c>
      <c r="O6" s="10">
        <f t="shared" si="3"/>
        <v>8957.7215076906832</v>
      </c>
      <c r="P6" s="4">
        <f t="shared" si="4"/>
        <v>1.8067118091765362</v>
      </c>
      <c r="Q6" s="4">
        <f t="shared" si="5"/>
        <v>0.61438568456065756</v>
      </c>
      <c r="R6" s="12">
        <f t="shared" si="6"/>
        <v>1.1100178716847502</v>
      </c>
    </row>
    <row r="7" spans="1:18">
      <c r="A7">
        <v>6</v>
      </c>
      <c r="B7">
        <f t="shared" si="0"/>
        <v>279.13</v>
      </c>
      <c r="E7">
        <v>109600</v>
      </c>
      <c r="F7" s="1">
        <v>1.976E+22</v>
      </c>
      <c r="M7" s="8">
        <f t="shared" si="1"/>
        <v>61.118876179457168</v>
      </c>
      <c r="N7" s="9">
        <f t="shared" si="2"/>
        <v>20.524528568581101</v>
      </c>
      <c r="O7" s="10">
        <f t="shared" si="3"/>
        <v>8381.7683486033657</v>
      </c>
      <c r="P7" s="4">
        <f t="shared" si="4"/>
        <v>1.8067118091765362</v>
      </c>
      <c r="Q7" s="4">
        <f t="shared" si="5"/>
        <v>0.62323250281590714</v>
      </c>
      <c r="R7" s="12">
        <f t="shared" si="6"/>
        <v>1.1260015227001483</v>
      </c>
    </row>
    <row r="8" spans="1:18">
      <c r="A8">
        <v>7</v>
      </c>
      <c r="B8">
        <f t="shared" si="0"/>
        <v>280.13</v>
      </c>
      <c r="E8">
        <v>109600</v>
      </c>
      <c r="F8" s="1">
        <v>1.976E+22</v>
      </c>
      <c r="M8" s="8">
        <f t="shared" si="1"/>
        <v>72.341911559436838</v>
      </c>
      <c r="N8" s="9">
        <f t="shared" si="2"/>
        <v>20.968513309465255</v>
      </c>
      <c r="O8" s="10">
        <f t="shared" si="3"/>
        <v>7846.5692538635676</v>
      </c>
      <c r="P8" s="4">
        <f t="shared" si="4"/>
        <v>1.8067118091765362</v>
      </c>
      <c r="Q8" s="4">
        <f t="shared" si="5"/>
        <v>0.63303262581528608</v>
      </c>
      <c r="R8" s="12">
        <f t="shared" si="6"/>
        <v>1.1437075206545089</v>
      </c>
    </row>
    <row r="9" spans="1:18">
      <c r="A9">
        <v>8</v>
      </c>
      <c r="B9">
        <f t="shared" si="0"/>
        <v>281.13</v>
      </c>
      <c r="E9">
        <v>109600</v>
      </c>
      <c r="F9" s="1">
        <v>1.976E+22</v>
      </c>
      <c r="M9" s="8">
        <f t="shared" si="1"/>
        <v>85.523160361928973</v>
      </c>
      <c r="N9" s="9">
        <f t="shared" si="2"/>
        <v>21.418840984836606</v>
      </c>
      <c r="O9" s="10">
        <f t="shared" si="3"/>
        <v>7348.9929776793833</v>
      </c>
      <c r="P9" s="4">
        <f t="shared" si="4"/>
        <v>1.8067118091765362</v>
      </c>
      <c r="Q9" s="4">
        <f t="shared" si="5"/>
        <v>0.64380675209696825</v>
      </c>
      <c r="R9" s="12">
        <f t="shared" si="6"/>
        <v>1.1631732618411832</v>
      </c>
    </row>
    <row r="10" spans="1:18">
      <c r="A10">
        <v>9</v>
      </c>
      <c r="B10">
        <f t="shared" si="0"/>
        <v>282.13</v>
      </c>
      <c r="E10">
        <v>109600</v>
      </c>
      <c r="F10" s="1">
        <v>1.976E+22</v>
      </c>
      <c r="M10" s="8">
        <f t="shared" si="1"/>
        <v>100.98623496010441</v>
      </c>
      <c r="N10" s="9">
        <f t="shared" si="2"/>
        <v>21.875544645137971</v>
      </c>
      <c r="O10" s="10">
        <f t="shared" si="3"/>
        <v>6886.1669351439277</v>
      </c>
      <c r="P10" s="4">
        <f t="shared" si="4"/>
        <v>1.8067118091765362</v>
      </c>
      <c r="Q10" s="4">
        <f t="shared" si="5"/>
        <v>0.65555531085923069</v>
      </c>
      <c r="R10" s="12">
        <f t="shared" si="6"/>
        <v>1.1843995216977672</v>
      </c>
    </row>
    <row r="11" spans="1:18">
      <c r="A11">
        <v>10</v>
      </c>
      <c r="B11">
        <f t="shared" si="0"/>
        <v>283.13</v>
      </c>
      <c r="E11">
        <v>109600</v>
      </c>
      <c r="F11" s="1">
        <v>1.976E+22</v>
      </c>
      <c r="M11" s="8">
        <f t="shared" si="1"/>
        <v>119.10521016790854</v>
      </c>
      <c r="N11" s="9">
        <f t="shared" si="2"/>
        <v>22.338656851245155</v>
      </c>
      <c r="O11" s="10">
        <f t="shared" si="3"/>
        <v>6455.4544046093906</v>
      </c>
      <c r="P11" s="4">
        <f t="shared" si="4"/>
        <v>1.8067118091765362</v>
      </c>
      <c r="Q11" s="4">
        <f t="shared" si="5"/>
        <v>0.66825491253250158</v>
      </c>
      <c r="R11" s="12">
        <f t="shared" si="6"/>
        <v>1.207344042012704</v>
      </c>
    </row>
    <row r="12" spans="1:18">
      <c r="A12">
        <v>11</v>
      </c>
      <c r="B12">
        <f t="shared" si="0"/>
        <v>284.13</v>
      </c>
      <c r="E12">
        <v>109600</v>
      </c>
      <c r="F12" s="1">
        <v>1.976E+22</v>
      </c>
      <c r="M12" s="8">
        <f t="shared" si="1"/>
        <v>140.31201495070815</v>
      </c>
      <c r="N12" s="9">
        <f t="shared" si="2"/>
        <v>22.808209673122942</v>
      </c>
      <c r="O12" s="10">
        <f t="shared" si="3"/>
        <v>6054.433860820498</v>
      </c>
      <c r="P12" s="4">
        <f t="shared" si="4"/>
        <v>1.8067118091765362</v>
      </c>
      <c r="Q12" s="4">
        <f t="shared" si="5"/>
        <v>0.68185562518311771</v>
      </c>
      <c r="R12" s="12">
        <f t="shared" si="6"/>
        <v>1.2319166101717887</v>
      </c>
    </row>
    <row r="13" spans="1:18">
      <c r="A13">
        <v>12</v>
      </c>
      <c r="B13">
        <f t="shared" si="0"/>
        <v>285.13</v>
      </c>
      <c r="E13">
        <v>109600</v>
      </c>
      <c r="F13" s="1">
        <v>1.976E+22</v>
      </c>
      <c r="M13" s="8">
        <f t="shared" si="1"/>
        <v>165.10483572548031</v>
      </c>
      <c r="N13" s="9">
        <f t="shared" si="2"/>
        <v>23.284234688622881</v>
      </c>
      <c r="O13" s="10">
        <f t="shared" si="3"/>
        <v>5680.8802286809942</v>
      </c>
      <c r="P13" s="4">
        <f t="shared" si="4"/>
        <v>1.8067118091765362</v>
      </c>
      <c r="Q13" s="4">
        <f t="shared" si="5"/>
        <v>0.69627950409709483</v>
      </c>
      <c r="R13" s="12">
        <f t="shared" si="6"/>
        <v>1.2579764025398037</v>
      </c>
    </row>
    <row r="14" spans="1:18">
      <c r="A14">
        <v>13</v>
      </c>
      <c r="B14">
        <f t="shared" si="0"/>
        <v>286.13</v>
      </c>
      <c r="E14">
        <v>109600</v>
      </c>
      <c r="F14" s="1">
        <v>1.976E+22</v>
      </c>
      <c r="M14" s="8">
        <f t="shared" si="1"/>
        <v>194.05765973195497</v>
      </c>
      <c r="N14" s="9">
        <f t="shared" si="2"/>
        <v>23.766762982419973</v>
      </c>
      <c r="O14" s="10">
        <f t="shared" si="3"/>
        <v>5332.7478692984678</v>
      </c>
      <c r="P14" s="4">
        <f t="shared" si="4"/>
        <v>1.8067118091765362</v>
      </c>
      <c r="Q14" s="4">
        <f t="shared" si="5"/>
        <v>0.71142074733855898</v>
      </c>
      <c r="R14" s="12">
        <f t="shared" si="6"/>
        <v>1.2853322655097714</v>
      </c>
    </row>
    <row r="15" spans="1:18">
      <c r="A15">
        <v>14</v>
      </c>
      <c r="B15">
        <f t="shared" si="0"/>
        <v>287.13</v>
      </c>
      <c r="E15">
        <v>109600</v>
      </c>
      <c r="F15" s="1">
        <v>1.976E+22</v>
      </c>
      <c r="M15" s="8">
        <f t="shared" si="1"/>
        <v>227.83110197239378</v>
      </c>
      <c r="N15" s="9">
        <f t="shared" si="2"/>
        <v>24.25582514508633</v>
      </c>
      <c r="O15" s="10">
        <f t="shared" si="3"/>
        <v>5008.1551293632911</v>
      </c>
      <c r="P15" s="4">
        <f t="shared" si="4"/>
        <v>1.8067118091765362</v>
      </c>
      <c r="Q15" s="4">
        <f t="shared" si="5"/>
        <v>0.72714772267376948</v>
      </c>
      <c r="R15" s="12">
        <f t="shared" si="6"/>
        <v>1.3137463775705243</v>
      </c>
    </row>
    <row r="16" spans="1:18">
      <c r="A16">
        <v>15</v>
      </c>
      <c r="B16">
        <f t="shared" si="0"/>
        <v>288.13</v>
      </c>
      <c r="E16">
        <v>59400</v>
      </c>
      <c r="F16" s="1">
        <v>24190000000000</v>
      </c>
      <c r="M16" s="8">
        <f t="shared" si="1"/>
        <v>412.31707536269965</v>
      </c>
      <c r="N16" s="9">
        <f t="shared" si="2"/>
        <v>24.751451272298272</v>
      </c>
      <c r="O16" s="10">
        <f t="shared" si="3"/>
        <v>4705.3703022335503</v>
      </c>
      <c r="P16" s="4">
        <f t="shared" si="4"/>
        <v>1.8067118091765362</v>
      </c>
      <c r="Q16" s="4">
        <f t="shared" si="5"/>
        <v>0.79146169471275241</v>
      </c>
      <c r="R16" s="12">
        <f t="shared" si="6"/>
        <v>1.4299431903484043</v>
      </c>
    </row>
    <row r="17" spans="1:18">
      <c r="A17">
        <v>16</v>
      </c>
      <c r="B17">
        <f t="shared" si="0"/>
        <v>289.13</v>
      </c>
      <c r="E17">
        <v>59400</v>
      </c>
      <c r="F17" s="1">
        <v>24190000000000</v>
      </c>
      <c r="M17" s="8">
        <f t="shared" si="1"/>
        <v>449.23696305380332</v>
      </c>
      <c r="N17" s="9">
        <f t="shared" si="2"/>
        <v>25.253670964175484</v>
      </c>
      <c r="O17" s="10">
        <f t="shared" si="3"/>
        <v>4422.7988645548076</v>
      </c>
      <c r="P17" s="4">
        <f t="shared" si="4"/>
        <v>1.8067118091765362</v>
      </c>
      <c r="Q17" s="4">
        <f t="shared" si="5"/>
        <v>0.79995086556040529</v>
      </c>
      <c r="R17" s="12">
        <f t="shared" si="6"/>
        <v>1.445280675568976</v>
      </c>
    </row>
    <row r="18" spans="1:18">
      <c r="A18">
        <v>17</v>
      </c>
      <c r="B18">
        <f t="shared" si="0"/>
        <v>290.13</v>
      </c>
      <c r="E18">
        <v>59400</v>
      </c>
      <c r="F18" s="1">
        <v>24190000000000</v>
      </c>
      <c r="M18" s="8">
        <f t="shared" si="1"/>
        <v>489.17347910662187</v>
      </c>
      <c r="N18" s="9">
        <f t="shared" si="2"/>
        <v>25.762513324748515</v>
      </c>
      <c r="O18" s="10">
        <f t="shared" si="3"/>
        <v>4158.9718660515846</v>
      </c>
      <c r="P18" s="4">
        <f t="shared" si="4"/>
        <v>1.8067118091765362</v>
      </c>
      <c r="Q18" s="4">
        <f t="shared" si="5"/>
        <v>0.80832579151988171</v>
      </c>
      <c r="R18" s="12">
        <f t="shared" si="6"/>
        <v>1.4604117532009411</v>
      </c>
    </row>
    <row r="19" spans="1:18">
      <c r="A19">
        <v>18</v>
      </c>
      <c r="B19">
        <f t="shared" si="0"/>
        <v>291.13</v>
      </c>
      <c r="E19">
        <v>59400</v>
      </c>
      <c r="F19" s="1">
        <v>24190000000000</v>
      </c>
      <c r="M19" s="8">
        <f t="shared" si="1"/>
        <v>532.34873770244894</v>
      </c>
      <c r="N19" s="9">
        <f t="shared" si="2"/>
        <v>26.27800696155284</v>
      </c>
      <c r="O19" s="10">
        <f t="shared" si="3"/>
        <v>3912.5353624674613</v>
      </c>
      <c r="P19" s="4">
        <f t="shared" si="4"/>
        <v>1.8067118091765362</v>
      </c>
      <c r="Q19" s="4">
        <f t="shared" si="5"/>
        <v>0.81656496078001195</v>
      </c>
      <c r="R19" s="12">
        <f t="shared" si="6"/>
        <v>1.4752975576010228</v>
      </c>
    </row>
    <row r="20" spans="1:18">
      <c r="A20">
        <v>19</v>
      </c>
      <c r="B20">
        <f t="shared" si="0"/>
        <v>292.13</v>
      </c>
      <c r="E20">
        <v>59400</v>
      </c>
      <c r="F20" s="1">
        <v>24190000000000</v>
      </c>
      <c r="M20" s="8">
        <f t="shared" si="1"/>
        <v>578.99933863843569</v>
      </c>
      <c r="N20" s="9">
        <f t="shared" si="2"/>
        <v>26.800179985346972</v>
      </c>
      <c r="O20" s="10">
        <f t="shared" si="3"/>
        <v>3682.2407926684727</v>
      </c>
      <c r="P20" s="4">
        <f t="shared" si="4"/>
        <v>1.8067118091765362</v>
      </c>
      <c r="Q20" s="4">
        <f t="shared" si="5"/>
        <v>0.82464858483131487</v>
      </c>
      <c r="R20" s="12">
        <f t="shared" si="6"/>
        <v>1.4899023366354551</v>
      </c>
    </row>
    <row r="21" spans="1:18">
      <c r="A21">
        <v>20</v>
      </c>
      <c r="B21" s="2">
        <f t="shared" si="0"/>
        <v>293.13</v>
      </c>
      <c r="E21">
        <v>59400</v>
      </c>
      <c r="F21" s="1">
        <v>24190000000000</v>
      </c>
      <c r="M21" s="8">
        <f t="shared" si="1"/>
        <v>629.37718313196945</v>
      </c>
      <c r="N21" s="9">
        <f t="shared" si="2"/>
        <v>27.329060009951217</v>
      </c>
      <c r="O21" s="10">
        <f t="shared" si="3"/>
        <v>3466.9362108017231</v>
      </c>
      <c r="P21" s="4">
        <f t="shared" si="4"/>
        <v>1.8067118091765362</v>
      </c>
      <c r="Q21" s="4">
        <f t="shared" si="5"/>
        <v>0.83255873850146123</v>
      </c>
      <c r="R21" s="12">
        <f t="shared" si="6"/>
        <v>1.5041937046837097</v>
      </c>
    </row>
    <row r="22" spans="1:18">
      <c r="A22">
        <v>21</v>
      </c>
      <c r="B22">
        <f t="shared" si="0"/>
        <v>294.13</v>
      </c>
      <c r="E22">
        <v>59400</v>
      </c>
      <c r="F22" s="1">
        <v>24190000000000</v>
      </c>
      <c r="M22" s="8">
        <f t="shared" si="1"/>
        <v>683.75032769467168</v>
      </c>
      <c r="N22" s="9">
        <f t="shared" si="2"/>
        <v>27.864674152205836</v>
      </c>
      <c r="O22" s="10">
        <f t="shared" si="3"/>
        <v>3265.5582932451593</v>
      </c>
      <c r="P22" s="4">
        <f t="shared" si="4"/>
        <v>1.8067118091765362</v>
      </c>
      <c r="Q22" s="4">
        <f t="shared" si="5"/>
        <v>0.84027945922533076</v>
      </c>
      <c r="R22" s="12">
        <f t="shared" si="6"/>
        <v>1.5181428219908788</v>
      </c>
    </row>
    <row r="23" spans="1:18">
      <c r="A23">
        <v>22</v>
      </c>
      <c r="B23">
        <f t="shared" si="0"/>
        <v>295.13</v>
      </c>
      <c r="E23">
        <v>59400</v>
      </c>
      <c r="F23" s="1">
        <v>24190000000000</v>
      </c>
      <c r="M23" s="8">
        <f t="shared" si="1"/>
        <v>742.40387743488486</v>
      </c>
      <c r="N23" s="9">
        <f t="shared" si="2"/>
        <v>28.407049032044885</v>
      </c>
      <c r="O23" s="10">
        <f t="shared" si="3"/>
        <v>3077.1250480100007</v>
      </c>
      <c r="P23" s="4">
        <f t="shared" si="4"/>
        <v>1.8067118091765362</v>
      </c>
      <c r="Q23" s="4">
        <f t="shared" si="5"/>
        <v>0.84779680633466514</v>
      </c>
      <c r="R23" s="12">
        <f t="shared" si="6"/>
        <v>1.5317245017869923</v>
      </c>
    </row>
    <row r="24" spans="1:18">
      <c r="A24">
        <v>23</v>
      </c>
      <c r="B24">
        <f t="shared" si="0"/>
        <v>296.13</v>
      </c>
      <c r="E24">
        <v>59400</v>
      </c>
      <c r="F24" s="1">
        <v>24190000000000</v>
      </c>
      <c r="M24" s="8">
        <f t="shared" si="1"/>
        <v>805.64092017752</v>
      </c>
      <c r="N24" s="9">
        <f t="shared" si="2"/>
        <v>28.956210772684223</v>
      </c>
      <c r="O24" s="10">
        <f t="shared" si="3"/>
        <v>2900.7291613615935</v>
      </c>
      <c r="P24" s="4">
        <f t="shared" si="4"/>
        <v>1.8067118091765362</v>
      </c>
      <c r="Q24" s="4">
        <f t="shared" si="5"/>
        <v>0.85509888232584153</v>
      </c>
      <c r="R24" s="12">
        <f t="shared" si="6"/>
        <v>1.5449172487117551</v>
      </c>
    </row>
    <row r="25" spans="1:18">
      <c r="A25">
        <v>24</v>
      </c>
      <c r="B25">
        <f t="shared" si="0"/>
        <v>297.13</v>
      </c>
      <c r="E25">
        <v>59400</v>
      </c>
      <c r="F25" s="1">
        <v>24190000000000</v>
      </c>
      <c r="M25" s="8">
        <f t="shared" si="1"/>
        <v>873.78350281958433</v>
      </c>
      <c r="N25" s="9">
        <f t="shared" si="2"/>
        <v>29.512185000920468</v>
      </c>
      <c r="O25" s="10">
        <f t="shared" si="3"/>
        <v>2735.5319227981322</v>
      </c>
      <c r="P25" s="4">
        <f t="shared" si="4"/>
        <v>1.8067118091765362</v>
      </c>
      <c r="Q25" s="4">
        <f t="shared" si="5"/>
        <v>0.86217581903638629</v>
      </c>
      <c r="R25" s="12">
        <f t="shared" si="6"/>
        <v>1.5577032338394914</v>
      </c>
    </row>
    <row r="26" spans="1:18">
      <c r="A26">
        <v>25</v>
      </c>
      <c r="B26">
        <f t="shared" si="0"/>
        <v>298.13</v>
      </c>
      <c r="E26">
        <v>59400</v>
      </c>
      <c r="F26" s="1">
        <v>24190000000000</v>
      </c>
      <c r="M26" s="8">
        <f t="shared" si="1"/>
        <v>947.17365136961246</v>
      </c>
      <c r="N26" s="9">
        <f t="shared" si="2"/>
        <v>30.074996847538976</v>
      </c>
      <c r="O26" s="10">
        <f t="shared" si="3"/>
        <v>2580.757675247422</v>
      </c>
      <c r="P26" s="4">
        <f t="shared" si="4"/>
        <v>1.8067118091765362</v>
      </c>
      <c r="Q26" s="4">
        <f t="shared" si="5"/>
        <v>0.86901973240892527</v>
      </c>
      <c r="R26" s="12">
        <f t="shared" si="6"/>
        <v>1.5700682129506387</v>
      </c>
    </row>
    <row r="27" spans="1:18">
      <c r="A27">
        <v>26</v>
      </c>
      <c r="B27">
        <f t="shared" si="0"/>
        <v>299.13</v>
      </c>
      <c r="E27">
        <v>59400</v>
      </c>
      <c r="F27" s="1">
        <v>24190000000000</v>
      </c>
      <c r="M27" s="8">
        <f t="shared" si="1"/>
        <v>1026.1744361484502</v>
      </c>
      <c r="N27" s="9">
        <f t="shared" si="2"/>
        <v>30.644670947828008</v>
      </c>
      <c r="O27" s="10">
        <f t="shared" si="3"/>
        <v>2435.6887424799088</v>
      </c>
      <c r="P27" s="4">
        <f t="shared" si="4"/>
        <v>1.8067118091765362</v>
      </c>
      <c r="Q27" s="4">
        <f t="shared" si="5"/>
        <v>0.87562465003859657</v>
      </c>
      <c r="R27" s="12">
        <f t="shared" si="6"/>
        <v>1.5820013956308041</v>
      </c>
    </row>
    <row r="28" spans="1:18">
      <c r="A28">
        <v>27</v>
      </c>
      <c r="B28">
        <f t="shared" si="0"/>
        <v>300.13</v>
      </c>
      <c r="E28">
        <v>59400</v>
      </c>
      <c r="F28" s="1">
        <v>24190000000000</v>
      </c>
      <c r="M28" s="8">
        <f t="shared" si="1"/>
        <v>1111.1710836585555</v>
      </c>
      <c r="N28" s="9">
        <f t="shared" si="2"/>
        <v>31.221231442196903</v>
      </c>
      <c r="O28" s="10">
        <f t="shared" si="3"/>
        <v>2299.6607903532122</v>
      </c>
      <c r="P28" s="4">
        <f t="shared" si="4"/>
        <v>1.8067118091765362</v>
      </c>
      <c r="Q28" s="4">
        <f t="shared" si="5"/>
        <v>0.88198641599423278</v>
      </c>
      <c r="R28" s="12">
        <f t="shared" si="6"/>
        <v>1.5934952733100693</v>
      </c>
    </row>
    <row r="29" spans="1:18">
      <c r="A29">
        <v>28</v>
      </c>
      <c r="B29">
        <f t="shared" si="0"/>
        <v>301.13</v>
      </c>
      <c r="E29">
        <v>59400</v>
      </c>
      <c r="F29" s="1">
        <v>24190000000000</v>
      </c>
      <c r="M29" s="8">
        <f t="shared" si="1"/>
        <v>1202.5721366578859</v>
      </c>
      <c r="N29" s="9">
        <f t="shared" si="2"/>
        <v>31.804701976895746</v>
      </c>
      <c r="O29" s="10">
        <f t="shared" si="3"/>
        <v>2172.0585826550064</v>
      </c>
      <c r="P29" s="4">
        <f t="shared" si="4"/>
        <v>1.8067118091765362</v>
      </c>
      <c r="Q29" s="4">
        <f t="shared" si="5"/>
        <v>0.88810257749357213</v>
      </c>
      <c r="R29" s="12">
        <f t="shared" si="6"/>
        <v>1.6045454145177567</v>
      </c>
    </row>
    <row r="30" spans="1:18">
      <c r="A30">
        <v>29</v>
      </c>
      <c r="B30">
        <f t="shared" si="0"/>
        <v>302.13</v>
      </c>
      <c r="E30">
        <v>59400</v>
      </c>
      <c r="F30" s="1">
        <v>24190000000000</v>
      </c>
      <c r="M30" s="8">
        <f t="shared" si="1"/>
        <v>1300.8106640037633</v>
      </c>
      <c r="N30" s="9">
        <f t="shared" si="2"/>
        <v>32.395105704834052</v>
      </c>
      <c r="O30" s="10">
        <f t="shared" si="3"/>
        <v>2052.3120960459651</v>
      </c>
      <c r="P30" s="4">
        <f t="shared" si="4"/>
        <v>1.8067118091765362</v>
      </c>
      <c r="Q30" s="4">
        <f t="shared" si="5"/>
        <v>0.89397225792553514</v>
      </c>
      <c r="R30" s="12">
        <f t="shared" si="6"/>
        <v>1.6151502354702767</v>
      </c>
    </row>
    <row r="31" spans="1:18">
      <c r="A31">
        <v>30</v>
      </c>
      <c r="B31">
        <f t="shared" si="0"/>
        <v>303.13</v>
      </c>
      <c r="E31">
        <v>59400</v>
      </c>
      <c r="F31" s="1">
        <v>24190000000000</v>
      </c>
      <c r="M31" s="8">
        <f t="shared" si="1"/>
        <v>1406.3455218608274</v>
      </c>
      <c r="N31" s="9">
        <f t="shared" si="2"/>
        <v>32.992465286496603</v>
      </c>
      <c r="O31" s="10">
        <f t="shared" si="3"/>
        <v>1939.8929619665671</v>
      </c>
      <c r="P31" s="4">
        <f t="shared" si="4"/>
        <v>1.8067118091765362</v>
      </c>
      <c r="Q31" s="4">
        <f t="shared" si="5"/>
        <v>0.89959602048010456</v>
      </c>
      <c r="R31" s="12">
        <f t="shared" si="6"/>
        <v>1.6253107536896221</v>
      </c>
    </row>
    <row r="32" spans="1:18">
      <c r="A32">
        <v>31</v>
      </c>
      <c r="B32">
        <f t="shared" si="0"/>
        <v>304.13</v>
      </c>
      <c r="E32">
        <v>59400</v>
      </c>
      <c r="F32" s="1">
        <v>24190000000000</v>
      </c>
      <c r="M32" s="8">
        <f t="shared" si="1"/>
        <v>1519.6626678956063</v>
      </c>
      <c r="N32" s="9">
        <f t="shared" si="2"/>
        <v>33.596802890952922</v>
      </c>
      <c r="O32" s="10">
        <f t="shared" si="3"/>
        <v>1834.3112063998324</v>
      </c>
      <c r="P32" s="4">
        <f t="shared" si="4"/>
        <v>1.8067118091765362</v>
      </c>
      <c r="Q32" s="4">
        <f t="shared" si="5"/>
        <v>0.90497572630259515</v>
      </c>
      <c r="R32" s="12">
        <f t="shared" si="6"/>
        <v>1.6350303317290116</v>
      </c>
    </row>
    <row r="33" spans="1:18">
      <c r="A33">
        <v>32</v>
      </c>
      <c r="B33">
        <f t="shared" si="0"/>
        <v>305.13</v>
      </c>
      <c r="E33">
        <v>59400</v>
      </c>
      <c r="F33" s="1">
        <v>24190000000000</v>
      </c>
      <c r="M33" s="8">
        <f t="shared" si="1"/>
        <v>1641.2765301089689</v>
      </c>
      <c r="N33" s="9">
        <f t="shared" si="2"/>
        <v>34.208140196959761</v>
      </c>
      <c r="O33" s="10">
        <f t="shared" si="3"/>
        <v>1735.1122611104406</v>
      </c>
      <c r="P33" s="4">
        <f t="shared" si="4"/>
        <v>1.8067118091765362</v>
      </c>
      <c r="Q33" s="4">
        <f t="shared" si="5"/>
        <v>0.91011439066762034</v>
      </c>
      <c r="R33" s="12">
        <f t="shared" si="6"/>
        <v>1.6443144173206972</v>
      </c>
    </row>
    <row r="34" spans="1:18">
      <c r="A34">
        <v>33</v>
      </c>
      <c r="B34">
        <f t="shared" si="0"/>
        <v>306.13</v>
      </c>
      <c r="E34">
        <v>59400</v>
      </c>
      <c r="F34" s="1">
        <v>24190000000000</v>
      </c>
      <c r="M34" s="8">
        <f t="shared" si="1"/>
        <v>1771.7314319852239</v>
      </c>
      <c r="N34" s="9">
        <f t="shared" si="2"/>
        <v>34.826498394152438</v>
      </c>
      <c r="O34" s="10">
        <f t="shared" si="3"/>
        <v>1641.8742224417331</v>
      </c>
      <c r="P34" s="4">
        <f t="shared" si="4"/>
        <v>1.8067118091765362</v>
      </c>
      <c r="Q34" s="4">
        <f t="shared" si="5"/>
        <v>0.91501604019989802</v>
      </c>
      <c r="R34" s="12">
        <f t="shared" si="6"/>
        <v>1.6531702854151078</v>
      </c>
    </row>
    <row r="35" spans="1:18">
      <c r="A35">
        <v>34</v>
      </c>
      <c r="B35">
        <f t="shared" si="0"/>
        <v>307.13</v>
      </c>
      <c r="E35">
        <v>59400</v>
      </c>
      <c r="F35" s="1">
        <v>24190000000000</v>
      </c>
      <c r="M35" s="8">
        <f t="shared" si="1"/>
        <v>1911.6030756648013</v>
      </c>
      <c r="N35" s="9">
        <f t="shared" si="2"/>
        <v>35.451898184324548</v>
      </c>
      <c r="O35" s="10">
        <f t="shared" si="3"/>
        <v>1554.2053359712763</v>
      </c>
      <c r="P35" s="4">
        <f t="shared" si="4"/>
        <v>1.8067118091765362</v>
      </c>
      <c r="Q35" s="4">
        <f t="shared" si="5"/>
        <v>0.91968557368159809</v>
      </c>
      <c r="R35" s="12">
        <f t="shared" si="6"/>
        <v>1.6616067866998407</v>
      </c>
    </row>
    <row r="36" spans="1:18">
      <c r="A36">
        <v>35</v>
      </c>
      <c r="B36">
        <f t="shared" si="0"/>
        <v>308.13</v>
      </c>
      <c r="E36">
        <v>59400</v>
      </c>
      <c r="F36" s="1">
        <v>24190000000000</v>
      </c>
      <c r="M36" s="8">
        <f t="shared" si="1"/>
        <v>2061.5000848744121</v>
      </c>
      <c r="N36" s="9">
        <f t="shared" si="2"/>
        <v>36.084359782791942</v>
      </c>
      <c r="O36" s="10">
        <f t="shared" si="3"/>
        <v>1471.7416873295565</v>
      </c>
      <c r="P36" s="4">
        <f t="shared" si="4"/>
        <v>1.8067118091765362</v>
      </c>
      <c r="Q36" s="4">
        <f t="shared" si="5"/>
        <v>0.92412862850195909</v>
      </c>
      <c r="R36" s="12">
        <f t="shared" si="6"/>
        <v>1.6696341063126057</v>
      </c>
    </row>
    <row r="37" spans="1:18">
      <c r="A37">
        <v>36</v>
      </c>
      <c r="B37">
        <f t="shared" si="0"/>
        <v>309.13</v>
      </c>
      <c r="E37">
        <v>59400</v>
      </c>
      <c r="F37" s="1">
        <v>24190000000000</v>
      </c>
      <c r="M37" s="8">
        <f t="shared" si="1"/>
        <v>2222.0656093758425</v>
      </c>
      <c r="N37" s="9">
        <f t="shared" si="2"/>
        <v>36.723902919840818</v>
      </c>
      <c r="O37" s="10">
        <f t="shared" si="3"/>
        <v>1394.1450812955989</v>
      </c>
      <c r="P37" s="4">
        <f t="shared" si="4"/>
        <v>1.8067118091765362</v>
      </c>
      <c r="Q37" s="4">
        <f t="shared" si="5"/>
        <v>0.9283514543424265</v>
      </c>
      <c r="R37" s="12">
        <f t="shared" si="6"/>
        <v>1.6772635356266739</v>
      </c>
    </row>
    <row r="38" spans="1:18">
      <c r="A38">
        <v>37</v>
      </c>
      <c r="B38">
        <f t="shared" si="0"/>
        <v>310.13</v>
      </c>
      <c r="E38">
        <v>59400</v>
      </c>
      <c r="F38" s="1">
        <v>24190000000000</v>
      </c>
      <c r="M38" s="8">
        <f t="shared" si="1"/>
        <v>2393.9789927207162</v>
      </c>
      <c r="N38" s="9">
        <f t="shared" si="2"/>
        <v>37.370546842255408</v>
      </c>
      <c r="O38" s="10">
        <f t="shared" si="3"/>
        <v>1321.1010929184993</v>
      </c>
      <c r="P38" s="4">
        <f t="shared" si="4"/>
        <v>1.8067118091765362</v>
      </c>
      <c r="Q38" s="4">
        <f t="shared" si="5"/>
        <v>0.9323607952627625</v>
      </c>
      <c r="R38" s="12">
        <f t="shared" si="6"/>
        <v>1.6845072592144597</v>
      </c>
    </row>
    <row r="39" spans="1:18">
      <c r="A39">
        <v>38</v>
      </c>
      <c r="B39">
        <f t="shared" si="0"/>
        <v>311.13</v>
      </c>
      <c r="E39">
        <v>59400</v>
      </c>
      <c r="F39" s="1">
        <v>24190000000000</v>
      </c>
      <c r="M39" s="8">
        <f t="shared" si="1"/>
        <v>2577.9575051252887</v>
      </c>
      <c r="N39" s="9">
        <f t="shared" si="2"/>
        <v>38.024310314925359</v>
      </c>
      <c r="O39" s="10">
        <f t="shared" si="3"/>
        <v>1252.3172758917246</v>
      </c>
      <c r="P39" s="4">
        <f t="shared" si="4"/>
        <v>1.8067118091765362</v>
      </c>
      <c r="Q39" s="4">
        <f t="shared" si="5"/>
        <v>0.93616378096934871</v>
      </c>
      <c r="R39" s="12">
        <f t="shared" si="6"/>
        <v>1.6913781584006786</v>
      </c>
    </row>
    <row r="40" spans="1:18">
      <c r="A40">
        <v>39</v>
      </c>
      <c r="B40">
        <f t="shared" si="0"/>
        <v>312.13</v>
      </c>
      <c r="E40">
        <v>59400</v>
      </c>
      <c r="F40" s="1">
        <v>24190000000000</v>
      </c>
      <c r="M40" s="8">
        <f t="shared" si="1"/>
        <v>2774.7581433040073</v>
      </c>
      <c r="N40" s="9">
        <f t="shared" si="2"/>
        <v>38.685211622528719</v>
      </c>
      <c r="O40" s="10">
        <f t="shared" si="3"/>
        <v>1187.5215147443714</v>
      </c>
      <c r="P40" s="4">
        <f t="shared" si="4"/>
        <v>1.8067118091765362</v>
      </c>
      <c r="Q40" s="4">
        <f t="shared" si="5"/>
        <v>0.93976782771120215</v>
      </c>
      <c r="R40" s="12">
        <f t="shared" si="6"/>
        <v>1.6978896322100094</v>
      </c>
    </row>
    <row r="41" spans="1:18">
      <c r="A41">
        <v>40</v>
      </c>
      <c r="B41">
        <f t="shared" si="0"/>
        <v>313.13</v>
      </c>
      <c r="E41">
        <v>59400</v>
      </c>
      <c r="F41" s="1">
        <v>24190000000000</v>
      </c>
      <c r="M41" s="8">
        <f t="shared" si="1"/>
        <v>2985.1794991269462</v>
      </c>
      <c r="N41" s="9">
        <f t="shared" si="2"/>
        <v>39.353268571289654</v>
      </c>
      <c r="O41" s="10">
        <f t="shared" si="3"/>
        <v>1126.4605086231827</v>
      </c>
      <c r="P41" s="4">
        <f t="shared" si="4"/>
        <v>1.8067118091765362</v>
      </c>
      <c r="Q41" s="4">
        <f t="shared" si="5"/>
        <v>0.94318054896397618</v>
      </c>
      <c r="R41" s="12">
        <f t="shared" si="6"/>
        <v>1.704055435998824</v>
      </c>
    </row>
    <row r="42" spans="1:18">
      <c r="A42">
        <v>41</v>
      </c>
      <c r="B42">
        <f t="shared" si="0"/>
        <v>314.13</v>
      </c>
      <c r="E42">
        <v>59400</v>
      </c>
      <c r="F42" s="1">
        <v>24190000000000</v>
      </c>
      <c r="M42" s="8">
        <f t="shared" si="1"/>
        <v>3210.0636989896525</v>
      </c>
      <c r="N42" s="9">
        <f t="shared" si="2"/>
        <v>40.028498490808502</v>
      </c>
      <c r="O42" s="10">
        <f t="shared" si="3"/>
        <v>1068.8983755350446</v>
      </c>
      <c r="P42" s="4">
        <f t="shared" si="4"/>
        <v>1.8067118091765362</v>
      </c>
      <c r="Q42" s="4">
        <f t="shared" si="5"/>
        <v>0.94640967582663216</v>
      </c>
      <c r="R42" s="12">
        <f t="shared" si="6"/>
        <v>1.7098895376349137</v>
      </c>
    </row>
    <row r="43" spans="1:18">
      <c r="A43">
        <v>42</v>
      </c>
      <c r="B43">
        <f t="shared" si="0"/>
        <v>315.13</v>
      </c>
      <c r="E43">
        <v>59400</v>
      </c>
      <c r="F43" s="1">
        <v>24190000000000</v>
      </c>
      <c r="M43" s="8">
        <f t="shared" si="1"/>
        <v>3450.2984158089248</v>
      </c>
      <c r="N43" s="9">
        <f t="shared" si="2"/>
        <v>40.710918235961465</v>
      </c>
      <c r="O43" s="10">
        <f t="shared" si="3"/>
        <v>1014.6153669119818</v>
      </c>
      <c r="P43" s="4">
        <f t="shared" si="4"/>
        <v>1.8067118091765362</v>
      </c>
      <c r="Q43" s="4">
        <f t="shared" si="5"/>
        <v>0.9494629868671014</v>
      </c>
      <c r="R43" s="12">
        <f t="shared" si="6"/>
        <v>1.7154059907488186</v>
      </c>
    </row>
    <row r="44" spans="1:18">
      <c r="A44">
        <v>43</v>
      </c>
      <c r="B44">
        <f t="shared" si="0"/>
        <v>316.13</v>
      </c>
      <c r="E44">
        <v>59400</v>
      </c>
      <c r="F44" s="1">
        <v>24190000000000</v>
      </c>
      <c r="M44" s="8">
        <f t="shared" si="1"/>
        <v>3706.8189555810418</v>
      </c>
      <c r="N44" s="9">
        <f t="shared" si="2"/>
        <v>41.400544188868857</v>
      </c>
      <c r="O44" s="10">
        <f t="shared" si="3"/>
        <v>963.40668326028117</v>
      </c>
      <c r="P44" s="4">
        <f t="shared" si="4"/>
        <v>1.8067118091765362</v>
      </c>
      <c r="Q44" s="4">
        <f t="shared" si="5"/>
        <v>0.95234824700818455</v>
      </c>
      <c r="R44" s="12">
        <f t="shared" si="6"/>
        <v>1.7206188243182599</v>
      </c>
    </row>
    <row r="45" spans="1:18">
      <c r="A45">
        <v>44</v>
      </c>
      <c r="B45">
        <f t="shared" si="0"/>
        <v>317.13</v>
      </c>
      <c r="E45">
        <v>59400</v>
      </c>
      <c r="F45" s="1">
        <v>24190000000000</v>
      </c>
      <c r="M45" s="8">
        <f t="shared" si="1"/>
        <v>3980.610420462071</v>
      </c>
      <c r="N45" s="9">
        <f t="shared" si="2"/>
        <v>42.097392260929041</v>
      </c>
      <c r="O45" s="10">
        <f t="shared" si="3"/>
        <v>915.08138247123543</v>
      </c>
      <c r="P45" s="4">
        <f t="shared" si="4"/>
        <v>1.8067118091765362</v>
      </c>
      <c r="Q45" s="4">
        <f t="shared" si="5"/>
        <v>0.95507315493856471</v>
      </c>
      <c r="R45" s="12">
        <f t="shared" si="6"/>
        <v>1.7255419476549965</v>
      </c>
    </row>
    <row r="46" spans="1:18">
      <c r="A46">
        <v>45</v>
      </c>
      <c r="B46">
        <f t="shared" si="0"/>
        <v>318.13</v>
      </c>
      <c r="E46">
        <v>59400</v>
      </c>
      <c r="F46" s="1">
        <v>24190000000000</v>
      </c>
      <c r="M46" s="8">
        <f t="shared" si="1"/>
        <v>4272.7099503521886</v>
      </c>
      <c r="N46" s="9">
        <f t="shared" si="2"/>
        <v>42.8014778949168</v>
      </c>
      <c r="O46" s="10">
        <f t="shared" si="3"/>
        <v>869.46137311085033</v>
      </c>
      <c r="P46" s="4">
        <f t="shared" si="4"/>
        <v>1.8067118091765362</v>
      </c>
      <c r="Q46" s="4">
        <f t="shared" si="5"/>
        <v>0.95764529846110236</v>
      </c>
      <c r="R46" s="12">
        <f t="shared" si="6"/>
        <v>1.7301890697320621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46"/>
  <sheetViews>
    <sheetView workbookViewId="0">
      <selection activeCell="R1" sqref="R1:R1048576"/>
    </sheetView>
  </sheetViews>
  <sheetFormatPr defaultRowHeight="15"/>
  <cols>
    <col min="3" max="3" width="16.28515625" customWidth="1"/>
    <col min="10" max="10" width="10" bestFit="1" customWidth="1"/>
    <col min="13" max="13" width="11.5703125" style="8" bestFit="1" customWidth="1"/>
    <col min="14" max="14" width="9.5703125" style="9" bestFit="1" customWidth="1"/>
    <col min="15" max="15" width="12.5703125" style="10" bestFit="1" customWidth="1"/>
    <col min="16" max="16" width="14.85546875" style="4" bestFit="1" customWidth="1"/>
    <col min="17" max="17" width="16.7109375" style="4" bestFit="1" customWidth="1"/>
    <col min="18" max="18" width="23" style="12" customWidth="1"/>
    <col min="19" max="19" width="9" bestFit="1" customWidth="1"/>
    <col min="20" max="20" width="7" bestFit="1" customWidth="1"/>
    <col min="21" max="22" width="8" bestFit="1" customWidth="1"/>
    <col min="23" max="23" width="9" bestFit="1" customWidth="1"/>
    <col min="24" max="24" width="8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4" width="7.7109375" bestFit="1" customWidth="1"/>
    <col min="35" max="35" width="7" bestFit="1" customWidth="1"/>
    <col min="36" max="37" width="7.7109375" bestFit="1" customWidth="1"/>
    <col min="38" max="44" width="7" bestFit="1" customWidth="1"/>
    <col min="45" max="45" width="8.140625" bestFit="1" customWidth="1"/>
    <col min="46" max="46" width="6.7109375" bestFit="1" customWidth="1"/>
    <col min="47" max="48" width="7" bestFit="1" customWidth="1"/>
  </cols>
  <sheetData>
    <row r="1" spans="1:18">
      <c r="A1" t="s">
        <v>0</v>
      </c>
      <c r="B1" t="s">
        <v>1</v>
      </c>
      <c r="C1" t="s">
        <v>14</v>
      </c>
      <c r="D1" t="s">
        <v>2</v>
      </c>
      <c r="E1" t="s">
        <v>29</v>
      </c>
      <c r="F1" t="s">
        <v>30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18</v>
      </c>
      <c r="N1" s="6" t="s">
        <v>19</v>
      </c>
      <c r="O1" s="7" t="s">
        <v>17</v>
      </c>
      <c r="P1" s="3" t="s">
        <v>15</v>
      </c>
      <c r="Q1" s="3" t="s">
        <v>16</v>
      </c>
      <c r="R1" s="11" t="s">
        <v>20</v>
      </c>
    </row>
    <row r="2" spans="1:18">
      <c r="A2">
        <v>1</v>
      </c>
      <c r="B2">
        <f>A2+273.13</f>
        <v>274.13</v>
      </c>
      <c r="C2">
        <v>537.87099999999998</v>
      </c>
      <c r="D2">
        <v>8.3143999999999991</v>
      </c>
      <c r="E2">
        <v>109600</v>
      </c>
      <c r="F2" s="1">
        <v>1.976E+22</v>
      </c>
      <c r="G2">
        <v>13913.5</v>
      </c>
      <c r="H2" s="1">
        <v>8240</v>
      </c>
      <c r="I2">
        <v>-42896.9</v>
      </c>
      <c r="J2">
        <v>7.8700000000000002E-5</v>
      </c>
      <c r="K2">
        <v>368.86</v>
      </c>
      <c r="L2">
        <v>20.9</v>
      </c>
      <c r="M2" s="8">
        <f>F2*EXP(-E2/($D$2*B2))</f>
        <v>25.827945472033164</v>
      </c>
      <c r="N2" s="9">
        <f>$H$2*EXP(-$G$2/($D$2*B2))</f>
        <v>18.398558046227159</v>
      </c>
      <c r="O2" s="10">
        <f>$J$2*EXP(-$I$2/($D$2*B2))</f>
        <v>11742.237902365887</v>
      </c>
      <c r="P2" s="4">
        <f>($C$2-(20.9/(2*$O$2)))/(368.86-(20.9/(2*$O$2)))</f>
        <v>1.4581993378905831</v>
      </c>
      <c r="Q2" s="4">
        <f>(M2*(1+($L$2/N2))+$K$2)/(M2*(1+($L$2/N2))+$C$2)</f>
        <v>0.71500834725936613</v>
      </c>
      <c r="R2" s="12">
        <f>P2*Q2</f>
        <v>1.0426246985598477</v>
      </c>
    </row>
    <row r="3" spans="1:18">
      <c r="A3">
        <v>2</v>
      </c>
      <c r="B3">
        <f t="shared" ref="B3:B46" si="0">A3+273.13</f>
        <v>275.13</v>
      </c>
      <c r="E3">
        <v>109600</v>
      </c>
      <c r="F3" s="1">
        <v>1.976E+22</v>
      </c>
      <c r="M3" s="8">
        <f t="shared" ref="M3:M46" si="1">F3*EXP(-E3/($D$2*B3))</f>
        <v>30.760592413417303</v>
      </c>
      <c r="N3" s="9">
        <f t="shared" ref="N3:N46" si="2">$H$2*EXP(-$G$2/($D$2*B3))</f>
        <v>18.811340893689856</v>
      </c>
      <c r="O3" s="10">
        <f t="shared" ref="O3:O46" si="3">$J$2*EXP(-$I$2/($D$2*B3))</f>
        <v>10965.844848356583</v>
      </c>
      <c r="P3" s="4">
        <f t="shared" ref="P3:P46" si="4">($C$2-(20.9/(2*$O$2)))/(368.86-(20.9/(2*$O$2)))</f>
        <v>1.4581993378905831</v>
      </c>
      <c r="Q3" s="4">
        <f t="shared" ref="Q3:Q46" si="5">(M3*(1+($L$2/N3))+$K$2)/(M3*(1+($L$2/N3))+$C$2)</f>
        <v>0.71962695526609821</v>
      </c>
      <c r="R3" s="12">
        <f t="shared" ref="R3:R46" si="6">P3*Q3</f>
        <v>1.0493595496972408</v>
      </c>
    </row>
    <row r="4" spans="1:18">
      <c r="A4">
        <v>3</v>
      </c>
      <c r="B4">
        <f t="shared" si="0"/>
        <v>276.13</v>
      </c>
      <c r="E4">
        <v>109600</v>
      </c>
      <c r="F4" s="1">
        <v>1.976E+22</v>
      </c>
      <c r="M4" s="8">
        <f t="shared" si="1"/>
        <v>36.588933729151904</v>
      </c>
      <c r="N4" s="9">
        <f t="shared" si="2"/>
        <v>19.230294137202733</v>
      </c>
      <c r="O4" s="10">
        <f t="shared" si="3"/>
        <v>10245.861911529615</v>
      </c>
      <c r="P4" s="4">
        <f t="shared" si="4"/>
        <v>1.4581993378905831</v>
      </c>
      <c r="Q4" s="4">
        <f t="shared" si="5"/>
        <v>0.7248389624090229</v>
      </c>
      <c r="R4" s="12">
        <f t="shared" si="6"/>
        <v>1.0569596950621345</v>
      </c>
    </row>
    <row r="5" spans="1:18">
      <c r="A5">
        <v>4</v>
      </c>
      <c r="B5">
        <f t="shared" si="0"/>
        <v>277.13</v>
      </c>
      <c r="E5">
        <v>109600</v>
      </c>
      <c r="F5" s="1">
        <v>1.976E+22</v>
      </c>
      <c r="M5" s="8">
        <f t="shared" si="1"/>
        <v>43.467132117698426</v>
      </c>
      <c r="N5" s="9">
        <f t="shared" si="2"/>
        <v>19.655453249744603</v>
      </c>
      <c r="O5" s="10">
        <f t="shared" si="3"/>
        <v>9577.8438007517852</v>
      </c>
      <c r="P5" s="4">
        <f t="shared" si="4"/>
        <v>1.4581993378905831</v>
      </c>
      <c r="Q5" s="4">
        <f t="shared" si="5"/>
        <v>0.73068444880738936</v>
      </c>
      <c r="R5" s="12">
        <f t="shared" si="6"/>
        <v>1.0654835794578807</v>
      </c>
    </row>
    <row r="6" spans="1:18">
      <c r="A6">
        <v>5</v>
      </c>
      <c r="B6">
        <f t="shared" si="0"/>
        <v>278.13</v>
      </c>
      <c r="E6">
        <v>109600</v>
      </c>
      <c r="F6" s="1">
        <v>1.976E+22</v>
      </c>
      <c r="M6" s="8">
        <f t="shared" si="1"/>
        <v>51.574409246529676</v>
      </c>
      <c r="N6" s="9">
        <f t="shared" si="2"/>
        <v>20.086853223662629</v>
      </c>
      <c r="O6" s="10">
        <f t="shared" si="3"/>
        <v>8957.7215076906832</v>
      </c>
      <c r="P6" s="4">
        <f t="shared" si="4"/>
        <v>1.4581993378905831</v>
      </c>
      <c r="Q6" s="4">
        <f t="shared" si="5"/>
        <v>0.7371964005734043</v>
      </c>
      <c r="R6" s="12">
        <f t="shared" si="6"/>
        <v>1.0749793032114592</v>
      </c>
    </row>
    <row r="7" spans="1:18">
      <c r="A7">
        <v>6</v>
      </c>
      <c r="B7">
        <f t="shared" si="0"/>
        <v>279.13</v>
      </c>
      <c r="E7">
        <v>109600</v>
      </c>
      <c r="F7" s="1">
        <v>1.976E+22</v>
      </c>
      <c r="M7" s="8">
        <f t="shared" si="1"/>
        <v>61.118876179457168</v>
      </c>
      <c r="N7" s="9">
        <f t="shared" si="2"/>
        <v>20.524528568581101</v>
      </c>
      <c r="O7" s="10">
        <f t="shared" si="3"/>
        <v>8381.7683486033657</v>
      </c>
      <c r="P7" s="4">
        <f t="shared" si="4"/>
        <v>1.4581993378905831</v>
      </c>
      <c r="Q7" s="4">
        <f t="shared" si="5"/>
        <v>0.74439785614194454</v>
      </c>
      <c r="R7" s="12">
        <f t="shared" si="6"/>
        <v>1.085480460953353</v>
      </c>
    </row>
    <row r="8" spans="1:18">
      <c r="A8">
        <v>7</v>
      </c>
      <c r="B8">
        <f t="shared" si="0"/>
        <v>280.13</v>
      </c>
      <c r="E8">
        <v>109600</v>
      </c>
      <c r="F8" s="1">
        <v>1.976E+22</v>
      </c>
      <c r="M8" s="8">
        <f t="shared" si="1"/>
        <v>72.341911559436838</v>
      </c>
      <c r="N8" s="9">
        <f t="shared" si="2"/>
        <v>20.968513309465255</v>
      </c>
      <c r="O8" s="10">
        <f t="shared" si="3"/>
        <v>7846.5692538635676</v>
      </c>
      <c r="P8" s="4">
        <f t="shared" si="4"/>
        <v>1.4581993378905831</v>
      </c>
      <c r="Q8" s="4">
        <f t="shared" si="5"/>
        <v>0.7522989450273212</v>
      </c>
      <c r="R8" s="12">
        <f t="shared" si="6"/>
        <v>1.0970018235346239</v>
      </c>
    </row>
    <row r="9" spans="1:18">
      <c r="A9">
        <v>8</v>
      </c>
      <c r="B9">
        <f t="shared" si="0"/>
        <v>281.13</v>
      </c>
      <c r="E9">
        <v>109600</v>
      </c>
      <c r="F9" s="1">
        <v>1.976E+22</v>
      </c>
      <c r="M9" s="8">
        <f t="shared" si="1"/>
        <v>85.523160361928973</v>
      </c>
      <c r="N9" s="9">
        <f t="shared" si="2"/>
        <v>21.418840984836606</v>
      </c>
      <c r="O9" s="10">
        <f t="shared" si="3"/>
        <v>7348.9929776793833</v>
      </c>
      <c r="P9" s="4">
        <f t="shared" si="4"/>
        <v>1.4581993378905831</v>
      </c>
      <c r="Q9" s="4">
        <f t="shared" si="5"/>
        <v>0.7608940487836402</v>
      </c>
      <c r="R9" s="12">
        <f t="shared" si="6"/>
        <v>1.1095351981411892</v>
      </c>
    </row>
    <row r="10" spans="1:18">
      <c r="A10">
        <v>9</v>
      </c>
      <c r="B10">
        <f t="shared" si="0"/>
        <v>282.13</v>
      </c>
      <c r="E10">
        <v>109600</v>
      </c>
      <c r="F10" s="1">
        <v>1.976E+22</v>
      </c>
      <c r="M10" s="8">
        <f t="shared" si="1"/>
        <v>100.98623496010441</v>
      </c>
      <c r="N10" s="9">
        <f t="shared" si="2"/>
        <v>21.875544645137971</v>
      </c>
      <c r="O10" s="10">
        <f t="shared" si="3"/>
        <v>6886.1669351439277</v>
      </c>
      <c r="P10" s="4">
        <f t="shared" si="4"/>
        <v>1.4581993378905831</v>
      </c>
      <c r="Q10" s="4">
        <f t="shared" si="5"/>
        <v>0.77015937171770299</v>
      </c>
      <c r="R10" s="12">
        <f t="shared" si="6"/>
        <v>1.123045885908982</v>
      </c>
    </row>
    <row r="11" spans="1:18">
      <c r="A11">
        <v>10</v>
      </c>
      <c r="B11">
        <f t="shared" si="0"/>
        <v>283.13</v>
      </c>
      <c r="E11">
        <v>109600</v>
      </c>
      <c r="F11" s="1">
        <v>1.976E+22</v>
      </c>
      <c r="M11" s="8">
        <f t="shared" si="1"/>
        <v>119.10521016790854</v>
      </c>
      <c r="N11" s="9">
        <f t="shared" si="2"/>
        <v>22.338656851245155</v>
      </c>
      <c r="O11" s="10">
        <f t="shared" si="3"/>
        <v>6455.4544046093906</v>
      </c>
      <c r="P11" s="4">
        <f t="shared" si="4"/>
        <v>1.4581993378905831</v>
      </c>
      <c r="Q11" s="4">
        <f t="shared" si="5"/>
        <v>0.78005124123091751</v>
      </c>
      <c r="R11" s="12">
        <f t="shared" si="6"/>
        <v>1.1374702034836515</v>
      </c>
    </row>
    <row r="12" spans="1:18">
      <c r="A12">
        <v>11</v>
      </c>
      <c r="B12">
        <f t="shared" si="0"/>
        <v>284.13</v>
      </c>
      <c r="E12">
        <v>109600</v>
      </c>
      <c r="F12" s="1">
        <v>1.976E+22</v>
      </c>
      <c r="M12" s="8">
        <f t="shared" si="1"/>
        <v>140.31201495070815</v>
      </c>
      <c r="N12" s="9">
        <f t="shared" si="2"/>
        <v>22.808209673122942</v>
      </c>
      <c r="O12" s="10">
        <f t="shared" si="3"/>
        <v>6054.433860820498</v>
      </c>
      <c r="P12" s="4">
        <f t="shared" si="4"/>
        <v>1.4581993378905831</v>
      </c>
      <c r="Q12" s="4">
        <f t="shared" si="5"/>
        <v>0.79050544883476281</v>
      </c>
      <c r="R12" s="12">
        <f t="shared" si="6"/>
        <v>1.1527145220897494</v>
      </c>
    </row>
    <row r="13" spans="1:18">
      <c r="A13">
        <v>12</v>
      </c>
      <c r="B13">
        <f t="shared" si="0"/>
        <v>285.13</v>
      </c>
      <c r="E13">
        <v>109600</v>
      </c>
      <c r="F13" s="1">
        <v>1.976E+22</v>
      </c>
      <c r="M13" s="8">
        <f t="shared" si="1"/>
        <v>165.10483572548031</v>
      </c>
      <c r="N13" s="9">
        <f t="shared" si="2"/>
        <v>23.284234688622881</v>
      </c>
      <c r="O13" s="10">
        <f t="shared" si="3"/>
        <v>5680.8802286809942</v>
      </c>
      <c r="P13" s="4">
        <f t="shared" si="4"/>
        <v>1.4581993378905831</v>
      </c>
      <c r="Q13" s="4">
        <f t="shared" si="5"/>
        <v>0.80143788136463789</v>
      </c>
      <c r="R13" s="12">
        <f t="shared" si="6"/>
        <v>1.1686561879663466</v>
      </c>
    </row>
    <row r="14" spans="1:18">
      <c r="A14">
        <v>13</v>
      </c>
      <c r="B14">
        <f t="shared" si="0"/>
        <v>286.13</v>
      </c>
      <c r="E14">
        <v>109600</v>
      </c>
      <c r="F14" s="1">
        <v>1.976E+22</v>
      </c>
      <c r="M14" s="8">
        <f t="shared" si="1"/>
        <v>194.05765973195497</v>
      </c>
      <c r="N14" s="9">
        <f t="shared" si="2"/>
        <v>23.766762982419973</v>
      </c>
      <c r="O14" s="10">
        <f t="shared" si="3"/>
        <v>5332.7478692984678</v>
      </c>
      <c r="P14" s="4">
        <f t="shared" si="4"/>
        <v>1.4581993378905831</v>
      </c>
      <c r="Q14" s="4">
        <f t="shared" si="5"/>
        <v>0.8127465754471872</v>
      </c>
      <c r="R14" s="12">
        <f t="shared" si="6"/>
        <v>1.1851465181899272</v>
      </c>
    </row>
    <row r="15" spans="1:18">
      <c r="A15">
        <v>14</v>
      </c>
      <c r="B15">
        <f t="shared" si="0"/>
        <v>287.13</v>
      </c>
      <c r="E15">
        <v>109600</v>
      </c>
      <c r="F15" s="1">
        <v>1.976E+22</v>
      </c>
      <c r="M15" s="8">
        <f t="shared" si="1"/>
        <v>227.83110197239378</v>
      </c>
      <c r="N15" s="9">
        <f t="shared" si="2"/>
        <v>24.25582514508633</v>
      </c>
      <c r="O15" s="10">
        <f t="shared" si="3"/>
        <v>5008.1551293632911</v>
      </c>
      <c r="P15" s="4">
        <f t="shared" si="4"/>
        <v>1.4581993378905831</v>
      </c>
      <c r="Q15" s="4">
        <f t="shared" si="5"/>
        <v>0.824315167669602</v>
      </c>
      <c r="R15" s="12">
        <f t="shared" si="6"/>
        <v>1.2020158317089786</v>
      </c>
    </row>
    <row r="16" spans="1:18">
      <c r="A16">
        <v>15</v>
      </c>
      <c r="B16">
        <f t="shared" si="0"/>
        <v>288.13</v>
      </c>
      <c r="E16">
        <v>59400</v>
      </c>
      <c r="F16" s="1">
        <v>24190000000000</v>
      </c>
      <c r="M16" s="8">
        <f t="shared" si="1"/>
        <v>412.31707536269965</v>
      </c>
      <c r="N16" s="9">
        <f t="shared" si="2"/>
        <v>24.751451272298272</v>
      </c>
      <c r="O16" s="10">
        <f t="shared" si="3"/>
        <v>4705.3703022335503</v>
      </c>
      <c r="P16" s="4">
        <f t="shared" si="4"/>
        <v>1.4581993378905831</v>
      </c>
      <c r="Q16" s="4">
        <f t="shared" si="5"/>
        <v>0.86982596950566682</v>
      </c>
      <c r="R16" s="12">
        <f t="shared" si="6"/>
        <v>1.2683796528131979</v>
      </c>
    </row>
    <row r="17" spans="1:18">
      <c r="A17">
        <v>16</v>
      </c>
      <c r="B17">
        <f t="shared" si="0"/>
        <v>289.13</v>
      </c>
      <c r="E17">
        <v>59400</v>
      </c>
      <c r="F17" s="1">
        <v>24190000000000</v>
      </c>
      <c r="M17" s="8">
        <f t="shared" si="1"/>
        <v>449.23696305380332</v>
      </c>
      <c r="N17" s="9">
        <f t="shared" si="2"/>
        <v>25.253670964175484</v>
      </c>
      <c r="O17" s="10">
        <f t="shared" si="3"/>
        <v>4422.7988645548076</v>
      </c>
      <c r="P17" s="4">
        <f t="shared" si="4"/>
        <v>1.4581993378905831</v>
      </c>
      <c r="Q17" s="4">
        <f t="shared" si="5"/>
        <v>0.87562638780865887</v>
      </c>
      <c r="R17" s="12">
        <f t="shared" si="6"/>
        <v>1.2768378189421092</v>
      </c>
    </row>
    <row r="18" spans="1:18">
      <c r="A18">
        <v>17</v>
      </c>
      <c r="B18">
        <f t="shared" si="0"/>
        <v>290.13</v>
      </c>
      <c r="E18">
        <v>59400</v>
      </c>
      <c r="F18" s="1">
        <v>24190000000000</v>
      </c>
      <c r="M18" s="8">
        <f t="shared" si="1"/>
        <v>489.17347910662187</v>
      </c>
      <c r="N18" s="9">
        <f t="shared" si="2"/>
        <v>25.762513324748515</v>
      </c>
      <c r="O18" s="10">
        <f t="shared" si="3"/>
        <v>4158.9718660515846</v>
      </c>
      <c r="P18" s="4">
        <f t="shared" si="4"/>
        <v>1.4581993378905831</v>
      </c>
      <c r="Q18" s="4">
        <f t="shared" si="5"/>
        <v>0.8813032911948937</v>
      </c>
      <c r="R18" s="12">
        <f t="shared" si="6"/>
        <v>1.2851158757011858</v>
      </c>
    </row>
    <row r="19" spans="1:18">
      <c r="A19">
        <v>18</v>
      </c>
      <c r="B19">
        <f t="shared" si="0"/>
        <v>291.13</v>
      </c>
      <c r="E19">
        <v>59400</v>
      </c>
      <c r="F19" s="1">
        <v>24190000000000</v>
      </c>
      <c r="M19" s="8">
        <f t="shared" si="1"/>
        <v>532.34873770244894</v>
      </c>
      <c r="N19" s="9">
        <f t="shared" si="2"/>
        <v>26.27800696155284</v>
      </c>
      <c r="O19" s="10">
        <f t="shared" si="3"/>
        <v>3912.5353624674613</v>
      </c>
      <c r="P19" s="4">
        <f t="shared" si="4"/>
        <v>1.4581993378905831</v>
      </c>
      <c r="Q19" s="4">
        <f t="shared" si="5"/>
        <v>0.88684463667046587</v>
      </c>
      <c r="R19" s="12">
        <f t="shared" si="6"/>
        <v>1.293196262004688</v>
      </c>
    </row>
    <row r="20" spans="1:18">
      <c r="A20">
        <v>19</v>
      </c>
      <c r="B20">
        <f t="shared" si="0"/>
        <v>292.13</v>
      </c>
      <c r="E20">
        <v>59400</v>
      </c>
      <c r="F20" s="1">
        <v>24190000000000</v>
      </c>
      <c r="M20" s="8">
        <f t="shared" si="1"/>
        <v>578.99933863843569</v>
      </c>
      <c r="N20" s="9">
        <f t="shared" si="2"/>
        <v>26.800179985346972</v>
      </c>
      <c r="O20" s="10">
        <f t="shared" si="3"/>
        <v>3682.2407926684727</v>
      </c>
      <c r="P20" s="4">
        <f t="shared" si="4"/>
        <v>1.4581993378905831</v>
      </c>
      <c r="Q20" s="4">
        <f t="shared" si="5"/>
        <v>0.8922398878766401</v>
      </c>
      <c r="R20" s="12">
        <f t="shared" si="6"/>
        <v>1.3010636137412848</v>
      </c>
    </row>
    <row r="21" spans="1:18">
      <c r="A21">
        <v>20</v>
      </c>
      <c r="B21" s="2">
        <f t="shared" si="0"/>
        <v>293.13</v>
      </c>
      <c r="E21">
        <v>59400</v>
      </c>
      <c r="F21" s="1">
        <v>24190000000000</v>
      </c>
      <c r="M21" s="8">
        <f t="shared" si="1"/>
        <v>629.37718313196945</v>
      </c>
      <c r="N21" s="9">
        <f t="shared" si="2"/>
        <v>27.329060009951217</v>
      </c>
      <c r="O21" s="10">
        <f t="shared" si="3"/>
        <v>3466.9362108017231</v>
      </c>
      <c r="P21" s="4">
        <f t="shared" si="4"/>
        <v>1.4581993378905831</v>
      </c>
      <c r="Q21" s="4">
        <f t="shared" si="5"/>
        <v>0.89748003636184071</v>
      </c>
      <c r="R21" s="12">
        <f t="shared" si="6"/>
        <v>1.3087047947928525</v>
      </c>
    </row>
    <row r="22" spans="1:18">
      <c r="A22">
        <v>21</v>
      </c>
      <c r="B22">
        <f t="shared" si="0"/>
        <v>294.13</v>
      </c>
      <c r="E22">
        <v>59400</v>
      </c>
      <c r="F22" s="1">
        <v>24190000000000</v>
      </c>
      <c r="M22" s="8">
        <f t="shared" si="1"/>
        <v>683.75032769467168</v>
      </c>
      <c r="N22" s="9">
        <f t="shared" si="2"/>
        <v>27.864674152205836</v>
      </c>
      <c r="O22" s="10">
        <f t="shared" si="3"/>
        <v>3265.5582932451593</v>
      </c>
      <c r="P22" s="4">
        <f t="shared" si="4"/>
        <v>1.4581993378905831</v>
      </c>
      <c r="Q22" s="4">
        <f t="shared" si="5"/>
        <v>0.90255759535036784</v>
      </c>
      <c r="R22" s="12">
        <f t="shared" si="6"/>
        <v>1.3161088879480232</v>
      </c>
    </row>
    <row r="23" spans="1:18">
      <c r="A23">
        <v>22</v>
      </c>
      <c r="B23">
        <f t="shared" si="0"/>
        <v>295.13</v>
      </c>
      <c r="E23">
        <v>59400</v>
      </c>
      <c r="F23" s="1">
        <v>24190000000000</v>
      </c>
      <c r="M23" s="8">
        <f t="shared" si="1"/>
        <v>742.40387743488486</v>
      </c>
      <c r="N23" s="9">
        <f t="shared" si="2"/>
        <v>28.407049032044885</v>
      </c>
      <c r="O23" s="10">
        <f t="shared" si="3"/>
        <v>3077.1250480100007</v>
      </c>
      <c r="P23" s="4">
        <f t="shared" si="4"/>
        <v>1.4581993378905831</v>
      </c>
      <c r="Q23" s="4">
        <f t="shared" si="5"/>
        <v>0.90746656879940357</v>
      </c>
      <c r="R23" s="12">
        <f t="shared" si="6"/>
        <v>1.3232671497811295</v>
      </c>
    </row>
    <row r="24" spans="1:18">
      <c r="A24">
        <v>23</v>
      </c>
      <c r="B24">
        <f t="shared" si="0"/>
        <v>296.13</v>
      </c>
      <c r="E24">
        <v>59400</v>
      </c>
      <c r="F24" s="1">
        <v>24190000000000</v>
      </c>
      <c r="M24" s="8">
        <f t="shared" si="1"/>
        <v>805.64092017752</v>
      </c>
      <c r="N24" s="9">
        <f t="shared" si="2"/>
        <v>28.956210772684223</v>
      </c>
      <c r="O24" s="10">
        <f t="shared" si="3"/>
        <v>2900.7291613615935</v>
      </c>
      <c r="P24" s="4">
        <f t="shared" si="4"/>
        <v>1.4581993378905831</v>
      </c>
      <c r="Q24" s="4">
        <f t="shared" si="5"/>
        <v>0.91220239897712307</v>
      </c>
      <c r="R24" s="12">
        <f t="shared" si="6"/>
        <v>1.3301729342106423</v>
      </c>
    </row>
    <row r="25" spans="1:18">
      <c r="A25">
        <v>24</v>
      </c>
      <c r="B25">
        <f t="shared" si="0"/>
        <v>297.13</v>
      </c>
      <c r="E25">
        <v>59400</v>
      </c>
      <c r="F25" s="1">
        <v>24190000000000</v>
      </c>
      <c r="M25" s="8">
        <f t="shared" si="1"/>
        <v>873.78350281958433</v>
      </c>
      <c r="N25" s="9">
        <f t="shared" si="2"/>
        <v>29.512185000920468</v>
      </c>
      <c r="O25" s="10">
        <f t="shared" si="3"/>
        <v>2735.5319227981322</v>
      </c>
      <c r="P25" s="4">
        <f t="shared" si="4"/>
        <v>1.4581993378905831</v>
      </c>
      <c r="Q25" s="4">
        <f t="shared" si="5"/>
        <v>0.91676189605435876</v>
      </c>
      <c r="R25" s="12">
        <f t="shared" si="6"/>
        <v>1.3368215898297815</v>
      </c>
    </row>
    <row r="26" spans="1:18">
      <c r="A26">
        <v>25</v>
      </c>
      <c r="B26">
        <f t="shared" si="0"/>
        <v>298.13</v>
      </c>
      <c r="E26">
        <v>59400</v>
      </c>
      <c r="F26" s="1">
        <v>24190000000000</v>
      </c>
      <c r="M26" s="8">
        <f t="shared" si="1"/>
        <v>947.17365136961246</v>
      </c>
      <c r="N26" s="9">
        <f t="shared" si="2"/>
        <v>30.074996847538976</v>
      </c>
      <c r="O26" s="10">
        <f t="shared" si="3"/>
        <v>2580.757675247422</v>
      </c>
      <c r="P26" s="4">
        <f t="shared" si="4"/>
        <v>1.4581993378905831</v>
      </c>
      <c r="Q26" s="4">
        <f t="shared" si="5"/>
        <v>0.92114315329456509</v>
      </c>
      <c r="R26" s="12">
        <f t="shared" si="6"/>
        <v>1.3432103362365786</v>
      </c>
    </row>
    <row r="27" spans="1:18">
      <c r="A27">
        <v>26</v>
      </c>
      <c r="B27">
        <f t="shared" si="0"/>
        <v>299.13</v>
      </c>
      <c r="E27">
        <v>59400</v>
      </c>
      <c r="F27" s="1">
        <v>24190000000000</v>
      </c>
      <c r="M27" s="8">
        <f t="shared" si="1"/>
        <v>1026.1744361484502</v>
      </c>
      <c r="N27" s="9">
        <f t="shared" si="2"/>
        <v>30.644670947828008</v>
      </c>
      <c r="O27" s="10">
        <f t="shared" si="3"/>
        <v>2435.6887424799088</v>
      </c>
      <c r="P27" s="4">
        <f t="shared" si="4"/>
        <v>1.4581993378905831</v>
      </c>
      <c r="Q27" s="4">
        <f t="shared" si="5"/>
        <v>0.92534545137305246</v>
      </c>
      <c r="R27" s="12">
        <f t="shared" si="6"/>
        <v>1.3493381245122478</v>
      </c>
    </row>
    <row r="28" spans="1:18">
      <c r="A28">
        <v>27</v>
      </c>
      <c r="B28">
        <f t="shared" si="0"/>
        <v>300.13</v>
      </c>
      <c r="E28">
        <v>59400</v>
      </c>
      <c r="F28" s="1">
        <v>24190000000000</v>
      </c>
      <c r="M28" s="8">
        <f t="shared" si="1"/>
        <v>1111.1710836585555</v>
      </c>
      <c r="N28" s="9">
        <f t="shared" si="2"/>
        <v>31.221231442196903</v>
      </c>
      <c r="O28" s="10">
        <f t="shared" si="3"/>
        <v>2299.6607903532122</v>
      </c>
      <c r="P28" s="4">
        <f t="shared" si="4"/>
        <v>1.4581993378905831</v>
      </c>
      <c r="Q28" s="4">
        <f t="shared" si="5"/>
        <v>0.92936915518252949</v>
      </c>
      <c r="R28" s="12">
        <f t="shared" si="6"/>
        <v>1.3552054867430952</v>
      </c>
    </row>
    <row r="29" spans="1:18">
      <c r="A29">
        <v>28</v>
      </c>
      <c r="B29">
        <f t="shared" si="0"/>
        <v>301.13</v>
      </c>
      <c r="E29">
        <v>59400</v>
      </c>
      <c r="F29" s="1">
        <v>24190000000000</v>
      </c>
      <c r="M29" s="8">
        <f t="shared" si="1"/>
        <v>1202.5721366578859</v>
      </c>
      <c r="N29" s="9">
        <f t="shared" si="2"/>
        <v>31.804701976895746</v>
      </c>
      <c r="O29" s="10">
        <f t="shared" si="3"/>
        <v>2172.0585826550064</v>
      </c>
      <c r="P29" s="4">
        <f t="shared" si="4"/>
        <v>1.4581993378905831</v>
      </c>
      <c r="Q29" s="4">
        <f t="shared" si="5"/>
        <v>0.9332156062155631</v>
      </c>
      <c r="R29" s="12">
        <f t="shared" si="6"/>
        <v>1.3608143790926932</v>
      </c>
    </row>
    <row r="30" spans="1:18">
      <c r="A30">
        <v>29</v>
      </c>
      <c r="B30">
        <f t="shared" si="0"/>
        <v>302.13</v>
      </c>
      <c r="E30">
        <v>59400</v>
      </c>
      <c r="F30" s="1">
        <v>24190000000000</v>
      </c>
      <c r="M30" s="8">
        <f t="shared" si="1"/>
        <v>1300.8106640037633</v>
      </c>
      <c r="N30" s="9">
        <f t="shared" si="2"/>
        <v>32.395105704834052</v>
      </c>
      <c r="O30" s="10">
        <f t="shared" si="3"/>
        <v>2052.3120960459651</v>
      </c>
      <c r="P30" s="4">
        <f t="shared" si="4"/>
        <v>1.4581993378905831</v>
      </c>
      <c r="Q30" s="4">
        <f t="shared" si="5"/>
        <v>0.93688701328327095</v>
      </c>
      <c r="R30" s="12">
        <f t="shared" si="6"/>
        <v>1.3661680224479515</v>
      </c>
    </row>
    <row r="31" spans="1:18">
      <c r="A31">
        <v>30</v>
      </c>
      <c r="B31">
        <f t="shared" si="0"/>
        <v>303.13</v>
      </c>
      <c r="E31">
        <v>59400</v>
      </c>
      <c r="F31" s="1">
        <v>24190000000000</v>
      </c>
      <c r="M31" s="8">
        <f t="shared" si="1"/>
        <v>1406.3455218608274</v>
      </c>
      <c r="N31" s="9">
        <f t="shared" si="2"/>
        <v>32.992465286496603</v>
      </c>
      <c r="O31" s="10">
        <f t="shared" si="3"/>
        <v>1939.8929619665671</v>
      </c>
      <c r="P31" s="4">
        <f t="shared" si="4"/>
        <v>1.4581993378905831</v>
      </c>
      <c r="Q31" s="4">
        <f t="shared" si="5"/>
        <v>0.94038634395899201</v>
      </c>
      <c r="R31" s="12">
        <f t="shared" si="6"/>
        <v>1.3712707441223482</v>
      </c>
    </row>
    <row r="32" spans="1:18">
      <c r="A32">
        <v>31</v>
      </c>
      <c r="B32">
        <f t="shared" si="0"/>
        <v>304.13</v>
      </c>
      <c r="E32">
        <v>59400</v>
      </c>
      <c r="F32" s="1">
        <v>24190000000000</v>
      </c>
      <c r="M32" s="8">
        <f t="shared" si="1"/>
        <v>1519.6626678956063</v>
      </c>
      <c r="N32" s="9">
        <f t="shared" si="2"/>
        <v>33.596802890952922</v>
      </c>
      <c r="O32" s="10">
        <f t="shared" si="3"/>
        <v>1834.3112063998324</v>
      </c>
      <c r="P32" s="4">
        <f t="shared" si="4"/>
        <v>1.4581993378905831</v>
      </c>
      <c r="Q32" s="4">
        <f t="shared" si="5"/>
        <v>0.9437172187484637</v>
      </c>
      <c r="R32" s="12">
        <f t="shared" si="6"/>
        <v>1.3761278235349523</v>
      </c>
    </row>
    <row r="33" spans="1:18">
      <c r="A33">
        <v>32</v>
      </c>
      <c r="B33">
        <f t="shared" si="0"/>
        <v>305.13</v>
      </c>
      <c r="E33">
        <v>59400</v>
      </c>
      <c r="F33" s="1">
        <v>24190000000000</v>
      </c>
      <c r="M33" s="8">
        <f t="shared" si="1"/>
        <v>1641.2765301089689</v>
      </c>
      <c r="N33" s="9">
        <f t="shared" si="2"/>
        <v>34.208140196959761</v>
      </c>
      <c r="O33" s="10">
        <f t="shared" si="3"/>
        <v>1735.1122611104406</v>
      </c>
      <c r="P33" s="4">
        <f t="shared" si="4"/>
        <v>1.4581993378905831</v>
      </c>
      <c r="Q33" s="4">
        <f t="shared" si="5"/>
        <v>0.9468838096030523</v>
      </c>
      <c r="R33" s="12">
        <f t="shared" si="6"/>
        <v>1.3807453442224837</v>
      </c>
    </row>
    <row r="34" spans="1:18">
      <c r="A34">
        <v>33</v>
      </c>
      <c r="B34">
        <f t="shared" si="0"/>
        <v>306.13</v>
      </c>
      <c r="E34">
        <v>59400</v>
      </c>
      <c r="F34" s="1">
        <v>24190000000000</v>
      </c>
      <c r="M34" s="8">
        <f t="shared" si="1"/>
        <v>1771.7314319852239</v>
      </c>
      <c r="N34" s="9">
        <f t="shared" si="2"/>
        <v>34.826498394152438</v>
      </c>
      <c r="O34" s="10">
        <f t="shared" si="3"/>
        <v>1641.8742224417331</v>
      </c>
      <c r="P34" s="4">
        <f t="shared" si="4"/>
        <v>1.4581993378905831</v>
      </c>
      <c r="Q34" s="4">
        <f t="shared" si="5"/>
        <v>0.94989074402461704</v>
      </c>
      <c r="R34" s="12">
        <f t="shared" si="6"/>
        <v>1.3851300540050899</v>
      </c>
    </row>
    <row r="35" spans="1:18">
      <c r="A35">
        <v>34</v>
      </c>
      <c r="B35">
        <f t="shared" si="0"/>
        <v>307.13</v>
      </c>
      <c r="E35">
        <v>59400</v>
      </c>
      <c r="F35" s="1">
        <v>24190000000000</v>
      </c>
      <c r="M35" s="8">
        <f t="shared" si="1"/>
        <v>1911.6030756648013</v>
      </c>
      <c r="N35" s="9">
        <f t="shared" si="2"/>
        <v>35.451898184324548</v>
      </c>
      <c r="O35" s="10">
        <f t="shared" si="3"/>
        <v>1554.2053359712763</v>
      </c>
      <c r="P35" s="4">
        <f t="shared" si="4"/>
        <v>1.4581993378905831</v>
      </c>
      <c r="Q35" s="4">
        <f t="shared" si="5"/>
        <v>0.95274301567060116</v>
      </c>
      <c r="R35" s="12">
        <f t="shared" si="6"/>
        <v>1.3892892346307479</v>
      </c>
    </row>
    <row r="36" spans="1:18">
      <c r="A36">
        <v>35</v>
      </c>
      <c r="B36">
        <f t="shared" si="0"/>
        <v>308.13</v>
      </c>
      <c r="E36">
        <v>59400</v>
      </c>
      <c r="F36" s="1">
        <v>24190000000000</v>
      </c>
      <c r="M36" s="8">
        <f t="shared" si="1"/>
        <v>2061.5000848744121</v>
      </c>
      <c r="N36" s="9">
        <f t="shared" si="2"/>
        <v>36.084359782791942</v>
      </c>
      <c r="O36" s="10">
        <f t="shared" si="3"/>
        <v>1471.7416873295565</v>
      </c>
      <c r="P36" s="4">
        <f t="shared" si="4"/>
        <v>1.4581993378905831</v>
      </c>
      <c r="Q36" s="4">
        <f t="shared" si="5"/>
        <v>0.95544590206312441</v>
      </c>
      <c r="R36" s="12">
        <f t="shared" si="6"/>
        <v>1.3932305817787189</v>
      </c>
    </row>
    <row r="37" spans="1:18">
      <c r="A37">
        <v>36</v>
      </c>
      <c r="B37">
        <f t="shared" si="0"/>
        <v>309.13</v>
      </c>
      <c r="E37">
        <v>59400</v>
      </c>
      <c r="F37" s="1">
        <v>24190000000000</v>
      </c>
      <c r="M37" s="8">
        <f t="shared" si="1"/>
        <v>2222.0656093758425</v>
      </c>
      <c r="N37" s="9">
        <f t="shared" si="2"/>
        <v>36.723902919840818</v>
      </c>
      <c r="O37" s="10">
        <f t="shared" si="3"/>
        <v>1394.1450812955989</v>
      </c>
      <c r="P37" s="4">
        <f t="shared" si="4"/>
        <v>1.4581993378905831</v>
      </c>
      <c r="Q37" s="4">
        <f t="shared" si="5"/>
        <v>0.95800488974030873</v>
      </c>
      <c r="R37" s="12">
        <f t="shared" si="6"/>
        <v>1.3969620959152593</v>
      </c>
    </row>
    <row r="38" spans="1:18">
      <c r="A38">
        <v>37</v>
      </c>
      <c r="B38">
        <f t="shared" si="0"/>
        <v>310.13</v>
      </c>
      <c r="E38">
        <v>59400</v>
      </c>
      <c r="F38" s="1">
        <v>24190000000000</v>
      </c>
      <c r="M38" s="8">
        <f t="shared" si="1"/>
        <v>2393.9789927207162</v>
      </c>
      <c r="N38" s="9">
        <f t="shared" si="2"/>
        <v>37.370546842255408</v>
      </c>
      <c r="O38" s="10">
        <f t="shared" si="3"/>
        <v>1321.1010929184993</v>
      </c>
      <c r="P38" s="4">
        <f t="shared" si="4"/>
        <v>1.4581993378905831</v>
      </c>
      <c r="Q38" s="4">
        <f t="shared" si="5"/>
        <v>0.96042560696321055</v>
      </c>
      <c r="R38" s="12">
        <f t="shared" si="6"/>
        <v>1.400491984166915</v>
      </c>
    </row>
    <row r="39" spans="1:18">
      <c r="A39">
        <v>38</v>
      </c>
      <c r="B39">
        <f t="shared" si="0"/>
        <v>311.13</v>
      </c>
      <c r="E39">
        <v>59400</v>
      </c>
      <c r="F39" s="1">
        <v>24190000000000</v>
      </c>
      <c r="M39" s="8">
        <f t="shared" si="1"/>
        <v>2577.9575051252887</v>
      </c>
      <c r="N39" s="9">
        <f t="shared" si="2"/>
        <v>38.024310314925359</v>
      </c>
      <c r="O39" s="10">
        <f t="shared" si="3"/>
        <v>1252.3172758917246</v>
      </c>
      <c r="P39" s="4">
        <f t="shared" si="4"/>
        <v>1.4581993378905831</v>
      </c>
      <c r="Q39" s="4">
        <f t="shared" si="5"/>
        <v>0.96271376390694374</v>
      </c>
      <c r="R39" s="12">
        <f t="shared" si="6"/>
        <v>1.4038285731072564</v>
      </c>
    </row>
    <row r="40" spans="1:18">
      <c r="A40">
        <v>39</v>
      </c>
      <c r="B40">
        <f t="shared" si="0"/>
        <v>312.13</v>
      </c>
      <c r="E40">
        <v>59400</v>
      </c>
      <c r="F40" s="1">
        <v>24190000000000</v>
      </c>
      <c r="M40" s="8">
        <f t="shared" si="1"/>
        <v>2774.7581433040073</v>
      </c>
      <c r="N40" s="9">
        <f t="shared" si="2"/>
        <v>38.685211622528719</v>
      </c>
      <c r="O40" s="10">
        <f t="shared" si="3"/>
        <v>1187.5215147443714</v>
      </c>
      <c r="P40" s="4">
        <f t="shared" si="4"/>
        <v>1.4581993378905831</v>
      </c>
      <c r="Q40" s="4">
        <f t="shared" si="5"/>
        <v>0.96487510011764421</v>
      </c>
      <c r="R40" s="12">
        <f t="shared" si="6"/>
        <v>1.4069802321386589</v>
      </c>
    </row>
    <row r="41" spans="1:18">
      <c r="A41">
        <v>40</v>
      </c>
      <c r="B41">
        <f t="shared" si="0"/>
        <v>313.13</v>
      </c>
      <c r="E41">
        <v>59400</v>
      </c>
      <c r="F41" s="1">
        <v>24190000000000</v>
      </c>
      <c r="M41" s="8">
        <f t="shared" si="1"/>
        <v>2985.1794991269462</v>
      </c>
      <c r="N41" s="9">
        <f t="shared" si="2"/>
        <v>39.353268571289654</v>
      </c>
      <c r="O41" s="10">
        <f t="shared" si="3"/>
        <v>1126.4605086231827</v>
      </c>
      <c r="P41" s="4">
        <f t="shared" si="4"/>
        <v>1.4581993378905831</v>
      </c>
      <c r="Q41" s="4">
        <f t="shared" si="5"/>
        <v>0.96691533890471792</v>
      </c>
      <c r="R41" s="12">
        <f t="shared" si="6"/>
        <v>1.4099553069871085</v>
      </c>
    </row>
    <row r="42" spans="1:18">
      <c r="A42">
        <v>41</v>
      </c>
      <c r="B42">
        <f t="shared" si="0"/>
        <v>314.13</v>
      </c>
      <c r="E42">
        <v>59400</v>
      </c>
      <c r="F42" s="1">
        <v>24190000000000</v>
      </c>
      <c r="M42" s="8">
        <f t="shared" si="1"/>
        <v>3210.0636989896525</v>
      </c>
      <c r="N42" s="9">
        <f t="shared" si="2"/>
        <v>40.028498490808502</v>
      </c>
      <c r="O42" s="10">
        <f t="shared" si="3"/>
        <v>1068.8983755350446</v>
      </c>
      <c r="P42" s="4">
        <f t="shared" si="4"/>
        <v>1.4581993378905831</v>
      </c>
      <c r="Q42" s="4">
        <f t="shared" si="5"/>
        <v>0.96884014825637133</v>
      </c>
      <c r="R42" s="12">
        <f t="shared" si="6"/>
        <v>1.412762062709255</v>
      </c>
    </row>
    <row r="43" spans="1:18">
      <c r="A43">
        <v>42</v>
      </c>
      <c r="B43">
        <f t="shared" si="0"/>
        <v>315.13</v>
      </c>
      <c r="E43">
        <v>59400</v>
      </c>
      <c r="F43" s="1">
        <v>24190000000000</v>
      </c>
      <c r="M43" s="8">
        <f t="shared" si="1"/>
        <v>3450.2984158089248</v>
      </c>
      <c r="N43" s="9">
        <f t="shared" si="2"/>
        <v>40.710918235961465</v>
      </c>
      <c r="O43" s="10">
        <f t="shared" si="3"/>
        <v>1014.6153669119818</v>
      </c>
      <c r="P43" s="4">
        <f t="shared" si="4"/>
        <v>1.4581993378905831</v>
      </c>
      <c r="Q43" s="4">
        <f t="shared" si="5"/>
        <v>0.97065510781174003</v>
      </c>
      <c r="R43" s="12">
        <f t="shared" si="6"/>
        <v>1.4154086355311919</v>
      </c>
    </row>
    <row r="44" spans="1:18">
      <c r="A44">
        <v>43</v>
      </c>
      <c r="B44">
        <f t="shared" si="0"/>
        <v>316.13</v>
      </c>
      <c r="E44">
        <v>59400</v>
      </c>
      <c r="F44" s="1">
        <v>24190000000000</v>
      </c>
      <c r="M44" s="8">
        <f t="shared" si="1"/>
        <v>3706.8189555810418</v>
      </c>
      <c r="N44" s="9">
        <f t="shared" si="2"/>
        <v>41.400544188868857</v>
      </c>
      <c r="O44" s="10">
        <f t="shared" si="3"/>
        <v>963.40668326028117</v>
      </c>
      <c r="P44" s="4">
        <f t="shared" si="4"/>
        <v>1.4581993378905831</v>
      </c>
      <c r="Q44" s="4">
        <f t="shared" si="5"/>
        <v>0.97236568139073998</v>
      </c>
      <c r="R44" s="12">
        <f t="shared" si="6"/>
        <v>1.4179029927915028</v>
      </c>
    </row>
    <row r="45" spans="1:18">
      <c r="A45">
        <v>44</v>
      </c>
      <c r="B45">
        <f t="shared" si="0"/>
        <v>317.13</v>
      </c>
      <c r="E45">
        <v>59400</v>
      </c>
      <c r="F45" s="1">
        <v>24190000000000</v>
      </c>
      <c r="M45" s="8">
        <f t="shared" si="1"/>
        <v>3980.610420462071</v>
      </c>
      <c r="N45" s="9">
        <f t="shared" si="2"/>
        <v>42.097392260929041</v>
      </c>
      <c r="O45" s="10">
        <f t="shared" si="3"/>
        <v>915.08138247123543</v>
      </c>
      <c r="P45" s="4">
        <f t="shared" si="4"/>
        <v>1.4581993378905831</v>
      </c>
      <c r="Q45" s="4">
        <f t="shared" si="5"/>
        <v>0.97397719456913467</v>
      </c>
      <c r="R45" s="12">
        <f t="shared" si="6"/>
        <v>1.4202529002412398</v>
      </c>
    </row>
    <row r="46" spans="1:18">
      <c r="A46">
        <v>45</v>
      </c>
      <c r="B46">
        <f t="shared" si="0"/>
        <v>318.13</v>
      </c>
      <c r="E46">
        <v>59400</v>
      </c>
      <c r="F46" s="1">
        <v>24190000000000</v>
      </c>
      <c r="M46" s="8">
        <f t="shared" si="1"/>
        <v>4272.7099503521886</v>
      </c>
      <c r="N46" s="9">
        <f t="shared" si="2"/>
        <v>42.8014778949168</v>
      </c>
      <c r="O46" s="10">
        <f t="shared" si="3"/>
        <v>869.46137311085033</v>
      </c>
      <c r="P46" s="4">
        <f t="shared" si="4"/>
        <v>1.4581993378905831</v>
      </c>
      <c r="Q46" s="4">
        <f t="shared" si="5"/>
        <v>0.97549481678750305</v>
      </c>
      <c r="R46" s="12">
        <f t="shared" si="6"/>
        <v>1.4224658959552325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46"/>
  <sheetViews>
    <sheetView zoomScale="85" zoomScaleNormal="85" workbookViewId="0">
      <selection activeCell="R1" sqref="R1:R46"/>
    </sheetView>
  </sheetViews>
  <sheetFormatPr defaultRowHeight="15"/>
  <cols>
    <col min="3" max="3" width="16.28515625" customWidth="1"/>
    <col min="10" max="10" width="10" bestFit="1" customWidth="1"/>
    <col min="13" max="13" width="11.5703125" style="8" bestFit="1" customWidth="1"/>
    <col min="14" max="14" width="9.5703125" style="9" bestFit="1" customWidth="1"/>
    <col min="15" max="15" width="12.5703125" style="10" bestFit="1" customWidth="1"/>
    <col min="16" max="16" width="14.85546875" style="4" bestFit="1" customWidth="1"/>
    <col min="17" max="17" width="16.7109375" style="4" bestFit="1" customWidth="1"/>
    <col min="18" max="18" width="23" style="12" customWidth="1"/>
    <col min="19" max="19" width="9" bestFit="1" customWidth="1"/>
    <col min="20" max="20" width="7" bestFit="1" customWidth="1"/>
    <col min="21" max="22" width="8" bestFit="1" customWidth="1"/>
    <col min="23" max="23" width="9" bestFit="1" customWidth="1"/>
    <col min="24" max="24" width="8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4" width="7.7109375" bestFit="1" customWidth="1"/>
    <col min="35" max="35" width="7" bestFit="1" customWidth="1"/>
    <col min="36" max="37" width="7.7109375" bestFit="1" customWidth="1"/>
    <col min="38" max="44" width="7" bestFit="1" customWidth="1"/>
    <col min="45" max="45" width="8.140625" bestFit="1" customWidth="1"/>
    <col min="46" max="46" width="6.7109375" bestFit="1" customWidth="1"/>
    <col min="47" max="48" width="7" bestFit="1" customWidth="1"/>
  </cols>
  <sheetData>
    <row r="1" spans="1:18">
      <c r="A1" t="s">
        <v>0</v>
      </c>
      <c r="B1" t="s">
        <v>1</v>
      </c>
      <c r="C1" t="s">
        <v>14</v>
      </c>
      <c r="D1" t="s">
        <v>2</v>
      </c>
      <c r="E1" t="s">
        <v>29</v>
      </c>
      <c r="F1" t="s">
        <v>30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18</v>
      </c>
      <c r="N1" s="6" t="s">
        <v>19</v>
      </c>
      <c r="O1" s="7" t="s">
        <v>17</v>
      </c>
      <c r="P1" s="3" t="s">
        <v>15</v>
      </c>
      <c r="Q1" s="3" t="s">
        <v>16</v>
      </c>
      <c r="R1" s="11" t="s">
        <v>20</v>
      </c>
    </row>
    <row r="2" spans="1:18">
      <c r="A2">
        <v>1</v>
      </c>
      <c r="B2">
        <f>A2+273.13</f>
        <v>274.13</v>
      </c>
      <c r="C2">
        <v>421.40100000000001</v>
      </c>
      <c r="D2">
        <v>8.3143999999999991</v>
      </c>
      <c r="E2">
        <v>109600</v>
      </c>
      <c r="F2" s="1">
        <v>1.976E+22</v>
      </c>
      <c r="G2">
        <v>13913.5</v>
      </c>
      <c r="H2" s="1">
        <v>8240</v>
      </c>
      <c r="I2">
        <v>-42896.9</v>
      </c>
      <c r="J2">
        <v>7.8700000000000002E-5</v>
      </c>
      <c r="K2">
        <v>368.86</v>
      </c>
      <c r="L2">
        <v>20.9</v>
      </c>
      <c r="M2" s="8">
        <f>F2*EXP(-E2/($D$2*B2))</f>
        <v>25.827945472033164</v>
      </c>
      <c r="N2" s="9">
        <f>$H$2*EXP(-$G$2/($D$2*B2))</f>
        <v>18.398558046227159</v>
      </c>
      <c r="O2" s="10">
        <f>$J$2*EXP(-$I$2/($D$2*B2))</f>
        <v>11742.237902365887</v>
      </c>
      <c r="P2" s="4">
        <f>($C$2-(20.9/(2*$O$2)))/(368.86-(20.9/(2*$O$2)))</f>
        <v>1.1424419204200267</v>
      </c>
      <c r="Q2" s="4">
        <f>(M2*(1+($L$2/N2))+$K$2)/(M2*(1+($L$2/N2))+$C$2)</f>
        <v>0.88975140277030551</v>
      </c>
      <c r="R2" s="12">
        <f>P2*Q2</f>
        <v>1.0164893012773204</v>
      </c>
    </row>
    <row r="3" spans="1:18">
      <c r="A3">
        <v>2</v>
      </c>
      <c r="B3">
        <f t="shared" ref="B3:B46" si="0">A3+273.13</f>
        <v>275.13</v>
      </c>
      <c r="E3">
        <v>109600</v>
      </c>
      <c r="F3" s="1">
        <v>1.976E+22</v>
      </c>
      <c r="M3" s="8">
        <f t="shared" ref="M3:M46" si="1">F3*EXP(-E3/($D$2*B3))</f>
        <v>30.760592413417303</v>
      </c>
      <c r="N3" s="9">
        <f t="shared" ref="N3:N46" si="2">$H$2*EXP(-$G$2/($D$2*B3))</f>
        <v>18.811340893689856</v>
      </c>
      <c r="O3" s="10">
        <f t="shared" ref="O3:O46" si="3">$J$2*EXP(-$I$2/($D$2*B3))</f>
        <v>10965.844848356583</v>
      </c>
      <c r="P3" s="4">
        <f t="shared" ref="P3:P46" si="4">($C$2-(20.9/(2*$O$2)))/(368.86-(20.9/(2*$O$2)))</f>
        <v>1.1424419204200267</v>
      </c>
      <c r="Q3" s="4">
        <f t="shared" ref="Q3:Q46" si="5">(M3*(1+($L$2/N3))+$K$2)/(M3*(1+($L$2/N3))+$C$2)</f>
        <v>0.89196599060407245</v>
      </c>
      <c r="R3" s="12">
        <f t="shared" ref="R3:R46" si="6">P3*Q3</f>
        <v>1.0190193392550679</v>
      </c>
    </row>
    <row r="4" spans="1:18">
      <c r="A4">
        <v>3</v>
      </c>
      <c r="B4">
        <f t="shared" si="0"/>
        <v>276.13</v>
      </c>
      <c r="E4">
        <v>109600</v>
      </c>
      <c r="F4" s="1">
        <v>1.976E+22</v>
      </c>
      <c r="M4" s="8">
        <f t="shared" si="1"/>
        <v>36.588933729151904</v>
      </c>
      <c r="N4" s="9">
        <f t="shared" si="2"/>
        <v>19.230294137202733</v>
      </c>
      <c r="O4" s="10">
        <f t="shared" si="3"/>
        <v>10245.861911529615</v>
      </c>
      <c r="P4" s="4">
        <f t="shared" si="4"/>
        <v>1.1424419204200267</v>
      </c>
      <c r="Q4" s="4">
        <f t="shared" si="5"/>
        <v>0.89444421694550902</v>
      </c>
      <c r="R4" s="12">
        <f t="shared" si="6"/>
        <v>1.0218505689158144</v>
      </c>
    </row>
    <row r="5" spans="1:18">
      <c r="A5">
        <v>4</v>
      </c>
      <c r="B5">
        <f t="shared" si="0"/>
        <v>277.13</v>
      </c>
      <c r="E5">
        <v>109600</v>
      </c>
      <c r="F5" s="1">
        <v>1.976E+22</v>
      </c>
      <c r="M5" s="8">
        <f t="shared" si="1"/>
        <v>43.467132117698426</v>
      </c>
      <c r="N5" s="9">
        <f t="shared" si="2"/>
        <v>19.655453249744603</v>
      </c>
      <c r="O5" s="10">
        <f t="shared" si="3"/>
        <v>9577.8438007517852</v>
      </c>
      <c r="P5" s="4">
        <f t="shared" si="4"/>
        <v>1.1424419204200267</v>
      </c>
      <c r="Q5" s="4">
        <f t="shared" si="5"/>
        <v>0.89719764675050928</v>
      </c>
      <c r="R5" s="12">
        <f t="shared" si="6"/>
        <v>1.0249962025499806</v>
      </c>
    </row>
    <row r="6" spans="1:18">
      <c r="A6">
        <v>5</v>
      </c>
      <c r="B6">
        <f t="shared" si="0"/>
        <v>278.13</v>
      </c>
      <c r="E6">
        <v>109600</v>
      </c>
      <c r="F6" s="1">
        <v>1.976E+22</v>
      </c>
      <c r="M6" s="8">
        <f t="shared" si="1"/>
        <v>51.574409246529676</v>
      </c>
      <c r="N6" s="9">
        <f t="shared" si="2"/>
        <v>20.086853223662629</v>
      </c>
      <c r="O6" s="10">
        <f t="shared" si="3"/>
        <v>8957.7215076906832</v>
      </c>
      <c r="P6" s="4">
        <f t="shared" si="4"/>
        <v>1.1424419204200267</v>
      </c>
      <c r="Q6" s="4">
        <f t="shared" si="5"/>
        <v>0.90023310716813887</v>
      </c>
      <c r="R6" s="12">
        <f t="shared" si="6"/>
        <v>1.0284640397788563</v>
      </c>
    </row>
    <row r="7" spans="1:18">
      <c r="A7">
        <v>6</v>
      </c>
      <c r="B7">
        <f t="shared" si="0"/>
        <v>279.13</v>
      </c>
      <c r="E7">
        <v>109600</v>
      </c>
      <c r="F7" s="1">
        <v>1.976E+22</v>
      </c>
      <c r="M7" s="8">
        <f t="shared" si="1"/>
        <v>61.118876179457168</v>
      </c>
      <c r="N7" s="9">
        <f t="shared" si="2"/>
        <v>20.524528568581101</v>
      </c>
      <c r="O7" s="10">
        <f t="shared" si="3"/>
        <v>8381.7683486033657</v>
      </c>
      <c r="P7" s="4">
        <f t="shared" si="4"/>
        <v>1.1424419204200267</v>
      </c>
      <c r="Q7" s="4">
        <f t="shared" si="5"/>
        <v>0.90355146490638594</v>
      </c>
      <c r="R7" s="12">
        <f t="shared" si="6"/>
        <v>1.0322550707659799</v>
      </c>
    </row>
    <row r="8" spans="1:18">
      <c r="A8">
        <v>7</v>
      </c>
      <c r="B8">
        <f t="shared" si="0"/>
        <v>280.13</v>
      </c>
      <c r="E8">
        <v>109600</v>
      </c>
      <c r="F8" s="1">
        <v>1.976E+22</v>
      </c>
      <c r="M8" s="8">
        <f t="shared" si="1"/>
        <v>72.341911559436838</v>
      </c>
      <c r="N8" s="9">
        <f t="shared" si="2"/>
        <v>20.968513309465255</v>
      </c>
      <c r="O8" s="10">
        <f t="shared" si="3"/>
        <v>7846.5692538635676</v>
      </c>
      <c r="P8" s="4">
        <f t="shared" si="4"/>
        <v>1.1424419204200267</v>
      </c>
      <c r="Q8" s="4">
        <f t="shared" si="5"/>
        <v>0.90714651606868224</v>
      </c>
      <c r="R8" s="12">
        <f t="shared" si="6"/>
        <v>1.036362207919842</v>
      </c>
    </row>
    <row r="9" spans="1:18">
      <c r="A9">
        <v>8</v>
      </c>
      <c r="B9">
        <f t="shared" si="0"/>
        <v>281.13</v>
      </c>
      <c r="E9">
        <v>109600</v>
      </c>
      <c r="F9" s="1">
        <v>1.976E+22</v>
      </c>
      <c r="M9" s="8">
        <f t="shared" si="1"/>
        <v>85.523160361928973</v>
      </c>
      <c r="N9" s="9">
        <f t="shared" si="2"/>
        <v>21.418840984836606</v>
      </c>
      <c r="O9" s="10">
        <f t="shared" si="3"/>
        <v>7348.9929776793833</v>
      </c>
      <c r="P9" s="4">
        <f t="shared" si="4"/>
        <v>1.1424419204200267</v>
      </c>
      <c r="Q9" s="4">
        <f t="shared" si="5"/>
        <v>0.91100411990114316</v>
      </c>
      <c r="R9" s="12">
        <f t="shared" si="6"/>
        <v>1.0407692962504183</v>
      </c>
    </row>
    <row r="10" spans="1:18">
      <c r="A10">
        <v>9</v>
      </c>
      <c r="B10">
        <f t="shared" si="0"/>
        <v>282.13</v>
      </c>
      <c r="E10">
        <v>109600</v>
      </c>
      <c r="F10" s="1">
        <v>1.976E+22</v>
      </c>
      <c r="M10" s="8">
        <f t="shared" si="1"/>
        <v>100.98623496010441</v>
      </c>
      <c r="N10" s="9">
        <f t="shared" si="2"/>
        <v>21.875544645137971</v>
      </c>
      <c r="O10" s="10">
        <f t="shared" si="3"/>
        <v>6886.1669351439277</v>
      </c>
      <c r="P10" s="4">
        <f t="shared" si="4"/>
        <v>1.1424419204200267</v>
      </c>
      <c r="Q10" s="4">
        <f t="shared" si="5"/>
        <v>0.91510171310988131</v>
      </c>
      <c r="R10" s="12">
        <f t="shared" si="6"/>
        <v>1.0454505585049092</v>
      </c>
    </row>
    <row r="11" spans="1:18">
      <c r="A11">
        <v>10</v>
      </c>
      <c r="B11">
        <f t="shared" si="0"/>
        <v>283.13</v>
      </c>
      <c r="E11">
        <v>109600</v>
      </c>
      <c r="F11" s="1">
        <v>1.976E+22</v>
      </c>
      <c r="M11" s="8">
        <f t="shared" si="1"/>
        <v>119.10521016790854</v>
      </c>
      <c r="N11" s="9">
        <f t="shared" si="2"/>
        <v>22.338656851245155</v>
      </c>
      <c r="O11" s="10">
        <f t="shared" si="3"/>
        <v>6455.4544046093906</v>
      </c>
      <c r="P11" s="4">
        <f t="shared" si="4"/>
        <v>1.1424419204200267</v>
      </c>
      <c r="Q11" s="4">
        <f t="shared" si="5"/>
        <v>0.91940832569872288</v>
      </c>
      <c r="R11" s="12">
        <f t="shared" si="6"/>
        <v>1.0503706132614103</v>
      </c>
    </row>
    <row r="12" spans="1:18">
      <c r="A12">
        <v>11</v>
      </c>
      <c r="B12">
        <f t="shared" si="0"/>
        <v>284.13</v>
      </c>
      <c r="E12">
        <v>109600</v>
      </c>
      <c r="F12" s="1">
        <v>1.976E+22</v>
      </c>
      <c r="M12" s="8">
        <f t="shared" si="1"/>
        <v>140.31201495070815</v>
      </c>
      <c r="N12" s="9">
        <f t="shared" si="2"/>
        <v>22.808209673122942</v>
      </c>
      <c r="O12" s="10">
        <f t="shared" si="3"/>
        <v>6054.433860820498</v>
      </c>
      <c r="P12" s="4">
        <f t="shared" si="4"/>
        <v>1.1424419204200267</v>
      </c>
      <c r="Q12" s="4">
        <f t="shared" si="5"/>
        <v>0.9238851795386479</v>
      </c>
      <c r="R12" s="12">
        <f t="shared" si="6"/>
        <v>1.055485158759734</v>
      </c>
    </row>
    <row r="13" spans="1:18">
      <c r="A13">
        <v>12</v>
      </c>
      <c r="B13">
        <f t="shared" si="0"/>
        <v>285.13</v>
      </c>
      <c r="E13">
        <v>109600</v>
      </c>
      <c r="F13" s="1">
        <v>1.976E+22</v>
      </c>
      <c r="M13" s="8">
        <f t="shared" si="1"/>
        <v>165.10483572548031</v>
      </c>
      <c r="N13" s="9">
        <f t="shared" si="2"/>
        <v>23.284234688622881</v>
      </c>
      <c r="O13" s="10">
        <f t="shared" si="3"/>
        <v>5680.8802286809942</v>
      </c>
      <c r="P13" s="4">
        <f t="shared" si="4"/>
        <v>1.1424419204200267</v>
      </c>
      <c r="Q13" s="4">
        <f t="shared" si="5"/>
        <v>0.92848688916525235</v>
      </c>
      <c r="R13" s="12">
        <f t="shared" si="6"/>
        <v>1.0607423447427673</v>
      </c>
    </row>
    <row r="14" spans="1:18">
      <c r="A14">
        <v>13</v>
      </c>
      <c r="B14">
        <f t="shared" si="0"/>
        <v>286.13</v>
      </c>
      <c r="E14">
        <v>109600</v>
      </c>
      <c r="F14" s="1">
        <v>1.976E+22</v>
      </c>
      <c r="M14" s="8">
        <f t="shared" si="1"/>
        <v>194.05765973195497</v>
      </c>
      <c r="N14" s="9">
        <f t="shared" si="2"/>
        <v>23.766762982419973</v>
      </c>
      <c r="O14" s="10">
        <f t="shared" si="3"/>
        <v>5332.7478692984678</v>
      </c>
      <c r="P14" s="4">
        <f t="shared" si="4"/>
        <v>1.1424419204200267</v>
      </c>
      <c r="Q14" s="4">
        <f t="shared" si="5"/>
        <v>0.93316320879422965</v>
      </c>
      <c r="R14" s="12">
        <f t="shared" si="6"/>
        <v>1.0660847683201939</v>
      </c>
    </row>
    <row r="15" spans="1:18">
      <c r="A15">
        <v>14</v>
      </c>
      <c r="B15">
        <f t="shared" si="0"/>
        <v>287.13</v>
      </c>
      <c r="E15">
        <v>109600</v>
      </c>
      <c r="F15" s="1">
        <v>1.976E+22</v>
      </c>
      <c r="M15" s="8">
        <f t="shared" si="1"/>
        <v>227.83110197239378</v>
      </c>
      <c r="N15" s="9">
        <f t="shared" si="2"/>
        <v>24.25582514508633</v>
      </c>
      <c r="O15" s="10">
        <f t="shared" si="3"/>
        <v>5008.1551293632911</v>
      </c>
      <c r="P15" s="4">
        <f t="shared" si="4"/>
        <v>1.1424419204200267</v>
      </c>
      <c r="Q15" s="4">
        <f t="shared" si="5"/>
        <v>0.93786119363085607</v>
      </c>
      <c r="R15" s="12">
        <f t="shared" si="6"/>
        <v>1.0714519431390537</v>
      </c>
    </row>
    <row r="16" spans="1:18">
      <c r="A16">
        <v>15</v>
      </c>
      <c r="B16">
        <f t="shared" si="0"/>
        <v>288.13</v>
      </c>
      <c r="E16">
        <v>59400</v>
      </c>
      <c r="F16" s="1">
        <v>24190000000000</v>
      </c>
      <c r="M16" s="8">
        <f t="shared" si="1"/>
        <v>412.31707536269965</v>
      </c>
      <c r="N16" s="9">
        <f t="shared" si="2"/>
        <v>24.751451272298272</v>
      </c>
      <c r="O16" s="10">
        <f t="shared" si="3"/>
        <v>4705.3703022335503</v>
      </c>
      <c r="P16" s="4">
        <f t="shared" si="4"/>
        <v>1.1424419204200267</v>
      </c>
      <c r="Q16" s="4">
        <f t="shared" si="5"/>
        <v>0.95554442538151041</v>
      </c>
      <c r="R16" s="12">
        <f t="shared" si="6"/>
        <v>1.0916540083795037</v>
      </c>
    </row>
    <row r="17" spans="1:18">
      <c r="A17">
        <v>16</v>
      </c>
      <c r="B17">
        <f t="shared" si="0"/>
        <v>289.13</v>
      </c>
      <c r="E17">
        <v>59400</v>
      </c>
      <c r="F17" s="1">
        <v>24190000000000</v>
      </c>
      <c r="M17" s="8">
        <f t="shared" si="1"/>
        <v>449.23696305380332</v>
      </c>
      <c r="N17" s="9">
        <f t="shared" si="2"/>
        <v>25.253670964175484</v>
      </c>
      <c r="O17" s="10">
        <f t="shared" si="3"/>
        <v>4422.7988645548076</v>
      </c>
      <c r="P17" s="4">
        <f t="shared" si="4"/>
        <v>1.1424419204200267</v>
      </c>
      <c r="Q17" s="4">
        <f t="shared" si="5"/>
        <v>0.9577110158712685</v>
      </c>
      <c r="R17" s="12">
        <f t="shared" si="6"/>
        <v>1.0941292121793866</v>
      </c>
    </row>
    <row r="18" spans="1:18">
      <c r="A18">
        <v>17</v>
      </c>
      <c r="B18">
        <f t="shared" si="0"/>
        <v>290.13</v>
      </c>
      <c r="E18">
        <v>59400</v>
      </c>
      <c r="F18" s="1">
        <v>24190000000000</v>
      </c>
      <c r="M18" s="8">
        <f t="shared" si="1"/>
        <v>489.17347910662187</v>
      </c>
      <c r="N18" s="9">
        <f t="shared" si="2"/>
        <v>25.762513324748515</v>
      </c>
      <c r="O18" s="10">
        <f t="shared" si="3"/>
        <v>4158.9718660515846</v>
      </c>
      <c r="P18" s="4">
        <f t="shared" si="4"/>
        <v>1.1424419204200267</v>
      </c>
      <c r="Q18" s="4">
        <f t="shared" si="5"/>
        <v>0.95981320524626978</v>
      </c>
      <c r="R18" s="12">
        <f t="shared" si="6"/>
        <v>1.0965308414460497</v>
      </c>
    </row>
    <row r="19" spans="1:18">
      <c r="A19">
        <v>18</v>
      </c>
      <c r="B19">
        <f t="shared" si="0"/>
        <v>291.13</v>
      </c>
      <c r="E19">
        <v>59400</v>
      </c>
      <c r="F19" s="1">
        <v>24190000000000</v>
      </c>
      <c r="M19" s="8">
        <f t="shared" si="1"/>
        <v>532.34873770244894</v>
      </c>
      <c r="N19" s="9">
        <f t="shared" si="2"/>
        <v>26.27800696155284</v>
      </c>
      <c r="O19" s="10">
        <f t="shared" si="3"/>
        <v>3912.5353624674613</v>
      </c>
      <c r="P19" s="4">
        <f t="shared" si="4"/>
        <v>1.1424419204200267</v>
      </c>
      <c r="Q19" s="4">
        <f t="shared" si="5"/>
        <v>0.96184799160487067</v>
      </c>
      <c r="R19" s="12">
        <f t="shared" si="6"/>
        <v>1.0988554666812143</v>
      </c>
    </row>
    <row r="20" spans="1:18">
      <c r="A20">
        <v>19</v>
      </c>
      <c r="B20">
        <f t="shared" si="0"/>
        <v>292.13</v>
      </c>
      <c r="E20">
        <v>59400</v>
      </c>
      <c r="F20" s="1">
        <v>24190000000000</v>
      </c>
      <c r="M20" s="8">
        <f t="shared" si="1"/>
        <v>578.99933863843569</v>
      </c>
      <c r="N20" s="9">
        <f t="shared" si="2"/>
        <v>26.800179985346972</v>
      </c>
      <c r="O20" s="10">
        <f t="shared" si="3"/>
        <v>3682.2407926684727</v>
      </c>
      <c r="P20" s="4">
        <f t="shared" si="4"/>
        <v>1.1424419204200267</v>
      </c>
      <c r="Q20" s="4">
        <f t="shared" si="5"/>
        <v>0.96381300302450001</v>
      </c>
      <c r="R20" s="12">
        <f t="shared" si="6"/>
        <v>1.1011003781011028</v>
      </c>
    </row>
    <row r="21" spans="1:18">
      <c r="A21">
        <v>20</v>
      </c>
      <c r="B21" s="2">
        <f t="shared" si="0"/>
        <v>293.13</v>
      </c>
      <c r="E21">
        <v>59400</v>
      </c>
      <c r="F21" s="1">
        <v>24190000000000</v>
      </c>
      <c r="M21" s="8">
        <f t="shared" si="1"/>
        <v>629.37718313196945</v>
      </c>
      <c r="N21" s="9">
        <f t="shared" si="2"/>
        <v>27.329060009951217</v>
      </c>
      <c r="O21" s="10">
        <f t="shared" si="3"/>
        <v>3466.9362108017231</v>
      </c>
      <c r="P21" s="4">
        <f t="shared" si="4"/>
        <v>1.1424419204200267</v>
      </c>
      <c r="Q21" s="4">
        <f t="shared" si="5"/>
        <v>0.96570647311131763</v>
      </c>
      <c r="R21" s="12">
        <f t="shared" si="6"/>
        <v>1.1032635577033445</v>
      </c>
    </row>
    <row r="22" spans="1:18">
      <c r="A22">
        <v>21</v>
      </c>
      <c r="B22">
        <f t="shared" si="0"/>
        <v>294.13</v>
      </c>
      <c r="E22">
        <v>59400</v>
      </c>
      <c r="F22" s="1">
        <v>24190000000000</v>
      </c>
      <c r="M22" s="8">
        <f t="shared" si="1"/>
        <v>683.75032769467168</v>
      </c>
      <c r="N22" s="9">
        <f t="shared" si="2"/>
        <v>27.864674152205836</v>
      </c>
      <c r="O22" s="10">
        <f t="shared" si="3"/>
        <v>3265.5582932451593</v>
      </c>
      <c r="P22" s="4">
        <f t="shared" si="4"/>
        <v>1.1424419204200267</v>
      </c>
      <c r="Q22" s="4">
        <f t="shared" si="5"/>
        <v>0.96752720898011846</v>
      </c>
      <c r="R22" s="12">
        <f t="shared" si="6"/>
        <v>1.1053436426858749</v>
      </c>
    </row>
    <row r="23" spans="1:18">
      <c r="A23">
        <v>22</v>
      </c>
      <c r="B23">
        <f t="shared" si="0"/>
        <v>295.13</v>
      </c>
      <c r="E23">
        <v>59400</v>
      </c>
      <c r="F23" s="1">
        <v>24190000000000</v>
      </c>
      <c r="M23" s="8">
        <f t="shared" si="1"/>
        <v>742.40387743488486</v>
      </c>
      <c r="N23" s="9">
        <f t="shared" si="2"/>
        <v>28.407049032044885</v>
      </c>
      <c r="O23" s="10">
        <f t="shared" si="3"/>
        <v>3077.1250480100007</v>
      </c>
      <c r="P23" s="4">
        <f t="shared" si="4"/>
        <v>1.1424419204200267</v>
      </c>
      <c r="Q23" s="4">
        <f t="shared" si="5"/>
        <v>0.96927455326817291</v>
      </c>
      <c r="R23" s="12">
        <f t="shared" si="6"/>
        <v>1.1073398820499549</v>
      </c>
    </row>
    <row r="24" spans="1:18">
      <c r="A24">
        <v>23</v>
      </c>
      <c r="B24">
        <f t="shared" si="0"/>
        <v>296.13</v>
      </c>
      <c r="E24">
        <v>59400</v>
      </c>
      <c r="F24" s="1">
        <v>24190000000000</v>
      </c>
      <c r="M24" s="8">
        <f t="shared" si="1"/>
        <v>805.64092017752</v>
      </c>
      <c r="N24" s="9">
        <f t="shared" si="2"/>
        <v>28.956210772684223</v>
      </c>
      <c r="O24" s="10">
        <f t="shared" si="3"/>
        <v>2900.7291613615935</v>
      </c>
      <c r="P24" s="4">
        <f t="shared" si="4"/>
        <v>1.1424419204200267</v>
      </c>
      <c r="Q24" s="4">
        <f t="shared" si="5"/>
        <v>0.97094834174851818</v>
      </c>
      <c r="R24" s="12">
        <f t="shared" si="6"/>
        <v>1.1092520881758174</v>
      </c>
    </row>
    <row r="25" spans="1:18">
      <c r="A25">
        <v>24</v>
      </c>
      <c r="B25">
        <f t="shared" si="0"/>
        <v>297.13</v>
      </c>
      <c r="E25">
        <v>59400</v>
      </c>
      <c r="F25" s="1">
        <v>24190000000000</v>
      </c>
      <c r="M25" s="8">
        <f t="shared" si="1"/>
        <v>873.78350281958433</v>
      </c>
      <c r="N25" s="9">
        <f t="shared" si="2"/>
        <v>29.512185000920468</v>
      </c>
      <c r="O25" s="10">
        <f t="shared" si="3"/>
        <v>2735.5319227981322</v>
      </c>
      <c r="P25" s="4">
        <f t="shared" si="4"/>
        <v>1.1424419204200267</v>
      </c>
      <c r="Q25" s="4">
        <f t="shared" si="5"/>
        <v>0.97254885801743063</v>
      </c>
      <c r="R25" s="12">
        <f t="shared" si="6"/>
        <v>1.1110805850557373</v>
      </c>
    </row>
    <row r="26" spans="1:18">
      <c r="A26">
        <v>25</v>
      </c>
      <c r="B26">
        <f t="shared" si="0"/>
        <v>298.13</v>
      </c>
      <c r="E26">
        <v>59400</v>
      </c>
      <c r="F26" s="1">
        <v>24190000000000</v>
      </c>
      <c r="M26" s="8">
        <f t="shared" si="1"/>
        <v>947.17365136961246</v>
      </c>
      <c r="N26" s="9">
        <f t="shared" si="2"/>
        <v>30.074996847538976</v>
      </c>
      <c r="O26" s="10">
        <f t="shared" si="3"/>
        <v>2580.757675247422</v>
      </c>
      <c r="P26" s="4">
        <f t="shared" si="4"/>
        <v>1.1424419204200267</v>
      </c>
      <c r="Q26" s="4">
        <f t="shared" si="5"/>
        <v>0.97407678660054897</v>
      </c>
      <c r="R26" s="12">
        <f t="shared" si="6"/>
        <v>1.1128261547204996</v>
      </c>
    </row>
    <row r="27" spans="1:18">
      <c r="A27">
        <v>26</v>
      </c>
      <c r="B27">
        <f t="shared" si="0"/>
        <v>299.13</v>
      </c>
      <c r="E27">
        <v>59400</v>
      </c>
      <c r="F27" s="1">
        <v>24190000000000</v>
      </c>
      <c r="M27" s="8">
        <f t="shared" si="1"/>
        <v>1026.1744361484502</v>
      </c>
      <c r="N27" s="9">
        <f t="shared" si="2"/>
        <v>30.644670947828008</v>
      </c>
      <c r="O27" s="10">
        <f t="shared" si="3"/>
        <v>2435.6887424799088</v>
      </c>
      <c r="P27" s="4">
        <f t="shared" si="4"/>
        <v>1.1424419204200267</v>
      </c>
      <c r="Q27" s="4">
        <f t="shared" si="5"/>
        <v>0.97553316566514303</v>
      </c>
      <c r="R27" s="12">
        <f t="shared" si="6"/>
        <v>1.1144899832159141</v>
      </c>
    </row>
    <row r="28" spans="1:18">
      <c r="A28">
        <v>27</v>
      </c>
      <c r="B28">
        <f t="shared" si="0"/>
        <v>300.13</v>
      </c>
      <c r="E28">
        <v>59400</v>
      </c>
      <c r="F28" s="1">
        <v>24190000000000</v>
      </c>
      <c r="M28" s="8">
        <f t="shared" si="1"/>
        <v>1111.1710836585555</v>
      </c>
      <c r="N28" s="9">
        <f t="shared" si="2"/>
        <v>31.221231442196903</v>
      </c>
      <c r="O28" s="10">
        <f t="shared" si="3"/>
        <v>2299.6607903532122</v>
      </c>
      <c r="P28" s="4">
        <f t="shared" si="4"/>
        <v>1.1424419204200267</v>
      </c>
      <c r="Q28" s="4">
        <f t="shared" si="5"/>
        <v>0.97691934035409467</v>
      </c>
      <c r="R28" s="12">
        <f t="shared" si="6"/>
        <v>1.1160736072895976</v>
      </c>
    </row>
    <row r="29" spans="1:18">
      <c r="A29">
        <v>28</v>
      </c>
      <c r="B29">
        <f t="shared" si="0"/>
        <v>301.13</v>
      </c>
      <c r="E29">
        <v>59400</v>
      </c>
      <c r="F29" s="1">
        <v>24190000000000</v>
      </c>
      <c r="M29" s="8">
        <f t="shared" si="1"/>
        <v>1202.5721366578859</v>
      </c>
      <c r="N29" s="9">
        <f t="shared" si="2"/>
        <v>31.804701976895746</v>
      </c>
      <c r="O29" s="10">
        <f t="shared" si="3"/>
        <v>2172.0585826550064</v>
      </c>
      <c r="P29" s="4">
        <f t="shared" si="4"/>
        <v>1.1424419204200267</v>
      </c>
      <c r="Q29" s="4">
        <f t="shared" si="5"/>
        <v>0.97823691758038767</v>
      </c>
      <c r="R29" s="12">
        <f t="shared" si="6"/>
        <v>1.1175788627463055</v>
      </c>
    </row>
    <row r="30" spans="1:18">
      <c r="A30">
        <v>29</v>
      </c>
      <c r="B30">
        <f t="shared" si="0"/>
        <v>302.13</v>
      </c>
      <c r="E30">
        <v>59400</v>
      </c>
      <c r="F30" s="1">
        <v>24190000000000</v>
      </c>
      <c r="M30" s="8">
        <f t="shared" si="1"/>
        <v>1300.8106640037633</v>
      </c>
      <c r="N30" s="9">
        <f t="shared" si="2"/>
        <v>32.395105704834052</v>
      </c>
      <c r="O30" s="10">
        <f t="shared" si="3"/>
        <v>2052.3120960459651</v>
      </c>
      <c r="P30" s="4">
        <f t="shared" si="4"/>
        <v>1.1424419204200267</v>
      </c>
      <c r="Q30" s="4">
        <f t="shared" si="5"/>
        <v>0.97948772294758168</v>
      </c>
      <c r="R30" s="12">
        <f t="shared" si="6"/>
        <v>1.1190078352320743</v>
      </c>
    </row>
    <row r="31" spans="1:18">
      <c r="A31">
        <v>30</v>
      </c>
      <c r="B31">
        <f t="shared" si="0"/>
        <v>303.13</v>
      </c>
      <c r="E31">
        <v>59400</v>
      </c>
      <c r="F31" s="1">
        <v>24190000000000</v>
      </c>
      <c r="M31" s="8">
        <f t="shared" si="1"/>
        <v>1406.3455218608274</v>
      </c>
      <c r="N31" s="9">
        <f t="shared" si="2"/>
        <v>32.992465286496603</v>
      </c>
      <c r="O31" s="10">
        <f t="shared" si="3"/>
        <v>1939.8929619665671</v>
      </c>
      <c r="P31" s="4">
        <f t="shared" si="4"/>
        <v>1.1424419204200267</v>
      </c>
      <c r="Q31" s="4">
        <f t="shared" si="5"/>
        <v>0.98067376029825026</v>
      </c>
      <c r="R31" s="12">
        <f t="shared" si="6"/>
        <v>1.1203628140206618</v>
      </c>
    </row>
    <row r="32" spans="1:18">
      <c r="A32">
        <v>31</v>
      </c>
      <c r="B32">
        <f t="shared" si="0"/>
        <v>304.13</v>
      </c>
      <c r="E32">
        <v>59400</v>
      </c>
      <c r="F32" s="1">
        <v>24190000000000</v>
      </c>
      <c r="M32" s="8">
        <f t="shared" si="1"/>
        <v>1519.6626678956063</v>
      </c>
      <c r="N32" s="9">
        <f t="shared" si="2"/>
        <v>33.596802890952922</v>
      </c>
      <c r="O32" s="10">
        <f t="shared" si="3"/>
        <v>1834.3112063998324</v>
      </c>
      <c r="P32" s="4">
        <f t="shared" si="4"/>
        <v>1.1424419204200267</v>
      </c>
      <c r="Q32" s="4">
        <f t="shared" si="5"/>
        <v>0.98179717424319146</v>
      </c>
      <c r="R32" s="12">
        <f t="shared" si="6"/>
        <v>1.1216462492053472</v>
      </c>
    </row>
    <row r="33" spans="1:18">
      <c r="A33">
        <v>32</v>
      </c>
      <c r="B33">
        <f t="shared" si="0"/>
        <v>305.13</v>
      </c>
      <c r="E33">
        <v>59400</v>
      </c>
      <c r="F33" s="1">
        <v>24190000000000</v>
      </c>
      <c r="M33" s="8">
        <f t="shared" si="1"/>
        <v>1641.2765301089689</v>
      </c>
      <c r="N33" s="9">
        <f t="shared" si="2"/>
        <v>34.208140196959761</v>
      </c>
      <c r="O33" s="10">
        <f t="shared" si="3"/>
        <v>1735.1122611104406</v>
      </c>
      <c r="P33" s="4">
        <f t="shared" si="4"/>
        <v>1.1424419204200267</v>
      </c>
      <c r="Q33" s="4">
        <f t="shared" si="5"/>
        <v>0.98286021589220407</v>
      </c>
      <c r="R33" s="12">
        <f t="shared" si="6"/>
        <v>1.1228607125483316</v>
      </c>
    </row>
    <row r="34" spans="1:18">
      <c r="A34">
        <v>33</v>
      </c>
      <c r="B34">
        <f t="shared" si="0"/>
        <v>306.13</v>
      </c>
      <c r="E34">
        <v>59400</v>
      </c>
      <c r="F34" s="1">
        <v>24190000000000</v>
      </c>
      <c r="M34" s="8">
        <f t="shared" si="1"/>
        <v>1771.7314319852239</v>
      </c>
      <c r="N34" s="9">
        <f t="shared" si="2"/>
        <v>34.826498394152438</v>
      </c>
      <c r="O34" s="10">
        <f t="shared" si="3"/>
        <v>1641.8742224417331</v>
      </c>
      <c r="P34" s="4">
        <f t="shared" si="4"/>
        <v>1.1424419204200267</v>
      </c>
      <c r="Q34" s="4">
        <f t="shared" si="5"/>
        <v>0.98386521189378884</v>
      </c>
      <c r="R34" s="12">
        <f t="shared" si="6"/>
        <v>1.1240088621103965</v>
      </c>
    </row>
    <row r="35" spans="1:18">
      <c r="A35">
        <v>34</v>
      </c>
      <c r="B35">
        <f t="shared" si="0"/>
        <v>307.13</v>
      </c>
      <c r="E35">
        <v>59400</v>
      </c>
      <c r="F35" s="1">
        <v>24190000000000</v>
      </c>
      <c r="M35" s="8">
        <f t="shared" si="1"/>
        <v>1911.6030756648013</v>
      </c>
      <c r="N35" s="9">
        <f t="shared" si="2"/>
        <v>35.451898184324548</v>
      </c>
      <c r="O35" s="10">
        <f t="shared" si="3"/>
        <v>1554.2053359712763</v>
      </c>
      <c r="P35" s="4">
        <f t="shared" si="4"/>
        <v>1.1424419204200267</v>
      </c>
      <c r="Q35" s="4">
        <f t="shared" si="5"/>
        <v>0.98481453679651754</v>
      </c>
      <c r="R35" s="12">
        <f t="shared" si="6"/>
        <v>1.1250934106753725</v>
      </c>
    </row>
    <row r="36" spans="1:18">
      <c r="A36">
        <v>35</v>
      </c>
      <c r="B36">
        <f t="shared" si="0"/>
        <v>308.13</v>
      </c>
      <c r="E36">
        <v>59400</v>
      </c>
      <c r="F36" s="1">
        <v>24190000000000</v>
      </c>
      <c r="M36" s="8">
        <f t="shared" si="1"/>
        <v>2061.5000848744121</v>
      </c>
      <c r="N36" s="9">
        <f t="shared" si="2"/>
        <v>36.084359782791942</v>
      </c>
      <c r="O36" s="10">
        <f t="shared" si="3"/>
        <v>1471.7416873295565</v>
      </c>
      <c r="P36" s="4">
        <f t="shared" si="4"/>
        <v>1.1424419204200267</v>
      </c>
      <c r="Q36" s="4">
        <f t="shared" si="5"/>
        <v>0.98571058866839378</v>
      </c>
      <c r="R36" s="12">
        <f t="shared" si="6"/>
        <v>1.1261170978966748</v>
      </c>
    </row>
    <row r="37" spans="1:18">
      <c r="A37">
        <v>36</v>
      </c>
      <c r="B37">
        <f t="shared" si="0"/>
        <v>309.13</v>
      </c>
      <c r="E37">
        <v>59400</v>
      </c>
      <c r="F37" s="1">
        <v>24190000000000</v>
      </c>
      <c r="M37" s="8">
        <f t="shared" si="1"/>
        <v>2222.0656093758425</v>
      </c>
      <c r="N37" s="9">
        <f t="shared" si="2"/>
        <v>36.723902919840818</v>
      </c>
      <c r="O37" s="10">
        <f t="shared" si="3"/>
        <v>1394.1450812955989</v>
      </c>
      <c r="P37" s="4">
        <f t="shared" si="4"/>
        <v>1.1424419204200267</v>
      </c>
      <c r="Q37" s="4">
        <f t="shared" si="5"/>
        <v>0.98655576785103749</v>
      </c>
      <c r="R37" s="12">
        <f t="shared" si="6"/>
        <v>1.1270826660251934</v>
      </c>
    </row>
    <row r="38" spans="1:18">
      <c r="A38">
        <v>37</v>
      </c>
      <c r="B38">
        <f t="shared" si="0"/>
        <v>310.13</v>
      </c>
      <c r="E38">
        <v>59400</v>
      </c>
      <c r="F38" s="1">
        <v>24190000000000</v>
      </c>
      <c r="M38" s="8">
        <f t="shared" si="1"/>
        <v>2393.9789927207162</v>
      </c>
      <c r="N38" s="9">
        <f t="shared" si="2"/>
        <v>37.370546842255408</v>
      </c>
      <c r="O38" s="10">
        <f t="shared" si="3"/>
        <v>1321.1010929184993</v>
      </c>
      <c r="P38" s="4">
        <f t="shared" si="4"/>
        <v>1.1424419204200267</v>
      </c>
      <c r="Q38" s="4">
        <f t="shared" si="5"/>
        <v>0.98735245868129629</v>
      </c>
      <c r="R38" s="12">
        <f t="shared" si="6"/>
        <v>1.1279928390272951</v>
      </c>
    </row>
    <row r="39" spans="1:18">
      <c r="A39">
        <v>38</v>
      </c>
      <c r="B39">
        <f t="shared" si="0"/>
        <v>311.13</v>
      </c>
      <c r="E39">
        <v>59400</v>
      </c>
      <c r="F39" s="1">
        <v>24190000000000</v>
      </c>
      <c r="M39" s="8">
        <f t="shared" si="1"/>
        <v>2577.9575051252887</v>
      </c>
      <c r="N39" s="9">
        <f t="shared" si="2"/>
        <v>38.024310314925359</v>
      </c>
      <c r="O39" s="10">
        <f t="shared" si="3"/>
        <v>1252.3172758917246</v>
      </c>
      <c r="P39" s="4">
        <f t="shared" si="4"/>
        <v>1.1424419204200267</v>
      </c>
      <c r="Q39" s="4">
        <f t="shared" si="5"/>
        <v>0.9881030139820326</v>
      </c>
      <c r="R39" s="12">
        <f t="shared" si="6"/>
        <v>1.1288503048664498</v>
      </c>
    </row>
    <row r="40" spans="1:18">
      <c r="A40">
        <v>39</v>
      </c>
      <c r="B40">
        <f t="shared" si="0"/>
        <v>312.13</v>
      </c>
      <c r="E40">
        <v>59400</v>
      </c>
      <c r="F40" s="1">
        <v>24190000000000</v>
      </c>
      <c r="M40" s="8">
        <f t="shared" si="1"/>
        <v>2774.7581433040073</v>
      </c>
      <c r="N40" s="9">
        <f t="shared" si="2"/>
        <v>38.685211622528719</v>
      </c>
      <c r="O40" s="10">
        <f t="shared" si="3"/>
        <v>1187.5215147443714</v>
      </c>
      <c r="P40" s="4">
        <f t="shared" si="4"/>
        <v>1.1424419204200267</v>
      </c>
      <c r="Q40" s="4">
        <f t="shared" si="5"/>
        <v>0.98880974210436967</v>
      </c>
      <c r="R40" s="12">
        <f t="shared" si="6"/>
        <v>1.1296577006997475</v>
      </c>
    </row>
    <row r="41" spans="1:18">
      <c r="A41">
        <v>40</v>
      </c>
      <c r="B41">
        <f t="shared" si="0"/>
        <v>313.13</v>
      </c>
      <c r="E41">
        <v>59400</v>
      </c>
      <c r="F41" s="1">
        <v>24190000000000</v>
      </c>
      <c r="M41" s="8">
        <f t="shared" si="1"/>
        <v>2985.1794991269462</v>
      </c>
      <c r="N41" s="9">
        <f t="shared" si="2"/>
        <v>39.353268571289654</v>
      </c>
      <c r="O41" s="10">
        <f t="shared" si="3"/>
        <v>1126.4605086231827</v>
      </c>
      <c r="P41" s="4">
        <f t="shared" si="4"/>
        <v>1.1424419204200267</v>
      </c>
      <c r="Q41" s="4">
        <f t="shared" si="5"/>
        <v>0.98947489629370577</v>
      </c>
      <c r="R41" s="12">
        <f t="shared" si="6"/>
        <v>1.130417600729188</v>
      </c>
    </row>
    <row r="42" spans="1:18">
      <c r="A42">
        <v>41</v>
      </c>
      <c r="B42">
        <f t="shared" si="0"/>
        <v>314.13</v>
      </c>
      <c r="E42">
        <v>59400</v>
      </c>
      <c r="F42" s="1">
        <v>24190000000000</v>
      </c>
      <c r="M42" s="8">
        <f t="shared" si="1"/>
        <v>3210.0636989896525</v>
      </c>
      <c r="N42" s="9">
        <f t="shared" si="2"/>
        <v>40.028498490808502</v>
      </c>
      <c r="O42" s="10">
        <f t="shared" si="3"/>
        <v>1068.8983755350446</v>
      </c>
      <c r="P42" s="4">
        <f t="shared" si="4"/>
        <v>1.1424419204200267</v>
      </c>
      <c r="Q42" s="4">
        <f t="shared" si="5"/>
        <v>0.99010066614946401</v>
      </c>
      <c r="R42" s="12">
        <f t="shared" si="6"/>
        <v>1.1311325064449413</v>
      </c>
    </row>
    <row r="43" spans="1:18">
      <c r="A43">
        <v>42</v>
      </c>
      <c r="B43">
        <f t="shared" si="0"/>
        <v>315.13</v>
      </c>
      <c r="E43">
        <v>59400</v>
      </c>
      <c r="F43" s="1">
        <v>24190000000000</v>
      </c>
      <c r="M43" s="8">
        <f t="shared" si="1"/>
        <v>3450.2984158089248</v>
      </c>
      <c r="N43" s="9">
        <f t="shared" si="2"/>
        <v>40.710918235961465</v>
      </c>
      <c r="O43" s="10">
        <f t="shared" si="3"/>
        <v>1014.6153669119818</v>
      </c>
      <c r="P43" s="4">
        <f t="shared" si="4"/>
        <v>1.1424419204200267</v>
      </c>
      <c r="Q43" s="4">
        <f t="shared" si="5"/>
        <v>0.99068917095221654</v>
      </c>
      <c r="R43" s="12">
        <f t="shared" si="6"/>
        <v>1.1318048390019744</v>
      </c>
    </row>
    <row r="44" spans="1:18">
      <c r="A44">
        <v>43</v>
      </c>
      <c r="B44">
        <f t="shared" si="0"/>
        <v>316.13</v>
      </c>
      <c r="E44">
        <v>59400</v>
      </c>
      <c r="F44" s="1">
        <v>24190000000000</v>
      </c>
      <c r="M44" s="8">
        <f t="shared" si="1"/>
        <v>3706.8189555810418</v>
      </c>
      <c r="N44" s="9">
        <f t="shared" si="2"/>
        <v>41.400544188868857</v>
      </c>
      <c r="O44" s="10">
        <f t="shared" si="3"/>
        <v>963.40668326028117</v>
      </c>
      <c r="P44" s="4">
        <f t="shared" si="4"/>
        <v>1.1424419204200267</v>
      </c>
      <c r="Q44" s="4">
        <f t="shared" si="5"/>
        <v>0.99124245464002225</v>
      </c>
      <c r="R44" s="12">
        <f t="shared" si="6"/>
        <v>1.1324369334808082</v>
      </c>
    </row>
    <row r="45" spans="1:18">
      <c r="A45">
        <v>44</v>
      </c>
      <c r="B45">
        <f t="shared" si="0"/>
        <v>317.13</v>
      </c>
      <c r="E45">
        <v>59400</v>
      </c>
      <c r="F45" s="1">
        <v>24190000000000</v>
      </c>
      <c r="M45" s="8">
        <f t="shared" si="1"/>
        <v>3980.610420462071</v>
      </c>
      <c r="N45" s="9">
        <f t="shared" si="2"/>
        <v>42.097392260929041</v>
      </c>
      <c r="O45" s="10">
        <f t="shared" si="3"/>
        <v>915.08138247123543</v>
      </c>
      <c r="P45" s="4">
        <f t="shared" si="4"/>
        <v>1.1424419204200267</v>
      </c>
      <c r="Q45" s="4">
        <f t="shared" si="5"/>
        <v>0.9917624822272898</v>
      </c>
      <c r="R45" s="12">
        <f t="shared" si="6"/>
        <v>1.1330310347962775</v>
      </c>
    </row>
    <row r="46" spans="1:18">
      <c r="A46">
        <v>45</v>
      </c>
      <c r="B46">
        <f t="shared" si="0"/>
        <v>318.13</v>
      </c>
      <c r="E46">
        <v>59400</v>
      </c>
      <c r="F46" s="1">
        <v>24190000000000</v>
      </c>
      <c r="M46" s="8">
        <f t="shared" si="1"/>
        <v>4272.7099503521886</v>
      </c>
      <c r="N46" s="9">
        <f t="shared" si="2"/>
        <v>42.8014778949168</v>
      </c>
      <c r="O46" s="10">
        <f t="shared" si="3"/>
        <v>869.46137311085033</v>
      </c>
      <c r="P46" s="4">
        <f t="shared" si="4"/>
        <v>1.1424419204200267</v>
      </c>
      <c r="Q46" s="4">
        <f t="shared" si="5"/>
        <v>0.99225113747316884</v>
      </c>
      <c r="R46" s="12">
        <f t="shared" si="6"/>
        <v>1.1335892950338029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46"/>
  <sheetViews>
    <sheetView topLeftCell="C1" workbookViewId="0">
      <selection sqref="A1:B1048576"/>
    </sheetView>
  </sheetViews>
  <sheetFormatPr defaultRowHeight="15"/>
  <cols>
    <col min="3" max="3" width="16.28515625" customWidth="1"/>
    <col min="10" max="10" width="10" bestFit="1" customWidth="1"/>
    <col min="13" max="13" width="11.5703125" style="8" bestFit="1" customWidth="1"/>
    <col min="14" max="14" width="9.5703125" style="9" bestFit="1" customWidth="1"/>
    <col min="15" max="15" width="12.5703125" style="10" bestFit="1" customWidth="1"/>
    <col min="16" max="16" width="14.85546875" style="4" bestFit="1" customWidth="1"/>
    <col min="17" max="17" width="16.7109375" style="4" bestFit="1" customWidth="1"/>
    <col min="18" max="18" width="23" style="12" customWidth="1"/>
    <col min="19" max="19" width="9" bestFit="1" customWidth="1"/>
    <col min="20" max="20" width="7" bestFit="1" customWidth="1"/>
    <col min="21" max="22" width="8" bestFit="1" customWidth="1"/>
    <col min="23" max="23" width="9" bestFit="1" customWidth="1"/>
    <col min="24" max="24" width="8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4" width="7.7109375" bestFit="1" customWidth="1"/>
    <col min="35" max="35" width="7" bestFit="1" customWidth="1"/>
    <col min="36" max="37" width="7.7109375" bestFit="1" customWidth="1"/>
    <col min="38" max="44" width="7" bestFit="1" customWidth="1"/>
    <col min="45" max="45" width="8.140625" bestFit="1" customWidth="1"/>
    <col min="46" max="46" width="6.7109375" bestFit="1" customWidth="1"/>
    <col min="47" max="48" width="7" bestFit="1" customWidth="1"/>
  </cols>
  <sheetData>
    <row r="1" spans="1:18">
      <c r="A1" t="s">
        <v>0</v>
      </c>
      <c r="B1" t="s">
        <v>1</v>
      </c>
      <c r="C1" t="s">
        <v>14</v>
      </c>
      <c r="D1" t="s">
        <v>2</v>
      </c>
      <c r="E1" t="s">
        <v>29</v>
      </c>
      <c r="F1" t="s">
        <v>30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18</v>
      </c>
      <c r="N1" s="6" t="s">
        <v>19</v>
      </c>
      <c r="O1" s="7" t="s">
        <v>17</v>
      </c>
      <c r="P1" s="3" t="s">
        <v>15</v>
      </c>
      <c r="Q1" s="3" t="s">
        <v>16</v>
      </c>
      <c r="R1" s="11" t="s">
        <v>20</v>
      </c>
    </row>
    <row r="2" spans="1:18">
      <c r="A2">
        <v>1</v>
      </c>
      <c r="B2">
        <f>A2+273.13</f>
        <v>274.13</v>
      </c>
      <c r="C2">
        <v>368.86</v>
      </c>
      <c r="D2">
        <v>8.3143999999999991</v>
      </c>
      <c r="E2">
        <v>109600</v>
      </c>
      <c r="F2" s="1">
        <v>1.976E+22</v>
      </c>
      <c r="G2">
        <v>13913.5</v>
      </c>
      <c r="H2" s="1">
        <v>8240</v>
      </c>
      <c r="I2">
        <v>-42896.9</v>
      </c>
      <c r="J2">
        <v>7.8700000000000002E-5</v>
      </c>
      <c r="K2">
        <v>368.86</v>
      </c>
      <c r="L2">
        <v>20.9</v>
      </c>
      <c r="M2" s="8">
        <f>F2*EXP(-E2/($D$2*B2))</f>
        <v>25.827945472033164</v>
      </c>
      <c r="N2" s="9">
        <f>$H$2*EXP(-$G$2/($D$2*B2))</f>
        <v>18.398558046227159</v>
      </c>
      <c r="O2" s="10">
        <f>$J$2*EXP(-$I$2/($D$2*B2))</f>
        <v>11742.237902365887</v>
      </c>
      <c r="P2" s="4">
        <f>($C$2-(20.9/(2*$O$2)))/(368.86-(20.9/(2*$O$2)))</f>
        <v>1</v>
      </c>
      <c r="Q2" s="4">
        <f>(M2*(1+($L$2/N2))+$K$2)/(M2*(1+($L$2/N2))+$C$2)</f>
        <v>1</v>
      </c>
      <c r="R2" s="12">
        <f>P2*Q2</f>
        <v>1</v>
      </c>
    </row>
    <row r="3" spans="1:18">
      <c r="A3">
        <v>2</v>
      </c>
      <c r="B3">
        <f t="shared" ref="B3:B46" si="0">A3+273.13</f>
        <v>275.13</v>
      </c>
      <c r="E3">
        <v>109600</v>
      </c>
      <c r="F3" s="1">
        <v>1.976E+22</v>
      </c>
      <c r="M3" s="8">
        <f t="shared" ref="M3:M46" si="1">F3*EXP(-E3/($D$2*B3))</f>
        <v>30.760592413417303</v>
      </c>
      <c r="N3" s="9">
        <f t="shared" ref="N3:N46" si="2">$H$2*EXP(-$G$2/($D$2*B3))</f>
        <v>18.811340893689856</v>
      </c>
      <c r="O3" s="10">
        <f t="shared" ref="O3:O46" si="3">$J$2*EXP(-$I$2/($D$2*B3))</f>
        <v>10965.844848356583</v>
      </c>
      <c r="P3" s="4">
        <f t="shared" ref="P3:P46" si="4">($C$2-(20.9/(2*$O$2)))/(368.86-(20.9/(2*$O$2)))</f>
        <v>1</v>
      </c>
      <c r="Q3" s="4">
        <f t="shared" ref="Q3:Q46" si="5">(M3*(1+($L$2/N3))+$K$2)/(M3*(1+($L$2/N3))+$C$2)</f>
        <v>1</v>
      </c>
      <c r="R3" s="12">
        <f t="shared" ref="R3:R46" si="6">P3*Q3</f>
        <v>1</v>
      </c>
    </row>
    <row r="4" spans="1:18">
      <c r="A4">
        <v>3</v>
      </c>
      <c r="B4">
        <f t="shared" si="0"/>
        <v>276.13</v>
      </c>
      <c r="E4">
        <v>109600</v>
      </c>
      <c r="F4" s="1">
        <v>1.976E+22</v>
      </c>
      <c r="M4" s="8">
        <f t="shared" si="1"/>
        <v>36.588933729151904</v>
      </c>
      <c r="N4" s="9">
        <f t="shared" si="2"/>
        <v>19.230294137202733</v>
      </c>
      <c r="O4" s="10">
        <f t="shared" si="3"/>
        <v>10245.861911529615</v>
      </c>
      <c r="P4" s="4">
        <f t="shared" si="4"/>
        <v>1</v>
      </c>
      <c r="Q4" s="4">
        <f t="shared" si="5"/>
        <v>1</v>
      </c>
      <c r="R4" s="12">
        <f t="shared" si="6"/>
        <v>1</v>
      </c>
    </row>
    <row r="5" spans="1:18">
      <c r="A5">
        <v>4</v>
      </c>
      <c r="B5">
        <f t="shared" si="0"/>
        <v>277.13</v>
      </c>
      <c r="E5">
        <v>109600</v>
      </c>
      <c r="F5" s="1">
        <v>1.976E+22</v>
      </c>
      <c r="M5" s="8">
        <f t="shared" si="1"/>
        <v>43.467132117698426</v>
      </c>
      <c r="N5" s="9">
        <f t="shared" si="2"/>
        <v>19.655453249744603</v>
      </c>
      <c r="O5" s="10">
        <f t="shared" si="3"/>
        <v>9577.8438007517852</v>
      </c>
      <c r="P5" s="4">
        <f t="shared" si="4"/>
        <v>1</v>
      </c>
      <c r="Q5" s="4">
        <f t="shared" si="5"/>
        <v>1</v>
      </c>
      <c r="R5" s="12">
        <f t="shared" si="6"/>
        <v>1</v>
      </c>
    </row>
    <row r="6" spans="1:18">
      <c r="A6">
        <v>5</v>
      </c>
      <c r="B6">
        <f t="shared" si="0"/>
        <v>278.13</v>
      </c>
      <c r="E6">
        <v>109600</v>
      </c>
      <c r="F6" s="1">
        <v>1.976E+22</v>
      </c>
      <c r="M6" s="8">
        <f t="shared" si="1"/>
        <v>51.574409246529676</v>
      </c>
      <c r="N6" s="9">
        <f t="shared" si="2"/>
        <v>20.086853223662629</v>
      </c>
      <c r="O6" s="10">
        <f t="shared" si="3"/>
        <v>8957.7215076906832</v>
      </c>
      <c r="P6" s="4">
        <f t="shared" si="4"/>
        <v>1</v>
      </c>
      <c r="Q6" s="4">
        <f t="shared" si="5"/>
        <v>1</v>
      </c>
      <c r="R6" s="12">
        <f t="shared" si="6"/>
        <v>1</v>
      </c>
    </row>
    <row r="7" spans="1:18">
      <c r="A7">
        <v>6</v>
      </c>
      <c r="B7">
        <f t="shared" si="0"/>
        <v>279.13</v>
      </c>
      <c r="E7">
        <v>109600</v>
      </c>
      <c r="F7" s="1">
        <v>1.976E+22</v>
      </c>
      <c r="M7" s="8">
        <f t="shared" si="1"/>
        <v>61.118876179457168</v>
      </c>
      <c r="N7" s="9">
        <f t="shared" si="2"/>
        <v>20.524528568581101</v>
      </c>
      <c r="O7" s="10">
        <f t="shared" si="3"/>
        <v>8381.7683486033657</v>
      </c>
      <c r="P7" s="4">
        <f t="shared" si="4"/>
        <v>1</v>
      </c>
      <c r="Q7" s="4">
        <f t="shared" si="5"/>
        <v>1</v>
      </c>
      <c r="R7" s="12">
        <f t="shared" si="6"/>
        <v>1</v>
      </c>
    </row>
    <row r="8" spans="1:18">
      <c r="A8">
        <v>7</v>
      </c>
      <c r="B8">
        <f t="shared" si="0"/>
        <v>280.13</v>
      </c>
      <c r="E8">
        <v>109600</v>
      </c>
      <c r="F8" s="1">
        <v>1.976E+22</v>
      </c>
      <c r="M8" s="8">
        <f t="shared" si="1"/>
        <v>72.341911559436838</v>
      </c>
      <c r="N8" s="9">
        <f t="shared" si="2"/>
        <v>20.968513309465255</v>
      </c>
      <c r="O8" s="10">
        <f t="shared" si="3"/>
        <v>7846.5692538635676</v>
      </c>
      <c r="P8" s="4">
        <f t="shared" si="4"/>
        <v>1</v>
      </c>
      <c r="Q8" s="4">
        <f t="shared" si="5"/>
        <v>1</v>
      </c>
      <c r="R8" s="12">
        <f t="shared" si="6"/>
        <v>1</v>
      </c>
    </row>
    <row r="9" spans="1:18">
      <c r="A9">
        <v>8</v>
      </c>
      <c r="B9">
        <f t="shared" si="0"/>
        <v>281.13</v>
      </c>
      <c r="E9">
        <v>109600</v>
      </c>
      <c r="F9" s="1">
        <v>1.976E+22</v>
      </c>
      <c r="M9" s="8">
        <f t="shared" si="1"/>
        <v>85.523160361928973</v>
      </c>
      <c r="N9" s="9">
        <f t="shared" si="2"/>
        <v>21.418840984836606</v>
      </c>
      <c r="O9" s="10">
        <f t="shared" si="3"/>
        <v>7348.9929776793833</v>
      </c>
      <c r="P9" s="4">
        <f t="shared" si="4"/>
        <v>1</v>
      </c>
      <c r="Q9" s="4">
        <f t="shared" si="5"/>
        <v>1</v>
      </c>
      <c r="R9" s="12">
        <f t="shared" si="6"/>
        <v>1</v>
      </c>
    </row>
    <row r="10" spans="1:18">
      <c r="A10">
        <v>9</v>
      </c>
      <c r="B10">
        <f t="shared" si="0"/>
        <v>282.13</v>
      </c>
      <c r="E10">
        <v>109600</v>
      </c>
      <c r="F10" s="1">
        <v>1.976E+22</v>
      </c>
      <c r="M10" s="8">
        <f t="shared" si="1"/>
        <v>100.98623496010441</v>
      </c>
      <c r="N10" s="9">
        <f t="shared" si="2"/>
        <v>21.875544645137971</v>
      </c>
      <c r="O10" s="10">
        <f t="shared" si="3"/>
        <v>6886.1669351439277</v>
      </c>
      <c r="P10" s="4">
        <f t="shared" si="4"/>
        <v>1</v>
      </c>
      <c r="Q10" s="4">
        <f t="shared" si="5"/>
        <v>1</v>
      </c>
      <c r="R10" s="12">
        <f t="shared" si="6"/>
        <v>1</v>
      </c>
    </row>
    <row r="11" spans="1:18">
      <c r="A11">
        <v>10</v>
      </c>
      <c r="B11">
        <f t="shared" si="0"/>
        <v>283.13</v>
      </c>
      <c r="E11">
        <v>109600</v>
      </c>
      <c r="F11" s="1">
        <v>1.976E+22</v>
      </c>
      <c r="M11" s="8">
        <f t="shared" si="1"/>
        <v>119.10521016790854</v>
      </c>
      <c r="N11" s="9">
        <f t="shared" si="2"/>
        <v>22.338656851245155</v>
      </c>
      <c r="O11" s="10">
        <f t="shared" si="3"/>
        <v>6455.4544046093906</v>
      </c>
      <c r="P11" s="4">
        <f t="shared" si="4"/>
        <v>1</v>
      </c>
      <c r="Q11" s="4">
        <f t="shared" si="5"/>
        <v>1</v>
      </c>
      <c r="R11" s="12">
        <f t="shared" si="6"/>
        <v>1</v>
      </c>
    </row>
    <row r="12" spans="1:18">
      <c r="A12">
        <v>11</v>
      </c>
      <c r="B12">
        <f t="shared" si="0"/>
        <v>284.13</v>
      </c>
      <c r="E12">
        <v>109600</v>
      </c>
      <c r="F12" s="1">
        <v>1.976E+22</v>
      </c>
      <c r="M12" s="8">
        <f t="shared" si="1"/>
        <v>140.31201495070815</v>
      </c>
      <c r="N12" s="9">
        <f t="shared" si="2"/>
        <v>22.808209673122942</v>
      </c>
      <c r="O12" s="10">
        <f t="shared" si="3"/>
        <v>6054.433860820498</v>
      </c>
      <c r="P12" s="4">
        <f t="shared" si="4"/>
        <v>1</v>
      </c>
      <c r="Q12" s="4">
        <f t="shared" si="5"/>
        <v>1</v>
      </c>
      <c r="R12" s="12">
        <f t="shared" si="6"/>
        <v>1</v>
      </c>
    </row>
    <row r="13" spans="1:18">
      <c r="A13">
        <v>12</v>
      </c>
      <c r="B13">
        <f t="shared" si="0"/>
        <v>285.13</v>
      </c>
      <c r="E13">
        <v>109600</v>
      </c>
      <c r="F13" s="1">
        <v>1.976E+22</v>
      </c>
      <c r="M13" s="8">
        <f t="shared" si="1"/>
        <v>165.10483572548031</v>
      </c>
      <c r="N13" s="9">
        <f t="shared" si="2"/>
        <v>23.284234688622881</v>
      </c>
      <c r="O13" s="10">
        <f t="shared" si="3"/>
        <v>5680.8802286809942</v>
      </c>
      <c r="P13" s="4">
        <f t="shared" si="4"/>
        <v>1</v>
      </c>
      <c r="Q13" s="4">
        <f t="shared" si="5"/>
        <v>1</v>
      </c>
      <c r="R13" s="12">
        <f t="shared" si="6"/>
        <v>1</v>
      </c>
    </row>
    <row r="14" spans="1:18">
      <c r="A14">
        <v>13</v>
      </c>
      <c r="B14">
        <f t="shared" si="0"/>
        <v>286.13</v>
      </c>
      <c r="E14">
        <v>109600</v>
      </c>
      <c r="F14" s="1">
        <v>1.976E+22</v>
      </c>
      <c r="M14" s="8">
        <f t="shared" si="1"/>
        <v>194.05765973195497</v>
      </c>
      <c r="N14" s="9">
        <f t="shared" si="2"/>
        <v>23.766762982419973</v>
      </c>
      <c r="O14" s="10">
        <f t="shared" si="3"/>
        <v>5332.7478692984678</v>
      </c>
      <c r="P14" s="4">
        <f t="shared" si="4"/>
        <v>1</v>
      </c>
      <c r="Q14" s="4">
        <f t="shared" si="5"/>
        <v>1</v>
      </c>
      <c r="R14" s="12">
        <f t="shared" si="6"/>
        <v>1</v>
      </c>
    </row>
    <row r="15" spans="1:18">
      <c r="A15">
        <v>14</v>
      </c>
      <c r="B15">
        <f t="shared" si="0"/>
        <v>287.13</v>
      </c>
      <c r="E15">
        <v>109600</v>
      </c>
      <c r="F15" s="1">
        <v>1.976E+22</v>
      </c>
      <c r="M15" s="8">
        <f t="shared" si="1"/>
        <v>227.83110197239378</v>
      </c>
      <c r="N15" s="9">
        <f t="shared" si="2"/>
        <v>24.25582514508633</v>
      </c>
      <c r="O15" s="10">
        <f t="shared" si="3"/>
        <v>5008.1551293632911</v>
      </c>
      <c r="P15" s="4">
        <f t="shared" si="4"/>
        <v>1</v>
      </c>
      <c r="Q15" s="4">
        <f t="shared" si="5"/>
        <v>1</v>
      </c>
      <c r="R15" s="12">
        <f t="shared" si="6"/>
        <v>1</v>
      </c>
    </row>
    <row r="16" spans="1:18">
      <c r="A16">
        <v>15</v>
      </c>
      <c r="B16">
        <f t="shared" si="0"/>
        <v>288.13</v>
      </c>
      <c r="E16">
        <v>59400</v>
      </c>
      <c r="F16" s="1">
        <v>24190000000000</v>
      </c>
      <c r="M16" s="8">
        <f t="shared" si="1"/>
        <v>412.31707536269965</v>
      </c>
      <c r="N16" s="9">
        <f t="shared" si="2"/>
        <v>24.751451272298272</v>
      </c>
      <c r="O16" s="10">
        <f t="shared" si="3"/>
        <v>4705.3703022335503</v>
      </c>
      <c r="P16" s="4">
        <f t="shared" si="4"/>
        <v>1</v>
      </c>
      <c r="Q16" s="4">
        <f t="shared" si="5"/>
        <v>1</v>
      </c>
      <c r="R16" s="12">
        <f t="shared" si="6"/>
        <v>1</v>
      </c>
    </row>
    <row r="17" spans="1:18">
      <c r="A17">
        <v>16</v>
      </c>
      <c r="B17">
        <f t="shared" si="0"/>
        <v>289.13</v>
      </c>
      <c r="E17">
        <v>59400</v>
      </c>
      <c r="F17" s="1">
        <v>24190000000000</v>
      </c>
      <c r="M17" s="8">
        <f t="shared" si="1"/>
        <v>449.23696305380332</v>
      </c>
      <c r="N17" s="9">
        <f t="shared" si="2"/>
        <v>25.253670964175484</v>
      </c>
      <c r="O17" s="10">
        <f t="shared" si="3"/>
        <v>4422.7988645548076</v>
      </c>
      <c r="P17" s="4">
        <f t="shared" si="4"/>
        <v>1</v>
      </c>
      <c r="Q17" s="4">
        <f t="shared" si="5"/>
        <v>1</v>
      </c>
      <c r="R17" s="12">
        <f t="shared" si="6"/>
        <v>1</v>
      </c>
    </row>
    <row r="18" spans="1:18">
      <c r="A18">
        <v>17</v>
      </c>
      <c r="B18">
        <f t="shared" si="0"/>
        <v>290.13</v>
      </c>
      <c r="E18">
        <v>59400</v>
      </c>
      <c r="F18" s="1">
        <v>24190000000000</v>
      </c>
      <c r="M18" s="8">
        <f t="shared" si="1"/>
        <v>489.17347910662187</v>
      </c>
      <c r="N18" s="9">
        <f t="shared" si="2"/>
        <v>25.762513324748515</v>
      </c>
      <c r="O18" s="10">
        <f t="shared" si="3"/>
        <v>4158.9718660515846</v>
      </c>
      <c r="P18" s="4">
        <f t="shared" si="4"/>
        <v>1</v>
      </c>
      <c r="Q18" s="4">
        <f t="shared" si="5"/>
        <v>1</v>
      </c>
      <c r="R18" s="12">
        <f t="shared" si="6"/>
        <v>1</v>
      </c>
    </row>
    <row r="19" spans="1:18">
      <c r="A19">
        <v>18</v>
      </c>
      <c r="B19">
        <f t="shared" si="0"/>
        <v>291.13</v>
      </c>
      <c r="E19">
        <v>59400</v>
      </c>
      <c r="F19" s="1">
        <v>24190000000000</v>
      </c>
      <c r="M19" s="8">
        <f t="shared" si="1"/>
        <v>532.34873770244894</v>
      </c>
      <c r="N19" s="9">
        <f t="shared" si="2"/>
        <v>26.27800696155284</v>
      </c>
      <c r="O19" s="10">
        <f t="shared" si="3"/>
        <v>3912.5353624674613</v>
      </c>
      <c r="P19" s="4">
        <f t="shared" si="4"/>
        <v>1</v>
      </c>
      <c r="Q19" s="4">
        <f t="shared" si="5"/>
        <v>1</v>
      </c>
      <c r="R19" s="12">
        <f t="shared" si="6"/>
        <v>1</v>
      </c>
    </row>
    <row r="20" spans="1:18">
      <c r="A20">
        <v>19</v>
      </c>
      <c r="B20">
        <f t="shared" si="0"/>
        <v>292.13</v>
      </c>
      <c r="E20">
        <v>59400</v>
      </c>
      <c r="F20" s="1">
        <v>24190000000000</v>
      </c>
      <c r="M20" s="8">
        <f t="shared" si="1"/>
        <v>578.99933863843569</v>
      </c>
      <c r="N20" s="9">
        <f t="shared" si="2"/>
        <v>26.800179985346972</v>
      </c>
      <c r="O20" s="10">
        <f t="shared" si="3"/>
        <v>3682.2407926684727</v>
      </c>
      <c r="P20" s="4">
        <f t="shared" si="4"/>
        <v>1</v>
      </c>
      <c r="Q20" s="4">
        <f t="shared" si="5"/>
        <v>1</v>
      </c>
      <c r="R20" s="12">
        <f t="shared" si="6"/>
        <v>1</v>
      </c>
    </row>
    <row r="21" spans="1:18">
      <c r="A21">
        <v>20</v>
      </c>
      <c r="B21" s="2">
        <f t="shared" si="0"/>
        <v>293.13</v>
      </c>
      <c r="E21">
        <v>59400</v>
      </c>
      <c r="F21" s="1">
        <v>24190000000000</v>
      </c>
      <c r="M21" s="8">
        <f t="shared" si="1"/>
        <v>629.37718313196945</v>
      </c>
      <c r="N21" s="9">
        <f t="shared" si="2"/>
        <v>27.329060009951217</v>
      </c>
      <c r="O21" s="10">
        <f t="shared" si="3"/>
        <v>3466.9362108017231</v>
      </c>
      <c r="P21" s="4">
        <f t="shared" si="4"/>
        <v>1</v>
      </c>
      <c r="Q21" s="4">
        <f t="shared" si="5"/>
        <v>1</v>
      </c>
      <c r="R21" s="12">
        <f t="shared" si="6"/>
        <v>1</v>
      </c>
    </row>
    <row r="22" spans="1:18">
      <c r="A22">
        <v>21</v>
      </c>
      <c r="B22">
        <f t="shared" si="0"/>
        <v>294.13</v>
      </c>
      <c r="E22">
        <v>59400</v>
      </c>
      <c r="F22" s="1">
        <v>24190000000000</v>
      </c>
      <c r="M22" s="8">
        <f t="shared" si="1"/>
        <v>683.75032769467168</v>
      </c>
      <c r="N22" s="9">
        <f t="shared" si="2"/>
        <v>27.864674152205836</v>
      </c>
      <c r="O22" s="10">
        <f t="shared" si="3"/>
        <v>3265.5582932451593</v>
      </c>
      <c r="P22" s="4">
        <f t="shared" si="4"/>
        <v>1</v>
      </c>
      <c r="Q22" s="4">
        <f t="shared" si="5"/>
        <v>1</v>
      </c>
      <c r="R22" s="12">
        <f t="shared" si="6"/>
        <v>1</v>
      </c>
    </row>
    <row r="23" spans="1:18">
      <c r="A23">
        <v>22</v>
      </c>
      <c r="B23">
        <f t="shared" si="0"/>
        <v>295.13</v>
      </c>
      <c r="E23">
        <v>59400</v>
      </c>
      <c r="F23" s="1">
        <v>24190000000000</v>
      </c>
      <c r="M23" s="8">
        <f t="shared" si="1"/>
        <v>742.40387743488486</v>
      </c>
      <c r="N23" s="9">
        <f t="shared" si="2"/>
        <v>28.407049032044885</v>
      </c>
      <c r="O23" s="10">
        <f t="shared" si="3"/>
        <v>3077.1250480100007</v>
      </c>
      <c r="P23" s="4">
        <f t="shared" si="4"/>
        <v>1</v>
      </c>
      <c r="Q23" s="4">
        <f t="shared" si="5"/>
        <v>1</v>
      </c>
      <c r="R23" s="12">
        <f t="shared" si="6"/>
        <v>1</v>
      </c>
    </row>
    <row r="24" spans="1:18">
      <c r="A24">
        <v>23</v>
      </c>
      <c r="B24">
        <f t="shared" si="0"/>
        <v>296.13</v>
      </c>
      <c r="E24">
        <v>59400</v>
      </c>
      <c r="F24" s="1">
        <v>24190000000000</v>
      </c>
      <c r="M24" s="8">
        <f t="shared" si="1"/>
        <v>805.64092017752</v>
      </c>
      <c r="N24" s="9">
        <f t="shared" si="2"/>
        <v>28.956210772684223</v>
      </c>
      <c r="O24" s="10">
        <f t="shared" si="3"/>
        <v>2900.7291613615935</v>
      </c>
      <c r="P24" s="4">
        <f t="shared" si="4"/>
        <v>1</v>
      </c>
      <c r="Q24" s="4">
        <f t="shared" si="5"/>
        <v>1</v>
      </c>
      <c r="R24" s="12">
        <f t="shared" si="6"/>
        <v>1</v>
      </c>
    </row>
    <row r="25" spans="1:18">
      <c r="A25">
        <v>24</v>
      </c>
      <c r="B25">
        <f t="shared" si="0"/>
        <v>297.13</v>
      </c>
      <c r="E25">
        <v>59400</v>
      </c>
      <c r="F25" s="1">
        <v>24190000000000</v>
      </c>
      <c r="M25" s="8">
        <f t="shared" si="1"/>
        <v>873.78350281958433</v>
      </c>
      <c r="N25" s="9">
        <f t="shared" si="2"/>
        <v>29.512185000920468</v>
      </c>
      <c r="O25" s="10">
        <f t="shared" si="3"/>
        <v>2735.5319227981322</v>
      </c>
      <c r="P25" s="4">
        <f t="shared" si="4"/>
        <v>1</v>
      </c>
      <c r="Q25" s="4">
        <f t="shared" si="5"/>
        <v>1</v>
      </c>
      <c r="R25" s="12">
        <f t="shared" si="6"/>
        <v>1</v>
      </c>
    </row>
    <row r="26" spans="1:18">
      <c r="A26">
        <v>25</v>
      </c>
      <c r="B26">
        <f t="shared" si="0"/>
        <v>298.13</v>
      </c>
      <c r="E26">
        <v>59400</v>
      </c>
      <c r="F26" s="1">
        <v>24190000000000</v>
      </c>
      <c r="M26" s="8">
        <f t="shared" si="1"/>
        <v>947.17365136961246</v>
      </c>
      <c r="N26" s="9">
        <f t="shared" si="2"/>
        <v>30.074996847538976</v>
      </c>
      <c r="O26" s="10">
        <f t="shared" si="3"/>
        <v>2580.757675247422</v>
      </c>
      <c r="P26" s="4">
        <f t="shared" si="4"/>
        <v>1</v>
      </c>
      <c r="Q26" s="4">
        <f t="shared" si="5"/>
        <v>1</v>
      </c>
      <c r="R26" s="12">
        <f t="shared" si="6"/>
        <v>1</v>
      </c>
    </row>
    <row r="27" spans="1:18">
      <c r="A27">
        <v>26</v>
      </c>
      <c r="B27">
        <f t="shared" si="0"/>
        <v>299.13</v>
      </c>
      <c r="E27">
        <v>59400</v>
      </c>
      <c r="F27" s="1">
        <v>24190000000000</v>
      </c>
      <c r="M27" s="8">
        <f t="shared" si="1"/>
        <v>1026.1744361484502</v>
      </c>
      <c r="N27" s="9">
        <f t="shared" si="2"/>
        <v>30.644670947828008</v>
      </c>
      <c r="O27" s="10">
        <f t="shared" si="3"/>
        <v>2435.6887424799088</v>
      </c>
      <c r="P27" s="4">
        <f t="shared" si="4"/>
        <v>1</v>
      </c>
      <c r="Q27" s="4">
        <f t="shared" si="5"/>
        <v>1</v>
      </c>
      <c r="R27" s="12">
        <f t="shared" si="6"/>
        <v>1</v>
      </c>
    </row>
    <row r="28" spans="1:18">
      <c r="A28">
        <v>27</v>
      </c>
      <c r="B28">
        <f t="shared" si="0"/>
        <v>300.13</v>
      </c>
      <c r="E28">
        <v>59400</v>
      </c>
      <c r="F28" s="1">
        <v>24190000000000</v>
      </c>
      <c r="M28" s="8">
        <f t="shared" si="1"/>
        <v>1111.1710836585555</v>
      </c>
      <c r="N28" s="9">
        <f t="shared" si="2"/>
        <v>31.221231442196903</v>
      </c>
      <c r="O28" s="10">
        <f t="shared" si="3"/>
        <v>2299.6607903532122</v>
      </c>
      <c r="P28" s="4">
        <f t="shared" si="4"/>
        <v>1</v>
      </c>
      <c r="Q28" s="4">
        <f t="shared" si="5"/>
        <v>1</v>
      </c>
      <c r="R28" s="12">
        <f t="shared" si="6"/>
        <v>1</v>
      </c>
    </row>
    <row r="29" spans="1:18">
      <c r="A29">
        <v>28</v>
      </c>
      <c r="B29">
        <f t="shared" si="0"/>
        <v>301.13</v>
      </c>
      <c r="E29">
        <v>59400</v>
      </c>
      <c r="F29" s="1">
        <v>24190000000000</v>
      </c>
      <c r="M29" s="8">
        <f t="shared" si="1"/>
        <v>1202.5721366578859</v>
      </c>
      <c r="N29" s="9">
        <f t="shared" si="2"/>
        <v>31.804701976895746</v>
      </c>
      <c r="O29" s="10">
        <f t="shared" si="3"/>
        <v>2172.0585826550064</v>
      </c>
      <c r="P29" s="4">
        <f t="shared" si="4"/>
        <v>1</v>
      </c>
      <c r="Q29" s="4">
        <f t="shared" si="5"/>
        <v>1</v>
      </c>
      <c r="R29" s="12">
        <f t="shared" si="6"/>
        <v>1</v>
      </c>
    </row>
    <row r="30" spans="1:18">
      <c r="A30">
        <v>29</v>
      </c>
      <c r="B30">
        <f t="shared" si="0"/>
        <v>302.13</v>
      </c>
      <c r="E30">
        <v>59400</v>
      </c>
      <c r="F30" s="1">
        <v>24190000000000</v>
      </c>
      <c r="M30" s="8">
        <f t="shared" si="1"/>
        <v>1300.8106640037633</v>
      </c>
      <c r="N30" s="9">
        <f t="shared" si="2"/>
        <v>32.395105704834052</v>
      </c>
      <c r="O30" s="10">
        <f t="shared" si="3"/>
        <v>2052.3120960459651</v>
      </c>
      <c r="P30" s="4">
        <f t="shared" si="4"/>
        <v>1</v>
      </c>
      <c r="Q30" s="4">
        <f t="shared" si="5"/>
        <v>1</v>
      </c>
      <c r="R30" s="12">
        <f t="shared" si="6"/>
        <v>1</v>
      </c>
    </row>
    <row r="31" spans="1:18">
      <c r="A31">
        <v>30</v>
      </c>
      <c r="B31">
        <f t="shared" si="0"/>
        <v>303.13</v>
      </c>
      <c r="E31">
        <v>59400</v>
      </c>
      <c r="F31" s="1">
        <v>24190000000000</v>
      </c>
      <c r="M31" s="8">
        <f t="shared" si="1"/>
        <v>1406.3455218608274</v>
      </c>
      <c r="N31" s="9">
        <f t="shared" si="2"/>
        <v>32.992465286496603</v>
      </c>
      <c r="O31" s="10">
        <f t="shared" si="3"/>
        <v>1939.8929619665671</v>
      </c>
      <c r="P31" s="4">
        <f t="shared" si="4"/>
        <v>1</v>
      </c>
      <c r="Q31" s="4">
        <f t="shared" si="5"/>
        <v>1</v>
      </c>
      <c r="R31" s="12">
        <f t="shared" si="6"/>
        <v>1</v>
      </c>
    </row>
    <row r="32" spans="1:18">
      <c r="A32">
        <v>31</v>
      </c>
      <c r="B32">
        <f t="shared" si="0"/>
        <v>304.13</v>
      </c>
      <c r="E32">
        <v>59400</v>
      </c>
      <c r="F32" s="1">
        <v>24190000000000</v>
      </c>
      <c r="M32" s="8">
        <f t="shared" si="1"/>
        <v>1519.6626678956063</v>
      </c>
      <c r="N32" s="9">
        <f t="shared" si="2"/>
        <v>33.596802890952922</v>
      </c>
      <c r="O32" s="10">
        <f t="shared" si="3"/>
        <v>1834.3112063998324</v>
      </c>
      <c r="P32" s="4">
        <f t="shared" si="4"/>
        <v>1</v>
      </c>
      <c r="Q32" s="4">
        <f t="shared" si="5"/>
        <v>1</v>
      </c>
      <c r="R32" s="12">
        <f t="shared" si="6"/>
        <v>1</v>
      </c>
    </row>
    <row r="33" spans="1:18">
      <c r="A33">
        <v>32</v>
      </c>
      <c r="B33">
        <f t="shared" si="0"/>
        <v>305.13</v>
      </c>
      <c r="E33">
        <v>59400</v>
      </c>
      <c r="F33" s="1">
        <v>24190000000000</v>
      </c>
      <c r="M33" s="8">
        <f t="shared" si="1"/>
        <v>1641.2765301089689</v>
      </c>
      <c r="N33" s="9">
        <f t="shared" si="2"/>
        <v>34.208140196959761</v>
      </c>
      <c r="O33" s="10">
        <f t="shared" si="3"/>
        <v>1735.1122611104406</v>
      </c>
      <c r="P33" s="4">
        <f t="shared" si="4"/>
        <v>1</v>
      </c>
      <c r="Q33" s="4">
        <f t="shared" si="5"/>
        <v>1</v>
      </c>
      <c r="R33" s="12">
        <f t="shared" si="6"/>
        <v>1</v>
      </c>
    </row>
    <row r="34" spans="1:18">
      <c r="A34">
        <v>33</v>
      </c>
      <c r="B34">
        <f t="shared" si="0"/>
        <v>306.13</v>
      </c>
      <c r="E34">
        <v>59400</v>
      </c>
      <c r="F34" s="1">
        <v>24190000000000</v>
      </c>
      <c r="M34" s="8">
        <f t="shared" si="1"/>
        <v>1771.7314319852239</v>
      </c>
      <c r="N34" s="9">
        <f t="shared" si="2"/>
        <v>34.826498394152438</v>
      </c>
      <c r="O34" s="10">
        <f t="shared" si="3"/>
        <v>1641.8742224417331</v>
      </c>
      <c r="P34" s="4">
        <f t="shared" si="4"/>
        <v>1</v>
      </c>
      <c r="Q34" s="4">
        <f t="shared" si="5"/>
        <v>1</v>
      </c>
      <c r="R34" s="12">
        <f t="shared" si="6"/>
        <v>1</v>
      </c>
    </row>
    <row r="35" spans="1:18">
      <c r="A35">
        <v>34</v>
      </c>
      <c r="B35">
        <f t="shared" si="0"/>
        <v>307.13</v>
      </c>
      <c r="E35">
        <v>59400</v>
      </c>
      <c r="F35" s="1">
        <v>24190000000000</v>
      </c>
      <c r="M35" s="8">
        <f t="shared" si="1"/>
        <v>1911.6030756648013</v>
      </c>
      <c r="N35" s="9">
        <f t="shared" si="2"/>
        <v>35.451898184324548</v>
      </c>
      <c r="O35" s="10">
        <f t="shared" si="3"/>
        <v>1554.2053359712763</v>
      </c>
      <c r="P35" s="4">
        <f t="shared" si="4"/>
        <v>1</v>
      </c>
      <c r="Q35" s="4">
        <f t="shared" si="5"/>
        <v>1</v>
      </c>
      <c r="R35" s="12">
        <f t="shared" si="6"/>
        <v>1</v>
      </c>
    </row>
    <row r="36" spans="1:18">
      <c r="A36">
        <v>35</v>
      </c>
      <c r="B36">
        <f t="shared" si="0"/>
        <v>308.13</v>
      </c>
      <c r="E36">
        <v>59400</v>
      </c>
      <c r="F36" s="1">
        <v>24190000000000</v>
      </c>
      <c r="M36" s="8">
        <f t="shared" si="1"/>
        <v>2061.5000848744121</v>
      </c>
      <c r="N36" s="9">
        <f t="shared" si="2"/>
        <v>36.084359782791942</v>
      </c>
      <c r="O36" s="10">
        <f t="shared" si="3"/>
        <v>1471.7416873295565</v>
      </c>
      <c r="P36" s="4">
        <f t="shared" si="4"/>
        <v>1</v>
      </c>
      <c r="Q36" s="4">
        <f t="shared" si="5"/>
        <v>1</v>
      </c>
      <c r="R36" s="12">
        <f t="shared" si="6"/>
        <v>1</v>
      </c>
    </row>
    <row r="37" spans="1:18">
      <c r="A37">
        <v>36</v>
      </c>
      <c r="B37">
        <f t="shared" si="0"/>
        <v>309.13</v>
      </c>
      <c r="E37">
        <v>59400</v>
      </c>
      <c r="F37" s="1">
        <v>24190000000000</v>
      </c>
      <c r="M37" s="8">
        <f t="shared" si="1"/>
        <v>2222.0656093758425</v>
      </c>
      <c r="N37" s="9">
        <f t="shared" si="2"/>
        <v>36.723902919840818</v>
      </c>
      <c r="O37" s="10">
        <f t="shared" si="3"/>
        <v>1394.1450812955989</v>
      </c>
      <c r="P37" s="4">
        <f t="shared" si="4"/>
        <v>1</v>
      </c>
      <c r="Q37" s="4">
        <f t="shared" si="5"/>
        <v>1</v>
      </c>
      <c r="R37" s="12">
        <f t="shared" si="6"/>
        <v>1</v>
      </c>
    </row>
    <row r="38" spans="1:18">
      <c r="A38">
        <v>37</v>
      </c>
      <c r="B38">
        <f t="shared" si="0"/>
        <v>310.13</v>
      </c>
      <c r="E38">
        <v>59400</v>
      </c>
      <c r="F38" s="1">
        <v>24190000000000</v>
      </c>
      <c r="M38" s="8">
        <f t="shared" si="1"/>
        <v>2393.9789927207162</v>
      </c>
      <c r="N38" s="9">
        <f t="shared" si="2"/>
        <v>37.370546842255408</v>
      </c>
      <c r="O38" s="10">
        <f t="shared" si="3"/>
        <v>1321.1010929184993</v>
      </c>
      <c r="P38" s="4">
        <f t="shared" si="4"/>
        <v>1</v>
      </c>
      <c r="Q38" s="4">
        <f t="shared" si="5"/>
        <v>1</v>
      </c>
      <c r="R38" s="12">
        <f t="shared" si="6"/>
        <v>1</v>
      </c>
    </row>
    <row r="39" spans="1:18">
      <c r="A39">
        <v>38</v>
      </c>
      <c r="B39">
        <f t="shared" si="0"/>
        <v>311.13</v>
      </c>
      <c r="E39">
        <v>59400</v>
      </c>
      <c r="F39" s="1">
        <v>24190000000000</v>
      </c>
      <c r="M39" s="8">
        <f t="shared" si="1"/>
        <v>2577.9575051252887</v>
      </c>
      <c r="N39" s="9">
        <f t="shared" si="2"/>
        <v>38.024310314925359</v>
      </c>
      <c r="O39" s="10">
        <f t="shared" si="3"/>
        <v>1252.3172758917246</v>
      </c>
      <c r="P39" s="4">
        <f t="shared" si="4"/>
        <v>1</v>
      </c>
      <c r="Q39" s="4">
        <f t="shared" si="5"/>
        <v>1</v>
      </c>
      <c r="R39" s="12">
        <f t="shared" si="6"/>
        <v>1</v>
      </c>
    </row>
    <row r="40" spans="1:18">
      <c r="A40">
        <v>39</v>
      </c>
      <c r="B40">
        <f t="shared" si="0"/>
        <v>312.13</v>
      </c>
      <c r="E40">
        <v>59400</v>
      </c>
      <c r="F40" s="1">
        <v>24190000000000</v>
      </c>
      <c r="M40" s="8">
        <f t="shared" si="1"/>
        <v>2774.7581433040073</v>
      </c>
      <c r="N40" s="9">
        <f t="shared" si="2"/>
        <v>38.685211622528719</v>
      </c>
      <c r="O40" s="10">
        <f t="shared" si="3"/>
        <v>1187.5215147443714</v>
      </c>
      <c r="P40" s="4">
        <f t="shared" si="4"/>
        <v>1</v>
      </c>
      <c r="Q40" s="4">
        <f t="shared" si="5"/>
        <v>1</v>
      </c>
      <c r="R40" s="12">
        <f t="shared" si="6"/>
        <v>1</v>
      </c>
    </row>
    <row r="41" spans="1:18">
      <c r="A41">
        <v>40</v>
      </c>
      <c r="B41">
        <f t="shared" si="0"/>
        <v>313.13</v>
      </c>
      <c r="E41">
        <v>59400</v>
      </c>
      <c r="F41" s="1">
        <v>24190000000000</v>
      </c>
      <c r="M41" s="8">
        <f t="shared" si="1"/>
        <v>2985.1794991269462</v>
      </c>
      <c r="N41" s="9">
        <f t="shared" si="2"/>
        <v>39.353268571289654</v>
      </c>
      <c r="O41" s="10">
        <f t="shared" si="3"/>
        <v>1126.4605086231827</v>
      </c>
      <c r="P41" s="4">
        <f t="shared" si="4"/>
        <v>1</v>
      </c>
      <c r="Q41" s="4">
        <f t="shared" si="5"/>
        <v>1</v>
      </c>
      <c r="R41" s="12">
        <f t="shared" si="6"/>
        <v>1</v>
      </c>
    </row>
    <row r="42" spans="1:18">
      <c r="A42">
        <v>41</v>
      </c>
      <c r="B42">
        <f t="shared" si="0"/>
        <v>314.13</v>
      </c>
      <c r="E42">
        <v>59400</v>
      </c>
      <c r="F42" s="1">
        <v>24190000000000</v>
      </c>
      <c r="M42" s="8">
        <f t="shared" si="1"/>
        <v>3210.0636989896525</v>
      </c>
      <c r="N42" s="9">
        <f t="shared" si="2"/>
        <v>40.028498490808502</v>
      </c>
      <c r="O42" s="10">
        <f t="shared" si="3"/>
        <v>1068.8983755350446</v>
      </c>
      <c r="P42" s="4">
        <f t="shared" si="4"/>
        <v>1</v>
      </c>
      <c r="Q42" s="4">
        <f t="shared" si="5"/>
        <v>1</v>
      </c>
      <c r="R42" s="12">
        <f t="shared" si="6"/>
        <v>1</v>
      </c>
    </row>
    <row r="43" spans="1:18">
      <c r="A43">
        <v>42</v>
      </c>
      <c r="B43">
        <f t="shared" si="0"/>
        <v>315.13</v>
      </c>
      <c r="E43">
        <v>59400</v>
      </c>
      <c r="F43" s="1">
        <v>24190000000000</v>
      </c>
      <c r="M43" s="8">
        <f t="shared" si="1"/>
        <v>3450.2984158089248</v>
      </c>
      <c r="N43" s="9">
        <f t="shared" si="2"/>
        <v>40.710918235961465</v>
      </c>
      <c r="O43" s="10">
        <f t="shared" si="3"/>
        <v>1014.6153669119818</v>
      </c>
      <c r="P43" s="4">
        <f t="shared" si="4"/>
        <v>1</v>
      </c>
      <c r="Q43" s="4">
        <f t="shared" si="5"/>
        <v>1</v>
      </c>
      <c r="R43" s="12">
        <f t="shared" si="6"/>
        <v>1</v>
      </c>
    </row>
    <row r="44" spans="1:18">
      <c r="A44">
        <v>43</v>
      </c>
      <c r="B44">
        <f t="shared" si="0"/>
        <v>316.13</v>
      </c>
      <c r="E44">
        <v>59400</v>
      </c>
      <c r="F44" s="1">
        <v>24190000000000</v>
      </c>
      <c r="M44" s="8">
        <f t="shared" si="1"/>
        <v>3706.8189555810418</v>
      </c>
      <c r="N44" s="9">
        <f t="shared" si="2"/>
        <v>41.400544188868857</v>
      </c>
      <c r="O44" s="10">
        <f t="shared" si="3"/>
        <v>963.40668326028117</v>
      </c>
      <c r="P44" s="4">
        <f t="shared" si="4"/>
        <v>1</v>
      </c>
      <c r="Q44" s="4">
        <f t="shared" si="5"/>
        <v>1</v>
      </c>
      <c r="R44" s="12">
        <f t="shared" si="6"/>
        <v>1</v>
      </c>
    </row>
    <row r="45" spans="1:18">
      <c r="A45">
        <v>44</v>
      </c>
      <c r="B45">
        <f t="shared" si="0"/>
        <v>317.13</v>
      </c>
      <c r="E45">
        <v>59400</v>
      </c>
      <c r="F45" s="1">
        <v>24190000000000</v>
      </c>
      <c r="M45" s="8">
        <f t="shared" si="1"/>
        <v>3980.610420462071</v>
      </c>
      <c r="N45" s="9">
        <f t="shared" si="2"/>
        <v>42.097392260929041</v>
      </c>
      <c r="O45" s="10">
        <f t="shared" si="3"/>
        <v>915.08138247123543</v>
      </c>
      <c r="P45" s="4">
        <f t="shared" si="4"/>
        <v>1</v>
      </c>
      <c r="Q45" s="4">
        <f t="shared" si="5"/>
        <v>1</v>
      </c>
      <c r="R45" s="12">
        <f t="shared" si="6"/>
        <v>1</v>
      </c>
    </row>
    <row r="46" spans="1:18">
      <c r="A46">
        <v>45</v>
      </c>
      <c r="B46">
        <f t="shared" si="0"/>
        <v>318.13</v>
      </c>
      <c r="E46">
        <v>59400</v>
      </c>
      <c r="F46" s="1">
        <v>24190000000000</v>
      </c>
      <c r="M46" s="8">
        <f t="shared" si="1"/>
        <v>4272.7099503521886</v>
      </c>
      <c r="N46" s="9">
        <f t="shared" si="2"/>
        <v>42.8014778949168</v>
      </c>
      <c r="O46" s="10">
        <f t="shared" si="3"/>
        <v>869.46137311085033</v>
      </c>
      <c r="P46" s="4">
        <f t="shared" si="4"/>
        <v>1</v>
      </c>
      <c r="Q46" s="4">
        <f t="shared" si="5"/>
        <v>1</v>
      </c>
      <c r="R46" s="12">
        <f t="shared" si="6"/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6"/>
  <sheetViews>
    <sheetView topLeftCell="C1" zoomScale="85" zoomScaleNormal="85" workbookViewId="0">
      <selection activeCell="S5" sqref="S5"/>
    </sheetView>
  </sheetViews>
  <sheetFormatPr defaultRowHeight="15"/>
  <cols>
    <col min="4" max="4" width="10.7109375" style="12" customWidth="1"/>
  </cols>
  <sheetData>
    <row r="1" spans="1:6">
      <c r="A1" t="s">
        <v>31</v>
      </c>
      <c r="B1" t="s">
        <v>1</v>
      </c>
      <c r="C1" t="s">
        <v>47</v>
      </c>
      <c r="D1" s="11" t="s">
        <v>48</v>
      </c>
      <c r="E1" t="s">
        <v>49</v>
      </c>
      <c r="F1" t="s">
        <v>50</v>
      </c>
    </row>
    <row r="2" spans="1:6">
      <c r="A2">
        <v>1</v>
      </c>
      <c r="B2">
        <f>A2+273.13</f>
        <v>274.13</v>
      </c>
      <c r="C2">
        <v>1.0849716818579853</v>
      </c>
      <c r="D2" s="12">
        <v>1.0616761632654994</v>
      </c>
      <c r="E2">
        <v>1.0426246985598477</v>
      </c>
      <c r="F2">
        <v>1.0164893012773204</v>
      </c>
    </row>
    <row r="3" spans="1:6">
      <c r="A3">
        <v>2</v>
      </c>
      <c r="B3">
        <f t="shared" ref="B3:B46" si="0">A3+273.13</f>
        <v>275.13</v>
      </c>
      <c r="C3">
        <v>1.0990330417785255</v>
      </c>
      <c r="D3" s="12">
        <v>1.0716280120350192</v>
      </c>
      <c r="E3">
        <v>1.0493595496972408</v>
      </c>
      <c r="F3">
        <v>1.0190193392550679</v>
      </c>
    </row>
    <row r="4" spans="1:6">
      <c r="A4">
        <v>3</v>
      </c>
      <c r="B4">
        <f t="shared" si="0"/>
        <v>276.13</v>
      </c>
      <c r="C4">
        <v>1.1151207544322226</v>
      </c>
      <c r="D4" s="12">
        <v>1.0829279154160287</v>
      </c>
      <c r="E4">
        <v>1.0569596950621345</v>
      </c>
      <c r="F4">
        <v>1.0218505689158144</v>
      </c>
    </row>
    <row r="5" spans="1:6">
      <c r="A5">
        <v>4</v>
      </c>
      <c r="B5">
        <f t="shared" si="0"/>
        <v>277.13</v>
      </c>
      <c r="C5">
        <v>1.1334471920253884</v>
      </c>
      <c r="D5" s="12">
        <v>1.0956897015589198</v>
      </c>
      <c r="E5">
        <v>1.0654835794578807</v>
      </c>
      <c r="F5">
        <v>1.0249962025499806</v>
      </c>
    </row>
    <row r="6" spans="1:6">
      <c r="A6">
        <v>5</v>
      </c>
      <c r="B6">
        <f t="shared" si="0"/>
        <v>278.13</v>
      </c>
      <c r="C6">
        <v>1.1542247927740248</v>
      </c>
      <c r="D6" s="12">
        <v>1.1100178716847502</v>
      </c>
      <c r="E6">
        <v>1.0749793032114592</v>
      </c>
      <c r="F6">
        <v>1.0284640397788563</v>
      </c>
    </row>
    <row r="7" spans="1:6">
      <c r="A7">
        <v>6</v>
      </c>
      <c r="B7">
        <f t="shared" si="0"/>
        <v>279.13</v>
      </c>
      <c r="C7">
        <v>1.1776588489543705</v>
      </c>
      <c r="D7" s="12">
        <v>1.1260015227001483</v>
      </c>
      <c r="E7">
        <v>1.085480460953353</v>
      </c>
      <c r="F7">
        <v>1.0322550707659799</v>
      </c>
    </row>
    <row r="8" spans="1:6">
      <c r="A8">
        <v>7</v>
      </c>
      <c r="B8">
        <f t="shared" si="0"/>
        <v>280.13</v>
      </c>
      <c r="C8">
        <v>1.2039385737310995</v>
      </c>
      <c r="D8" s="12">
        <v>1.1437075206545089</v>
      </c>
      <c r="E8">
        <v>1.0970018235346239</v>
      </c>
      <c r="F8">
        <v>1.036362207919842</v>
      </c>
    </row>
    <row r="9" spans="1:6">
      <c r="A9">
        <v>8</v>
      </c>
      <c r="B9">
        <f t="shared" si="0"/>
        <v>281.13</v>
      </c>
      <c r="C9">
        <v>1.2332265442961472</v>
      </c>
      <c r="D9" s="12">
        <v>1.1631732618411832</v>
      </c>
      <c r="E9">
        <v>1.1095351981411892</v>
      </c>
      <c r="F9">
        <v>1.0407692962504183</v>
      </c>
    </row>
    <row r="10" spans="1:6">
      <c r="A10">
        <v>9</v>
      </c>
      <c r="B10">
        <f t="shared" si="0"/>
        <v>282.13</v>
      </c>
      <c r="C10">
        <v>1.2656468249059019</v>
      </c>
      <c r="D10" s="12">
        <v>1.1843995216977672</v>
      </c>
      <c r="E10">
        <v>1.123045885908982</v>
      </c>
      <c r="F10">
        <v>1.0454505585049092</v>
      </c>
    </row>
    <row r="11" spans="1:6">
      <c r="A11">
        <v>10</v>
      </c>
      <c r="B11">
        <f t="shared" si="0"/>
        <v>283.13</v>
      </c>
      <c r="C11">
        <v>1.3012723252139313</v>
      </c>
      <c r="D11" s="12">
        <v>1.207344042012704</v>
      </c>
      <c r="E11">
        <v>1.1374702034836515</v>
      </c>
      <c r="F11">
        <v>1.0503706132614103</v>
      </c>
    </row>
    <row r="12" spans="1:6">
      <c r="A12">
        <v>11</v>
      </c>
      <c r="B12">
        <f t="shared" si="0"/>
        <v>284.13</v>
      </c>
      <c r="C12">
        <v>1.3401122235810157</v>
      </c>
      <c r="D12" s="12">
        <v>1.2319166101717887</v>
      </c>
      <c r="E12">
        <v>1.1527145220897494</v>
      </c>
      <c r="F12">
        <v>1.055485158759734</v>
      </c>
    </row>
    <row r="13" spans="1:6">
      <c r="A13">
        <v>12</v>
      </c>
      <c r="B13">
        <f t="shared" si="0"/>
        <v>285.13</v>
      </c>
      <c r="C13">
        <v>1.382100541803269</v>
      </c>
      <c r="D13" s="12">
        <v>1.2579764025398037</v>
      </c>
      <c r="E13">
        <v>1.1686561879663466</v>
      </c>
      <c r="F13">
        <v>1.0607423447427673</v>
      </c>
    </row>
    <row r="14" spans="1:6">
      <c r="A14">
        <v>13</v>
      </c>
      <c r="B14">
        <f t="shared" si="0"/>
        <v>286.13</v>
      </c>
      <c r="C14">
        <v>1.4270871421235933</v>
      </c>
      <c r="D14" s="12">
        <v>1.2853322655097714</v>
      </c>
      <c r="E14">
        <v>1.1851465181899272</v>
      </c>
      <c r="F14">
        <v>1.0660847683201939</v>
      </c>
    </row>
    <row r="15" spans="1:6">
      <c r="A15">
        <v>14</v>
      </c>
      <c r="B15">
        <f t="shared" si="0"/>
        <v>287.13</v>
      </c>
      <c r="C15">
        <v>1.4748324677155571</v>
      </c>
      <c r="D15" s="12">
        <v>1.3137463775705243</v>
      </c>
      <c r="E15">
        <v>1.2020158317089786</v>
      </c>
      <c r="F15">
        <v>1.0714519431390537</v>
      </c>
    </row>
    <row r="16" spans="1:6">
      <c r="A16">
        <v>15</v>
      </c>
      <c r="B16">
        <f t="shared" si="0"/>
        <v>288.13</v>
      </c>
      <c r="C16">
        <v>1.6816420607363551</v>
      </c>
      <c r="D16" s="12">
        <v>1.4299431903484043</v>
      </c>
      <c r="E16">
        <v>1.2683796528131979</v>
      </c>
      <c r="F16">
        <v>1.0916540083795037</v>
      </c>
    </row>
    <row r="17" spans="1:6">
      <c r="A17">
        <v>16</v>
      </c>
      <c r="B17">
        <f t="shared" si="0"/>
        <v>289.13</v>
      </c>
      <c r="C17">
        <v>1.7104193490651978</v>
      </c>
      <c r="D17" s="12">
        <v>1.445280675568976</v>
      </c>
      <c r="E17">
        <v>1.2768378189421092</v>
      </c>
      <c r="F17">
        <v>1.0941292121793866</v>
      </c>
    </row>
    <row r="18" spans="1:6">
      <c r="A18">
        <v>17</v>
      </c>
      <c r="B18">
        <f t="shared" si="0"/>
        <v>290.13</v>
      </c>
      <c r="C18">
        <v>1.7391679690271606</v>
      </c>
      <c r="D18" s="12">
        <v>1.4604117532009411</v>
      </c>
      <c r="E18">
        <v>1.2851158757011858</v>
      </c>
      <c r="F18">
        <v>1.0965308414460497</v>
      </c>
    </row>
    <row r="19" spans="1:6">
      <c r="A19">
        <v>18</v>
      </c>
      <c r="B19">
        <f t="shared" si="0"/>
        <v>291.13</v>
      </c>
      <c r="C19">
        <v>1.7678047178727812</v>
      </c>
      <c r="D19" s="12">
        <v>1.4752975576010228</v>
      </c>
      <c r="E19">
        <v>1.293196262004688</v>
      </c>
      <c r="F19">
        <v>1.0988554666812143</v>
      </c>
    </row>
    <row r="20" spans="1:6">
      <c r="A20">
        <v>19</v>
      </c>
      <c r="B20">
        <f t="shared" si="0"/>
        <v>292.13</v>
      </c>
      <c r="C20">
        <v>1.7962485970413473</v>
      </c>
      <c r="D20" s="12">
        <v>1.4899023366354551</v>
      </c>
      <c r="E20">
        <v>1.3010636137412848</v>
      </c>
      <c r="F20">
        <v>1.1011003781011028</v>
      </c>
    </row>
    <row r="21" spans="1:6">
      <c r="A21">
        <v>20</v>
      </c>
      <c r="B21" s="2">
        <f t="shared" si="0"/>
        <v>293.13</v>
      </c>
      <c r="C21">
        <v>1.8244216837340681</v>
      </c>
      <c r="D21" s="12">
        <v>1.5041937046837097</v>
      </c>
      <c r="E21">
        <v>1.3087047947928525</v>
      </c>
      <c r="F21">
        <v>1.1032635577033445</v>
      </c>
    </row>
    <row r="22" spans="1:6">
      <c r="A22">
        <v>21</v>
      </c>
      <c r="B22">
        <f t="shared" si="0"/>
        <v>294.13</v>
      </c>
      <c r="C22">
        <v>1.8522499190868218</v>
      </c>
      <c r="D22" s="12">
        <v>1.5181428219908788</v>
      </c>
      <c r="E22">
        <v>1.3161088879480232</v>
      </c>
      <c r="F22">
        <v>1.1053436426858749</v>
      </c>
    </row>
    <row r="23" spans="1:6">
      <c r="A23">
        <v>22</v>
      </c>
      <c r="B23">
        <f t="shared" si="0"/>
        <v>295.13</v>
      </c>
      <c r="C23">
        <v>1.8796637978231303</v>
      </c>
      <c r="D23" s="12">
        <v>1.5317245017869923</v>
      </c>
      <c r="E23">
        <v>1.3232671497811295</v>
      </c>
      <c r="F23">
        <v>1.1073398820499549</v>
      </c>
    </row>
    <row r="24" spans="1:6">
      <c r="A24">
        <v>23</v>
      </c>
      <c r="B24">
        <f t="shared" si="0"/>
        <v>296.13</v>
      </c>
      <c r="C24">
        <v>1.9065989482117782</v>
      </c>
      <c r="D24" s="12">
        <v>1.5449172487117551</v>
      </c>
      <c r="E24">
        <v>1.3301729342106423</v>
      </c>
      <c r="F24">
        <v>1.1092520881758174</v>
      </c>
    </row>
    <row r="25" spans="1:6">
      <c r="A25">
        <v>24</v>
      </c>
      <c r="B25">
        <f t="shared" si="0"/>
        <v>297.13</v>
      </c>
      <c r="C25">
        <v>1.9329965952833934</v>
      </c>
      <c r="D25" s="12">
        <v>1.5577032338394914</v>
      </c>
      <c r="E25">
        <v>1.3368215898297815</v>
      </c>
      <c r="F25">
        <v>1.1110805850557373</v>
      </c>
    </row>
    <row r="26" spans="1:6">
      <c r="A26">
        <v>25</v>
      </c>
      <c r="B26">
        <f t="shared" si="0"/>
        <v>298.13</v>
      </c>
      <c r="C26">
        <v>1.9588039043578522</v>
      </c>
      <c r="D26" s="12">
        <v>1.5700682129506387</v>
      </c>
      <c r="E26">
        <v>1.3432103362365786</v>
      </c>
      <c r="F26">
        <v>1.1128261547204996</v>
      </c>
    </row>
    <row r="27" spans="1:6">
      <c r="A27">
        <v>26</v>
      </c>
      <c r="B27">
        <f t="shared" si="0"/>
        <v>299.13</v>
      </c>
      <c r="C27">
        <v>1.9839742058017549</v>
      </c>
      <c r="D27" s="12">
        <v>1.5820013956308041</v>
      </c>
      <c r="E27">
        <v>1.3493381245122478</v>
      </c>
      <c r="F27">
        <v>1.1144899832159141</v>
      </c>
    </row>
    <row r="28" spans="1:6">
      <c r="A28">
        <v>27</v>
      </c>
      <c r="B28">
        <f t="shared" si="0"/>
        <v>300.13</v>
      </c>
      <c r="C28">
        <v>2.0084671054094798</v>
      </c>
      <c r="D28" s="12">
        <v>1.5934952733100693</v>
      </c>
      <c r="E28">
        <v>1.3552054867430952</v>
      </c>
      <c r="F28">
        <v>1.1160736072895976</v>
      </c>
    </row>
    <row r="29" spans="1:6">
      <c r="A29">
        <v>28</v>
      </c>
      <c r="B29">
        <f t="shared" si="0"/>
        <v>301.13</v>
      </c>
      <c r="C29">
        <v>2.032248487759166</v>
      </c>
      <c r="D29" s="12">
        <v>1.6045454145177567</v>
      </c>
      <c r="E29">
        <v>1.3608143790926932</v>
      </c>
      <c r="F29">
        <v>1.1175788627463055</v>
      </c>
    </row>
    <row r="30" spans="1:6">
      <c r="A30">
        <v>29</v>
      </c>
      <c r="B30">
        <f t="shared" si="0"/>
        <v>302.13</v>
      </c>
      <c r="C30">
        <v>2.0552904222586008</v>
      </c>
      <c r="D30" s="12">
        <v>1.6151502354702767</v>
      </c>
      <c r="E30">
        <v>1.3661680224479515</v>
      </c>
      <c r="F30">
        <v>1.1190078352320743</v>
      </c>
    </row>
    <row r="31" spans="1:6">
      <c r="A31">
        <v>30</v>
      </c>
      <c r="B31">
        <f t="shared" si="0"/>
        <v>303.13</v>
      </c>
      <c r="C31">
        <v>2.0775709833300287</v>
      </c>
      <c r="D31" s="12">
        <v>1.6253107536896221</v>
      </c>
      <c r="E31">
        <v>1.3712707441223482</v>
      </c>
      <c r="F31">
        <v>1.1203628140206618</v>
      </c>
    </row>
    <row r="32" spans="1:6">
      <c r="A32">
        <v>31</v>
      </c>
      <c r="B32">
        <f t="shared" si="0"/>
        <v>304.13</v>
      </c>
      <c r="C32">
        <v>2.0990739972922103</v>
      </c>
      <c r="D32" s="12">
        <v>1.6350303317290116</v>
      </c>
      <c r="E32">
        <v>1.3761278235349523</v>
      </c>
      <c r="F32">
        <v>1.1216462492053472</v>
      </c>
    </row>
    <row r="33" spans="1:6">
      <c r="A33">
        <v>32</v>
      </c>
      <c r="B33">
        <f t="shared" si="0"/>
        <v>305.13</v>
      </c>
      <c r="C33">
        <v>2.1197887290202644</v>
      </c>
      <c r="D33" s="12">
        <v>1.6443144173206972</v>
      </c>
      <c r="E33">
        <v>1.3807453442224837</v>
      </c>
      <c r="F33">
        <v>1.1228607125483316</v>
      </c>
    </row>
    <row r="34" spans="1:6">
      <c r="A34">
        <v>33</v>
      </c>
      <c r="B34">
        <f t="shared" si="0"/>
        <v>306.13</v>
      </c>
      <c r="C34">
        <v>2.1397095214616133</v>
      </c>
      <c r="D34" s="12">
        <v>1.6531702854151078</v>
      </c>
      <c r="E34">
        <v>1.3851300540050899</v>
      </c>
      <c r="F34">
        <v>1.1240088621103965</v>
      </c>
    </row>
    <row r="35" spans="1:6">
      <c r="A35">
        <v>34</v>
      </c>
      <c r="B35">
        <f t="shared" si="0"/>
        <v>307.13</v>
      </c>
      <c r="C35">
        <v>2.1588354006400148</v>
      </c>
      <c r="D35" s="12">
        <v>1.6616067866998407</v>
      </c>
      <c r="E35">
        <v>1.3892892346307479</v>
      </c>
      <c r="F35">
        <v>1.1250934106753725</v>
      </c>
    </row>
    <row r="36" spans="1:6">
      <c r="A36">
        <v>35</v>
      </c>
      <c r="B36">
        <f t="shared" si="0"/>
        <v>308.13</v>
      </c>
      <c r="C36">
        <v>2.1771696579778843</v>
      </c>
      <c r="D36" s="12">
        <v>1.6696341063126057</v>
      </c>
      <c r="E36">
        <v>1.3932305817787189</v>
      </c>
      <c r="F36">
        <v>1.1261170978966748</v>
      </c>
    </row>
    <row r="37" spans="1:6">
      <c r="A37">
        <v>36</v>
      </c>
      <c r="B37">
        <f t="shared" si="0"/>
        <v>309.13</v>
      </c>
      <c r="C37">
        <v>2.1947194207012344</v>
      </c>
      <c r="D37" s="12">
        <v>1.6772635356266739</v>
      </c>
      <c r="E37">
        <v>1.3969620959152593</v>
      </c>
      <c r="F37">
        <v>1.1270826660251934</v>
      </c>
    </row>
    <row r="38" spans="1:6">
      <c r="A38">
        <v>37</v>
      </c>
      <c r="B38">
        <f t="shared" si="0"/>
        <v>310.13</v>
      </c>
      <c r="C38">
        <v>2.21149521984885</v>
      </c>
      <c r="D38" s="12">
        <v>1.6845072592144597</v>
      </c>
      <c r="E38">
        <v>1.400491984166915</v>
      </c>
      <c r="F38">
        <v>1.1279928390272951</v>
      </c>
    </row>
    <row r="39" spans="1:6">
      <c r="A39">
        <v>38</v>
      </c>
      <c r="B39">
        <f t="shared" si="0"/>
        <v>311.13</v>
      </c>
      <c r="C39">
        <v>2.227510564067392</v>
      </c>
      <c r="D39" s="12">
        <v>1.6913781584006786</v>
      </c>
      <c r="E39">
        <v>1.4038285731072564</v>
      </c>
      <c r="F39">
        <v>1.1288503048664498</v>
      </c>
    </row>
    <row r="40" spans="1:6">
      <c r="A40">
        <v>39</v>
      </c>
      <c r="B40">
        <f t="shared" si="0"/>
        <v>312.13</v>
      </c>
      <c r="C40">
        <v>2.2427815260054618</v>
      </c>
      <c r="D40" s="12">
        <v>1.6978896322100094</v>
      </c>
      <c r="E40">
        <v>1.4069802321386589</v>
      </c>
      <c r="F40">
        <v>1.1296577006997475</v>
      </c>
    </row>
    <row r="41" spans="1:6">
      <c r="A41">
        <v>40</v>
      </c>
      <c r="B41">
        <f t="shared" si="0"/>
        <v>313.13</v>
      </c>
      <c r="C41">
        <v>2.2573263467790592</v>
      </c>
      <c r="D41" s="12">
        <v>1.704055435998824</v>
      </c>
      <c r="E41">
        <v>1.4099553069871085</v>
      </c>
      <c r="F41">
        <v>1.130417600729188</v>
      </c>
    </row>
    <row r="42" spans="1:6">
      <c r="A42">
        <v>41</v>
      </c>
      <c r="B42">
        <f t="shared" si="0"/>
        <v>314.13</v>
      </c>
      <c r="C42">
        <v>2.2711650627115909</v>
      </c>
      <c r="D42" s="12">
        <v>1.7098895376349137</v>
      </c>
      <c r="E42">
        <v>1.412762062709255</v>
      </c>
      <c r="F42">
        <v>1.1311325064449413</v>
      </c>
    </row>
    <row r="43" spans="1:6">
      <c r="A43">
        <v>42</v>
      </c>
      <c r="B43">
        <f t="shared" si="0"/>
        <v>315.13</v>
      </c>
      <c r="C43">
        <v>2.2843191573858315</v>
      </c>
      <c r="D43" s="12">
        <v>1.7154059907488186</v>
      </c>
      <c r="E43">
        <v>1.4154086355311919</v>
      </c>
      <c r="F43">
        <v>1.1318048390019744</v>
      </c>
    </row>
    <row r="44" spans="1:6">
      <c r="A44">
        <v>43</v>
      </c>
      <c r="B44">
        <f t="shared" si="0"/>
        <v>316.13</v>
      </c>
      <c r="C44">
        <v>2.2968112410030495</v>
      </c>
      <c r="D44" s="12">
        <v>1.7206188243182599</v>
      </c>
      <c r="E44">
        <v>1.4179029927915028</v>
      </c>
      <c r="F44">
        <v>1.1324369334808082</v>
      </c>
    </row>
    <row r="45" spans="1:6">
      <c r="A45">
        <v>44</v>
      </c>
      <c r="B45">
        <f t="shared" si="0"/>
        <v>317.13</v>
      </c>
      <c r="C45">
        <v>2.3086647581372977</v>
      </c>
      <c r="D45" s="12">
        <v>1.7255419476549965</v>
      </c>
      <c r="E45">
        <v>1.4202529002412398</v>
      </c>
      <c r="F45">
        <v>1.1330310347962775</v>
      </c>
    </row>
    <row r="46" spans="1:6">
      <c r="A46">
        <v>45</v>
      </c>
      <c r="B46">
        <f t="shared" si="0"/>
        <v>318.13</v>
      </c>
      <c r="C46">
        <v>2.3199037242035381</v>
      </c>
      <c r="D46" s="12">
        <v>1.7301890697320621</v>
      </c>
      <c r="E46">
        <v>1.4224658959552325</v>
      </c>
      <c r="F46">
        <v>1.1335892950338029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U47"/>
  <sheetViews>
    <sheetView zoomScaleNormal="100" workbookViewId="0">
      <selection activeCell="Y9" sqref="Y9"/>
    </sheetView>
  </sheetViews>
  <sheetFormatPr defaultRowHeight="15"/>
  <cols>
    <col min="1" max="1" width="9.140625" style="13"/>
    <col min="2" max="2" width="12" style="13" bestFit="1" customWidth="1"/>
    <col min="3" max="3" width="12" style="14" bestFit="1" customWidth="1"/>
    <col min="4" max="5" width="12" style="13" bestFit="1" customWidth="1"/>
    <col min="6" max="9" width="12" style="13" customWidth="1"/>
    <col min="10" max="12" width="9.140625" style="13"/>
    <col min="13" max="13" width="18.42578125" style="13" bestFit="1" customWidth="1"/>
    <col min="14" max="21" width="12.42578125" style="13" bestFit="1" customWidth="1"/>
    <col min="22" max="16384" width="9.140625" style="13"/>
  </cols>
  <sheetData>
    <row r="1" spans="1:21">
      <c r="A1" s="13" t="s">
        <v>31</v>
      </c>
      <c r="B1" s="13" t="s">
        <v>32</v>
      </c>
      <c r="C1" s="14" t="s">
        <v>35</v>
      </c>
      <c r="D1" s="13" t="s">
        <v>33</v>
      </c>
      <c r="E1" s="13" t="s">
        <v>34</v>
      </c>
      <c r="F1" s="13" t="s">
        <v>36</v>
      </c>
      <c r="G1" s="13" t="s">
        <v>37</v>
      </c>
      <c r="H1" s="13" t="s">
        <v>38</v>
      </c>
      <c r="I1" s="13" t="s">
        <v>39</v>
      </c>
      <c r="J1" s="13" t="s">
        <v>40</v>
      </c>
      <c r="K1" s="13" t="s">
        <v>41</v>
      </c>
      <c r="L1" s="13" t="s">
        <v>42</v>
      </c>
      <c r="M1" s="13" t="s">
        <v>55</v>
      </c>
      <c r="N1" s="13" t="s">
        <v>43</v>
      </c>
      <c r="O1" s="13" t="s">
        <v>44</v>
      </c>
      <c r="P1" s="13" t="s">
        <v>45</v>
      </c>
      <c r="Q1" s="13" t="s">
        <v>46</v>
      </c>
      <c r="R1" s="13" t="s">
        <v>54</v>
      </c>
      <c r="S1" s="13" t="s">
        <v>53</v>
      </c>
      <c r="T1" s="13" t="s">
        <v>51</v>
      </c>
      <c r="U1" s="13" t="s">
        <v>52</v>
      </c>
    </row>
    <row r="2" spans="1:21">
      <c r="A2" s="13">
        <v>0</v>
      </c>
      <c r="B2" s="13">
        <v>1.0849716818579853</v>
      </c>
      <c r="C2" s="14">
        <v>1.0616761632654994</v>
      </c>
      <c r="J2" s="13">
        <v>0</v>
      </c>
      <c r="K2" s="13">
        <v>18</v>
      </c>
      <c r="L2" s="13">
        <v>35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</row>
    <row r="3" spans="1:21">
      <c r="A3" s="13">
        <v>1</v>
      </c>
      <c r="B3" s="13">
        <v>1.0849716818579853</v>
      </c>
      <c r="C3" s="14">
        <v>1.0616761632654994</v>
      </c>
      <c r="D3" s="13">
        <v>1.0426246985598477</v>
      </c>
      <c r="E3" s="13">
        <v>1.0164893012773204</v>
      </c>
      <c r="F3" s="13">
        <f>(-0.0005*(A3^2))+(0.0537*A3)+0.9073</f>
        <v>0.96050000000000002</v>
      </c>
      <c r="G3" s="13">
        <f>(-0.0004*(A3^2))+(0.0328*A3)+0.9643</f>
        <v>0.99670000000000003</v>
      </c>
      <c r="H3" s="13">
        <f>(-0.0002*(A3^2))+(0.0198*A3)+0.9886</f>
        <v>1.0082</v>
      </c>
      <c r="I3" s="13">
        <f>(-0.00008*(A3^2))+(0.0065*A3)+1.0009</f>
        <v>1.00732</v>
      </c>
      <c r="M3" s="13">
        <f t="shared" ref="M3:M37" si="0">((A3-$J$2)/($K$2-$J$2))*(($L$2-A3)/($L$2-$K$2))^(($L$2-$K$2)/($K$2-$J$2))</f>
        <v>0.10691375965490502</v>
      </c>
      <c r="N3" s="13">
        <f>B3*$M3</f>
        <v>0.11599840162654271</v>
      </c>
      <c r="O3" s="13">
        <f>C3*$M3</f>
        <v>0.1135077901507093</v>
      </c>
      <c r="P3" s="13">
        <f>D3*$M3</f>
        <v>0.11147092643209536</v>
      </c>
      <c r="Q3" s="13">
        <f>E3*$M3</f>
        <v>0.10867669284854577</v>
      </c>
      <c r="R3" s="13">
        <f>$M3*F3</f>
        <v>0.10269066614853627</v>
      </c>
      <c r="S3" s="13">
        <f t="shared" ref="S3:U18" si="1">$M3*G3</f>
        <v>0.10656094424804383</v>
      </c>
      <c r="T3" s="13">
        <f t="shared" si="1"/>
        <v>0.10779045248407523</v>
      </c>
      <c r="U3" s="13">
        <f t="shared" si="1"/>
        <v>0.10769636837557892</v>
      </c>
    </row>
    <row r="4" spans="1:21">
      <c r="A4" s="13">
        <v>2</v>
      </c>
      <c r="B4" s="13">
        <v>1.0990330417785255</v>
      </c>
      <c r="C4" s="14">
        <v>1.0716280120350192</v>
      </c>
      <c r="D4" s="13">
        <v>1.0493595496972408</v>
      </c>
      <c r="E4" s="13">
        <v>1.0190193392550679</v>
      </c>
      <c r="F4" s="13">
        <f t="shared" ref="F4:F47" si="2">(-0.0005*(A4^2))+(0.0537*A4)+0.9073</f>
        <v>1.0126999999999999</v>
      </c>
      <c r="G4" s="13">
        <f t="shared" ref="G4:G47" si="3">(-0.0004*(A4^2))+(0.0328*A4)+0.9643</f>
        <v>1.0283</v>
      </c>
      <c r="H4" s="13">
        <f t="shared" ref="H4:H47" si="4">(-0.0002*(A4^2))+(0.0198*A4)+0.9886</f>
        <v>1.0274000000000001</v>
      </c>
      <c r="I4" s="13">
        <f t="shared" ref="I4:I47" si="5">(-0.00008*(A4^2))+(0.0065*A4)+1.0009</f>
        <v>1.0135799999999999</v>
      </c>
      <c r="M4" s="13">
        <f t="shared" si="0"/>
        <v>0.20788296234663903</v>
      </c>
      <c r="N4" s="13">
        <f t="shared" ref="N4:N47" si="6">B4*$M4</f>
        <v>0.22847024444175737</v>
      </c>
      <c r="O4" s="13">
        <f t="shared" ref="O4:O47" si="7">C4*$M4</f>
        <v>0.22277320567547954</v>
      </c>
      <c r="P4" s="13">
        <f t="shared" ref="P4:P47" si="8">D4*$M4</f>
        <v>0.21814397175779759</v>
      </c>
      <c r="Q4" s="13">
        <f t="shared" ref="Q4:Q47" si="9">E4*$M4</f>
        <v>0.21183675893285828</v>
      </c>
      <c r="R4" s="13">
        <f t="shared" ref="R4:U47" si="10">$M4*F4</f>
        <v>0.21052307596844133</v>
      </c>
      <c r="S4" s="13">
        <f t="shared" si="1"/>
        <v>0.21376605018104891</v>
      </c>
      <c r="T4" s="13">
        <f t="shared" si="1"/>
        <v>0.21357895551493697</v>
      </c>
      <c r="U4" s="13">
        <f t="shared" si="1"/>
        <v>0.21070601297530636</v>
      </c>
    </row>
    <row r="5" spans="1:21">
      <c r="A5" s="13">
        <v>3</v>
      </c>
      <c r="B5" s="13">
        <v>1.1151207544322226</v>
      </c>
      <c r="C5" s="14">
        <v>1.0829279154160287</v>
      </c>
      <c r="D5" s="13">
        <v>1.0569596950621345</v>
      </c>
      <c r="E5" s="13">
        <v>1.0218505689158144</v>
      </c>
      <c r="F5" s="13">
        <f t="shared" si="2"/>
        <v>1.0639000000000001</v>
      </c>
      <c r="G5" s="13">
        <f t="shared" si="3"/>
        <v>1.0591000000000002</v>
      </c>
      <c r="H5" s="13">
        <f t="shared" si="4"/>
        <v>1.0462</v>
      </c>
      <c r="I5" s="13">
        <f t="shared" si="5"/>
        <v>1.0196799999999999</v>
      </c>
      <c r="M5" s="13">
        <f t="shared" si="0"/>
        <v>0.30289258155854526</v>
      </c>
      <c r="N5" s="13">
        <f t="shared" si="6"/>
        <v>0.33776180405948852</v>
      </c>
      <c r="O5" s="13">
        <f t="shared" si="7"/>
        <v>0.3280108319421749</v>
      </c>
      <c r="P5" s="13">
        <f t="shared" si="8"/>
        <v>0.32014525064070271</v>
      </c>
      <c r="Q5" s="13">
        <f t="shared" si="9"/>
        <v>0.30951095678597917</v>
      </c>
      <c r="R5" s="13">
        <f t="shared" si="10"/>
        <v>0.3222474175201363</v>
      </c>
      <c r="S5" s="13">
        <f t="shared" si="1"/>
        <v>0.32079353312865533</v>
      </c>
      <c r="T5" s="13">
        <f t="shared" si="1"/>
        <v>0.31688621882655005</v>
      </c>
      <c r="U5" s="13">
        <f t="shared" si="1"/>
        <v>0.3088535075636174</v>
      </c>
    </row>
    <row r="6" spans="1:21">
      <c r="A6" s="13">
        <v>4</v>
      </c>
      <c r="B6" s="13">
        <v>1.1334471920253884</v>
      </c>
      <c r="C6" s="14">
        <v>1.0956897015589198</v>
      </c>
      <c r="D6" s="13">
        <v>1.0654835794578807</v>
      </c>
      <c r="E6" s="13">
        <v>1.0249962025499806</v>
      </c>
      <c r="F6" s="13">
        <f t="shared" si="2"/>
        <v>1.1141000000000001</v>
      </c>
      <c r="G6" s="13">
        <f t="shared" si="3"/>
        <v>1.0891</v>
      </c>
      <c r="H6" s="13">
        <f t="shared" si="4"/>
        <v>1.0646</v>
      </c>
      <c r="I6" s="13">
        <f t="shared" si="5"/>
        <v>1.02562</v>
      </c>
      <c r="M6" s="13">
        <f t="shared" si="0"/>
        <v>0.39192692909910887</v>
      </c>
      <c r="N6" s="13">
        <f t="shared" si="6"/>
        <v>0.44422847726651843</v>
      </c>
      <c r="O6" s="13">
        <f t="shared" si="7"/>
        <v>0.42943029997750648</v>
      </c>
      <c r="P6" s="13">
        <f t="shared" si="8"/>
        <v>0.41759170730245354</v>
      </c>
      <c r="Q6" s="13">
        <f t="shared" si="9"/>
        <v>0.40172361400366208</v>
      </c>
      <c r="R6" s="13">
        <f t="shared" si="10"/>
        <v>0.43664579170931722</v>
      </c>
      <c r="S6" s="13">
        <f t="shared" si="1"/>
        <v>0.42684761848183944</v>
      </c>
      <c r="T6" s="13">
        <f t="shared" si="1"/>
        <v>0.4172454087189113</v>
      </c>
      <c r="U6" s="13">
        <f t="shared" si="1"/>
        <v>0.40196809702262803</v>
      </c>
    </row>
    <row r="7" spans="1:21">
      <c r="A7" s="13">
        <v>5</v>
      </c>
      <c r="B7" s="13">
        <v>1.1542247927740248</v>
      </c>
      <c r="C7" s="14">
        <v>1.1100178716847502</v>
      </c>
      <c r="D7" s="13">
        <v>1.0749793032114592</v>
      </c>
      <c r="E7" s="13">
        <v>1.0284640397788563</v>
      </c>
      <c r="F7" s="13">
        <f t="shared" si="2"/>
        <v>1.1633</v>
      </c>
      <c r="G7" s="13">
        <f t="shared" si="3"/>
        <v>1.1183000000000001</v>
      </c>
      <c r="H7" s="13">
        <f t="shared" si="4"/>
        <v>1.0826</v>
      </c>
      <c r="I7" s="13">
        <f t="shared" si="5"/>
        <v>1.0313999999999999</v>
      </c>
      <c r="M7" s="13">
        <f t="shared" si="0"/>
        <v>0.47496960018218537</v>
      </c>
      <c r="N7" s="13">
        <f t="shared" si="6"/>
        <v>0.54822168834424434</v>
      </c>
      <c r="O7" s="13">
        <f t="shared" si="7"/>
        <v>0.52722474470918612</v>
      </c>
      <c r="P7" s="13">
        <f t="shared" si="8"/>
        <v>0.51058248985047094</v>
      </c>
      <c r="Q7" s="13">
        <f t="shared" si="9"/>
        <v>0.48848915377551855</v>
      </c>
      <c r="R7" s="13">
        <f t="shared" si="10"/>
        <v>0.55253213589193628</v>
      </c>
      <c r="S7" s="13">
        <f t="shared" si="1"/>
        <v>0.53115850388373798</v>
      </c>
      <c r="T7" s="13">
        <f t="shared" si="1"/>
        <v>0.51420208915723387</v>
      </c>
      <c r="U7" s="13">
        <f t="shared" si="1"/>
        <v>0.48988364562790593</v>
      </c>
    </row>
    <row r="8" spans="1:21">
      <c r="A8" s="13">
        <v>6</v>
      </c>
      <c r="B8" s="13">
        <v>1.1776588489543705</v>
      </c>
      <c r="C8" s="14">
        <v>1.1260015227001483</v>
      </c>
      <c r="D8" s="13">
        <v>1.085480460953353</v>
      </c>
      <c r="E8" s="13">
        <v>1.0322550707659799</v>
      </c>
      <c r="F8" s="13">
        <f t="shared" si="2"/>
        <v>1.2115</v>
      </c>
      <c r="G8" s="13">
        <f t="shared" si="3"/>
        <v>1.1467000000000001</v>
      </c>
      <c r="H8" s="13">
        <f t="shared" si="4"/>
        <v>1.1002000000000001</v>
      </c>
      <c r="I8" s="13">
        <f t="shared" si="5"/>
        <v>1.0370199999999998</v>
      </c>
      <c r="M8" s="13">
        <f t="shared" si="0"/>
        <v>0.55200341178390455</v>
      </c>
      <c r="N8" s="13">
        <f t="shared" si="6"/>
        <v>0.65007170254031843</v>
      </c>
      <c r="O8" s="13">
        <f t="shared" si="7"/>
        <v>0.62155668220435356</v>
      </c>
      <c r="P8" s="13">
        <f t="shared" si="8"/>
        <v>0.59918891787101625</v>
      </c>
      <c r="Q8" s="13">
        <f t="shared" si="9"/>
        <v>0.56980832089405675</v>
      </c>
      <c r="R8" s="13">
        <f t="shared" si="10"/>
        <v>0.66875213337620043</v>
      </c>
      <c r="S8" s="13">
        <f t="shared" si="1"/>
        <v>0.63298231229260338</v>
      </c>
      <c r="T8" s="13">
        <f t="shared" si="1"/>
        <v>0.6073141536446518</v>
      </c>
      <c r="U8" s="13">
        <f t="shared" si="1"/>
        <v>0.57243857808814458</v>
      </c>
    </row>
    <row r="9" spans="1:21">
      <c r="A9" s="13">
        <v>7</v>
      </c>
      <c r="B9" s="13">
        <v>1.2039385737310995</v>
      </c>
      <c r="C9" s="14">
        <v>1.1437075206545089</v>
      </c>
      <c r="D9" s="13">
        <v>1.0970018235346239</v>
      </c>
      <c r="E9" s="13">
        <v>1.036362207919842</v>
      </c>
      <c r="F9" s="13">
        <f t="shared" si="2"/>
        <v>1.2586999999999999</v>
      </c>
      <c r="G9" s="13">
        <f t="shared" si="3"/>
        <v>1.1743000000000001</v>
      </c>
      <c r="H9" s="13">
        <f t="shared" si="4"/>
        <v>1.1173999999999999</v>
      </c>
      <c r="I9" s="13">
        <f t="shared" si="5"/>
        <v>1.0424799999999999</v>
      </c>
      <c r="M9" s="13">
        <f t="shared" si="0"/>
        <v>0.62301033317725285</v>
      </c>
      <c r="N9" s="13">
        <f t="shared" si="6"/>
        <v>0.7500661719451589</v>
      </c>
      <c r="O9" s="13">
        <f t="shared" si="7"/>
        <v>0.71254160350029538</v>
      </c>
      <c r="P9" s="13">
        <f t="shared" si="8"/>
        <v>0.68344347157635998</v>
      </c>
      <c r="Q9" s="13">
        <f t="shared" si="9"/>
        <v>0.64566436444845421</v>
      </c>
      <c r="R9" s="13">
        <f t="shared" si="10"/>
        <v>0.78418310637020816</v>
      </c>
      <c r="S9" s="13">
        <f t="shared" si="1"/>
        <v>0.73160103425004808</v>
      </c>
      <c r="T9" s="13">
        <f t="shared" si="1"/>
        <v>0.69615174629226229</v>
      </c>
      <c r="U9" s="13">
        <f t="shared" si="1"/>
        <v>0.64947581213062244</v>
      </c>
    </row>
    <row r="10" spans="1:21">
      <c r="A10" s="13">
        <v>8</v>
      </c>
      <c r="B10" s="13">
        <v>1.2332265442961472</v>
      </c>
      <c r="C10" s="14">
        <v>1.1631732618411832</v>
      </c>
      <c r="D10" s="13">
        <v>1.1095351981411892</v>
      </c>
      <c r="E10" s="13">
        <v>1.0407692962504183</v>
      </c>
      <c r="F10" s="13">
        <f t="shared" si="2"/>
        <v>1.3048999999999999</v>
      </c>
      <c r="G10" s="13">
        <f t="shared" si="3"/>
        <v>1.2011000000000001</v>
      </c>
      <c r="H10" s="13">
        <f t="shared" si="4"/>
        <v>1.1342000000000001</v>
      </c>
      <c r="I10" s="13">
        <f t="shared" si="5"/>
        <v>1.0477799999999999</v>
      </c>
      <c r="M10" s="13">
        <f t="shared" si="0"/>
        <v>0.68797140731806938</v>
      </c>
      <c r="N10" s="13">
        <f t="shared" si="6"/>
        <v>0.84842460122141983</v>
      </c>
      <c r="O10" s="13">
        <f t="shared" si="7"/>
        <v>0.80022994590362806</v>
      </c>
      <c r="P10" s="13">
        <f t="shared" si="8"/>
        <v>0.76332849173412687</v>
      </c>
      <c r="Q10" s="13">
        <f t="shared" si="9"/>
        <v>0.71601951743483694</v>
      </c>
      <c r="R10" s="13">
        <f t="shared" si="10"/>
        <v>0.89773388940934873</v>
      </c>
      <c r="S10" s="13">
        <f t="shared" si="1"/>
        <v>0.8263224573297332</v>
      </c>
      <c r="T10" s="13">
        <f t="shared" si="1"/>
        <v>0.78029717018015432</v>
      </c>
      <c r="U10" s="13">
        <f t="shared" si="1"/>
        <v>0.72084268115972672</v>
      </c>
    </row>
    <row r="11" spans="1:21">
      <c r="A11" s="13">
        <v>9</v>
      </c>
      <c r="B11" s="13">
        <v>1.2656468249059019</v>
      </c>
      <c r="C11" s="14">
        <v>1.1843995216977672</v>
      </c>
      <c r="D11" s="13">
        <v>1.123045885908982</v>
      </c>
      <c r="E11" s="13">
        <v>1.0454505585049092</v>
      </c>
      <c r="F11" s="13">
        <f t="shared" si="2"/>
        <v>1.3500999999999999</v>
      </c>
      <c r="G11" s="13">
        <f t="shared" si="3"/>
        <v>1.2271000000000001</v>
      </c>
      <c r="H11" s="13">
        <f t="shared" si="4"/>
        <v>1.1506000000000001</v>
      </c>
      <c r="I11" s="13">
        <f t="shared" si="5"/>
        <v>1.0529199999999999</v>
      </c>
      <c r="M11" s="13">
        <f t="shared" si="0"/>
        <v>0.74686666147145109</v>
      </c>
      <c r="N11" s="13">
        <f t="shared" si="6"/>
        <v>0.94526941871941317</v>
      </c>
      <c r="O11" s="13">
        <f t="shared" si="7"/>
        <v>0.8845885166187949</v>
      </c>
      <c r="P11" s="13">
        <f t="shared" si="8"/>
        <v>0.83876553148808952</v>
      </c>
      <c r="Q11" s="13">
        <f t="shared" si="9"/>
        <v>0.78081216836402545</v>
      </c>
      <c r="R11" s="13">
        <f t="shared" si="10"/>
        <v>1.0083446796526061</v>
      </c>
      <c r="S11" s="13">
        <f t="shared" si="1"/>
        <v>0.91648008029161765</v>
      </c>
      <c r="T11" s="13">
        <f t="shared" si="1"/>
        <v>0.85934478068905162</v>
      </c>
      <c r="U11" s="13">
        <f t="shared" si="1"/>
        <v>0.78639084519652014</v>
      </c>
    </row>
    <row r="12" spans="1:21">
      <c r="A12" s="13">
        <v>10</v>
      </c>
      <c r="B12" s="13">
        <v>1.3012723252139313</v>
      </c>
      <c r="C12" s="14">
        <v>1.207344042012704</v>
      </c>
      <c r="D12" s="13">
        <v>1.1374702034836515</v>
      </c>
      <c r="E12" s="13">
        <v>1.0503706132614103</v>
      </c>
      <c r="F12" s="13">
        <f t="shared" si="2"/>
        <v>1.3942999999999999</v>
      </c>
      <c r="G12" s="13">
        <f t="shared" si="3"/>
        <v>1.2523</v>
      </c>
      <c r="H12" s="13">
        <f t="shared" si="4"/>
        <v>1.1666000000000001</v>
      </c>
      <c r="I12" s="13">
        <f t="shared" si="5"/>
        <v>1.0578999999999998</v>
      </c>
      <c r="M12" s="13">
        <f t="shared" si="0"/>
        <v>0.79967500510793921</v>
      </c>
      <c r="N12" s="13">
        <f t="shared" si="6"/>
        <v>1.0405949533122705</v>
      </c>
      <c r="O12" s="13">
        <f t="shared" si="7"/>
        <v>0.96548285296354897</v>
      </c>
      <c r="P12" s="13">
        <f t="shared" si="8"/>
        <v>0.9096064907809176</v>
      </c>
      <c r="Q12" s="13">
        <f t="shared" si="9"/>
        <v>0.83995512552504759</v>
      </c>
      <c r="R12" s="13">
        <f t="shared" si="10"/>
        <v>1.1149868596219996</v>
      </c>
      <c r="S12" s="13">
        <f t="shared" si="1"/>
        <v>1.0014330088966723</v>
      </c>
      <c r="T12" s="13">
        <f t="shared" si="1"/>
        <v>0.932900860958922</v>
      </c>
      <c r="U12" s="13">
        <f t="shared" si="1"/>
        <v>0.84597618790368878</v>
      </c>
    </row>
    <row r="13" spans="1:21">
      <c r="A13" s="13">
        <v>11</v>
      </c>
      <c r="B13" s="13">
        <v>1.3401122235810157</v>
      </c>
      <c r="C13" s="14">
        <v>1.2319166101717887</v>
      </c>
      <c r="D13" s="13">
        <v>1.1527145220897494</v>
      </c>
      <c r="E13" s="13">
        <v>1.055485158759734</v>
      </c>
      <c r="F13" s="13">
        <f t="shared" si="2"/>
        <v>1.4375</v>
      </c>
      <c r="G13" s="13">
        <f t="shared" si="3"/>
        <v>1.2766999999999999</v>
      </c>
      <c r="H13" s="13">
        <f t="shared" si="4"/>
        <v>1.1822000000000001</v>
      </c>
      <c r="I13" s="13">
        <f t="shared" si="5"/>
        <v>1.0627199999999999</v>
      </c>
      <c r="M13" s="13">
        <f t="shared" si="0"/>
        <v>0.84637411264083762</v>
      </c>
      <c r="N13" s="13">
        <f t="shared" si="6"/>
        <v>1.1342362940725219</v>
      </c>
      <c r="O13" s="13">
        <f t="shared" si="7"/>
        <v>1.0426623277816562</v>
      </c>
      <c r="P13" s="13">
        <f t="shared" si="8"/>
        <v>0.97562773076191889</v>
      </c>
      <c r="Q13" s="13">
        <f t="shared" si="9"/>
        <v>0.89333531465084348</v>
      </c>
      <c r="R13" s="13">
        <f t="shared" si="10"/>
        <v>1.2166627869212041</v>
      </c>
      <c r="S13" s="13">
        <f t="shared" si="1"/>
        <v>1.0805658296085574</v>
      </c>
      <c r="T13" s="13">
        <f t="shared" si="1"/>
        <v>1.0005834759639984</v>
      </c>
      <c r="U13" s="13">
        <f t="shared" si="1"/>
        <v>0.89945869698567082</v>
      </c>
    </row>
    <row r="14" spans="1:21">
      <c r="A14" s="13">
        <v>12</v>
      </c>
      <c r="B14" s="13">
        <v>1.382100541803269</v>
      </c>
      <c r="C14" s="14">
        <v>1.2579764025398037</v>
      </c>
      <c r="D14" s="13">
        <v>1.1686561879663466</v>
      </c>
      <c r="E14" s="13">
        <v>1.0607423447427673</v>
      </c>
      <c r="F14" s="13">
        <f t="shared" si="2"/>
        <v>1.4797</v>
      </c>
      <c r="G14" s="13">
        <f t="shared" si="3"/>
        <v>1.3003</v>
      </c>
      <c r="H14" s="13">
        <f t="shared" si="4"/>
        <v>1.1974</v>
      </c>
      <c r="I14" s="13">
        <f t="shared" si="5"/>
        <v>1.06738</v>
      </c>
      <c r="M14" s="13">
        <f t="shared" si="0"/>
        <v>0.88694028798725022</v>
      </c>
      <c r="N14" s="13">
        <f t="shared" si="6"/>
        <v>1.225840652574326</v>
      </c>
      <c r="O14" s="13">
        <f t="shared" si="7"/>
        <v>1.1157499527498185</v>
      </c>
      <c r="P14" s="13">
        <f t="shared" si="8"/>
        <v>1.0365282559129536</v>
      </c>
      <c r="Q14" s="13">
        <f t="shared" si="9"/>
        <v>0.94081512072642104</v>
      </c>
      <c r="R14" s="13">
        <f t="shared" si="10"/>
        <v>1.3124055441347342</v>
      </c>
      <c r="S14" s="13">
        <f t="shared" si="1"/>
        <v>1.1532884564698214</v>
      </c>
      <c r="T14" s="13">
        <f t="shared" si="1"/>
        <v>1.0620223008359335</v>
      </c>
      <c r="U14" s="13">
        <f t="shared" si="1"/>
        <v>0.94670232459183112</v>
      </c>
    </row>
    <row r="15" spans="1:21">
      <c r="A15" s="13">
        <v>13</v>
      </c>
      <c r="B15" s="13">
        <v>1.4270871421235933</v>
      </c>
      <c r="C15" s="14">
        <v>1.2853322655097714</v>
      </c>
      <c r="D15" s="13">
        <v>1.1851465181899272</v>
      </c>
      <c r="E15" s="13">
        <v>1.0660847683201939</v>
      </c>
      <c r="F15" s="13">
        <f t="shared" si="2"/>
        <v>1.5208999999999999</v>
      </c>
      <c r="G15" s="13">
        <f t="shared" si="3"/>
        <v>1.3231000000000002</v>
      </c>
      <c r="H15" s="13">
        <f t="shared" si="4"/>
        <v>1.2122000000000002</v>
      </c>
      <c r="I15" s="13">
        <f t="shared" si="5"/>
        <v>1.0718799999999999</v>
      </c>
      <c r="M15" s="13">
        <f t="shared" si="0"/>
        <v>0.92134830717117178</v>
      </c>
      <c r="N15" s="13">
        <f t="shared" si="6"/>
        <v>1.3148443225813182</v>
      </c>
      <c r="O15" s="13">
        <f t="shared" si="7"/>
        <v>1.184238706979915</v>
      </c>
      <c r="P15" s="13">
        <f t="shared" si="8"/>
        <v>1.0919327382840978</v>
      </c>
      <c r="Q15" s="13">
        <f t="shared" si="9"/>
        <v>0.98223539659278158</v>
      </c>
      <c r="R15" s="13">
        <f t="shared" si="10"/>
        <v>1.4012786403766351</v>
      </c>
      <c r="S15" s="13">
        <f t="shared" si="1"/>
        <v>1.2190359452181776</v>
      </c>
      <c r="T15" s="13">
        <f t="shared" si="1"/>
        <v>1.1168584179528946</v>
      </c>
      <c r="U15" s="13">
        <f t="shared" si="1"/>
        <v>0.98757482349063552</v>
      </c>
    </row>
    <row r="16" spans="1:21">
      <c r="A16" s="13">
        <v>14</v>
      </c>
      <c r="B16" s="13">
        <v>1.4748324677155571</v>
      </c>
      <c r="C16" s="14">
        <v>1.3137463775705243</v>
      </c>
      <c r="D16" s="13">
        <v>1.2020158317089786</v>
      </c>
      <c r="E16" s="13">
        <v>1.0714519431390537</v>
      </c>
      <c r="F16" s="13">
        <f t="shared" si="2"/>
        <v>1.5611000000000002</v>
      </c>
      <c r="G16" s="13">
        <f t="shared" si="3"/>
        <v>1.3451</v>
      </c>
      <c r="H16" s="13">
        <f t="shared" si="4"/>
        <v>1.2265999999999999</v>
      </c>
      <c r="I16" s="13">
        <f t="shared" si="5"/>
        <v>1.07622</v>
      </c>
      <c r="M16" s="13">
        <f t="shared" si="0"/>
        <v>0.94957123418425105</v>
      </c>
      <c r="N16" s="13">
        <f t="shared" si="6"/>
        <v>1.4004584865836662</v>
      </c>
      <c r="O16" s="13">
        <f t="shared" si="7"/>
        <v>1.2474957691547317</v>
      </c>
      <c r="P16" s="13">
        <f t="shared" si="8"/>
        <v>1.1413996568249039</v>
      </c>
      <c r="Q16" s="13">
        <f t="shared" si="9"/>
        <v>1.0174199440156653</v>
      </c>
      <c r="R16" s="13">
        <f t="shared" si="10"/>
        <v>1.4823756536850345</v>
      </c>
      <c r="S16" s="13">
        <f t="shared" si="1"/>
        <v>1.2772682671012361</v>
      </c>
      <c r="T16" s="13">
        <f t="shared" si="1"/>
        <v>1.1647440758504022</v>
      </c>
      <c r="U16" s="13">
        <f t="shared" si="1"/>
        <v>1.0219475536537745</v>
      </c>
    </row>
    <row r="17" spans="1:21">
      <c r="A17" s="13">
        <v>15</v>
      </c>
      <c r="B17" s="13">
        <v>1.6816420607363551</v>
      </c>
      <c r="C17" s="14">
        <v>1.4299431903484043</v>
      </c>
      <c r="D17" s="13">
        <v>1.2683796528131979</v>
      </c>
      <c r="E17" s="13">
        <v>1.0916540083795037</v>
      </c>
      <c r="F17" s="13">
        <f t="shared" si="2"/>
        <v>1.6002999999999998</v>
      </c>
      <c r="G17" s="13">
        <f t="shared" si="3"/>
        <v>1.3663000000000001</v>
      </c>
      <c r="H17" s="13">
        <f t="shared" si="4"/>
        <v>1.2406000000000001</v>
      </c>
      <c r="I17" s="13">
        <f t="shared" si="5"/>
        <v>1.0803999999999998</v>
      </c>
      <c r="M17" s="13">
        <f t="shared" si="0"/>
        <v>0.97158020398905243</v>
      </c>
      <c r="N17" s="13">
        <f t="shared" si="6"/>
        <v>1.6338501364067983</v>
      </c>
      <c r="O17" s="13">
        <f t="shared" si="7"/>
        <v>1.3893044965714592</v>
      </c>
      <c r="P17" s="13">
        <f t="shared" si="8"/>
        <v>1.2323325618158103</v>
      </c>
      <c r="Q17" s="13">
        <f t="shared" si="9"/>
        <v>1.0606294241468248</v>
      </c>
      <c r="R17" s="13">
        <f t="shared" si="10"/>
        <v>1.5548198004436804</v>
      </c>
      <c r="S17" s="13">
        <f t="shared" si="1"/>
        <v>1.3274700327102424</v>
      </c>
      <c r="T17" s="13">
        <f t="shared" si="1"/>
        <v>1.2053424010688185</v>
      </c>
      <c r="U17" s="13">
        <f t="shared" si="1"/>
        <v>1.049695252389772</v>
      </c>
    </row>
    <row r="18" spans="1:21">
      <c r="A18" s="13">
        <v>16</v>
      </c>
      <c r="B18" s="13">
        <v>1.7104193490651978</v>
      </c>
      <c r="C18" s="14">
        <v>1.445280675568976</v>
      </c>
      <c r="D18" s="13">
        <v>1.2768378189421092</v>
      </c>
      <c r="E18" s="13">
        <v>1.0941292121793866</v>
      </c>
      <c r="F18" s="13">
        <f t="shared" si="2"/>
        <v>1.6385000000000001</v>
      </c>
      <c r="G18" s="13">
        <f t="shared" si="3"/>
        <v>1.3867</v>
      </c>
      <c r="H18" s="13">
        <f t="shared" si="4"/>
        <v>1.2542</v>
      </c>
      <c r="I18" s="13">
        <f t="shared" si="5"/>
        <v>1.0844199999999999</v>
      </c>
      <c r="M18" s="13">
        <f t="shared" si="0"/>
        <v>0.98734416476106102</v>
      </c>
      <c r="N18" s="13">
        <f t="shared" si="6"/>
        <v>1.6887725635939355</v>
      </c>
      <c r="O18" s="13">
        <f t="shared" si="7"/>
        <v>1.4269894414649527</v>
      </c>
      <c r="P18" s="13">
        <f t="shared" si="8"/>
        <v>1.2606783698787316</v>
      </c>
      <c r="Q18" s="13">
        <f t="shared" si="9"/>
        <v>1.0802820931399342</v>
      </c>
      <c r="R18" s="13">
        <f t="shared" si="10"/>
        <v>1.6177634139609984</v>
      </c>
      <c r="S18" s="13">
        <f t="shared" si="1"/>
        <v>1.3691501532741635</v>
      </c>
      <c r="T18" s="13">
        <f t="shared" si="1"/>
        <v>1.2383270514433227</v>
      </c>
      <c r="U18" s="13">
        <f t="shared" si="1"/>
        <v>1.0706957591501898</v>
      </c>
    </row>
    <row r="19" spans="1:21">
      <c r="A19" s="13">
        <v>17</v>
      </c>
      <c r="B19" s="13">
        <v>1.7391679690271606</v>
      </c>
      <c r="C19" s="14">
        <v>1.4604117532009411</v>
      </c>
      <c r="D19" s="13">
        <v>1.2851158757011858</v>
      </c>
      <c r="E19" s="13">
        <v>1.0965308414460497</v>
      </c>
      <c r="F19" s="13">
        <f t="shared" si="2"/>
        <v>1.6757</v>
      </c>
      <c r="G19" s="13">
        <f t="shared" si="3"/>
        <v>1.4063000000000001</v>
      </c>
      <c r="H19" s="13">
        <f t="shared" si="4"/>
        <v>1.2674000000000001</v>
      </c>
      <c r="I19" s="13">
        <f t="shared" si="5"/>
        <v>1.0882799999999999</v>
      </c>
      <c r="M19" s="13">
        <f t="shared" si="0"/>
        <v>0.99682956902871134</v>
      </c>
      <c r="N19" s="13">
        <f t="shared" si="6"/>
        <v>1.7336540570338836</v>
      </c>
      <c r="O19" s="13">
        <f t="shared" si="7"/>
        <v>1.4557816185477588</v>
      </c>
      <c r="P19" s="13">
        <f t="shared" si="8"/>
        <v>1.2810415045271679</v>
      </c>
      <c r="Q19" s="13">
        <f t="shared" si="9"/>
        <v>1.093054366105356</v>
      </c>
      <c r="R19" s="13">
        <f t="shared" si="10"/>
        <v>1.6703873088214116</v>
      </c>
      <c r="S19" s="13">
        <f t="shared" si="10"/>
        <v>1.4018414229250769</v>
      </c>
      <c r="T19" s="13">
        <f t="shared" si="10"/>
        <v>1.2633817957869888</v>
      </c>
      <c r="U19" s="13">
        <f t="shared" si="10"/>
        <v>1.0848296833825659</v>
      </c>
    </row>
    <row r="20" spans="1:21">
      <c r="A20" s="13">
        <v>18</v>
      </c>
      <c r="B20" s="13">
        <v>1.7678047178727812</v>
      </c>
      <c r="C20" s="14">
        <v>1.4752975576010228</v>
      </c>
      <c r="D20" s="13">
        <v>1.293196262004688</v>
      </c>
      <c r="E20" s="13">
        <v>1.0988554666812143</v>
      </c>
      <c r="F20" s="13">
        <f t="shared" si="2"/>
        <v>1.7119</v>
      </c>
      <c r="G20" s="13">
        <f t="shared" si="3"/>
        <v>1.4251</v>
      </c>
      <c r="H20" s="13">
        <f t="shared" si="4"/>
        <v>1.2802000000000002</v>
      </c>
      <c r="I20" s="13">
        <f t="shared" si="5"/>
        <v>1.09198</v>
      </c>
      <c r="M20" s="15">
        <f t="shared" si="0"/>
        <v>1</v>
      </c>
      <c r="N20" s="13">
        <f t="shared" si="6"/>
        <v>1.7678047178727812</v>
      </c>
      <c r="O20" s="13">
        <f t="shared" si="7"/>
        <v>1.4752975576010228</v>
      </c>
      <c r="P20" s="13">
        <f t="shared" si="8"/>
        <v>1.293196262004688</v>
      </c>
      <c r="Q20" s="15">
        <f t="shared" si="9"/>
        <v>1.0988554666812143</v>
      </c>
      <c r="R20" s="13">
        <f t="shared" si="10"/>
        <v>1.7119</v>
      </c>
      <c r="S20" s="13">
        <f t="shared" si="10"/>
        <v>1.4251</v>
      </c>
      <c r="T20" s="13">
        <f t="shared" si="10"/>
        <v>1.2802000000000002</v>
      </c>
      <c r="U20" s="13">
        <f t="shared" si="10"/>
        <v>1.09198</v>
      </c>
    </row>
    <row r="21" spans="1:21">
      <c r="A21" s="13">
        <v>19</v>
      </c>
      <c r="B21" s="13">
        <v>1.7962485970413473</v>
      </c>
      <c r="C21" s="14">
        <v>1.4899023366354551</v>
      </c>
      <c r="D21" s="13">
        <v>1.3010636137412848</v>
      </c>
      <c r="E21" s="13">
        <v>1.1011003781011028</v>
      </c>
      <c r="F21" s="13">
        <f t="shared" si="2"/>
        <v>1.7471000000000001</v>
      </c>
      <c r="G21" s="13">
        <f t="shared" si="3"/>
        <v>1.4431000000000003</v>
      </c>
      <c r="H21" s="13">
        <f t="shared" si="4"/>
        <v>1.2926000000000002</v>
      </c>
      <c r="I21" s="13">
        <f t="shared" si="5"/>
        <v>1.0955199999999998</v>
      </c>
      <c r="M21" s="13">
        <f t="shared" si="0"/>
        <v>0.9968157146241825</v>
      </c>
      <c r="N21" s="13">
        <f t="shared" si="6"/>
        <v>1.7905288289024559</v>
      </c>
      <c r="O21" s="15">
        <f t="shared" si="7"/>
        <v>1.4851580624135106</v>
      </c>
      <c r="P21" s="15">
        <f t="shared" si="8"/>
        <v>1.2969206559030402</v>
      </c>
      <c r="Q21" s="13">
        <f t="shared" si="9"/>
        <v>1.0975941602698083</v>
      </c>
      <c r="R21" s="13">
        <f t="shared" si="10"/>
        <v>1.7415367350199094</v>
      </c>
      <c r="S21" s="13">
        <f t="shared" si="10"/>
        <v>1.4385047577741581</v>
      </c>
      <c r="T21" s="15">
        <f t="shared" si="10"/>
        <v>1.2884839927232186</v>
      </c>
      <c r="U21" s="15">
        <f t="shared" si="10"/>
        <v>1.0920315516850843</v>
      </c>
    </row>
    <row r="22" spans="1:21">
      <c r="A22" s="13">
        <v>20</v>
      </c>
      <c r="B22" s="13">
        <v>1.8244216837340681</v>
      </c>
      <c r="C22" s="14">
        <v>1.5041937046837097</v>
      </c>
      <c r="D22" s="13">
        <v>1.3087047947928525</v>
      </c>
      <c r="E22" s="13">
        <v>1.1032635577033445</v>
      </c>
      <c r="F22" s="13">
        <f t="shared" si="2"/>
        <v>1.7812999999999999</v>
      </c>
      <c r="G22" s="13">
        <f t="shared" si="3"/>
        <v>1.4603000000000002</v>
      </c>
      <c r="H22" s="13">
        <f t="shared" si="4"/>
        <v>1.3046</v>
      </c>
      <c r="I22" s="13">
        <f t="shared" si="5"/>
        <v>1.0989</v>
      </c>
      <c r="M22" s="16">
        <f t="shared" si="0"/>
        <v>0.98723307814798411</v>
      </c>
      <c r="N22" s="15">
        <f t="shared" si="6"/>
        <v>1.801129434672712</v>
      </c>
      <c r="O22" s="13">
        <f t="shared" si="7"/>
        <v>1.4849897812057185</v>
      </c>
      <c r="P22" s="13">
        <f t="shared" si="8"/>
        <v>1.2919966629503736</v>
      </c>
      <c r="Q22" s="16">
        <f t="shared" si="9"/>
        <v>1.0891782780799688</v>
      </c>
      <c r="R22" s="13">
        <f t="shared" si="10"/>
        <v>1.7585582821050041</v>
      </c>
      <c r="S22" s="15">
        <f t="shared" si="10"/>
        <v>1.4416564640195013</v>
      </c>
      <c r="T22" s="13">
        <f t="shared" si="10"/>
        <v>1.28794427375186</v>
      </c>
      <c r="U22" s="13">
        <f t="shared" si="10"/>
        <v>1.0848704295768197</v>
      </c>
    </row>
    <row r="23" spans="1:21">
      <c r="A23" s="13">
        <v>21</v>
      </c>
      <c r="B23" s="13">
        <v>1.8522499190868218</v>
      </c>
      <c r="C23" s="14">
        <v>1.5181428219908788</v>
      </c>
      <c r="D23" s="13">
        <v>1.3161088879480232</v>
      </c>
      <c r="E23" s="13">
        <v>1.1053436426858749</v>
      </c>
      <c r="F23" s="13">
        <f t="shared" si="2"/>
        <v>1.8144999999999998</v>
      </c>
      <c r="G23" s="13">
        <f t="shared" si="3"/>
        <v>1.4767000000000001</v>
      </c>
      <c r="H23" s="13">
        <f t="shared" si="4"/>
        <v>1.3162</v>
      </c>
      <c r="I23" s="13">
        <f t="shared" si="5"/>
        <v>1.1021199999999998</v>
      </c>
      <c r="M23" s="13">
        <f t="shared" si="0"/>
        <v>0.97120385500144901</v>
      </c>
      <c r="N23" s="13">
        <f t="shared" si="6"/>
        <v>1.7989122618432434</v>
      </c>
      <c r="O23" s="16">
        <f t="shared" si="7"/>
        <v>1.47442616116032</v>
      </c>
      <c r="P23" s="16">
        <f t="shared" si="8"/>
        <v>1.2782100255767901</v>
      </c>
      <c r="Q23" s="13">
        <f t="shared" si="9"/>
        <v>1.0735140068778659</v>
      </c>
      <c r="R23" s="15">
        <f t="shared" si="10"/>
        <v>1.762249394900129</v>
      </c>
      <c r="S23" s="13">
        <f t="shared" si="10"/>
        <v>1.4341767326806398</v>
      </c>
      <c r="T23" s="13">
        <f t="shared" si="10"/>
        <v>1.2782985139529073</v>
      </c>
      <c r="U23" s="13">
        <f t="shared" si="10"/>
        <v>1.0703831926741967</v>
      </c>
    </row>
    <row r="24" spans="1:21">
      <c r="A24" s="13">
        <v>22</v>
      </c>
      <c r="B24" s="13">
        <v>1.8796637978231303</v>
      </c>
      <c r="C24" s="14">
        <v>1.5317245017869923</v>
      </c>
      <c r="D24" s="13">
        <v>1.3232671497811295</v>
      </c>
      <c r="E24" s="13">
        <v>1.1073398820499549</v>
      </c>
      <c r="F24" s="13">
        <f t="shared" si="2"/>
        <v>1.8467</v>
      </c>
      <c r="G24" s="13">
        <f t="shared" si="3"/>
        <v>1.4923000000000002</v>
      </c>
      <c r="H24" s="13">
        <f t="shared" si="4"/>
        <v>1.3274000000000001</v>
      </c>
      <c r="I24" s="13">
        <f t="shared" si="5"/>
        <v>1.1051799999999998</v>
      </c>
      <c r="M24" s="13">
        <f t="shared" si="0"/>
        <v>0.94867430600531977</v>
      </c>
      <c r="N24" s="13">
        <f t="shared" si="6"/>
        <v>1.7831887489231819</v>
      </c>
      <c r="O24" s="13">
        <f t="shared" si="7"/>
        <v>1.4531076787241191</v>
      </c>
      <c r="P24" s="13">
        <f t="shared" si="8"/>
        <v>1.2553495449782506</v>
      </c>
      <c r="Q24" s="13">
        <f t="shared" si="9"/>
        <v>1.0505048941157535</v>
      </c>
      <c r="R24" s="13">
        <f t="shared" si="10"/>
        <v>1.7519168409000241</v>
      </c>
      <c r="S24" s="13">
        <f t="shared" si="10"/>
        <v>1.4157066668517388</v>
      </c>
      <c r="T24" s="13">
        <f t="shared" si="10"/>
        <v>1.2592702737914616</v>
      </c>
      <c r="U24" s="13">
        <f t="shared" si="10"/>
        <v>1.0484558695109591</v>
      </c>
    </row>
    <row r="25" spans="1:21">
      <c r="A25" s="13">
        <v>23</v>
      </c>
      <c r="B25" s="13">
        <v>1.9065989482117782</v>
      </c>
      <c r="C25" s="14">
        <v>1.5449172487117551</v>
      </c>
      <c r="D25" s="13">
        <v>1.3301729342106423</v>
      </c>
      <c r="E25" s="13">
        <v>1.1092520881758174</v>
      </c>
      <c r="F25" s="13">
        <f t="shared" si="2"/>
        <v>1.8778999999999999</v>
      </c>
      <c r="G25" s="13">
        <f t="shared" si="3"/>
        <v>1.5071000000000001</v>
      </c>
      <c r="H25" s="13">
        <f t="shared" si="4"/>
        <v>1.3382000000000001</v>
      </c>
      <c r="I25" s="13">
        <f t="shared" si="5"/>
        <v>1.10808</v>
      </c>
      <c r="M25" s="13">
        <f t="shared" si="0"/>
        <v>0.9195840191108916</v>
      </c>
      <c r="N25" s="13">
        <f t="shared" si="6"/>
        <v>1.7532779236291858</v>
      </c>
      <c r="O25" s="13">
        <f t="shared" si="7"/>
        <v>1.4206812127640966</v>
      </c>
      <c r="P25" s="13">
        <f t="shared" si="8"/>
        <v>1.2232057729539501</v>
      </c>
      <c r="Q25" s="13">
        <f t="shared" si="9"/>
        <v>1.0200504934518673</v>
      </c>
      <c r="R25" s="13">
        <f t="shared" si="10"/>
        <v>1.7268868294883433</v>
      </c>
      <c r="S25" s="13">
        <f t="shared" si="10"/>
        <v>1.3859050752020248</v>
      </c>
      <c r="T25" s="13">
        <f t="shared" si="10"/>
        <v>1.2305873343741951</v>
      </c>
      <c r="U25" s="13">
        <f t="shared" si="10"/>
        <v>1.0189726598963966</v>
      </c>
    </row>
    <row r="26" spans="1:21">
      <c r="A26" s="13">
        <v>24</v>
      </c>
      <c r="B26" s="13">
        <v>1.9329965952833934</v>
      </c>
      <c r="C26" s="14">
        <v>1.5577032338394914</v>
      </c>
      <c r="D26" s="13">
        <v>1.3368215898297815</v>
      </c>
      <c r="E26" s="13">
        <v>1.1110805850557373</v>
      </c>
      <c r="F26" s="13">
        <f t="shared" si="2"/>
        <v>1.9080999999999999</v>
      </c>
      <c r="G26" s="13">
        <f t="shared" si="3"/>
        <v>1.5211000000000001</v>
      </c>
      <c r="H26" s="13">
        <f t="shared" si="4"/>
        <v>1.3486</v>
      </c>
      <c r="I26" s="13">
        <f t="shared" si="5"/>
        <v>1.1108199999999999</v>
      </c>
      <c r="M26" s="13">
        <f t="shared" si="0"/>
        <v>0.88386436487673326</v>
      </c>
      <c r="N26" s="13">
        <f t="shared" si="6"/>
        <v>1.7085068079990442</v>
      </c>
      <c r="O26" s="13">
        <f t="shared" si="7"/>
        <v>1.3767983794439755</v>
      </c>
      <c r="P26" s="13">
        <f t="shared" si="8"/>
        <v>1.1815689654484047</v>
      </c>
      <c r="Q26" s="13">
        <f t="shared" si="9"/>
        <v>0.98204453563715843</v>
      </c>
      <c r="R26" s="13">
        <f t="shared" si="10"/>
        <v>1.6865015946212947</v>
      </c>
      <c r="S26" s="13">
        <f t="shared" si="10"/>
        <v>1.344446085413999</v>
      </c>
      <c r="T26" s="13">
        <f t="shared" si="10"/>
        <v>1.1919794824727625</v>
      </c>
      <c r="U26" s="13">
        <f t="shared" si="10"/>
        <v>0.98181421379237277</v>
      </c>
    </row>
    <row r="27" spans="1:21">
      <c r="A27" s="13">
        <v>25</v>
      </c>
      <c r="B27" s="13">
        <v>1.9588039043578522</v>
      </c>
      <c r="C27" s="14">
        <v>1.5700682129506387</v>
      </c>
      <c r="D27" s="13">
        <v>1.3432103362365786</v>
      </c>
      <c r="E27" s="13">
        <v>1.1128261547204996</v>
      </c>
      <c r="F27" s="13">
        <f t="shared" si="2"/>
        <v>1.9373</v>
      </c>
      <c r="G27" s="13">
        <f t="shared" si="3"/>
        <v>1.5343</v>
      </c>
      <c r="H27" s="13">
        <f t="shared" si="4"/>
        <v>1.3586</v>
      </c>
      <c r="I27" s="13">
        <f t="shared" si="5"/>
        <v>1.1133999999999999</v>
      </c>
      <c r="M27" s="13">
        <f t="shared" si="0"/>
        <v>0.84143640902126915</v>
      </c>
      <c r="N27" s="13">
        <f t="shared" si="6"/>
        <v>1.6482089232597128</v>
      </c>
      <c r="O27" s="13">
        <f t="shared" si="7"/>
        <v>1.3211125590236268</v>
      </c>
      <c r="P27" s="13">
        <f t="shared" si="8"/>
        <v>1.1302260818831582</v>
      </c>
      <c r="Q27" s="13">
        <f t="shared" si="9"/>
        <v>0.93637244349296445</v>
      </c>
      <c r="R27" s="13">
        <f t="shared" si="10"/>
        <v>1.6301147551969049</v>
      </c>
      <c r="S27" s="13">
        <f t="shared" si="10"/>
        <v>1.2910158823613334</v>
      </c>
      <c r="T27" s="13">
        <f t="shared" si="10"/>
        <v>1.1431755052962962</v>
      </c>
      <c r="U27" s="13">
        <f t="shared" si="10"/>
        <v>0.93685529780428101</v>
      </c>
    </row>
    <row r="28" spans="1:21">
      <c r="A28" s="13">
        <v>26</v>
      </c>
      <c r="B28" s="13">
        <v>1.9839742058017549</v>
      </c>
      <c r="C28" s="14">
        <v>1.5820013956308041</v>
      </c>
      <c r="D28" s="13">
        <v>1.3493381245122478</v>
      </c>
      <c r="E28" s="13">
        <v>1.1144899832159141</v>
      </c>
      <c r="F28" s="13">
        <f t="shared" si="2"/>
        <v>1.9654999999999998</v>
      </c>
      <c r="G28" s="13">
        <f t="shared" si="3"/>
        <v>1.5467</v>
      </c>
      <c r="H28" s="13">
        <f t="shared" si="4"/>
        <v>1.3682000000000001</v>
      </c>
      <c r="I28" s="13">
        <f t="shared" si="5"/>
        <v>1.1158199999999998</v>
      </c>
      <c r="M28" s="13">
        <f t="shared" si="0"/>
        <v>0.79220801430162635</v>
      </c>
      <c r="N28" s="13">
        <f t="shared" si="6"/>
        <v>1.5717202660038545</v>
      </c>
      <c r="O28" s="13">
        <f t="shared" si="7"/>
        <v>1.253274184255081</v>
      </c>
      <c r="P28" s="13">
        <f t="shared" si="8"/>
        <v>1.0689564762413284</v>
      </c>
      <c r="Q28" s="13">
        <f t="shared" si="9"/>
        <v>0.88290789656253221</v>
      </c>
      <c r="R28" s="13">
        <f t="shared" si="10"/>
        <v>1.5570848521098464</v>
      </c>
      <c r="S28" s="13">
        <f t="shared" si="10"/>
        <v>1.2253081357203255</v>
      </c>
      <c r="T28" s="13">
        <f t="shared" si="10"/>
        <v>1.0838990051674853</v>
      </c>
      <c r="U28" s="13">
        <f t="shared" si="10"/>
        <v>0.8839615465180406</v>
      </c>
    </row>
    <row r="29" spans="1:21">
      <c r="A29" s="13">
        <v>27</v>
      </c>
      <c r="B29" s="13">
        <v>2.0084671054094798</v>
      </c>
      <c r="C29" s="14">
        <v>1.5934952733100693</v>
      </c>
      <c r="D29" s="13">
        <v>1.3552054867430952</v>
      </c>
      <c r="E29" s="13">
        <v>1.1160736072895976</v>
      </c>
      <c r="F29" s="13">
        <f t="shared" si="2"/>
        <v>1.9926999999999999</v>
      </c>
      <c r="G29" s="13">
        <f t="shared" si="3"/>
        <v>1.5583</v>
      </c>
      <c r="H29" s="13">
        <f t="shared" si="4"/>
        <v>1.3774000000000002</v>
      </c>
      <c r="I29" s="13">
        <f t="shared" si="5"/>
        <v>1.11808</v>
      </c>
      <c r="M29" s="13">
        <f t="shared" si="0"/>
        <v>0.73606968573871268</v>
      </c>
      <c r="N29" s="13">
        <f t="shared" si="6"/>
        <v>1.4783717510952976</v>
      </c>
      <c r="O29" s="13">
        <f t="shared" si="7"/>
        <v>1.1729235650514669</v>
      </c>
      <c r="P29" s="13">
        <f t="shared" si="8"/>
        <v>0.99752567673836923</v>
      </c>
      <c r="Q29" s="13">
        <f t="shared" si="9"/>
        <v>0.82150794937892557</v>
      </c>
      <c r="R29" s="13">
        <f t="shared" si="10"/>
        <v>1.4667660627715327</v>
      </c>
      <c r="S29" s="13">
        <f t="shared" si="10"/>
        <v>1.1470173912866359</v>
      </c>
      <c r="T29" s="13">
        <f t="shared" si="10"/>
        <v>1.013862385136503</v>
      </c>
      <c r="U29" s="13">
        <f t="shared" si="10"/>
        <v>0.82298479423073989</v>
      </c>
    </row>
    <row r="30" spans="1:21">
      <c r="A30" s="13">
        <v>28</v>
      </c>
      <c r="B30" s="13">
        <v>2.032248487759166</v>
      </c>
      <c r="C30" s="14">
        <v>1.6045454145177567</v>
      </c>
      <c r="D30" s="13">
        <v>1.3608143790926932</v>
      </c>
      <c r="E30" s="13">
        <v>1.1175788627463055</v>
      </c>
      <c r="F30" s="13">
        <f t="shared" si="2"/>
        <v>2.0189000000000004</v>
      </c>
      <c r="G30" s="13">
        <f t="shared" si="3"/>
        <v>1.5691000000000002</v>
      </c>
      <c r="H30" s="13">
        <f t="shared" si="4"/>
        <v>1.3862000000000001</v>
      </c>
      <c r="I30" s="13">
        <f t="shared" si="5"/>
        <v>1.12018</v>
      </c>
      <c r="M30" s="13">
        <f t="shared" si="0"/>
        <v>0.67288837777863242</v>
      </c>
      <c r="N30" s="13">
        <f t="shared" si="6"/>
        <v>1.3674763881713441</v>
      </c>
      <c r="O30" s="13">
        <f t="shared" si="7"/>
        <v>1.0796799610469967</v>
      </c>
      <c r="P30" s="13">
        <f t="shared" si="8"/>
        <v>0.9156761800055192</v>
      </c>
      <c r="Q30" s="13">
        <f t="shared" si="9"/>
        <v>0.75200582799305038</v>
      </c>
      <c r="R30" s="13">
        <f t="shared" si="10"/>
        <v>1.3584943458972811</v>
      </c>
      <c r="S30" s="13">
        <f t="shared" si="10"/>
        <v>1.0558291535724522</v>
      </c>
      <c r="T30" s="13">
        <f t="shared" si="10"/>
        <v>0.93275786927674031</v>
      </c>
      <c r="U30" s="13">
        <f t="shared" si="10"/>
        <v>0.75375610302006846</v>
      </c>
    </row>
    <row r="31" spans="1:21">
      <c r="A31" s="13">
        <v>29</v>
      </c>
      <c r="B31" s="13">
        <v>2.0552904222586008</v>
      </c>
      <c r="C31" s="14">
        <v>1.6151502354702767</v>
      </c>
      <c r="D31" s="13">
        <v>1.3661680224479515</v>
      </c>
      <c r="E31" s="13">
        <v>1.1190078352320743</v>
      </c>
      <c r="F31" s="13">
        <f t="shared" si="2"/>
        <v>2.0441000000000003</v>
      </c>
      <c r="G31" s="13">
        <f t="shared" si="3"/>
        <v>1.5790999999999999</v>
      </c>
      <c r="H31" s="13">
        <f t="shared" si="4"/>
        <v>1.3946000000000001</v>
      </c>
      <c r="I31" s="13">
        <f t="shared" si="5"/>
        <v>1.1221199999999998</v>
      </c>
      <c r="M31" s="13">
        <f t="shared" si="0"/>
        <v>0.60249780659131913</v>
      </c>
      <c r="N31" s="13">
        <f t="shared" si="6"/>
        <v>1.2383079713189531</v>
      </c>
      <c r="O31" s="13">
        <f t="shared" si="7"/>
        <v>0.97312447418629433</v>
      </c>
      <c r="P31" s="13">
        <f t="shared" si="8"/>
        <v>0.82311323696009087</v>
      </c>
      <c r="Q31" s="13">
        <f t="shared" si="9"/>
        <v>0.67419976628582501</v>
      </c>
      <c r="R31" s="13">
        <f t="shared" si="10"/>
        <v>1.2315657664533155</v>
      </c>
      <c r="S31" s="13">
        <f t="shared" si="10"/>
        <v>0.95140428638835206</v>
      </c>
      <c r="T31" s="13">
        <f t="shared" si="10"/>
        <v>0.84024344107225368</v>
      </c>
      <c r="U31" s="13">
        <f t="shared" si="10"/>
        <v>0.67607483873225094</v>
      </c>
    </row>
    <row r="32" spans="1:21">
      <c r="A32" s="13">
        <v>30</v>
      </c>
      <c r="B32" s="13">
        <v>2.0775709833300287</v>
      </c>
      <c r="C32" s="14">
        <v>1.6253107536896221</v>
      </c>
      <c r="D32" s="13">
        <v>1.3712707441223482</v>
      </c>
      <c r="E32" s="13">
        <v>1.1203628140206618</v>
      </c>
      <c r="F32" s="13">
        <f t="shared" si="2"/>
        <v>2.0682999999999998</v>
      </c>
      <c r="G32" s="13">
        <f t="shared" si="3"/>
        <v>1.5883000000000003</v>
      </c>
      <c r="H32" s="13">
        <f t="shared" si="4"/>
        <v>1.4026000000000001</v>
      </c>
      <c r="I32" s="13">
        <f t="shared" si="5"/>
        <v>1.1238999999999999</v>
      </c>
      <c r="M32" s="13">
        <f t="shared" si="0"/>
        <v>0.52468233071667469</v>
      </c>
      <c r="N32" s="13">
        <f t="shared" si="6"/>
        <v>1.0900647857629331</v>
      </c>
      <c r="O32" s="13">
        <f t="shared" si="7"/>
        <v>0.85277183438474613</v>
      </c>
      <c r="P32" s="13">
        <f t="shared" si="8"/>
        <v>0.7194815300697025</v>
      </c>
      <c r="Q32" s="13">
        <f t="shared" si="9"/>
        <v>0.58783457250865323</v>
      </c>
      <c r="R32" s="13">
        <f t="shared" si="10"/>
        <v>1.0852004646212983</v>
      </c>
      <c r="S32" s="13">
        <f t="shared" si="10"/>
        <v>0.83335294587729458</v>
      </c>
      <c r="T32" s="13">
        <f t="shared" si="10"/>
        <v>0.73591943706320795</v>
      </c>
      <c r="U32" s="13">
        <f t="shared" si="10"/>
        <v>0.58969047149247067</v>
      </c>
    </row>
    <row r="33" spans="1:21">
      <c r="A33" s="13">
        <v>31</v>
      </c>
      <c r="B33" s="13">
        <v>2.0990739972922103</v>
      </c>
      <c r="C33" s="14">
        <v>1.6350303317290116</v>
      </c>
      <c r="D33" s="13">
        <v>1.3761278235349523</v>
      </c>
      <c r="E33" s="13">
        <v>1.1216462492053472</v>
      </c>
      <c r="F33" s="13">
        <f t="shared" si="2"/>
        <v>2.0914999999999999</v>
      </c>
      <c r="G33" s="13">
        <f t="shared" si="3"/>
        <v>1.5967000000000002</v>
      </c>
      <c r="H33" s="13">
        <f t="shared" si="4"/>
        <v>1.4102000000000001</v>
      </c>
      <c r="I33" s="13">
        <f t="shared" si="5"/>
        <v>1.1255199999999999</v>
      </c>
      <c r="M33" s="13">
        <f t="shared" si="0"/>
        <v>0.43914784387214489</v>
      </c>
      <c r="N33" s="13">
        <f t="shared" si="6"/>
        <v>0.92180382003895867</v>
      </c>
      <c r="O33" s="13">
        <f t="shared" si="7"/>
        <v>0.71802004484435322</v>
      </c>
      <c r="P33" s="13">
        <f t="shared" si="8"/>
        <v>0.60432356659784181</v>
      </c>
      <c r="Q33" s="13">
        <f t="shared" si="9"/>
        <v>0.49256853192580674</v>
      </c>
      <c r="R33" s="13">
        <f t="shared" si="10"/>
        <v>0.91847771545859103</v>
      </c>
      <c r="S33" s="13">
        <f t="shared" si="10"/>
        <v>0.70118736231065382</v>
      </c>
      <c r="T33" s="13">
        <f t="shared" si="10"/>
        <v>0.61928628942849884</v>
      </c>
      <c r="U33" s="13">
        <f t="shared" si="10"/>
        <v>0.49426968123497644</v>
      </c>
    </row>
    <row r="34" spans="1:21">
      <c r="A34" s="13">
        <v>32</v>
      </c>
      <c r="B34" s="13">
        <v>2.1197887290202644</v>
      </c>
      <c r="C34" s="14">
        <v>1.6443144173206972</v>
      </c>
      <c r="D34" s="13">
        <v>1.3807453442224837</v>
      </c>
      <c r="E34" s="13">
        <v>1.1228607125483316</v>
      </c>
      <c r="F34" s="13">
        <f t="shared" si="2"/>
        <v>2.1136999999999997</v>
      </c>
      <c r="G34" s="13">
        <f t="shared" si="3"/>
        <v>1.6043000000000003</v>
      </c>
      <c r="H34" s="13">
        <f t="shared" si="4"/>
        <v>1.4174000000000002</v>
      </c>
      <c r="I34" s="13">
        <f t="shared" si="5"/>
        <v>1.1269799999999999</v>
      </c>
      <c r="M34" s="13">
        <f t="shared" si="0"/>
        <v>0.34546284367667723</v>
      </c>
      <c r="N34" s="13">
        <f t="shared" si="6"/>
        <v>0.73230824232110991</v>
      </c>
      <c r="O34" s="13">
        <f t="shared" si="7"/>
        <v>0.56804953450616658</v>
      </c>
      <c r="P34" s="13">
        <f t="shared" si="8"/>
        <v>0.47699621300843181</v>
      </c>
      <c r="Q34" s="13">
        <f t="shared" si="9"/>
        <v>0.38790665480976672</v>
      </c>
      <c r="R34" s="13">
        <f t="shared" si="10"/>
        <v>0.73020481267939252</v>
      </c>
      <c r="S34" s="13">
        <f t="shared" si="10"/>
        <v>0.55422604011049337</v>
      </c>
      <c r="T34" s="13">
        <f t="shared" si="10"/>
        <v>0.48965903462732241</v>
      </c>
      <c r="U34" s="13">
        <f t="shared" si="10"/>
        <v>0.38932971556674167</v>
      </c>
    </row>
    <row r="35" spans="1:21">
      <c r="A35" s="13">
        <v>33</v>
      </c>
      <c r="B35" s="13">
        <v>2.1397095214616133</v>
      </c>
      <c r="C35" s="14">
        <v>1.6531702854151078</v>
      </c>
      <c r="D35" s="13">
        <v>1.3851300540050899</v>
      </c>
      <c r="E35" s="13">
        <v>1.1240088621103965</v>
      </c>
      <c r="F35" s="13">
        <f t="shared" si="2"/>
        <v>2.1349</v>
      </c>
      <c r="G35" s="13">
        <f t="shared" si="3"/>
        <v>1.6111</v>
      </c>
      <c r="H35" s="13">
        <f t="shared" si="4"/>
        <v>1.4242000000000001</v>
      </c>
      <c r="I35" s="13">
        <f t="shared" si="5"/>
        <v>1.1282799999999999</v>
      </c>
      <c r="M35" s="13">
        <f t="shared" si="0"/>
        <v>0.24291643217890152</v>
      </c>
      <c r="N35" s="13">
        <f t="shared" si="6"/>
        <v>0.51977060285267984</v>
      </c>
      <c r="O35" s="13">
        <f t="shared" si="7"/>
        <v>0.40158222751721429</v>
      </c>
      <c r="P35" s="13">
        <f t="shared" si="8"/>
        <v>0.33647085082268563</v>
      </c>
      <c r="Q35" s="13">
        <f t="shared" si="9"/>
        <v>0.27304022252132443</v>
      </c>
      <c r="R35" s="13">
        <f t="shared" si="10"/>
        <v>0.5186022910587369</v>
      </c>
      <c r="S35" s="13">
        <f t="shared" si="10"/>
        <v>0.39136266388342822</v>
      </c>
      <c r="T35" s="13">
        <f t="shared" si="10"/>
        <v>0.34596158270919158</v>
      </c>
      <c r="U35" s="13">
        <f t="shared" si="10"/>
        <v>0.27407775209881097</v>
      </c>
    </row>
    <row r="36" spans="1:21">
      <c r="A36" s="13">
        <v>34</v>
      </c>
      <c r="B36" s="13">
        <v>2.1588354006400148</v>
      </c>
      <c r="C36" s="14">
        <v>1.6616067866998407</v>
      </c>
      <c r="D36" s="13">
        <v>1.3892892346307479</v>
      </c>
      <c r="E36" s="13">
        <v>1.1250934106753725</v>
      </c>
      <c r="F36" s="13">
        <f t="shared" si="2"/>
        <v>2.1551</v>
      </c>
      <c r="G36" s="13">
        <f t="shared" si="3"/>
        <v>1.6171000000000002</v>
      </c>
      <c r="H36" s="13">
        <f t="shared" si="4"/>
        <v>1.4306000000000001</v>
      </c>
      <c r="I36" s="13">
        <f t="shared" si="5"/>
        <v>1.1294199999999999</v>
      </c>
      <c r="M36" s="13">
        <f t="shared" si="0"/>
        <v>0.13005161927403802</v>
      </c>
      <c r="N36" s="13">
        <f t="shared" si="6"/>
        <v>0.28076003959935053</v>
      </c>
      <c r="O36" s="13">
        <f t="shared" si="7"/>
        <v>0.21609465320704538</v>
      </c>
      <c r="P36" s="13">
        <f t="shared" si="8"/>
        <v>0.18067931460371772</v>
      </c>
      <c r="Q36" s="13">
        <f t="shared" si="9"/>
        <v>0.14632021989288244</v>
      </c>
      <c r="R36" s="13">
        <f t="shared" si="10"/>
        <v>0.28027424469747936</v>
      </c>
      <c r="S36" s="13">
        <f t="shared" si="10"/>
        <v>0.21030647352804691</v>
      </c>
      <c r="T36" s="13">
        <f t="shared" si="10"/>
        <v>0.18605184653343881</v>
      </c>
      <c r="U36" s="13">
        <f t="shared" si="10"/>
        <v>0.146882899840484</v>
      </c>
    </row>
    <row r="37" spans="1:21">
      <c r="A37" s="13">
        <v>35</v>
      </c>
      <c r="B37" s="13">
        <v>2.1771696579778843</v>
      </c>
      <c r="C37" s="14">
        <v>1.6696341063126057</v>
      </c>
      <c r="D37" s="13">
        <v>1.3932305817787189</v>
      </c>
      <c r="E37" s="13">
        <v>1.1261170978966748</v>
      </c>
      <c r="F37" s="13">
        <f t="shared" si="2"/>
        <v>2.1742999999999997</v>
      </c>
      <c r="G37" s="13">
        <f t="shared" si="3"/>
        <v>1.6223000000000001</v>
      </c>
      <c r="H37" s="13">
        <f t="shared" si="4"/>
        <v>1.4366000000000001</v>
      </c>
      <c r="I37" s="13">
        <f t="shared" si="5"/>
        <v>1.1303999999999998</v>
      </c>
      <c r="M37" s="13">
        <f t="shared" si="0"/>
        <v>0</v>
      </c>
      <c r="N37" s="13">
        <f t="shared" si="6"/>
        <v>0</v>
      </c>
      <c r="O37" s="13">
        <f t="shared" si="7"/>
        <v>0</v>
      </c>
      <c r="P37" s="13">
        <f t="shared" si="8"/>
        <v>0</v>
      </c>
      <c r="Q37" s="13">
        <f t="shared" si="9"/>
        <v>0</v>
      </c>
      <c r="R37" s="13">
        <f t="shared" si="10"/>
        <v>0</v>
      </c>
      <c r="S37" s="13">
        <f t="shared" si="10"/>
        <v>0</v>
      </c>
      <c r="T37" s="13">
        <f t="shared" si="10"/>
        <v>0</v>
      </c>
      <c r="U37" s="13">
        <f t="shared" si="10"/>
        <v>0</v>
      </c>
    </row>
    <row r="38" spans="1:21">
      <c r="A38" s="13">
        <v>36</v>
      </c>
      <c r="B38" s="13">
        <v>2.1947194207012344</v>
      </c>
      <c r="C38" s="14">
        <v>1.6772635356266739</v>
      </c>
      <c r="D38" s="13">
        <v>1.3969620959152593</v>
      </c>
      <c r="E38" s="13">
        <v>1.1270826660251934</v>
      </c>
      <c r="F38" s="13">
        <f t="shared" si="2"/>
        <v>2.1924999999999999</v>
      </c>
      <c r="G38" s="13">
        <f t="shared" si="3"/>
        <v>1.6267</v>
      </c>
      <c r="H38" s="13">
        <f t="shared" si="4"/>
        <v>1.4422000000000001</v>
      </c>
      <c r="I38" s="13">
        <f t="shared" si="5"/>
        <v>1.1312199999999999</v>
      </c>
      <c r="M38" s="13">
        <v>0</v>
      </c>
      <c r="N38" s="13">
        <f t="shared" si="6"/>
        <v>0</v>
      </c>
      <c r="O38" s="13">
        <f t="shared" si="7"/>
        <v>0</v>
      </c>
      <c r="P38" s="13">
        <f t="shared" si="8"/>
        <v>0</v>
      </c>
      <c r="Q38" s="13">
        <f t="shared" si="9"/>
        <v>0</v>
      </c>
      <c r="R38" s="13">
        <f t="shared" si="10"/>
        <v>0</v>
      </c>
      <c r="S38" s="13">
        <f t="shared" si="10"/>
        <v>0</v>
      </c>
      <c r="T38" s="13">
        <f t="shared" si="10"/>
        <v>0</v>
      </c>
      <c r="U38" s="13">
        <f t="shared" si="10"/>
        <v>0</v>
      </c>
    </row>
    <row r="39" spans="1:21">
      <c r="A39" s="13">
        <v>37</v>
      </c>
      <c r="B39" s="13">
        <v>2.21149521984885</v>
      </c>
      <c r="C39" s="14">
        <v>1.6845072592144597</v>
      </c>
      <c r="D39" s="13">
        <v>1.400491984166915</v>
      </c>
      <c r="E39" s="13">
        <v>1.1279928390272951</v>
      </c>
      <c r="F39" s="13">
        <f t="shared" si="2"/>
        <v>2.2096999999999998</v>
      </c>
      <c r="G39" s="13">
        <f t="shared" si="3"/>
        <v>1.6303000000000001</v>
      </c>
      <c r="H39" s="13">
        <f t="shared" si="4"/>
        <v>1.4474</v>
      </c>
      <c r="I39" s="13">
        <f t="shared" si="5"/>
        <v>1.1318799999999998</v>
      </c>
      <c r="M39" s="13">
        <v>0</v>
      </c>
      <c r="N39" s="13">
        <f t="shared" si="6"/>
        <v>0</v>
      </c>
      <c r="O39" s="13">
        <f t="shared" si="7"/>
        <v>0</v>
      </c>
      <c r="P39" s="13">
        <f t="shared" si="8"/>
        <v>0</v>
      </c>
      <c r="Q39" s="13">
        <f t="shared" si="9"/>
        <v>0</v>
      </c>
      <c r="R39" s="13">
        <f t="shared" si="10"/>
        <v>0</v>
      </c>
      <c r="S39" s="13">
        <f t="shared" si="10"/>
        <v>0</v>
      </c>
      <c r="T39" s="13">
        <f t="shared" si="10"/>
        <v>0</v>
      </c>
      <c r="U39" s="13">
        <f t="shared" si="10"/>
        <v>0</v>
      </c>
    </row>
    <row r="40" spans="1:21">
      <c r="A40" s="13">
        <v>38</v>
      </c>
      <c r="B40" s="13">
        <v>2.227510564067392</v>
      </c>
      <c r="C40" s="14">
        <v>1.6913781584006786</v>
      </c>
      <c r="D40" s="13">
        <v>1.4038285731072564</v>
      </c>
      <c r="E40" s="13">
        <v>1.1288503048664498</v>
      </c>
      <c r="F40" s="13">
        <f t="shared" si="2"/>
        <v>2.2259000000000002</v>
      </c>
      <c r="G40" s="13">
        <f t="shared" si="3"/>
        <v>1.6331000000000002</v>
      </c>
      <c r="H40" s="13">
        <f t="shared" si="4"/>
        <v>1.4522000000000002</v>
      </c>
      <c r="I40" s="13">
        <f t="shared" si="5"/>
        <v>1.1323799999999999</v>
      </c>
      <c r="M40" s="13">
        <v>0</v>
      </c>
      <c r="N40" s="13">
        <f t="shared" si="6"/>
        <v>0</v>
      </c>
      <c r="O40" s="13">
        <f t="shared" si="7"/>
        <v>0</v>
      </c>
      <c r="P40" s="13">
        <f t="shared" si="8"/>
        <v>0</v>
      </c>
      <c r="Q40" s="13">
        <f t="shared" si="9"/>
        <v>0</v>
      </c>
      <c r="R40" s="13">
        <f t="shared" si="10"/>
        <v>0</v>
      </c>
      <c r="S40" s="13">
        <f t="shared" si="10"/>
        <v>0</v>
      </c>
      <c r="T40" s="13">
        <f t="shared" si="10"/>
        <v>0</v>
      </c>
      <c r="U40" s="13">
        <f t="shared" si="10"/>
        <v>0</v>
      </c>
    </row>
    <row r="41" spans="1:21">
      <c r="A41" s="13">
        <v>39</v>
      </c>
      <c r="B41" s="13">
        <v>2.2427815260054618</v>
      </c>
      <c r="C41" s="14">
        <v>1.6978896322100094</v>
      </c>
      <c r="D41" s="13">
        <v>1.4069802321386589</v>
      </c>
      <c r="E41" s="13">
        <v>1.1296577006997475</v>
      </c>
      <c r="F41" s="13">
        <f t="shared" si="2"/>
        <v>2.2411000000000003</v>
      </c>
      <c r="G41" s="13">
        <f t="shared" si="3"/>
        <v>1.6351</v>
      </c>
      <c r="H41" s="13">
        <f t="shared" si="4"/>
        <v>1.4566000000000001</v>
      </c>
      <c r="I41" s="13">
        <f t="shared" si="5"/>
        <v>1.1327199999999999</v>
      </c>
      <c r="M41" s="13">
        <v>0</v>
      </c>
      <c r="N41" s="13">
        <f t="shared" si="6"/>
        <v>0</v>
      </c>
      <c r="O41" s="13">
        <f t="shared" si="7"/>
        <v>0</v>
      </c>
      <c r="P41" s="13">
        <f t="shared" si="8"/>
        <v>0</v>
      </c>
      <c r="Q41" s="13">
        <f t="shared" si="9"/>
        <v>0</v>
      </c>
      <c r="R41" s="13">
        <f t="shared" si="10"/>
        <v>0</v>
      </c>
      <c r="S41" s="13">
        <f t="shared" si="10"/>
        <v>0</v>
      </c>
      <c r="T41" s="13">
        <f t="shared" si="10"/>
        <v>0</v>
      </c>
      <c r="U41" s="13">
        <f t="shared" si="10"/>
        <v>0</v>
      </c>
    </row>
    <row r="42" spans="1:21">
      <c r="A42" s="13">
        <v>40</v>
      </c>
      <c r="B42" s="13">
        <v>2.2573263467790592</v>
      </c>
      <c r="C42" s="14">
        <v>1.704055435998824</v>
      </c>
      <c r="D42" s="13">
        <v>1.4099553069871085</v>
      </c>
      <c r="E42" s="13">
        <v>1.130417600729188</v>
      </c>
      <c r="F42" s="13">
        <f t="shared" si="2"/>
        <v>2.2552999999999996</v>
      </c>
      <c r="G42" s="13">
        <f t="shared" si="3"/>
        <v>1.6363000000000001</v>
      </c>
      <c r="H42" s="13">
        <f t="shared" si="4"/>
        <v>1.4606000000000001</v>
      </c>
      <c r="I42" s="13">
        <f t="shared" si="5"/>
        <v>1.1328999999999998</v>
      </c>
      <c r="M42" s="13">
        <v>0</v>
      </c>
      <c r="N42" s="13">
        <f t="shared" si="6"/>
        <v>0</v>
      </c>
      <c r="O42" s="13">
        <f t="shared" si="7"/>
        <v>0</v>
      </c>
      <c r="P42" s="13">
        <f t="shared" si="8"/>
        <v>0</v>
      </c>
      <c r="Q42" s="13">
        <f t="shared" si="9"/>
        <v>0</v>
      </c>
      <c r="R42" s="13">
        <f t="shared" si="10"/>
        <v>0</v>
      </c>
      <c r="S42" s="13">
        <f t="shared" si="10"/>
        <v>0</v>
      </c>
      <c r="T42" s="13">
        <f t="shared" si="10"/>
        <v>0</v>
      </c>
      <c r="U42" s="13">
        <f t="shared" si="10"/>
        <v>0</v>
      </c>
    </row>
    <row r="43" spans="1:21">
      <c r="A43" s="13">
        <v>41</v>
      </c>
      <c r="B43" s="13">
        <v>2.2711650627115909</v>
      </c>
      <c r="C43" s="14">
        <v>1.7098895376349137</v>
      </c>
      <c r="D43" s="13">
        <v>1.412762062709255</v>
      </c>
      <c r="E43" s="13">
        <v>1.1311325064449413</v>
      </c>
      <c r="F43" s="13">
        <f t="shared" si="2"/>
        <v>2.2684999999999995</v>
      </c>
      <c r="G43" s="13">
        <f t="shared" si="3"/>
        <v>1.6367000000000003</v>
      </c>
      <c r="H43" s="13">
        <f t="shared" si="4"/>
        <v>1.4642000000000002</v>
      </c>
      <c r="I43" s="13">
        <f t="shared" si="5"/>
        <v>1.1329199999999999</v>
      </c>
      <c r="M43" s="13">
        <v>0</v>
      </c>
      <c r="N43" s="13">
        <f t="shared" si="6"/>
        <v>0</v>
      </c>
      <c r="O43" s="13">
        <f t="shared" si="7"/>
        <v>0</v>
      </c>
      <c r="P43" s="13">
        <f t="shared" si="8"/>
        <v>0</v>
      </c>
      <c r="Q43" s="13">
        <f t="shared" si="9"/>
        <v>0</v>
      </c>
      <c r="R43" s="13">
        <f t="shared" si="10"/>
        <v>0</v>
      </c>
      <c r="S43" s="13">
        <f t="shared" si="10"/>
        <v>0</v>
      </c>
      <c r="T43" s="13">
        <f t="shared" si="10"/>
        <v>0</v>
      </c>
      <c r="U43" s="13">
        <f t="shared" si="10"/>
        <v>0</v>
      </c>
    </row>
    <row r="44" spans="1:21">
      <c r="A44" s="13">
        <v>42</v>
      </c>
      <c r="B44" s="13">
        <v>2.2843191573858315</v>
      </c>
      <c r="C44" s="14">
        <v>1.7154059907488186</v>
      </c>
      <c r="D44" s="13">
        <v>1.4154086355311919</v>
      </c>
      <c r="E44" s="13">
        <v>1.1318048390019744</v>
      </c>
      <c r="F44" s="13">
        <f t="shared" si="2"/>
        <v>2.2806999999999995</v>
      </c>
      <c r="G44" s="13">
        <f t="shared" si="3"/>
        <v>1.6363000000000003</v>
      </c>
      <c r="H44" s="13">
        <f t="shared" si="4"/>
        <v>1.4674</v>
      </c>
      <c r="I44" s="13">
        <f t="shared" si="5"/>
        <v>1.1327799999999999</v>
      </c>
      <c r="M44" s="13">
        <v>0</v>
      </c>
      <c r="N44" s="13">
        <f t="shared" si="6"/>
        <v>0</v>
      </c>
      <c r="O44" s="13">
        <f t="shared" si="7"/>
        <v>0</v>
      </c>
      <c r="P44" s="13">
        <f t="shared" si="8"/>
        <v>0</v>
      </c>
      <c r="Q44" s="13">
        <f t="shared" si="9"/>
        <v>0</v>
      </c>
      <c r="R44" s="13">
        <f t="shared" si="10"/>
        <v>0</v>
      </c>
      <c r="S44" s="13">
        <f t="shared" si="10"/>
        <v>0</v>
      </c>
      <c r="T44" s="13">
        <f t="shared" si="10"/>
        <v>0</v>
      </c>
      <c r="U44" s="13">
        <f t="shared" si="10"/>
        <v>0</v>
      </c>
    </row>
    <row r="45" spans="1:21">
      <c r="A45" s="13">
        <v>43</v>
      </c>
      <c r="B45" s="13">
        <v>2.2968112410030495</v>
      </c>
      <c r="C45" s="14">
        <v>1.7206188243182599</v>
      </c>
      <c r="D45" s="13">
        <v>1.4179029927915028</v>
      </c>
      <c r="E45" s="13">
        <v>1.1324369334808082</v>
      </c>
      <c r="F45" s="13">
        <f t="shared" si="2"/>
        <v>2.2919</v>
      </c>
      <c r="G45" s="13">
        <f t="shared" si="3"/>
        <v>1.6351</v>
      </c>
      <c r="H45" s="13">
        <f t="shared" si="4"/>
        <v>1.4702000000000002</v>
      </c>
      <c r="I45" s="13">
        <f t="shared" si="5"/>
        <v>1.1324799999999999</v>
      </c>
      <c r="M45" s="13">
        <v>0</v>
      </c>
      <c r="N45" s="13">
        <f t="shared" si="6"/>
        <v>0</v>
      </c>
      <c r="O45" s="13">
        <f t="shared" si="7"/>
        <v>0</v>
      </c>
      <c r="P45" s="13">
        <f t="shared" si="8"/>
        <v>0</v>
      </c>
      <c r="Q45" s="13">
        <f t="shared" si="9"/>
        <v>0</v>
      </c>
      <c r="R45" s="13">
        <f t="shared" si="10"/>
        <v>0</v>
      </c>
      <c r="S45" s="13">
        <f t="shared" si="10"/>
        <v>0</v>
      </c>
      <c r="T45" s="13">
        <f t="shared" si="10"/>
        <v>0</v>
      </c>
      <c r="U45" s="13">
        <f t="shared" si="10"/>
        <v>0</v>
      </c>
    </row>
    <row r="46" spans="1:21">
      <c r="A46" s="13">
        <v>44</v>
      </c>
      <c r="B46" s="13">
        <v>2.3086647581372977</v>
      </c>
      <c r="C46" s="14">
        <v>1.7255419476549965</v>
      </c>
      <c r="D46" s="13">
        <v>1.4202529002412398</v>
      </c>
      <c r="E46" s="13">
        <v>1.1330310347962775</v>
      </c>
      <c r="F46" s="13">
        <f t="shared" si="2"/>
        <v>2.3021000000000003</v>
      </c>
      <c r="G46" s="13">
        <f t="shared" si="3"/>
        <v>1.6331</v>
      </c>
      <c r="H46" s="13">
        <f t="shared" si="4"/>
        <v>1.4726000000000001</v>
      </c>
      <c r="I46" s="13">
        <f t="shared" si="5"/>
        <v>1.1320199999999998</v>
      </c>
      <c r="M46" s="13">
        <v>0</v>
      </c>
      <c r="N46" s="13">
        <f t="shared" si="6"/>
        <v>0</v>
      </c>
      <c r="O46" s="13">
        <f t="shared" si="7"/>
        <v>0</v>
      </c>
      <c r="P46" s="13">
        <f t="shared" si="8"/>
        <v>0</v>
      </c>
      <c r="Q46" s="13">
        <f t="shared" si="9"/>
        <v>0</v>
      </c>
      <c r="R46" s="13">
        <f t="shared" si="10"/>
        <v>0</v>
      </c>
      <c r="S46" s="13">
        <f t="shared" si="10"/>
        <v>0</v>
      </c>
      <c r="T46" s="13">
        <f t="shared" si="10"/>
        <v>0</v>
      </c>
      <c r="U46" s="13">
        <f t="shared" si="10"/>
        <v>0</v>
      </c>
    </row>
    <row r="47" spans="1:21">
      <c r="A47" s="13">
        <v>45</v>
      </c>
      <c r="B47" s="13">
        <v>2.3199037242035381</v>
      </c>
      <c r="C47" s="14">
        <v>1.7301890697320621</v>
      </c>
      <c r="D47" s="13">
        <v>1.4224658959552325</v>
      </c>
      <c r="E47" s="13">
        <v>1.1335892950338029</v>
      </c>
      <c r="F47" s="13">
        <f t="shared" si="2"/>
        <v>2.3113000000000001</v>
      </c>
      <c r="G47" s="13">
        <f t="shared" si="3"/>
        <v>1.6303000000000001</v>
      </c>
      <c r="H47" s="13">
        <f t="shared" si="4"/>
        <v>1.4746000000000001</v>
      </c>
      <c r="I47" s="13">
        <f t="shared" si="5"/>
        <v>1.1314</v>
      </c>
      <c r="M47" s="13">
        <v>0</v>
      </c>
      <c r="N47" s="13">
        <f t="shared" si="6"/>
        <v>0</v>
      </c>
      <c r="O47" s="13">
        <f t="shared" si="7"/>
        <v>0</v>
      </c>
      <c r="P47" s="13">
        <f t="shared" si="8"/>
        <v>0</v>
      </c>
      <c r="Q47" s="13">
        <f t="shared" si="9"/>
        <v>0</v>
      </c>
      <c r="R47" s="13">
        <f t="shared" si="10"/>
        <v>0</v>
      </c>
      <c r="S47" s="13">
        <f t="shared" si="10"/>
        <v>0</v>
      </c>
      <c r="T47" s="13">
        <f t="shared" si="10"/>
        <v>0</v>
      </c>
      <c r="U47" s="13">
        <f t="shared" si="1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1"/>
  <sheetViews>
    <sheetView workbookViewId="0">
      <selection sqref="A1:B1048576"/>
    </sheetView>
  </sheetViews>
  <sheetFormatPr defaultRowHeight="15"/>
  <cols>
    <col min="1" max="1" width="5" bestFit="1" customWidth="1"/>
    <col min="2" max="2" width="9.5703125" bestFit="1" customWidth="1"/>
  </cols>
  <sheetData>
    <row r="1" spans="1:2">
      <c r="A1" t="s">
        <v>13</v>
      </c>
      <c r="B1" t="s">
        <v>28</v>
      </c>
    </row>
    <row r="2" spans="1:2">
      <c r="A2">
        <v>1950</v>
      </c>
      <c r="B2">
        <v>310.75</v>
      </c>
    </row>
    <row r="3" spans="1:2">
      <c r="A3">
        <v>1951</v>
      </c>
      <c r="B3">
        <v>311.10000000000002</v>
      </c>
    </row>
    <row r="4" spans="1:2">
      <c r="A4">
        <v>1952</v>
      </c>
      <c r="B4">
        <v>311.5</v>
      </c>
    </row>
    <row r="5" spans="1:2">
      <c r="A5">
        <v>1953</v>
      </c>
      <c r="B5">
        <v>311.92500000000001</v>
      </c>
    </row>
    <row r="6" spans="1:2">
      <c r="A6">
        <v>1954</v>
      </c>
      <c r="B6">
        <v>312.42500000000001</v>
      </c>
    </row>
    <row r="7" spans="1:2">
      <c r="A7">
        <v>1955</v>
      </c>
      <c r="B7">
        <v>313</v>
      </c>
    </row>
    <row r="8" spans="1:2">
      <c r="A8">
        <v>1956</v>
      </c>
      <c r="B8">
        <v>313.60000000000002</v>
      </c>
    </row>
    <row r="9" spans="1:2">
      <c r="A9">
        <v>1957</v>
      </c>
      <c r="B9">
        <v>314.22500000000002</v>
      </c>
    </row>
    <row r="10" spans="1:2">
      <c r="A10">
        <v>1958</v>
      </c>
      <c r="B10">
        <v>314.84800000000001</v>
      </c>
    </row>
    <row r="11" spans="1:2">
      <c r="A11">
        <v>1959</v>
      </c>
      <c r="B11">
        <v>315.5</v>
      </c>
    </row>
    <row r="12" spans="1:2">
      <c r="A12">
        <v>1960</v>
      </c>
      <c r="B12">
        <v>316.27300000000002</v>
      </c>
    </row>
    <row r="13" spans="1:2">
      <c r="A13">
        <v>1961</v>
      </c>
      <c r="B13">
        <v>317.07499999999999</v>
      </c>
    </row>
    <row r="14" spans="1:2">
      <c r="A14">
        <v>1962</v>
      </c>
      <c r="B14">
        <v>317.79500000000002</v>
      </c>
    </row>
    <row r="15" spans="1:2">
      <c r="A15">
        <v>1963</v>
      </c>
      <c r="B15">
        <v>318.39800000000002</v>
      </c>
    </row>
    <row r="16" spans="1:2">
      <c r="A16">
        <v>1964</v>
      </c>
      <c r="B16">
        <v>318.92500000000001</v>
      </c>
    </row>
    <row r="17" spans="1:2">
      <c r="A17">
        <v>1965</v>
      </c>
      <c r="B17">
        <v>319.64800000000002</v>
      </c>
    </row>
    <row r="18" spans="1:2">
      <c r="A18">
        <v>1966</v>
      </c>
      <c r="B18">
        <v>320.64800000000002</v>
      </c>
    </row>
    <row r="19" spans="1:2">
      <c r="A19">
        <v>1967</v>
      </c>
      <c r="B19">
        <v>321.60500000000002</v>
      </c>
    </row>
    <row r="20" spans="1:2">
      <c r="A20">
        <v>1968</v>
      </c>
      <c r="B20">
        <v>322.63499999999999</v>
      </c>
    </row>
    <row r="21" spans="1:2">
      <c r="A21">
        <v>1969</v>
      </c>
      <c r="B21">
        <v>323.90300000000002</v>
      </c>
    </row>
    <row r="22" spans="1:2">
      <c r="A22">
        <v>1970</v>
      </c>
      <c r="B22">
        <v>324.98500000000001</v>
      </c>
    </row>
    <row r="23" spans="1:2">
      <c r="A23">
        <v>1971</v>
      </c>
      <c r="B23">
        <v>325.85500000000002</v>
      </c>
    </row>
    <row r="24" spans="1:2">
      <c r="A24">
        <v>1972</v>
      </c>
      <c r="B24">
        <v>327.14</v>
      </c>
    </row>
    <row r="25" spans="1:2">
      <c r="A25">
        <v>1973</v>
      </c>
      <c r="B25">
        <v>328.678</v>
      </c>
    </row>
    <row r="26" spans="1:2">
      <c r="A26">
        <v>1974</v>
      </c>
      <c r="B26">
        <v>329.74299999999999</v>
      </c>
    </row>
    <row r="27" spans="1:2">
      <c r="A27">
        <v>1975</v>
      </c>
      <c r="B27">
        <v>330.58499999999998</v>
      </c>
    </row>
    <row r="28" spans="1:2">
      <c r="A28">
        <v>1976</v>
      </c>
      <c r="B28">
        <v>331.74799999999999</v>
      </c>
    </row>
    <row r="29" spans="1:2">
      <c r="A29">
        <v>1977</v>
      </c>
      <c r="B29">
        <v>333.27300000000002</v>
      </c>
    </row>
    <row r="30" spans="1:2">
      <c r="A30">
        <v>1978</v>
      </c>
      <c r="B30">
        <v>334.84800000000001</v>
      </c>
    </row>
    <row r="31" spans="1:2">
      <c r="A31">
        <v>1979</v>
      </c>
      <c r="B31">
        <v>336.52499999999998</v>
      </c>
    </row>
    <row r="32" spans="1:2">
      <c r="A32">
        <v>1980</v>
      </c>
      <c r="B32">
        <v>338.36</v>
      </c>
    </row>
    <row r="33" spans="1:2">
      <c r="A33">
        <v>1981</v>
      </c>
      <c r="B33">
        <v>339.72800000000001</v>
      </c>
    </row>
    <row r="34" spans="1:2">
      <c r="A34">
        <v>1982</v>
      </c>
      <c r="B34">
        <v>340.79300000000001</v>
      </c>
    </row>
    <row r="35" spans="1:2">
      <c r="A35">
        <v>1983</v>
      </c>
      <c r="B35">
        <v>342.19799999999998</v>
      </c>
    </row>
    <row r="36" spans="1:2">
      <c r="A36">
        <v>1984</v>
      </c>
      <c r="B36">
        <v>343.78300000000002</v>
      </c>
    </row>
    <row r="37" spans="1:2">
      <c r="A37">
        <v>1985</v>
      </c>
      <c r="B37">
        <v>345.28300000000002</v>
      </c>
    </row>
    <row r="38" spans="1:2">
      <c r="A38">
        <v>1986</v>
      </c>
      <c r="B38">
        <v>346.798</v>
      </c>
    </row>
    <row r="39" spans="1:2">
      <c r="A39">
        <v>1987</v>
      </c>
      <c r="B39">
        <v>348.64499999999998</v>
      </c>
    </row>
    <row r="40" spans="1:2">
      <c r="A40">
        <v>1988</v>
      </c>
      <c r="B40">
        <v>350.738</v>
      </c>
    </row>
    <row r="41" spans="1:2">
      <c r="A41">
        <v>1989</v>
      </c>
      <c r="B41">
        <v>352.488</v>
      </c>
    </row>
    <row r="42" spans="1:2">
      <c r="A42">
        <v>1990</v>
      </c>
      <c r="B42">
        <v>353.85500000000002</v>
      </c>
    </row>
    <row r="43" spans="1:2">
      <c r="A43">
        <v>1991</v>
      </c>
      <c r="B43">
        <v>355.01799999999997</v>
      </c>
    </row>
    <row r="44" spans="1:2">
      <c r="A44">
        <v>1992</v>
      </c>
      <c r="B44">
        <v>355.88499999999999</v>
      </c>
    </row>
    <row r="45" spans="1:2">
      <c r="A45">
        <v>1993</v>
      </c>
      <c r="B45">
        <v>356.77800000000002</v>
      </c>
    </row>
    <row r="46" spans="1:2">
      <c r="A46">
        <v>1994</v>
      </c>
      <c r="B46">
        <v>358.12799999999999</v>
      </c>
    </row>
    <row r="47" spans="1:2">
      <c r="A47">
        <v>1995</v>
      </c>
      <c r="B47">
        <v>359.83800000000002</v>
      </c>
    </row>
    <row r="48" spans="1:2">
      <c r="A48">
        <v>1996</v>
      </c>
      <c r="B48">
        <v>361.46300000000002</v>
      </c>
    </row>
    <row r="49" spans="1:2">
      <c r="A49">
        <v>1997</v>
      </c>
      <c r="B49">
        <v>363.15499999999997</v>
      </c>
    </row>
    <row r="50" spans="1:2">
      <c r="A50">
        <v>1998</v>
      </c>
      <c r="B50">
        <v>365.32299999999998</v>
      </c>
    </row>
    <row r="51" spans="1:2">
      <c r="A51">
        <v>1999</v>
      </c>
      <c r="B51">
        <v>367.34800000000001</v>
      </c>
    </row>
    <row r="52" spans="1:2">
      <c r="A52">
        <v>2000</v>
      </c>
      <c r="B52">
        <v>368.86500000000001</v>
      </c>
    </row>
    <row r="53" spans="1:2">
      <c r="A53">
        <v>2001</v>
      </c>
      <c r="B53">
        <v>370.46800000000002</v>
      </c>
    </row>
    <row r="54" spans="1:2">
      <c r="A54">
        <v>2002</v>
      </c>
      <c r="B54">
        <v>372.52300000000002</v>
      </c>
    </row>
    <row r="55" spans="1:2">
      <c r="A55">
        <v>2003</v>
      </c>
      <c r="B55">
        <v>374.76</v>
      </c>
    </row>
    <row r="56" spans="1:2">
      <c r="A56">
        <v>2004</v>
      </c>
      <c r="B56">
        <v>376.81299999999999</v>
      </c>
    </row>
    <row r="57" spans="1:2">
      <c r="A57">
        <v>2005</v>
      </c>
      <c r="B57">
        <v>378.81299999999999</v>
      </c>
    </row>
    <row r="58" spans="1:2">
      <c r="A58">
        <v>2006</v>
      </c>
      <c r="B58">
        <v>380.82799999999997</v>
      </c>
    </row>
    <row r="59" spans="1:2">
      <c r="A59">
        <v>2007</v>
      </c>
      <c r="B59">
        <v>382.77800000000002</v>
      </c>
    </row>
    <row r="60" spans="1:2">
      <c r="A60">
        <v>2008</v>
      </c>
      <c r="B60">
        <v>384.8</v>
      </c>
    </row>
    <row r="61" spans="1:2">
      <c r="A61">
        <v>2009</v>
      </c>
      <c r="B61">
        <v>387.012</v>
      </c>
    </row>
    <row r="62" spans="1:2">
      <c r="A62">
        <v>2010</v>
      </c>
      <c r="B62">
        <v>389.32400000000001</v>
      </c>
    </row>
    <row r="63" spans="1:2">
      <c r="A63">
        <v>2011</v>
      </c>
      <c r="B63">
        <v>391.63799999999998</v>
      </c>
    </row>
    <row r="64" spans="1:2">
      <c r="A64">
        <v>2012</v>
      </c>
      <c r="B64">
        <v>394.00900000000001</v>
      </c>
    </row>
    <row r="65" spans="1:2">
      <c r="A65">
        <v>2013</v>
      </c>
      <c r="B65">
        <v>396.464</v>
      </c>
    </row>
    <row r="66" spans="1:2">
      <c r="A66">
        <v>2014</v>
      </c>
      <c r="B66">
        <v>399.00400000000002</v>
      </c>
    </row>
    <row r="67" spans="1:2">
      <c r="A67">
        <v>2015</v>
      </c>
      <c r="B67">
        <v>401.62799999999999</v>
      </c>
    </row>
    <row r="68" spans="1:2">
      <c r="A68">
        <v>2016</v>
      </c>
      <c r="B68">
        <v>404.32799999999997</v>
      </c>
    </row>
    <row r="69" spans="1:2">
      <c r="A69">
        <v>2017</v>
      </c>
      <c r="B69">
        <v>407.096</v>
      </c>
    </row>
    <row r="70" spans="1:2">
      <c r="A70">
        <v>2018</v>
      </c>
      <c r="B70">
        <v>409.92700000000002</v>
      </c>
    </row>
    <row r="71" spans="1:2">
      <c r="A71">
        <v>2019</v>
      </c>
      <c r="B71">
        <v>412.822</v>
      </c>
    </row>
    <row r="72" spans="1:2">
      <c r="A72">
        <v>2020</v>
      </c>
      <c r="B72">
        <v>415.78</v>
      </c>
    </row>
    <row r="73" spans="1:2">
      <c r="A73">
        <v>2021</v>
      </c>
      <c r="B73">
        <v>418.79599999999999</v>
      </c>
    </row>
    <row r="74" spans="1:2">
      <c r="A74">
        <v>2022</v>
      </c>
      <c r="B74">
        <v>421.86399999999998</v>
      </c>
    </row>
    <row r="75" spans="1:2">
      <c r="A75">
        <v>2023</v>
      </c>
      <c r="B75">
        <v>424.995</v>
      </c>
    </row>
    <row r="76" spans="1:2">
      <c r="A76">
        <v>2024</v>
      </c>
      <c r="B76">
        <v>428.197</v>
      </c>
    </row>
    <row r="77" spans="1:2">
      <c r="A77">
        <v>2025</v>
      </c>
      <c r="B77">
        <v>431.47500000000002</v>
      </c>
    </row>
    <row r="78" spans="1:2">
      <c r="A78">
        <v>2026</v>
      </c>
      <c r="B78">
        <v>434.82600000000002</v>
      </c>
    </row>
    <row r="79" spans="1:2">
      <c r="A79">
        <v>2027</v>
      </c>
      <c r="B79">
        <v>438.245</v>
      </c>
    </row>
    <row r="80" spans="1:2">
      <c r="A80">
        <v>2028</v>
      </c>
      <c r="B80">
        <v>441.721</v>
      </c>
    </row>
    <row r="81" spans="1:2">
      <c r="A81">
        <v>2029</v>
      </c>
      <c r="B81">
        <v>445.25099999999998</v>
      </c>
    </row>
    <row r="82" spans="1:2">
      <c r="A82">
        <v>2030</v>
      </c>
      <c r="B82">
        <v>448.83499999999998</v>
      </c>
    </row>
    <row r="83" spans="1:2">
      <c r="A83">
        <v>2031</v>
      </c>
      <c r="B83">
        <v>452.47399999999999</v>
      </c>
    </row>
    <row r="84" spans="1:2">
      <c r="A84">
        <v>2032</v>
      </c>
      <c r="B84">
        <v>456.17700000000002</v>
      </c>
    </row>
    <row r="85" spans="1:2">
      <c r="A85">
        <v>2033</v>
      </c>
      <c r="B85">
        <v>459.964</v>
      </c>
    </row>
    <row r="86" spans="1:2">
      <c r="A86">
        <v>2034</v>
      </c>
      <c r="B86">
        <v>463.85199999999998</v>
      </c>
    </row>
    <row r="87" spans="1:2">
      <c r="A87">
        <v>2035</v>
      </c>
      <c r="B87">
        <v>467.85</v>
      </c>
    </row>
    <row r="88" spans="1:2">
      <c r="A88">
        <v>2036</v>
      </c>
      <c r="B88">
        <v>471.96</v>
      </c>
    </row>
    <row r="89" spans="1:2">
      <c r="A89">
        <v>2037</v>
      </c>
      <c r="B89">
        <v>476.18200000000002</v>
      </c>
    </row>
    <row r="90" spans="1:2">
      <c r="A90">
        <v>2038</v>
      </c>
      <c r="B90">
        <v>480.50799999999998</v>
      </c>
    </row>
    <row r="91" spans="1:2">
      <c r="A91">
        <v>2039</v>
      </c>
      <c r="B91">
        <v>484.92700000000002</v>
      </c>
    </row>
    <row r="92" spans="1:2">
      <c r="A92">
        <v>2040</v>
      </c>
      <c r="B92">
        <v>489.435</v>
      </c>
    </row>
    <row r="93" spans="1:2">
      <c r="A93">
        <v>2041</v>
      </c>
      <c r="B93">
        <v>494.03199999999998</v>
      </c>
    </row>
    <row r="94" spans="1:2">
      <c r="A94">
        <v>2042</v>
      </c>
      <c r="B94">
        <v>498.73</v>
      </c>
    </row>
    <row r="95" spans="1:2">
      <c r="A95">
        <v>2043</v>
      </c>
      <c r="B95">
        <v>503.53</v>
      </c>
    </row>
    <row r="96" spans="1:2">
      <c r="A96">
        <v>2044</v>
      </c>
      <c r="B96">
        <v>508.43299999999999</v>
      </c>
    </row>
    <row r="97" spans="1:2">
      <c r="A97">
        <v>2045</v>
      </c>
      <c r="B97">
        <v>513.45600000000002</v>
      </c>
    </row>
    <row r="98" spans="1:2">
      <c r="A98">
        <v>2046</v>
      </c>
      <c r="B98">
        <v>518.61099999999999</v>
      </c>
    </row>
    <row r="99" spans="1:2">
      <c r="A99">
        <v>2047</v>
      </c>
      <c r="B99">
        <v>523.9</v>
      </c>
    </row>
    <row r="100" spans="1:2">
      <c r="A100">
        <v>2048</v>
      </c>
      <c r="B100">
        <v>529.32399999999996</v>
      </c>
    </row>
    <row r="101" spans="1:2">
      <c r="A101">
        <v>2049</v>
      </c>
      <c r="B101">
        <v>534.875</v>
      </c>
    </row>
    <row r="102" spans="1:2">
      <c r="A102">
        <v>2050</v>
      </c>
      <c r="B102">
        <v>540.54300000000001</v>
      </c>
    </row>
    <row r="103" spans="1:2">
      <c r="A103">
        <v>2051</v>
      </c>
      <c r="B103">
        <v>546.322</v>
      </c>
    </row>
    <row r="104" spans="1:2">
      <c r="A104">
        <v>2052</v>
      </c>
      <c r="B104">
        <v>552.21199999999999</v>
      </c>
    </row>
    <row r="105" spans="1:2">
      <c r="A105">
        <v>2053</v>
      </c>
      <c r="B105">
        <v>558.21199999999999</v>
      </c>
    </row>
    <row r="106" spans="1:2">
      <c r="A106">
        <v>2054</v>
      </c>
      <c r="B106">
        <v>564.31299999999999</v>
      </c>
    </row>
    <row r="107" spans="1:2">
      <c r="A107">
        <v>2055</v>
      </c>
      <c r="B107">
        <v>570.51700000000005</v>
      </c>
    </row>
    <row r="108" spans="1:2">
      <c r="A108">
        <v>2056</v>
      </c>
      <c r="B108">
        <v>576.84299999999996</v>
      </c>
    </row>
    <row r="109" spans="1:2">
      <c r="A109">
        <v>2057</v>
      </c>
      <c r="B109">
        <v>583.30499999999995</v>
      </c>
    </row>
    <row r="110" spans="1:2">
      <c r="A110">
        <v>2058</v>
      </c>
      <c r="B110">
        <v>589.90499999999997</v>
      </c>
    </row>
    <row r="111" spans="1:2">
      <c r="A111">
        <v>2059</v>
      </c>
      <c r="B111">
        <v>596.64700000000005</v>
      </c>
    </row>
    <row r="112" spans="1:2">
      <c r="A112">
        <v>2060</v>
      </c>
      <c r="B112">
        <v>603.52</v>
      </c>
    </row>
    <row r="113" spans="1:2">
      <c r="A113">
        <v>2061</v>
      </c>
      <c r="B113">
        <v>610.51700000000005</v>
      </c>
    </row>
    <row r="114" spans="1:2">
      <c r="A114">
        <v>2062</v>
      </c>
      <c r="B114">
        <v>617.60500000000002</v>
      </c>
    </row>
    <row r="115" spans="1:2">
      <c r="A115">
        <v>2063</v>
      </c>
      <c r="B115">
        <v>624.76400000000001</v>
      </c>
    </row>
    <row r="116" spans="1:2">
      <c r="A116">
        <v>2064</v>
      </c>
      <c r="B116">
        <v>631.995</v>
      </c>
    </row>
    <row r="117" spans="1:2">
      <c r="A117">
        <v>2065</v>
      </c>
      <c r="B117">
        <v>639.29100000000005</v>
      </c>
    </row>
    <row r="118" spans="1:2">
      <c r="A118">
        <v>2066</v>
      </c>
      <c r="B118">
        <v>646.65300000000002</v>
      </c>
    </row>
    <row r="119" spans="1:2">
      <c r="A119">
        <v>2067</v>
      </c>
      <c r="B119">
        <v>654.09799999999996</v>
      </c>
    </row>
    <row r="120" spans="1:2">
      <c r="A120">
        <v>2068</v>
      </c>
      <c r="B120">
        <v>661.64499999999998</v>
      </c>
    </row>
    <row r="121" spans="1:2">
      <c r="A121">
        <v>2069</v>
      </c>
      <c r="B121">
        <v>669.30499999999995</v>
      </c>
    </row>
    <row r="122" spans="1:2">
      <c r="A122">
        <v>2070</v>
      </c>
      <c r="B122">
        <v>677.07799999999997</v>
      </c>
    </row>
    <row r="123" spans="1:2">
      <c r="A123">
        <v>2071</v>
      </c>
      <c r="B123">
        <v>684.95399999999995</v>
      </c>
    </row>
    <row r="124" spans="1:2">
      <c r="A124">
        <v>2072</v>
      </c>
      <c r="B124">
        <v>692.90200000000004</v>
      </c>
    </row>
    <row r="125" spans="1:2">
      <c r="A125">
        <v>2073</v>
      </c>
      <c r="B125">
        <v>700.89400000000001</v>
      </c>
    </row>
    <row r="126" spans="1:2">
      <c r="A126">
        <v>2074</v>
      </c>
      <c r="B126">
        <v>708.93200000000002</v>
      </c>
    </row>
    <row r="127" spans="1:2">
      <c r="A127">
        <v>2075</v>
      </c>
      <c r="B127">
        <v>717.01499999999999</v>
      </c>
    </row>
    <row r="128" spans="1:2">
      <c r="A128">
        <v>2076</v>
      </c>
      <c r="B128">
        <v>725.13599999999997</v>
      </c>
    </row>
    <row r="129" spans="1:2">
      <c r="A129">
        <v>2077</v>
      </c>
      <c r="B129">
        <v>733.30700000000002</v>
      </c>
    </row>
    <row r="130" spans="1:2">
      <c r="A130">
        <v>2078</v>
      </c>
      <c r="B130">
        <v>741.524</v>
      </c>
    </row>
    <row r="131" spans="1:2">
      <c r="A131">
        <v>2079</v>
      </c>
      <c r="B131">
        <v>749.80499999999995</v>
      </c>
    </row>
    <row r="132" spans="1:2">
      <c r="A132">
        <v>2080</v>
      </c>
      <c r="B132">
        <v>758.18200000000002</v>
      </c>
    </row>
    <row r="133" spans="1:2">
      <c r="A133">
        <v>2081</v>
      </c>
      <c r="B133">
        <v>766.64499999999998</v>
      </c>
    </row>
    <row r="134" spans="1:2">
      <c r="A134">
        <v>2082</v>
      </c>
      <c r="B134">
        <v>775.17399999999998</v>
      </c>
    </row>
    <row r="135" spans="1:2">
      <c r="A135">
        <v>2083</v>
      </c>
      <c r="B135">
        <v>783.75099999999998</v>
      </c>
    </row>
    <row r="136" spans="1:2">
      <c r="A136">
        <v>2084</v>
      </c>
      <c r="B136">
        <v>792.36599999999999</v>
      </c>
    </row>
    <row r="137" spans="1:2">
      <c r="A137">
        <v>2085</v>
      </c>
      <c r="B137">
        <v>801.01900000000001</v>
      </c>
    </row>
    <row r="138" spans="1:2">
      <c r="A138">
        <v>2086</v>
      </c>
      <c r="B138">
        <v>809.71500000000003</v>
      </c>
    </row>
    <row r="139" spans="1:2">
      <c r="A139">
        <v>2087</v>
      </c>
      <c r="B139">
        <v>818.42200000000003</v>
      </c>
    </row>
    <row r="140" spans="1:2">
      <c r="A140">
        <v>2088</v>
      </c>
      <c r="B140">
        <v>827.15700000000004</v>
      </c>
    </row>
    <row r="141" spans="1:2">
      <c r="A141">
        <v>2089</v>
      </c>
      <c r="B141">
        <v>835.95600000000002</v>
      </c>
    </row>
    <row r="142" spans="1:2">
      <c r="A142">
        <v>2090</v>
      </c>
      <c r="B142">
        <v>844.80499999999995</v>
      </c>
    </row>
    <row r="143" spans="1:2">
      <c r="A143">
        <v>2091</v>
      </c>
      <c r="B143">
        <v>853.72500000000002</v>
      </c>
    </row>
    <row r="144" spans="1:2">
      <c r="A144">
        <v>2092</v>
      </c>
      <c r="B144">
        <v>862.726</v>
      </c>
    </row>
    <row r="145" spans="1:2">
      <c r="A145">
        <v>2093</v>
      </c>
      <c r="B145">
        <v>871.77700000000004</v>
      </c>
    </row>
    <row r="146" spans="1:2">
      <c r="A146">
        <v>2094</v>
      </c>
      <c r="B146">
        <v>880.86400000000003</v>
      </c>
    </row>
    <row r="147" spans="1:2">
      <c r="A147">
        <v>2095</v>
      </c>
      <c r="B147">
        <v>889.98199999999997</v>
      </c>
    </row>
    <row r="148" spans="1:2">
      <c r="A148">
        <v>2096</v>
      </c>
      <c r="B148">
        <v>899.12400000000002</v>
      </c>
    </row>
    <row r="149" spans="1:2">
      <c r="A149">
        <v>2097</v>
      </c>
      <c r="B149">
        <v>908.28899999999999</v>
      </c>
    </row>
    <row r="150" spans="1:2">
      <c r="A150">
        <v>2098</v>
      </c>
      <c r="B150">
        <v>917.471</v>
      </c>
    </row>
    <row r="151" spans="1:2">
      <c r="A151">
        <v>2099</v>
      </c>
      <c r="B151">
        <v>926.66499999999996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1"/>
  <sheetViews>
    <sheetView topLeftCell="A136" workbookViewId="0">
      <selection activeCell="U1" sqref="U1:U1048576"/>
    </sheetView>
  </sheetViews>
  <sheetFormatPr defaultRowHeight="15"/>
  <cols>
    <col min="3" max="3" width="5" bestFit="1" customWidth="1"/>
    <col min="4" max="4" width="9.5703125" bestFit="1" customWidth="1"/>
    <col min="8" max="8" width="10" bestFit="1" customWidth="1"/>
    <col min="13" max="13" width="10" bestFit="1" customWidth="1"/>
    <col min="16" max="16" width="10.5703125" style="8" bestFit="1" customWidth="1"/>
    <col min="17" max="17" width="9.5703125" style="9" bestFit="1" customWidth="1"/>
    <col min="18" max="18" width="11.5703125" style="10" bestFit="1" customWidth="1"/>
    <col min="19" max="19" width="14.85546875" style="4" bestFit="1" customWidth="1"/>
    <col min="20" max="20" width="16.7109375" style="4" bestFit="1" customWidth="1"/>
    <col min="21" max="21" width="23" style="12" customWidth="1"/>
  </cols>
  <sheetData>
    <row r="1" spans="1:21">
      <c r="A1" t="s">
        <v>0</v>
      </c>
      <c r="B1" t="s">
        <v>1</v>
      </c>
      <c r="C1" t="s">
        <v>13</v>
      </c>
      <c r="D1" t="s">
        <v>22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5" t="s">
        <v>18</v>
      </c>
      <c r="Q1" s="6" t="s">
        <v>19</v>
      </c>
      <c r="R1" s="7" t="s">
        <v>17</v>
      </c>
      <c r="S1" s="3" t="s">
        <v>15</v>
      </c>
      <c r="T1" s="3" t="s">
        <v>16</v>
      </c>
      <c r="U1" s="11" t="s">
        <v>20</v>
      </c>
    </row>
    <row r="2" spans="1:21">
      <c r="A2">
        <v>1</v>
      </c>
      <c r="B2">
        <f>A2+273.13</f>
        <v>274.13</v>
      </c>
      <c r="C2">
        <v>1950</v>
      </c>
      <c r="D2">
        <v>310.75</v>
      </c>
      <c r="E2">
        <v>8.3143999999999991</v>
      </c>
      <c r="F2">
        <v>59400</v>
      </c>
      <c r="G2" s="1">
        <v>24190000000000</v>
      </c>
      <c r="H2">
        <v>109600</v>
      </c>
      <c r="I2" s="1">
        <v>1.976E+22</v>
      </c>
      <c r="J2">
        <v>13913.5</v>
      </c>
      <c r="K2" s="1">
        <v>8240</v>
      </c>
      <c r="L2">
        <v>-42896.9</v>
      </c>
      <c r="M2">
        <v>7.8700000000000002E-5</v>
      </c>
      <c r="N2">
        <v>368.86</v>
      </c>
      <c r="O2">
        <v>20.9</v>
      </c>
      <c r="P2" s="8">
        <f>$I$2*EXP(-$H$2/($E$2*293.63))</f>
        <v>629.4749303890145</v>
      </c>
      <c r="Q2" s="9">
        <f>$K$2*EXP(-$J$2/($E$2*$B$21))</f>
        <v>27.329060009951217</v>
      </c>
      <c r="R2" s="10">
        <f>$M$2*EXP(-$L$2/($E$2*$B$21))</f>
        <v>3466.9362108017231</v>
      </c>
      <c r="S2" s="4">
        <f>(D2-(20.9/(2*$R$2)))/(368.86-(20.9/(2*$R$2)))</f>
        <v>0.84245926677465666</v>
      </c>
      <c r="T2" s="4">
        <f>($P$2*(1+($O$2/$Q$2))+$N$2)/($P$2*(1+($O$2/$Q$2))+D2)</f>
        <v>1.0408759533781984</v>
      </c>
      <c r="U2" s="12">
        <f>S2*T2</f>
        <v>0.87689559248636872</v>
      </c>
    </row>
    <row r="3" spans="1:21">
      <c r="A3">
        <v>2</v>
      </c>
      <c r="B3">
        <f t="shared" ref="B3:B36" si="0">A3+273.13</f>
        <v>275.13</v>
      </c>
      <c r="C3">
        <v>1951</v>
      </c>
      <c r="D3">
        <v>311.10000000000002</v>
      </c>
      <c r="S3" s="4">
        <f t="shared" ref="S3:S66" si="1">(D3-(20.9/(2*$R$2)))/(368.86-(20.9/(2*$R$2)))</f>
        <v>0.8434081440183131</v>
      </c>
      <c r="T3" s="4">
        <f t="shared" ref="T3:T66" si="2">($P$2*(1+($O$2/$Q$2))+$N$2)/($P$2*(1+($O$2/$Q$2))+D3)</f>
        <v>1.0406197545552751</v>
      </c>
      <c r="U3" s="12">
        <f t="shared" ref="U3:U66" si="3">S3*T3</f>
        <v>0.87766717581825715</v>
      </c>
    </row>
    <row r="4" spans="1:21">
      <c r="A4">
        <v>3</v>
      </c>
      <c r="B4">
        <f t="shared" si="0"/>
        <v>276.13</v>
      </c>
      <c r="C4">
        <v>1952</v>
      </c>
      <c r="D4">
        <v>311.5</v>
      </c>
      <c r="S4" s="4">
        <f t="shared" si="1"/>
        <v>0.84449257515392029</v>
      </c>
      <c r="T4" s="4">
        <f t="shared" si="2"/>
        <v>1.0403271102901976</v>
      </c>
      <c r="U4" s="12">
        <f t="shared" si="3"/>
        <v>0.87854852037140541</v>
      </c>
    </row>
    <row r="5" spans="1:21">
      <c r="A5">
        <v>4</v>
      </c>
      <c r="B5">
        <f t="shared" si="0"/>
        <v>277.13</v>
      </c>
      <c r="C5">
        <v>1953</v>
      </c>
      <c r="D5">
        <v>311.92500000000001</v>
      </c>
      <c r="S5" s="4">
        <f t="shared" si="1"/>
        <v>0.84564478323550296</v>
      </c>
      <c r="T5" s="4">
        <f t="shared" si="2"/>
        <v>1.0400163560524882</v>
      </c>
      <c r="U5" s="12">
        <f t="shared" si="3"/>
        <v>0.87948440597538402</v>
      </c>
    </row>
    <row r="6" spans="1:21">
      <c r="A6">
        <v>5</v>
      </c>
      <c r="B6">
        <f t="shared" si="0"/>
        <v>278.13</v>
      </c>
      <c r="C6">
        <v>1954</v>
      </c>
      <c r="D6">
        <v>312.42500000000001</v>
      </c>
      <c r="S6" s="4">
        <f t="shared" si="1"/>
        <v>0.84700032215501209</v>
      </c>
      <c r="T6" s="4">
        <f t="shared" si="2"/>
        <v>1.0396510004311343</v>
      </c>
      <c r="U6" s="12">
        <f t="shared" si="3"/>
        <v>0.8805847322939514</v>
      </c>
    </row>
    <row r="7" spans="1:21">
      <c r="A7">
        <v>6</v>
      </c>
      <c r="B7">
        <f t="shared" si="0"/>
        <v>279.13</v>
      </c>
      <c r="C7">
        <v>1955</v>
      </c>
      <c r="D7">
        <v>313</v>
      </c>
      <c r="S7" s="4">
        <f t="shared" si="1"/>
        <v>0.84855919191244744</v>
      </c>
      <c r="T7" s="4">
        <f t="shared" si="2"/>
        <v>1.0392311586805449</v>
      </c>
      <c r="U7" s="12">
        <f t="shared" si="3"/>
        <v>0.88184915222019966</v>
      </c>
    </row>
    <row r="8" spans="1:21">
      <c r="A8">
        <v>7</v>
      </c>
      <c r="B8">
        <f t="shared" si="0"/>
        <v>280.13</v>
      </c>
      <c r="C8">
        <v>1956</v>
      </c>
      <c r="D8">
        <v>313.60000000000002</v>
      </c>
      <c r="S8" s="4">
        <f t="shared" si="1"/>
        <v>0.85018583861585839</v>
      </c>
      <c r="T8" s="4">
        <f t="shared" si="2"/>
        <v>1.0387934243124943</v>
      </c>
      <c r="U8" s="12">
        <f t="shared" si="3"/>
        <v>0.88316745859775725</v>
      </c>
    </row>
    <row r="9" spans="1:21">
      <c r="A9">
        <v>8</v>
      </c>
      <c r="B9">
        <f t="shared" si="0"/>
        <v>281.13</v>
      </c>
      <c r="C9">
        <v>1957</v>
      </c>
      <c r="D9">
        <v>314.22500000000002</v>
      </c>
      <c r="S9" s="4">
        <f t="shared" si="1"/>
        <v>0.85188026226524471</v>
      </c>
      <c r="T9" s="4">
        <f t="shared" si="2"/>
        <v>1.038337842963849</v>
      </c>
      <c r="U9" s="12">
        <f t="shared" si="3"/>
        <v>0.88453951398397213</v>
      </c>
    </row>
    <row r="10" spans="1:21">
      <c r="A10">
        <v>9</v>
      </c>
      <c r="B10">
        <f t="shared" si="0"/>
        <v>282.13</v>
      </c>
      <c r="C10">
        <v>1958</v>
      </c>
      <c r="D10">
        <v>314.84800000000001</v>
      </c>
      <c r="S10" s="4">
        <f t="shared" si="1"/>
        <v>0.85356926375895292</v>
      </c>
      <c r="T10" s="4">
        <f t="shared" si="2"/>
        <v>1.0378841169922948</v>
      </c>
      <c r="U10" s="12">
        <f t="shared" si="3"/>
        <v>0.88590598160822398</v>
      </c>
    </row>
    <row r="11" spans="1:21">
      <c r="A11">
        <v>10</v>
      </c>
      <c r="B11">
        <f t="shared" si="0"/>
        <v>283.13</v>
      </c>
      <c r="C11">
        <v>1959</v>
      </c>
      <c r="D11">
        <v>315.5</v>
      </c>
      <c r="S11" s="4">
        <f t="shared" si="1"/>
        <v>0.85533688650999273</v>
      </c>
      <c r="T11" s="4">
        <f t="shared" si="2"/>
        <v>1.0374096950052187</v>
      </c>
      <c r="U11" s="12">
        <f t="shared" si="3"/>
        <v>0.88733477856104492</v>
      </c>
    </row>
    <row r="12" spans="1:21">
      <c r="A12">
        <v>11</v>
      </c>
      <c r="B12">
        <f t="shared" si="0"/>
        <v>284.13</v>
      </c>
      <c r="C12">
        <v>1960</v>
      </c>
      <c r="D12">
        <v>316.27300000000002</v>
      </c>
      <c r="S12" s="4">
        <f t="shared" si="1"/>
        <v>0.85743254967955385</v>
      </c>
      <c r="T12" s="4">
        <f t="shared" si="2"/>
        <v>1.0368477900695805</v>
      </c>
      <c r="U12" s="12">
        <f t="shared" si="3"/>
        <v>0.88902704426897117</v>
      </c>
    </row>
    <row r="13" spans="1:21">
      <c r="A13">
        <v>12</v>
      </c>
      <c r="B13">
        <f t="shared" si="0"/>
        <v>285.13</v>
      </c>
      <c r="C13">
        <v>1961</v>
      </c>
      <c r="D13">
        <v>317.07499999999999</v>
      </c>
      <c r="S13" s="4">
        <f t="shared" si="1"/>
        <v>0.85960683410644623</v>
      </c>
      <c r="T13" s="4">
        <f t="shared" si="2"/>
        <v>1.0362654476366591</v>
      </c>
      <c r="U13" s="12">
        <f t="shared" si="3"/>
        <v>0.89078086073684781</v>
      </c>
    </row>
    <row r="14" spans="1:21">
      <c r="A14">
        <v>13</v>
      </c>
      <c r="B14">
        <f t="shared" si="0"/>
        <v>286.13</v>
      </c>
      <c r="C14">
        <v>1962</v>
      </c>
      <c r="D14">
        <v>317.79500000000002</v>
      </c>
      <c r="S14" s="4">
        <f t="shared" si="1"/>
        <v>0.86155881015053937</v>
      </c>
      <c r="T14" s="4">
        <f t="shared" si="2"/>
        <v>1.0357432034065948</v>
      </c>
      <c r="U14" s="12">
        <f t="shared" si="3"/>
        <v>0.89235368194849385</v>
      </c>
    </row>
    <row r="15" spans="1:21">
      <c r="A15">
        <v>14</v>
      </c>
      <c r="B15">
        <f t="shared" si="0"/>
        <v>287.13</v>
      </c>
      <c r="C15">
        <v>1963</v>
      </c>
      <c r="D15">
        <v>318.39800000000002</v>
      </c>
      <c r="S15" s="4">
        <f t="shared" si="1"/>
        <v>0.86319359008746732</v>
      </c>
      <c r="T15" s="4">
        <f t="shared" si="2"/>
        <v>1.0353062287242056</v>
      </c>
      <c r="U15" s="12">
        <f t="shared" si="3"/>
        <v>0.8936697004123636</v>
      </c>
    </row>
    <row r="16" spans="1:21">
      <c r="A16">
        <v>15</v>
      </c>
      <c r="B16">
        <f t="shared" si="0"/>
        <v>288.13</v>
      </c>
      <c r="C16">
        <v>1964</v>
      </c>
      <c r="D16">
        <v>318.92500000000001</v>
      </c>
      <c r="S16" s="4">
        <f t="shared" si="1"/>
        <v>0.86462232810862982</v>
      </c>
      <c r="T16" s="4">
        <f t="shared" si="2"/>
        <v>1.034924630619197</v>
      </c>
      <c r="U16" s="12">
        <f t="shared" si="3"/>
        <v>0.8948189435429339</v>
      </c>
    </row>
    <row r="17" spans="1:21">
      <c r="A17">
        <v>16</v>
      </c>
      <c r="B17">
        <f t="shared" si="0"/>
        <v>289.13</v>
      </c>
      <c r="C17">
        <v>1965</v>
      </c>
      <c r="D17">
        <v>319.64800000000002</v>
      </c>
      <c r="S17" s="4">
        <f t="shared" si="1"/>
        <v>0.86658243738623997</v>
      </c>
      <c r="T17" s="4">
        <f t="shared" si="2"/>
        <v>1.0344015673371945</v>
      </c>
      <c r="U17" s="12">
        <f t="shared" si="3"/>
        <v>0.89639423145921282</v>
      </c>
    </row>
    <row r="18" spans="1:21">
      <c r="A18">
        <v>17</v>
      </c>
      <c r="B18">
        <f t="shared" si="0"/>
        <v>290.13</v>
      </c>
      <c r="C18">
        <v>1966</v>
      </c>
      <c r="D18">
        <v>320.64800000000002</v>
      </c>
      <c r="S18" s="4">
        <f t="shared" si="1"/>
        <v>0.86929351522525811</v>
      </c>
      <c r="T18" s="4">
        <f t="shared" si="2"/>
        <v>1.0336789757560858</v>
      </c>
      <c r="U18" s="12">
        <f t="shared" si="3"/>
        <v>0.89857043044945217</v>
      </c>
    </row>
    <row r="19" spans="1:21">
      <c r="A19">
        <v>18</v>
      </c>
      <c r="B19">
        <f t="shared" si="0"/>
        <v>291.13</v>
      </c>
      <c r="C19">
        <v>1967</v>
      </c>
      <c r="D19">
        <v>321.60500000000002</v>
      </c>
      <c r="S19" s="4">
        <f t="shared" si="1"/>
        <v>0.8718880167171984</v>
      </c>
      <c r="T19" s="4">
        <f t="shared" si="2"/>
        <v>1.0329884003461043</v>
      </c>
      <c r="U19" s="12">
        <f t="shared" si="3"/>
        <v>0.90065020766963622</v>
      </c>
    </row>
    <row r="20" spans="1:21">
      <c r="A20">
        <v>19</v>
      </c>
      <c r="B20">
        <f t="shared" si="0"/>
        <v>292.13</v>
      </c>
      <c r="C20">
        <v>1968</v>
      </c>
      <c r="D20">
        <v>322.63499999999999</v>
      </c>
      <c r="S20" s="4">
        <f t="shared" si="1"/>
        <v>0.87468042689138703</v>
      </c>
      <c r="T20" s="4">
        <f t="shared" si="2"/>
        <v>1.032246178048305</v>
      </c>
      <c r="U20" s="12">
        <f t="shared" si="3"/>
        <v>0.90288552767229413</v>
      </c>
    </row>
    <row r="21" spans="1:21">
      <c r="A21">
        <v>20</v>
      </c>
      <c r="B21" s="2">
        <f t="shared" si="0"/>
        <v>293.13</v>
      </c>
      <c r="C21">
        <v>1969</v>
      </c>
      <c r="D21">
        <v>323.90300000000002</v>
      </c>
      <c r="S21" s="4">
        <f t="shared" si="1"/>
        <v>0.87811807359126215</v>
      </c>
      <c r="T21" s="4">
        <f t="shared" si="2"/>
        <v>1.0313339154259737</v>
      </c>
      <c r="U21" s="12">
        <f t="shared" si="3"/>
        <v>0.90563295104318975</v>
      </c>
    </row>
    <row r="22" spans="1:21">
      <c r="A22">
        <v>21</v>
      </c>
      <c r="B22">
        <f t="shared" si="0"/>
        <v>294.13</v>
      </c>
      <c r="C22">
        <v>1970</v>
      </c>
      <c r="D22">
        <v>324.98500000000001</v>
      </c>
      <c r="S22" s="4">
        <f t="shared" si="1"/>
        <v>0.88105145981307975</v>
      </c>
      <c r="T22" s="4">
        <f t="shared" si="2"/>
        <v>1.0305567445546671</v>
      </c>
      <c r="U22" s="12">
        <f t="shared" si="3"/>
        <v>0.90797352421010458</v>
      </c>
    </row>
    <row r="23" spans="1:21">
      <c r="A23">
        <v>22</v>
      </c>
      <c r="B23">
        <f t="shared" si="0"/>
        <v>295.13</v>
      </c>
      <c r="C23">
        <v>1971</v>
      </c>
      <c r="D23">
        <v>325.85500000000002</v>
      </c>
      <c r="S23" s="4">
        <f t="shared" si="1"/>
        <v>0.88341009753302546</v>
      </c>
      <c r="T23" s="4">
        <f t="shared" si="2"/>
        <v>1.0299326964732145</v>
      </c>
      <c r="U23" s="12">
        <f t="shared" si="3"/>
        <v>0.90985294384385429</v>
      </c>
    </row>
    <row r="24" spans="1:21">
      <c r="A24">
        <v>23</v>
      </c>
      <c r="B24">
        <f t="shared" si="0"/>
        <v>296.13</v>
      </c>
      <c r="C24">
        <v>1972</v>
      </c>
      <c r="D24">
        <v>327.14</v>
      </c>
      <c r="S24" s="4">
        <f t="shared" si="1"/>
        <v>0.88689383255616372</v>
      </c>
      <c r="T24" s="4">
        <f t="shared" si="2"/>
        <v>1.0290123515833771</v>
      </c>
      <c r="U24" s="12">
        <f t="shared" si="3"/>
        <v>0.91262470824341191</v>
      </c>
    </row>
    <row r="25" spans="1:21">
      <c r="A25">
        <v>24</v>
      </c>
      <c r="B25">
        <f t="shared" si="0"/>
        <v>297.13</v>
      </c>
      <c r="C25">
        <v>1973</v>
      </c>
      <c r="D25">
        <v>328.678</v>
      </c>
      <c r="S25" s="4">
        <f t="shared" si="1"/>
        <v>0.8910634702725736</v>
      </c>
      <c r="T25" s="4">
        <f t="shared" si="2"/>
        <v>1.0279129627780983</v>
      </c>
      <c r="U25" s="12">
        <f t="shared" si="3"/>
        <v>0.91593569175121503</v>
      </c>
    </row>
    <row r="26" spans="1:21">
      <c r="A26">
        <v>25</v>
      </c>
      <c r="B26">
        <f t="shared" si="0"/>
        <v>298.13</v>
      </c>
      <c r="C26">
        <v>1974</v>
      </c>
      <c r="D26">
        <v>329.74299999999999</v>
      </c>
      <c r="S26" s="4">
        <f t="shared" si="1"/>
        <v>0.89395076817112795</v>
      </c>
      <c r="T26" s="4">
        <f t="shared" si="2"/>
        <v>1.0271530580295507</v>
      </c>
      <c r="U26" s="12">
        <f t="shared" si="3"/>
        <v>0.91822426525484002</v>
      </c>
    </row>
    <row r="27" spans="1:21">
      <c r="A27">
        <v>26</v>
      </c>
      <c r="B27">
        <f t="shared" si="0"/>
        <v>299.13</v>
      </c>
      <c r="C27">
        <v>1975</v>
      </c>
      <c r="D27">
        <v>330.58499999999998</v>
      </c>
      <c r="S27" s="4">
        <f t="shared" si="1"/>
        <v>0.89623349571158117</v>
      </c>
      <c r="T27" s="4">
        <f t="shared" si="2"/>
        <v>1.0265530643120513</v>
      </c>
      <c r="U27" s="12">
        <f t="shared" si="3"/>
        <v>0.92003124136182535</v>
      </c>
    </row>
    <row r="28" spans="1:21">
      <c r="A28">
        <v>27</v>
      </c>
      <c r="B28">
        <f t="shared" si="0"/>
        <v>300.13</v>
      </c>
      <c r="C28">
        <v>1976</v>
      </c>
      <c r="D28">
        <v>331.74799999999999</v>
      </c>
      <c r="S28" s="4">
        <f t="shared" si="1"/>
        <v>0.89938647923835924</v>
      </c>
      <c r="T28" s="4">
        <f t="shared" si="2"/>
        <v>1.0257254836991967</v>
      </c>
      <c r="U28" s="12">
        <f t="shared" si="3"/>
        <v>0.92252363144928351</v>
      </c>
    </row>
    <row r="29" spans="1:21">
      <c r="A29">
        <v>28</v>
      </c>
      <c r="B29">
        <f t="shared" si="0"/>
        <v>301.13</v>
      </c>
      <c r="C29">
        <v>1977</v>
      </c>
      <c r="D29">
        <v>333.27300000000002</v>
      </c>
      <c r="S29" s="4">
        <f t="shared" si="1"/>
        <v>0.90352087294286199</v>
      </c>
      <c r="T29" s="4">
        <f t="shared" si="2"/>
        <v>1.024642326911509</v>
      </c>
      <c r="U29" s="12">
        <f t="shared" si="3"/>
        <v>0.92578572966529205</v>
      </c>
    </row>
    <row r="30" spans="1:21">
      <c r="A30">
        <v>29</v>
      </c>
      <c r="B30">
        <f t="shared" si="0"/>
        <v>302.13</v>
      </c>
      <c r="C30">
        <v>1978</v>
      </c>
      <c r="D30">
        <v>334.84800000000001</v>
      </c>
      <c r="S30" s="4">
        <f t="shared" si="1"/>
        <v>0.90779082053931548</v>
      </c>
      <c r="T30" s="4">
        <f t="shared" si="2"/>
        <v>1.0235260555127323</v>
      </c>
      <c r="U30" s="12">
        <f t="shared" si="3"/>
        <v>0.92914755777727231</v>
      </c>
    </row>
    <row r="31" spans="1:21">
      <c r="A31">
        <v>30</v>
      </c>
      <c r="B31">
        <f t="shared" si="0"/>
        <v>303.13</v>
      </c>
      <c r="C31">
        <v>1979</v>
      </c>
      <c r="D31">
        <v>336.52499999999998</v>
      </c>
      <c r="S31" s="4">
        <f t="shared" si="1"/>
        <v>0.9123372980753488</v>
      </c>
      <c r="T31" s="4">
        <f t="shared" si="2"/>
        <v>1.0223401627133428</v>
      </c>
      <c r="U31" s="12">
        <f t="shared" si="3"/>
        <v>0.9327190617638037</v>
      </c>
    </row>
    <row r="32" spans="1:21">
      <c r="A32">
        <v>31</v>
      </c>
      <c r="B32">
        <f t="shared" si="0"/>
        <v>304.13</v>
      </c>
      <c r="C32">
        <v>1980</v>
      </c>
      <c r="D32">
        <v>338.36</v>
      </c>
      <c r="S32" s="4">
        <f t="shared" si="1"/>
        <v>0.91731212590994715</v>
      </c>
      <c r="T32" s="4">
        <f t="shared" si="2"/>
        <v>1.021045684607482</v>
      </c>
      <c r="U32" s="12">
        <f t="shared" si="3"/>
        <v>0.93661758759846669</v>
      </c>
    </row>
    <row r="33" spans="1:21">
      <c r="A33">
        <v>32</v>
      </c>
      <c r="B33">
        <f t="shared" si="0"/>
        <v>305.13</v>
      </c>
      <c r="C33">
        <v>1981</v>
      </c>
      <c r="D33">
        <v>339.72800000000001</v>
      </c>
      <c r="S33" s="4">
        <f t="shared" si="1"/>
        <v>0.92102088039372398</v>
      </c>
      <c r="T33" s="4">
        <f t="shared" si="2"/>
        <v>1.0200827767498548</v>
      </c>
      <c r="U33" s="12">
        <f t="shared" si="3"/>
        <v>0.93951753711662589</v>
      </c>
    </row>
    <row r="34" spans="1:21">
      <c r="A34">
        <v>33</v>
      </c>
      <c r="B34">
        <f t="shared" si="0"/>
        <v>306.13</v>
      </c>
      <c r="C34">
        <v>1982</v>
      </c>
      <c r="D34">
        <v>340.79300000000001</v>
      </c>
      <c r="S34" s="4">
        <f t="shared" si="1"/>
        <v>0.92390817829227823</v>
      </c>
      <c r="T34" s="4">
        <f t="shared" si="2"/>
        <v>1.0193344009278806</v>
      </c>
      <c r="U34" s="12">
        <f t="shared" si="3"/>
        <v>0.94177138943192895</v>
      </c>
    </row>
    <row r="35" spans="1:21">
      <c r="A35">
        <v>34</v>
      </c>
      <c r="B35">
        <f t="shared" si="0"/>
        <v>307.13</v>
      </c>
      <c r="C35">
        <v>1983</v>
      </c>
      <c r="D35">
        <v>342.19799999999998</v>
      </c>
      <c r="S35" s="4">
        <f t="shared" si="1"/>
        <v>0.92771724265609867</v>
      </c>
      <c r="T35" s="4">
        <f t="shared" si="2"/>
        <v>1.0183487852583564</v>
      </c>
      <c r="U35" s="12">
        <f t="shared" si="3"/>
        <v>0.94473972712206988</v>
      </c>
    </row>
    <row r="36" spans="1:21">
      <c r="A36">
        <v>35</v>
      </c>
      <c r="B36">
        <f t="shared" si="0"/>
        <v>308.13</v>
      </c>
      <c r="C36">
        <v>1984</v>
      </c>
      <c r="D36">
        <v>343.78300000000002</v>
      </c>
      <c r="S36" s="4">
        <f t="shared" si="1"/>
        <v>0.9320143010309424</v>
      </c>
      <c r="T36" s="4">
        <f t="shared" si="2"/>
        <v>1.0172391839981525</v>
      </c>
      <c r="U36" s="12">
        <f t="shared" si="3"/>
        <v>0.94808146705532426</v>
      </c>
    </row>
    <row r="37" spans="1:21">
      <c r="C37">
        <v>1985</v>
      </c>
      <c r="D37">
        <v>345.28300000000002</v>
      </c>
      <c r="S37" s="4">
        <f t="shared" si="1"/>
        <v>0.93608091778946967</v>
      </c>
      <c r="T37" s="4">
        <f t="shared" si="2"/>
        <v>1.0161913128999107</v>
      </c>
      <c r="U37" s="12">
        <f t="shared" si="3"/>
        <v>0.95123729682903457</v>
      </c>
    </row>
    <row r="38" spans="1:21">
      <c r="C38">
        <v>1986</v>
      </c>
      <c r="D38">
        <v>346.798</v>
      </c>
      <c r="S38" s="4">
        <f t="shared" si="1"/>
        <v>0.94018820071558207</v>
      </c>
      <c r="T38" s="4">
        <f t="shared" si="2"/>
        <v>1.0151351521547092</v>
      </c>
      <c r="U38" s="12">
        <f t="shared" si="3"/>
        <v>0.95441809218747464</v>
      </c>
    </row>
    <row r="39" spans="1:21">
      <c r="C39">
        <v>1987</v>
      </c>
      <c r="D39">
        <v>348.64499999999998</v>
      </c>
      <c r="S39" s="4">
        <f t="shared" si="1"/>
        <v>0.94519556148424844</v>
      </c>
      <c r="T39" s="4">
        <f t="shared" si="2"/>
        <v>1.0138505083413309</v>
      </c>
      <c r="U39" s="12">
        <f t="shared" si="3"/>
        <v>0.95828700049277504</v>
      </c>
    </row>
    <row r="40" spans="1:21">
      <c r="C40">
        <v>1988</v>
      </c>
      <c r="D40">
        <v>350.738</v>
      </c>
      <c r="S40" s="4">
        <f t="shared" si="1"/>
        <v>0.95086984740131353</v>
      </c>
      <c r="T40" s="4">
        <f t="shared" si="2"/>
        <v>1.0123986883587353</v>
      </c>
      <c r="U40" s="12">
        <f t="shared" si="3"/>
        <v>0.96265938630896053</v>
      </c>
    </row>
    <row r="41" spans="1:21">
      <c r="C41">
        <v>1989</v>
      </c>
      <c r="D41">
        <v>352.488</v>
      </c>
      <c r="S41" s="4">
        <f t="shared" si="1"/>
        <v>0.95561423361959519</v>
      </c>
      <c r="T41" s="4">
        <f t="shared" si="2"/>
        <v>1.0111879799318657</v>
      </c>
      <c r="U41" s="12">
        <f t="shared" si="3"/>
        <v>0.9663056264879365</v>
      </c>
    </row>
    <row r="42" spans="1:21">
      <c r="C42">
        <v>1990</v>
      </c>
      <c r="D42">
        <v>353.85500000000002</v>
      </c>
      <c r="S42" s="4">
        <f t="shared" si="1"/>
        <v>0.95932027702553302</v>
      </c>
      <c r="T42" s="4">
        <f t="shared" si="2"/>
        <v>1.0102442562633986</v>
      </c>
      <c r="U42" s="12">
        <f t="shared" si="3"/>
        <v>0.96914779978205712</v>
      </c>
    </row>
    <row r="43" spans="1:21">
      <c r="C43">
        <v>1991</v>
      </c>
      <c r="D43">
        <v>355.01799999999997</v>
      </c>
      <c r="S43" s="4">
        <f t="shared" si="1"/>
        <v>0.96247326055231097</v>
      </c>
      <c r="T43" s="4">
        <f t="shared" si="2"/>
        <v>1.009442751988634</v>
      </c>
      <c r="U43" s="12">
        <f t="shared" si="3"/>
        <v>0.97156165684739837</v>
      </c>
    </row>
    <row r="44" spans="1:21">
      <c r="C44">
        <v>1992</v>
      </c>
      <c r="D44">
        <v>355.88499999999999</v>
      </c>
      <c r="S44" s="4">
        <f t="shared" si="1"/>
        <v>0.96482376503873979</v>
      </c>
      <c r="T44" s="4">
        <f t="shared" si="2"/>
        <v>1.0088460688825449</v>
      </c>
      <c r="U44" s="12">
        <f t="shared" si="3"/>
        <v>0.97335866252378878</v>
      </c>
    </row>
    <row r="45" spans="1:21">
      <c r="C45">
        <v>1993</v>
      </c>
      <c r="D45">
        <v>356.77800000000002</v>
      </c>
      <c r="S45" s="4">
        <f t="shared" si="1"/>
        <v>0.96724475754898298</v>
      </c>
      <c r="T45" s="4">
        <f t="shared" si="2"/>
        <v>1.0082322291652674</v>
      </c>
      <c r="U45" s="12">
        <f t="shared" si="3"/>
        <v>0.97520733805202975</v>
      </c>
    </row>
    <row r="46" spans="1:21">
      <c r="C46">
        <v>1994</v>
      </c>
      <c r="D46">
        <v>358.12799999999999</v>
      </c>
      <c r="S46" s="4">
        <f t="shared" si="1"/>
        <v>0.97090471263165734</v>
      </c>
      <c r="T46" s="4">
        <f t="shared" si="2"/>
        <v>1.0073056689109197</v>
      </c>
      <c r="U46" s="12">
        <f t="shared" si="3"/>
        <v>0.97799782100619581</v>
      </c>
    </row>
    <row r="47" spans="1:21">
      <c r="C47">
        <v>1995</v>
      </c>
      <c r="D47">
        <v>359.83800000000002</v>
      </c>
      <c r="S47" s="4">
        <f t="shared" si="1"/>
        <v>0.97554065573637849</v>
      </c>
      <c r="T47" s="4">
        <f t="shared" si="2"/>
        <v>1.0061344678424995</v>
      </c>
      <c r="U47" s="12">
        <f t="shared" si="3"/>
        <v>0.98152507851804416</v>
      </c>
    </row>
    <row r="48" spans="1:21">
      <c r="C48">
        <v>1996</v>
      </c>
      <c r="D48">
        <v>361.46300000000002</v>
      </c>
      <c r="S48" s="4">
        <f t="shared" si="1"/>
        <v>0.97994615722478295</v>
      </c>
      <c r="T48" s="4">
        <f t="shared" si="2"/>
        <v>1.005024005406961</v>
      </c>
      <c r="U48" s="12">
        <f t="shared" si="3"/>
        <v>0.9848694120172109</v>
      </c>
    </row>
    <row r="49" spans="3:21">
      <c r="C49">
        <v>1997</v>
      </c>
      <c r="D49">
        <v>363.15499999999997</v>
      </c>
      <c r="S49" s="4">
        <f t="shared" si="1"/>
        <v>0.98453330092840152</v>
      </c>
      <c r="T49" s="4">
        <f t="shared" si="2"/>
        <v>1.0038703596594594</v>
      </c>
      <c r="U49" s="12">
        <f t="shared" si="3"/>
        <v>0.98834379889970914</v>
      </c>
    </row>
    <row r="50" spans="3:21">
      <c r="C50">
        <v>1998</v>
      </c>
      <c r="D50">
        <v>365.32299999999998</v>
      </c>
      <c r="S50" s="4">
        <f t="shared" si="1"/>
        <v>0.99041091768339284</v>
      </c>
      <c r="T50" s="4">
        <f t="shared" si="2"/>
        <v>1.002396031054043</v>
      </c>
      <c r="U50" s="12">
        <f t="shared" si="3"/>
        <v>0.99278397299842547</v>
      </c>
    </row>
    <row r="51" spans="3:21">
      <c r="C51">
        <v>1999</v>
      </c>
      <c r="D51">
        <v>367.34800000000001</v>
      </c>
      <c r="S51" s="4">
        <f t="shared" si="1"/>
        <v>0.99590085030740461</v>
      </c>
      <c r="T51" s="4">
        <f t="shared" si="2"/>
        <v>1.0010228544252207</v>
      </c>
      <c r="U51" s="12">
        <f t="shared" si="3"/>
        <v>0.99691951189922257</v>
      </c>
    </row>
    <row r="52" spans="3:21">
      <c r="C52">
        <v>2000</v>
      </c>
      <c r="D52">
        <v>368.86500000000001</v>
      </c>
      <c r="S52" s="4">
        <f t="shared" si="1"/>
        <v>1.0000135553891951</v>
      </c>
      <c r="T52" s="4">
        <f t="shared" si="2"/>
        <v>0.99999662101253173</v>
      </c>
      <c r="U52" s="12">
        <f t="shared" si="3"/>
        <v>1.0000101763559233</v>
      </c>
    </row>
    <row r="53" spans="3:21">
      <c r="C53">
        <v>2001</v>
      </c>
      <c r="D53">
        <v>370.46800000000002</v>
      </c>
      <c r="S53" s="4">
        <f t="shared" si="1"/>
        <v>1.0043594131651412</v>
      </c>
      <c r="T53" s="4">
        <f t="shared" si="2"/>
        <v>0.99891449356299011</v>
      </c>
      <c r="U53" s="12">
        <f t="shared" si="3"/>
        <v>1.003269174557079</v>
      </c>
    </row>
    <row r="54" spans="3:21">
      <c r="C54">
        <v>2002</v>
      </c>
      <c r="D54">
        <v>372.52300000000002</v>
      </c>
      <c r="S54" s="4">
        <f t="shared" si="1"/>
        <v>1.0099306781243234</v>
      </c>
      <c r="T54" s="4">
        <f t="shared" si="2"/>
        <v>0.99753065815977204</v>
      </c>
      <c r="U54" s="12">
        <f t="shared" si="3"/>
        <v>1.0074368140451011</v>
      </c>
    </row>
    <row r="55" spans="3:21">
      <c r="C55">
        <v>2003</v>
      </c>
      <c r="D55">
        <v>374.76</v>
      </c>
      <c r="S55" s="4">
        <f t="shared" si="1"/>
        <v>1.0159953592502069</v>
      </c>
      <c r="T55" s="4">
        <f t="shared" si="2"/>
        <v>0.99602861609077564</v>
      </c>
      <c r="U55" s="12">
        <f t="shared" si="3"/>
        <v>1.011960451628634</v>
      </c>
    </row>
    <row r="56" spans="3:21">
      <c r="C56">
        <v>2004</v>
      </c>
      <c r="D56">
        <v>376.81299999999999</v>
      </c>
      <c r="S56" s="4">
        <f t="shared" si="1"/>
        <v>1.021561202053711</v>
      </c>
      <c r="T56" s="4">
        <f t="shared" si="2"/>
        <v>0.99465409665468141</v>
      </c>
      <c r="U56" s="12">
        <f t="shared" si="3"/>
        <v>1.0161000346062043</v>
      </c>
    </row>
    <row r="57" spans="3:21">
      <c r="C57">
        <v>2005</v>
      </c>
      <c r="D57">
        <v>378.81299999999999</v>
      </c>
      <c r="S57" s="4">
        <f t="shared" si="1"/>
        <v>1.0269833577317473</v>
      </c>
      <c r="T57" s="4">
        <f t="shared" si="2"/>
        <v>0.99331870478070805</v>
      </c>
      <c r="U57" s="12">
        <f t="shared" si="3"/>
        <v>1.0201217787334418</v>
      </c>
    </row>
    <row r="58" spans="3:21">
      <c r="C58">
        <v>2006</v>
      </c>
      <c r="D58">
        <v>380.82799999999997</v>
      </c>
      <c r="S58" s="4">
        <f t="shared" si="1"/>
        <v>1.0324461795773687</v>
      </c>
      <c r="T58" s="4">
        <f t="shared" si="2"/>
        <v>0.99197691872132188</v>
      </c>
      <c r="U58" s="12">
        <f t="shared" si="3"/>
        <v>1.0241627799627588</v>
      </c>
    </row>
    <row r="59" spans="3:21">
      <c r="C59">
        <v>2007</v>
      </c>
      <c r="D59">
        <v>382.77800000000002</v>
      </c>
      <c r="S59" s="4">
        <f t="shared" si="1"/>
        <v>1.0377327813634543</v>
      </c>
      <c r="T59" s="4">
        <f t="shared" si="2"/>
        <v>0.99068186305940298</v>
      </c>
      <c r="U59" s="12">
        <f t="shared" si="3"/>
        <v>1.028063045198963</v>
      </c>
    </row>
    <row r="60" spans="3:21">
      <c r="C60">
        <v>2008</v>
      </c>
      <c r="D60">
        <v>384.8</v>
      </c>
      <c r="S60" s="4">
        <f t="shared" si="1"/>
        <v>1.043214580753949</v>
      </c>
      <c r="T60" s="4">
        <f t="shared" si="2"/>
        <v>0.9893425561843775</v>
      </c>
      <c r="U60" s="12">
        <f t="shared" si="3"/>
        <v>1.0320965799719257</v>
      </c>
    </row>
    <row r="61" spans="3:21">
      <c r="C61">
        <v>2009</v>
      </c>
      <c r="D61">
        <v>387.012</v>
      </c>
      <c r="S61" s="4">
        <f t="shared" si="1"/>
        <v>1.049211484933857</v>
      </c>
      <c r="T61" s="4">
        <f t="shared" si="2"/>
        <v>0.98788154100572589</v>
      </c>
      <c r="U61" s="12">
        <f t="shared" si="3"/>
        <v>1.0364966585773645</v>
      </c>
    </row>
    <row r="62" spans="3:21">
      <c r="C62">
        <v>2010</v>
      </c>
      <c r="D62">
        <v>389.32400000000001</v>
      </c>
      <c r="S62" s="4">
        <f t="shared" si="1"/>
        <v>1.0554794968976668</v>
      </c>
      <c r="T62" s="4">
        <f t="shared" si="2"/>
        <v>0.98635908135327455</v>
      </c>
      <c r="U62" s="12">
        <f t="shared" si="3"/>
        <v>1.0410817869471991</v>
      </c>
    </row>
    <row r="63" spans="3:21">
      <c r="C63">
        <v>2011</v>
      </c>
      <c r="D63">
        <v>391.63799999999998</v>
      </c>
      <c r="S63" s="4">
        <f t="shared" si="1"/>
        <v>1.0617529310171547</v>
      </c>
      <c r="T63" s="4">
        <f t="shared" si="2"/>
        <v>0.98483999618282481</v>
      </c>
      <c r="U63" s="12">
        <f t="shared" si="3"/>
        <v>1.0456567525300378</v>
      </c>
    </row>
    <row r="64" spans="3:21">
      <c r="C64">
        <v>2012</v>
      </c>
      <c r="D64">
        <v>394.00900000000001</v>
      </c>
      <c r="S64" s="4">
        <f t="shared" si="1"/>
        <v>1.0681808965734669</v>
      </c>
      <c r="T64" s="4">
        <f t="shared" si="2"/>
        <v>0.98328833761358003</v>
      </c>
      <c r="U64" s="12">
        <f t="shared" si="3"/>
        <v>1.0503298180623077</v>
      </c>
    </row>
    <row r="65" spans="3:21">
      <c r="C65">
        <v>2013</v>
      </c>
      <c r="D65">
        <v>396.464</v>
      </c>
      <c r="S65" s="4">
        <f t="shared" si="1"/>
        <v>1.0748365926682564</v>
      </c>
      <c r="T65" s="4">
        <f t="shared" si="2"/>
        <v>0.9816868506686075</v>
      </c>
      <c r="U65" s="12">
        <f t="shared" si="3"/>
        <v>1.0551529496398775</v>
      </c>
    </row>
    <row r="66" spans="3:21">
      <c r="C66">
        <v>2014</v>
      </c>
      <c r="D66">
        <v>397.346</v>
      </c>
      <c r="S66" s="4">
        <f t="shared" si="1"/>
        <v>1.0772277633222702</v>
      </c>
      <c r="T66" s="4">
        <f t="shared" si="2"/>
        <v>0.98111276259016078</v>
      </c>
      <c r="U66" s="12">
        <f t="shared" si="3"/>
        <v>1.0568819068119324</v>
      </c>
    </row>
    <row r="67" spans="3:21">
      <c r="C67">
        <v>2015</v>
      </c>
      <c r="D67">
        <v>399.387</v>
      </c>
      <c r="S67" s="4">
        <f t="shared" ref="S67:S130" si="4">(D67-(20.9/(2*$R$2)))/(368.86-(20.9/(2*$R$2)))</f>
        <v>1.0827610731917063</v>
      </c>
      <c r="T67" s="4">
        <f t="shared" ref="T67:T130" si="5">($P$2*(1+($O$2/$Q$2))+$N$2)/($P$2*(1+($O$2/$Q$2))+D67)</f>
        <v>0.97978686010387994</v>
      </c>
      <c r="U67" s="12">
        <f t="shared" ref="U67:U130" si="6">S67*T67</f>
        <v>1.0608750721452094</v>
      </c>
    </row>
    <row r="68" spans="3:21">
      <c r="C68">
        <v>2016</v>
      </c>
      <c r="D68">
        <v>401.41800000000001</v>
      </c>
      <c r="S68" s="4">
        <f t="shared" si="4"/>
        <v>1.0882672722827522</v>
      </c>
      <c r="T68" s="4">
        <f t="shared" si="5"/>
        <v>0.97847100660392472</v>
      </c>
      <c r="U68" s="12">
        <f t="shared" si="6"/>
        <v>1.0648379733646121</v>
      </c>
    </row>
    <row r="69" spans="3:21">
      <c r="C69">
        <v>2017</v>
      </c>
      <c r="D69">
        <v>403.43099999999998</v>
      </c>
      <c r="S69" s="4">
        <f t="shared" si="4"/>
        <v>1.0937246719726956</v>
      </c>
      <c r="T69" s="4">
        <f t="shared" si="5"/>
        <v>0.97717029792435939</v>
      </c>
      <c r="U69" s="12">
        <f t="shared" si="6"/>
        <v>1.0687552635587811</v>
      </c>
    </row>
    <row r="70" spans="3:21">
      <c r="C70">
        <v>2018</v>
      </c>
      <c r="D70">
        <v>405.42500000000001</v>
      </c>
      <c r="S70" s="4">
        <f t="shared" si="4"/>
        <v>1.0991305611836977</v>
      </c>
      <c r="T70" s="4">
        <f t="shared" si="5"/>
        <v>0.9758852710239232</v>
      </c>
      <c r="U70" s="12">
        <f t="shared" si="6"/>
        <v>1.0726253255914295</v>
      </c>
    </row>
    <row r="71" spans="3:21">
      <c r="C71">
        <v>2019</v>
      </c>
      <c r="D71">
        <v>407.40100000000001</v>
      </c>
      <c r="S71" s="4">
        <f t="shared" si="4"/>
        <v>1.1044876509935977</v>
      </c>
      <c r="T71" s="4">
        <f t="shared" si="5"/>
        <v>0.97461517394713393</v>
      </c>
      <c r="U71" s="12">
        <f t="shared" si="6"/>
        <v>1.0764504240955866</v>
      </c>
    </row>
    <row r="72" spans="3:21">
      <c r="C72">
        <v>2020</v>
      </c>
      <c r="D72">
        <v>409.36</v>
      </c>
      <c r="S72" s="4">
        <f t="shared" si="4"/>
        <v>1.1097986524802341</v>
      </c>
      <c r="T72" s="4">
        <f t="shared" si="5"/>
        <v>0.97335926308903153</v>
      </c>
      <c r="U72" s="12">
        <f t="shared" si="6"/>
        <v>1.0802327985553608</v>
      </c>
    </row>
    <row r="73" spans="3:21">
      <c r="C73">
        <v>2021</v>
      </c>
      <c r="D73">
        <v>411.298</v>
      </c>
      <c r="S73" s="4">
        <f t="shared" si="4"/>
        <v>1.1150527213322512</v>
      </c>
      <c r="T73" s="4">
        <f t="shared" si="5"/>
        <v>0.97211999616169031</v>
      </c>
      <c r="U73" s="12">
        <f t="shared" si="6"/>
        <v>1.0839650471815905</v>
      </c>
    </row>
    <row r="74" spans="3:21">
      <c r="C74">
        <v>2022</v>
      </c>
      <c r="D74">
        <v>413.21899999999999</v>
      </c>
      <c r="S74" s="4">
        <f t="shared" si="4"/>
        <v>1.1202607018610049</v>
      </c>
      <c r="T74" s="4">
        <f t="shared" si="5"/>
        <v>0.97089471030495678</v>
      </c>
      <c r="U74" s="12">
        <f t="shared" si="6"/>
        <v>1.0876551895993678</v>
      </c>
    </row>
    <row r="75" spans="3:21">
      <c r="C75">
        <v>2023</v>
      </c>
      <c r="D75">
        <v>415.14400000000001</v>
      </c>
      <c r="S75" s="4">
        <f t="shared" si="4"/>
        <v>1.1254795267011148</v>
      </c>
      <c r="T75" s="4">
        <f t="shared" si="5"/>
        <v>0.96966996760938173</v>
      </c>
      <c r="U75" s="12">
        <f t="shared" si="6"/>
        <v>1.0913436962012923</v>
      </c>
    </row>
    <row r="76" spans="3:21">
      <c r="C76">
        <v>2024</v>
      </c>
      <c r="D76">
        <v>417.08300000000003</v>
      </c>
      <c r="S76" s="4">
        <f t="shared" si="4"/>
        <v>1.1307363066309712</v>
      </c>
      <c r="T76" s="4">
        <f t="shared" si="5"/>
        <v>0.96843943744253991</v>
      </c>
      <c r="U76" s="12">
        <f t="shared" si="6"/>
        <v>1.0950496326895531</v>
      </c>
    </row>
    <row r="77" spans="3:21">
      <c r="C77">
        <v>2025</v>
      </c>
      <c r="D77">
        <v>419.036</v>
      </c>
      <c r="S77" s="4">
        <f t="shared" si="4"/>
        <v>1.1360310416505734</v>
      </c>
      <c r="T77" s="4">
        <f t="shared" si="5"/>
        <v>0.96720317559092217</v>
      </c>
      <c r="U77" s="12">
        <f t="shared" si="6"/>
        <v>1.0987728310542979</v>
      </c>
    </row>
    <row r="78" spans="3:21">
      <c r="C78">
        <v>2026</v>
      </c>
      <c r="D78">
        <v>421.00400000000002</v>
      </c>
      <c r="S78" s="4">
        <f t="shared" si="4"/>
        <v>1.1413664428377612</v>
      </c>
      <c r="T78" s="4">
        <f t="shared" si="5"/>
        <v>0.96596060729624744</v>
      </c>
      <c r="U78" s="12">
        <f t="shared" si="6"/>
        <v>1.1025150222711215</v>
      </c>
    </row>
    <row r="79" spans="3:21">
      <c r="C79">
        <v>2027</v>
      </c>
      <c r="D79">
        <v>422.97800000000001</v>
      </c>
      <c r="S79" s="4">
        <f t="shared" si="4"/>
        <v>1.146718110491983</v>
      </c>
      <c r="T79" s="4">
        <f t="shared" si="5"/>
        <v>0.96471745383246243</v>
      </c>
      <c r="U79" s="12">
        <f t="shared" si="6"/>
        <v>1.1062589758173982</v>
      </c>
    </row>
    <row r="80" spans="3:21">
      <c r="C80">
        <v>2028</v>
      </c>
      <c r="D80">
        <v>424.95</v>
      </c>
      <c r="S80" s="4">
        <f t="shared" si="4"/>
        <v>1.1520643559905266</v>
      </c>
      <c r="T80" s="4">
        <f t="shared" si="5"/>
        <v>0.96347875071208133</v>
      </c>
      <c r="U80" s="12">
        <f t="shared" si="6"/>
        <v>1.1099895264496711</v>
      </c>
    </row>
    <row r="81" spans="3:21">
      <c r="C81">
        <v>2029</v>
      </c>
      <c r="D81">
        <v>426.916</v>
      </c>
      <c r="S81" s="4">
        <f t="shared" si="4"/>
        <v>1.1573943350220364</v>
      </c>
      <c r="T81" s="4">
        <f t="shared" si="5"/>
        <v>0.96224697891877964</v>
      </c>
      <c r="U81" s="12">
        <f t="shared" si="6"/>
        <v>1.1136992022926644</v>
      </c>
    </row>
    <row r="82" spans="3:21">
      <c r="C82">
        <v>2030</v>
      </c>
      <c r="D82">
        <v>428.87599999999998</v>
      </c>
      <c r="S82" s="4">
        <f t="shared" si="4"/>
        <v>1.1627080475865117</v>
      </c>
      <c r="T82" s="4">
        <f t="shared" si="5"/>
        <v>0.96102209750234058</v>
      </c>
      <c r="U82" s="12">
        <f t="shared" si="6"/>
        <v>1.1173881266744408</v>
      </c>
    </row>
    <row r="83" spans="3:21">
      <c r="C83">
        <v>2031</v>
      </c>
      <c r="D83">
        <v>430.83199999999999</v>
      </c>
      <c r="S83" s="4">
        <f t="shared" si="4"/>
        <v>1.1680109158396312</v>
      </c>
      <c r="T83" s="4">
        <f t="shared" si="5"/>
        <v>0.95980282075788381</v>
      </c>
      <c r="U83" s="12">
        <f t="shared" si="6"/>
        <v>1.1210601716988773</v>
      </c>
    </row>
    <row r="84" spans="3:21">
      <c r="C84">
        <v>2032</v>
      </c>
      <c r="D84">
        <v>432.80700000000002</v>
      </c>
      <c r="S84" s="4">
        <f t="shared" si="4"/>
        <v>1.1733652945716921</v>
      </c>
      <c r="T84" s="4">
        <f t="shared" si="5"/>
        <v>0.95857483539612487</v>
      </c>
      <c r="U84" s="12">
        <f t="shared" si="6"/>
        <v>1.1247584441035854</v>
      </c>
    </row>
    <row r="85" spans="3:21">
      <c r="C85">
        <v>2033</v>
      </c>
      <c r="D85">
        <v>434.83100000000002</v>
      </c>
      <c r="S85" s="4">
        <f t="shared" si="4"/>
        <v>1.1788525161178649</v>
      </c>
      <c r="T85" s="4">
        <f t="shared" si="5"/>
        <v>0.95731963940180353</v>
      </c>
      <c r="U85" s="12">
        <f t="shared" si="6"/>
        <v>1.1285386656378633</v>
      </c>
    </row>
    <row r="86" spans="3:21">
      <c r="C86">
        <v>2034</v>
      </c>
      <c r="D86">
        <v>436.916</v>
      </c>
      <c r="S86" s="4">
        <f t="shared" si="4"/>
        <v>1.1845051134122175</v>
      </c>
      <c r="T86" s="4">
        <f t="shared" si="5"/>
        <v>0.95603004656001223</v>
      </c>
      <c r="U86" s="12">
        <f t="shared" si="6"/>
        <v>1.1324224787260548</v>
      </c>
    </row>
    <row r="87" spans="3:21">
      <c r="C87">
        <v>2035</v>
      </c>
      <c r="D87">
        <v>439.06799999999998</v>
      </c>
      <c r="S87" s="4">
        <f t="shared" si="4"/>
        <v>1.1903393529217845</v>
      </c>
      <c r="T87" s="4">
        <f t="shared" si="5"/>
        <v>0.95470265215737649</v>
      </c>
      <c r="U87" s="12">
        <f t="shared" si="6"/>
        <v>1.1364201372017231</v>
      </c>
    </row>
    <row r="88" spans="3:21">
      <c r="C88">
        <v>2036</v>
      </c>
      <c r="D88">
        <v>441.286</v>
      </c>
      <c r="S88" s="4">
        <f t="shared" si="4"/>
        <v>1.1963525235687267</v>
      </c>
      <c r="T88" s="4">
        <f t="shared" si="5"/>
        <v>0.9533383995219441</v>
      </c>
      <c r="U88" s="12">
        <f t="shared" si="6"/>
        <v>1.1405288000830489</v>
      </c>
    </row>
    <row r="89" spans="3:21">
      <c r="C89">
        <v>2037</v>
      </c>
      <c r="D89">
        <v>443.56700000000001</v>
      </c>
      <c r="S89" s="4">
        <f t="shared" si="4"/>
        <v>1.2025364921195272</v>
      </c>
      <c r="T89" s="4">
        <f t="shared" si="5"/>
        <v>0.95193945740834052</v>
      </c>
      <c r="U89" s="12">
        <f t="shared" si="6"/>
        <v>1.1447419358219919</v>
      </c>
    </row>
    <row r="90" spans="3:21">
      <c r="C90">
        <v>2038</v>
      </c>
      <c r="D90">
        <v>445.90300000000002</v>
      </c>
      <c r="S90" s="4">
        <f t="shared" si="4"/>
        <v>1.2088695699514735</v>
      </c>
      <c r="T90" s="4">
        <f t="shared" si="5"/>
        <v>0.95051103263608494</v>
      </c>
      <c r="U90" s="12">
        <f t="shared" si="6"/>
        <v>1.1490438632569151</v>
      </c>
    </row>
    <row r="91" spans="3:21">
      <c r="C91">
        <v>2039</v>
      </c>
      <c r="D91">
        <v>448.28199999999998</v>
      </c>
      <c r="S91" s="4">
        <f t="shared" si="4"/>
        <v>1.2153192241304975</v>
      </c>
      <c r="T91" s="4">
        <f t="shared" si="5"/>
        <v>0.94906071327586206</v>
      </c>
      <c r="U91" s="12">
        <f t="shared" si="6"/>
        <v>1.1534117297111572</v>
      </c>
    </row>
    <row r="92" spans="3:21">
      <c r="C92">
        <v>2040</v>
      </c>
      <c r="D92">
        <v>450.69799999999998</v>
      </c>
      <c r="S92" s="4">
        <f t="shared" si="4"/>
        <v>1.2218691881895654</v>
      </c>
      <c r="T92" s="4">
        <f t="shared" si="5"/>
        <v>0.94759236012063597</v>
      </c>
      <c r="U92" s="12">
        <f t="shared" si="6"/>
        <v>1.1578339077952358</v>
      </c>
    </row>
    <row r="93" spans="3:21">
      <c r="C93">
        <v>2041</v>
      </c>
      <c r="D93">
        <v>453.15</v>
      </c>
      <c r="S93" s="4">
        <f t="shared" si="4"/>
        <v>1.2285167510508377</v>
      </c>
      <c r="T93" s="4">
        <f t="shared" si="5"/>
        <v>0.9461067658735256</v>
      </c>
      <c r="U93" s="12">
        <f t="shared" si="6"/>
        <v>1.1623080101581593</v>
      </c>
    </row>
    <row r="94" spans="3:21">
      <c r="C94">
        <v>2042</v>
      </c>
      <c r="D94">
        <v>455.64499999999998</v>
      </c>
      <c r="S94" s="4">
        <f t="shared" si="4"/>
        <v>1.2352808902591881</v>
      </c>
      <c r="T94" s="4">
        <f t="shared" si="5"/>
        <v>0.94459989293191782</v>
      </c>
      <c r="U94" s="12">
        <f t="shared" si="6"/>
        <v>1.1668461966796733</v>
      </c>
    </row>
    <row r="95" spans="3:21">
      <c r="C95">
        <v>2043</v>
      </c>
      <c r="D95">
        <v>458.18200000000002</v>
      </c>
      <c r="S95" s="4">
        <f t="shared" si="4"/>
        <v>1.242158894736777</v>
      </c>
      <c r="T95" s="4">
        <f t="shared" si="5"/>
        <v>0.9430725677380537</v>
      </c>
      <c r="U95" s="12">
        <f t="shared" si="6"/>
        <v>1.1714459783980751</v>
      </c>
    </row>
    <row r="96" spans="3:21">
      <c r="C96">
        <v>2044</v>
      </c>
      <c r="D96">
        <v>460.762</v>
      </c>
      <c r="S96" s="4">
        <f t="shared" si="4"/>
        <v>1.2491534755614437</v>
      </c>
      <c r="T96" s="4">
        <f t="shared" si="5"/>
        <v>0.94152441270965148</v>
      </c>
      <c r="U96" s="12">
        <f t="shared" si="6"/>
        <v>1.1761084924622083</v>
      </c>
    </row>
    <row r="97" spans="3:21">
      <c r="C97">
        <v>2045</v>
      </c>
      <c r="D97">
        <v>463.40499999999997</v>
      </c>
      <c r="S97" s="4">
        <f t="shared" si="4"/>
        <v>1.2563188542899686</v>
      </c>
      <c r="T97" s="4">
        <f t="shared" si="5"/>
        <v>0.93994371566522428</v>
      </c>
      <c r="U97" s="12">
        <f t="shared" si="6"/>
        <v>1.1808690119615906</v>
      </c>
    </row>
    <row r="98" spans="3:21">
      <c r="C98">
        <v>2046</v>
      </c>
      <c r="D98">
        <v>466.12</v>
      </c>
      <c r="S98" s="4">
        <f t="shared" si="4"/>
        <v>1.2636794306229029</v>
      </c>
      <c r="T98" s="4">
        <f t="shared" si="5"/>
        <v>0.93832547454019555</v>
      </c>
      <c r="U98" s="12">
        <f t="shared" si="6"/>
        <v>1.1857426014059194</v>
      </c>
    </row>
    <row r="99" spans="3:21">
      <c r="C99">
        <v>2047</v>
      </c>
      <c r="D99">
        <v>468.90800000000002</v>
      </c>
      <c r="S99" s="4">
        <f t="shared" si="4"/>
        <v>1.2712379156380855</v>
      </c>
      <c r="T99" s="4">
        <f t="shared" si="5"/>
        <v>0.9366695112504374</v>
      </c>
      <c r="U99" s="12">
        <f t="shared" si="6"/>
        <v>1.1907297971237503</v>
      </c>
    </row>
    <row r="100" spans="3:21">
      <c r="C100">
        <v>2048</v>
      </c>
      <c r="D100">
        <v>471.76799999999997</v>
      </c>
      <c r="S100" s="4">
        <f t="shared" si="4"/>
        <v>1.2789915982576772</v>
      </c>
      <c r="T100" s="4">
        <f t="shared" si="5"/>
        <v>0.9349768450699647</v>
      </c>
      <c r="U100" s="12">
        <f t="shared" si="6"/>
        <v>1.1958275294099547</v>
      </c>
    </row>
    <row r="101" spans="3:21">
      <c r="C101">
        <v>2049</v>
      </c>
      <c r="D101">
        <v>474.69200000000001</v>
      </c>
      <c r="S101" s="4">
        <f t="shared" si="4"/>
        <v>1.2869187898589662</v>
      </c>
      <c r="T101" s="4">
        <f t="shared" si="5"/>
        <v>0.93325261393451353</v>
      </c>
      <c r="U101" s="12">
        <f t="shared" si="6"/>
        <v>1.2010203245573212</v>
      </c>
    </row>
    <row r="102" spans="3:21">
      <c r="C102">
        <v>2050</v>
      </c>
      <c r="D102">
        <v>477.67</v>
      </c>
      <c r="S102" s="4">
        <f t="shared" si="4"/>
        <v>1.2949923796635623</v>
      </c>
      <c r="T102" s="4">
        <f t="shared" si="5"/>
        <v>0.93150306440978103</v>
      </c>
      <c r="U102" s="12">
        <f t="shared" si="6"/>
        <v>1.2062893700439228</v>
      </c>
    </row>
    <row r="103" spans="3:21">
      <c r="C103">
        <v>2051</v>
      </c>
      <c r="D103">
        <v>480.697</v>
      </c>
      <c r="S103" s="4">
        <f t="shared" si="4"/>
        <v>1.3031988122822702</v>
      </c>
      <c r="T103" s="4">
        <f t="shared" si="5"/>
        <v>0.92973143749553111</v>
      </c>
      <c r="U103" s="12">
        <f t="shared" si="6"/>
        <v>1.2116249050856638</v>
      </c>
    </row>
    <row r="104" spans="3:21">
      <c r="C104">
        <v>2052</v>
      </c>
      <c r="D104">
        <v>483.77699999999999</v>
      </c>
      <c r="S104" s="4">
        <f t="shared" si="4"/>
        <v>1.311548932026446</v>
      </c>
      <c r="T104" s="4">
        <f t="shared" si="5"/>
        <v>0.92793569459598979</v>
      </c>
      <c r="U104" s="12">
        <f t="shared" si="6"/>
        <v>1.2170330692365887</v>
      </c>
    </row>
    <row r="105" spans="3:21">
      <c r="C105">
        <v>2053</v>
      </c>
      <c r="D105">
        <v>486.916</v>
      </c>
      <c r="S105" s="4">
        <f t="shared" si="4"/>
        <v>1.3200590053631238</v>
      </c>
      <c r="T105" s="4">
        <f t="shared" si="5"/>
        <v>0.92611267612293968</v>
      </c>
      <c r="U105" s="12">
        <f t="shared" si="6"/>
        <v>1.2225233780970286</v>
      </c>
    </row>
    <row r="106" spans="3:21">
      <c r="C106">
        <v>2054</v>
      </c>
      <c r="D106">
        <v>490.10300000000001</v>
      </c>
      <c r="S106" s="4">
        <f t="shared" si="4"/>
        <v>1.3286992104360746</v>
      </c>
      <c r="T106" s="4">
        <f t="shared" si="5"/>
        <v>0.92426909451095007</v>
      </c>
      <c r="U106" s="12">
        <f t="shared" si="6"/>
        <v>1.2280756161071651</v>
      </c>
    </row>
    <row r="107" spans="3:21">
      <c r="C107">
        <v>2055</v>
      </c>
      <c r="D107">
        <v>493.33800000000002</v>
      </c>
      <c r="S107" s="4">
        <f t="shared" si="4"/>
        <v>1.3374695472452984</v>
      </c>
      <c r="T107" s="4">
        <f t="shared" si="5"/>
        <v>0.92240523780274186</v>
      </c>
      <c r="U107" s="12">
        <f t="shared" si="6"/>
        <v>1.2336889157807249</v>
      </c>
    </row>
    <row r="108" spans="3:21">
      <c r="C108">
        <v>2056</v>
      </c>
      <c r="D108">
        <v>496.642</v>
      </c>
      <c r="S108" s="4">
        <f t="shared" si="4"/>
        <v>1.3464269484254141</v>
      </c>
      <c r="T108" s="4">
        <f t="shared" si="5"/>
        <v>0.92050936997459309</v>
      </c>
      <c r="U108" s="12">
        <f t="shared" si="6"/>
        <v>1.239398622011892</v>
      </c>
    </row>
    <row r="109" spans="3:21">
      <c r="C109">
        <v>2057</v>
      </c>
      <c r="D109">
        <v>500.02199999999999</v>
      </c>
      <c r="S109" s="4">
        <f t="shared" si="4"/>
        <v>1.3555903915212955</v>
      </c>
      <c r="T109" s="4">
        <f t="shared" si="5"/>
        <v>0.91857793998900195</v>
      </c>
      <c r="U109" s="12">
        <f t="shared" si="6"/>
        <v>1.2452154293125162</v>
      </c>
    </row>
    <row r="110" spans="3:21">
      <c r="C110">
        <v>2058</v>
      </c>
      <c r="D110">
        <v>503.483</v>
      </c>
      <c r="S110" s="4">
        <f t="shared" si="4"/>
        <v>1.3649734319221372</v>
      </c>
      <c r="T110" s="4">
        <f t="shared" si="5"/>
        <v>0.91660860505439712</v>
      </c>
      <c r="U110" s="12">
        <f t="shared" si="6"/>
        <v>1.2511463933704632</v>
      </c>
    </row>
    <row r="111" spans="3:21">
      <c r="C111">
        <v>2059</v>
      </c>
      <c r="D111">
        <v>507.02300000000002</v>
      </c>
      <c r="S111" s="4">
        <f t="shared" si="4"/>
        <v>1.3745706474722614</v>
      </c>
      <c r="T111" s="4">
        <f t="shared" si="5"/>
        <v>0.91460303482456939</v>
      </c>
      <c r="U111" s="12">
        <f t="shared" si="6"/>
        <v>1.2571864857589037</v>
      </c>
    </row>
    <row r="112" spans="3:21">
      <c r="C112">
        <v>2060</v>
      </c>
      <c r="D112">
        <v>510.63400000000001</v>
      </c>
      <c r="S112" s="4">
        <f t="shared" si="4"/>
        <v>1.3843603495489558</v>
      </c>
      <c r="T112" s="4">
        <f t="shared" si="5"/>
        <v>0.91256626205786107</v>
      </c>
      <c r="U112" s="12">
        <f t="shared" si="6"/>
        <v>1.2633205495290045</v>
      </c>
    </row>
    <row r="113" spans="3:21">
      <c r="C113">
        <v>2061</v>
      </c>
      <c r="D113">
        <v>514.30499999999995</v>
      </c>
      <c r="S113" s="4">
        <f t="shared" si="4"/>
        <v>1.3943127162959912</v>
      </c>
      <c r="T113" s="4">
        <f t="shared" si="5"/>
        <v>0.91050492440416442</v>
      </c>
      <c r="U113" s="12">
        <f t="shared" si="6"/>
        <v>1.2695285943468466</v>
      </c>
    </row>
    <row r="114" spans="3:21">
      <c r="C114">
        <v>2062</v>
      </c>
      <c r="D114">
        <v>518.02700000000004</v>
      </c>
      <c r="S114" s="4">
        <f t="shared" si="4"/>
        <v>1.4044033480128169</v>
      </c>
      <c r="T114" s="4">
        <f t="shared" si="5"/>
        <v>0.90842443494651703</v>
      </c>
      <c r="U114" s="12">
        <f t="shared" si="6"/>
        <v>1.2757943178555398</v>
      </c>
    </row>
    <row r="115" spans="3:21">
      <c r="C115">
        <v>2063</v>
      </c>
      <c r="D115">
        <v>521.79700000000003</v>
      </c>
      <c r="S115" s="4">
        <f t="shared" si="4"/>
        <v>1.4146241114659153</v>
      </c>
      <c r="T115" s="4">
        <f t="shared" si="5"/>
        <v>0.90632678499230745</v>
      </c>
      <c r="U115" s="12">
        <f t="shared" si="6"/>
        <v>1.2821117229175025</v>
      </c>
    </row>
    <row r="116" spans="3:21">
      <c r="C116">
        <v>2064</v>
      </c>
      <c r="D116">
        <v>525.61900000000003</v>
      </c>
      <c r="S116" s="4">
        <f t="shared" si="4"/>
        <v>1.4249858509666424</v>
      </c>
      <c r="T116" s="4">
        <f t="shared" si="5"/>
        <v>0.90421006759044253</v>
      </c>
      <c r="U116" s="12">
        <f t="shared" si="6"/>
        <v>1.2884865526179721</v>
      </c>
    </row>
    <row r="117" spans="3:21">
      <c r="C117">
        <v>2065</v>
      </c>
      <c r="D117">
        <v>529.48599999999999</v>
      </c>
      <c r="S117" s="4">
        <f t="shared" si="4"/>
        <v>1.4354695889701254</v>
      </c>
      <c r="T117" s="4">
        <f t="shared" si="5"/>
        <v>0.90207846680993264</v>
      </c>
      <c r="U117" s="12">
        <f t="shared" si="6"/>
        <v>1.294906205970455</v>
      </c>
    </row>
    <row r="118" spans="3:21">
      <c r="C118">
        <v>2066</v>
      </c>
      <c r="D118">
        <v>533.4</v>
      </c>
      <c r="S118" s="4">
        <f t="shared" si="4"/>
        <v>1.4460807476320423</v>
      </c>
      <c r="T118" s="4">
        <f t="shared" si="5"/>
        <v>0.89993116804171924</v>
      </c>
      <c r="U118" s="12">
        <f t="shared" si="6"/>
        <v>1.3013731362991465</v>
      </c>
    </row>
    <row r="119" spans="3:21">
      <c r="C119">
        <v>2067</v>
      </c>
      <c r="D119">
        <v>537.38099999999997</v>
      </c>
      <c r="S119" s="4">
        <f t="shared" si="4"/>
        <v>1.4568735485091735</v>
      </c>
      <c r="T119" s="4">
        <f t="shared" si="5"/>
        <v>0.89775757321098659</v>
      </c>
      <c r="U119" s="12">
        <f t="shared" si="6"/>
        <v>1.3079192613848742</v>
      </c>
    </row>
    <row r="120" spans="3:21">
      <c r="C120">
        <v>2068</v>
      </c>
      <c r="D120">
        <v>541.44299999999998</v>
      </c>
      <c r="S120" s="4">
        <f t="shared" si="4"/>
        <v>1.4678859466912653</v>
      </c>
      <c r="T120" s="4">
        <f t="shared" si="5"/>
        <v>0.89555054875779205</v>
      </c>
      <c r="U120" s="12">
        <f t="shared" si="6"/>
        <v>1.3145660650732136</v>
      </c>
    </row>
    <row r="121" spans="3:21">
      <c r="C121">
        <v>2069</v>
      </c>
      <c r="D121">
        <v>545.58900000000006</v>
      </c>
      <c r="S121" s="4">
        <f t="shared" si="4"/>
        <v>1.4791260754118345</v>
      </c>
      <c r="T121" s="4">
        <f t="shared" si="5"/>
        <v>0.89330904651141119</v>
      </c>
      <c r="U121" s="12">
        <f t="shared" si="6"/>
        <v>1.3213167040963116</v>
      </c>
    </row>
    <row r="122" spans="3:21">
      <c r="C122">
        <v>2070</v>
      </c>
      <c r="D122">
        <v>549.82000000000005</v>
      </c>
      <c r="S122" s="4">
        <f t="shared" si="4"/>
        <v>1.4905966457487203</v>
      </c>
      <c r="T122" s="4">
        <f t="shared" si="5"/>
        <v>0.89103312828976367</v>
      </c>
      <c r="U122" s="12">
        <f t="shared" si="6"/>
        <v>1.3281709922797109</v>
      </c>
    </row>
    <row r="123" spans="3:21">
      <c r="C123">
        <v>2071</v>
      </c>
      <c r="D123">
        <v>554.12900000000002</v>
      </c>
      <c r="S123" s="4">
        <f t="shared" si="4"/>
        <v>1.5022786801570494</v>
      </c>
      <c r="T123" s="4">
        <f t="shared" si="5"/>
        <v>0.88872714140382514</v>
      </c>
      <c r="U123" s="12">
        <f t="shared" si="6"/>
        <v>1.3351158370078857</v>
      </c>
    </row>
    <row r="124" spans="3:21">
      <c r="C124">
        <v>2072</v>
      </c>
      <c r="D124">
        <v>558.48599999999999</v>
      </c>
      <c r="S124" s="4">
        <f t="shared" si="4"/>
        <v>1.5140908463016511</v>
      </c>
      <c r="T124" s="4">
        <f t="shared" si="5"/>
        <v>0.88640757128900094</v>
      </c>
      <c r="U124" s="12">
        <f t="shared" si="6"/>
        <v>1.3421015897811546</v>
      </c>
    </row>
    <row r="125" spans="3:21">
      <c r="C125">
        <v>2073</v>
      </c>
      <c r="D125">
        <v>562.86699999999996</v>
      </c>
      <c r="S125" s="4">
        <f t="shared" si="4"/>
        <v>1.5259680783143894</v>
      </c>
      <c r="T125" s="4">
        <f t="shared" si="5"/>
        <v>0.88408740049490742</v>
      </c>
      <c r="U125" s="12">
        <f t="shared" si="6"/>
        <v>1.3490891515951777</v>
      </c>
    </row>
    <row r="126" spans="3:21">
      <c r="C126">
        <v>2074</v>
      </c>
      <c r="D126">
        <v>567.27200000000005</v>
      </c>
      <c r="S126" s="4">
        <f t="shared" si="4"/>
        <v>1.5379103761952646</v>
      </c>
      <c r="T126" s="4">
        <f t="shared" si="5"/>
        <v>0.88176673327208532</v>
      </c>
      <c r="U126" s="12">
        <f t="shared" si="6"/>
        <v>1.3560782084829424</v>
      </c>
    </row>
    <row r="127" spans="3:21">
      <c r="C127">
        <v>2075</v>
      </c>
      <c r="D127">
        <v>571.70100000000002</v>
      </c>
      <c r="S127" s="4">
        <f t="shared" si="4"/>
        <v>1.5499177399442758</v>
      </c>
      <c r="T127" s="4">
        <f t="shared" si="5"/>
        <v>0.87944567282481512</v>
      </c>
      <c r="U127" s="12">
        <f t="shared" si="6"/>
        <v>1.3630684496284105</v>
      </c>
    </row>
    <row r="128" spans="3:21">
      <c r="C128">
        <v>2076</v>
      </c>
      <c r="D128">
        <v>576.14599999999996</v>
      </c>
      <c r="S128" s="4">
        <f t="shared" si="4"/>
        <v>1.5619684809387111</v>
      </c>
      <c r="T128" s="4">
        <f t="shared" si="5"/>
        <v>0.8771284807264742</v>
      </c>
      <c r="U128" s="12">
        <f t="shared" si="6"/>
        <v>1.3700470406284104</v>
      </c>
    </row>
    <row r="129" spans="3:21">
      <c r="C129">
        <v>2077</v>
      </c>
      <c r="D129">
        <v>580.60599999999999</v>
      </c>
      <c r="S129" s="4">
        <f t="shared" si="4"/>
        <v>1.5740598881007322</v>
      </c>
      <c r="T129" s="4">
        <f t="shared" si="5"/>
        <v>0.87481570942766151</v>
      </c>
      <c r="U129" s="12">
        <f t="shared" si="6"/>
        <v>1.3770123176904676</v>
      </c>
    </row>
    <row r="130" spans="3:21">
      <c r="C130">
        <v>2078</v>
      </c>
      <c r="D130">
        <v>585.10500000000002</v>
      </c>
      <c r="S130" s="4">
        <f t="shared" si="4"/>
        <v>1.5862570272984748</v>
      </c>
      <c r="T130" s="4">
        <f t="shared" si="5"/>
        <v>0.87249503842002119</v>
      </c>
      <c r="U130" s="12">
        <f t="shared" si="6"/>
        <v>1.3840013859768114</v>
      </c>
    </row>
    <row r="131" spans="3:21">
      <c r="C131">
        <v>2079</v>
      </c>
      <c r="D131">
        <v>589.65300000000002</v>
      </c>
      <c r="S131" s="4">
        <f t="shared" ref="S131:S151" si="7">(D131-(20.9/(2*$R$2)))/(368.86-(20.9/(2*$R$2)))</f>
        <v>1.5985870093103292</v>
      </c>
      <c r="T131" s="4">
        <f t="shared" ref="T131:T151" si="8">($P$2*(1+($O$2/$Q$2))+$N$2)/($P$2*(1+($O$2/$Q$2))+D131)</f>
        <v>0.87016157301378916</v>
      </c>
      <c r="U131" s="12">
        <f t="shared" ref="U131:U151" si="9">S131*T131</f>
        <v>1.3910289866208849</v>
      </c>
    </row>
    <row r="132" spans="3:21">
      <c r="C132">
        <v>2080</v>
      </c>
      <c r="D132">
        <v>594.25699999999995</v>
      </c>
      <c r="S132" s="4">
        <f t="shared" si="7"/>
        <v>1.6110688116811684</v>
      </c>
      <c r="T132" s="4">
        <f t="shared" si="8"/>
        <v>0.86781205413981044</v>
      </c>
      <c r="U132" s="12">
        <f t="shared" si="9"/>
        <v>1.3981049348256183</v>
      </c>
    </row>
    <row r="133" spans="3:21">
      <c r="C133">
        <v>2081</v>
      </c>
      <c r="D133">
        <v>598.91800000000001</v>
      </c>
      <c r="S133" s="4">
        <f t="shared" si="7"/>
        <v>1.623705145488832</v>
      </c>
      <c r="T133" s="4">
        <f t="shared" si="8"/>
        <v>0.86544633616770639</v>
      </c>
      <c r="U133" s="12">
        <f t="shared" si="9"/>
        <v>1.4052296691799624</v>
      </c>
    </row>
    <row r="134" spans="3:21">
      <c r="C134">
        <v>2082</v>
      </c>
      <c r="D134">
        <v>603.53800000000001</v>
      </c>
      <c r="S134" s="4">
        <f t="shared" si="7"/>
        <v>1.6362303251050958</v>
      </c>
      <c r="T134" s="4">
        <f t="shared" si="8"/>
        <v>0.86311412223197337</v>
      </c>
      <c r="U134" s="12">
        <f t="shared" si="9"/>
        <v>1.4122535008224213</v>
      </c>
    </row>
    <row r="135" spans="3:21">
      <c r="C135">
        <v>2083</v>
      </c>
      <c r="D135">
        <v>608.02</v>
      </c>
      <c r="S135" s="4">
        <f t="shared" si="7"/>
        <v>1.6483813759795749</v>
      </c>
      <c r="T135" s="4">
        <f t="shared" si="8"/>
        <v>0.86086355267464876</v>
      </c>
      <c r="U135" s="12">
        <f t="shared" si="9"/>
        <v>1.4190314474885029</v>
      </c>
    </row>
    <row r="136" spans="3:21">
      <c r="C136">
        <v>2084</v>
      </c>
      <c r="D136">
        <v>612.36400000000003</v>
      </c>
      <c r="S136" s="4">
        <f t="shared" si="7"/>
        <v>1.6601582981122698</v>
      </c>
      <c r="T136" s="4">
        <f t="shared" si="8"/>
        <v>0.85869344975190454</v>
      </c>
      <c r="U136" s="12">
        <f t="shared" si="9"/>
        <v>1.4255670561402758</v>
      </c>
    </row>
    <row r="137" spans="3:21">
      <c r="C137">
        <v>2085</v>
      </c>
      <c r="D137">
        <v>616.572</v>
      </c>
      <c r="S137" s="4">
        <f t="shared" si="7"/>
        <v>1.671566513658858</v>
      </c>
      <c r="T137" s="4">
        <f t="shared" si="8"/>
        <v>0.85660169456470125</v>
      </c>
      <c r="U137" s="12">
        <f t="shared" si="9"/>
        <v>1.4318667081777876</v>
      </c>
    </row>
    <row r="138" spans="3:21">
      <c r="C138">
        <v>2086</v>
      </c>
      <c r="D138">
        <v>620.64800000000002</v>
      </c>
      <c r="S138" s="4">
        <f t="shared" si="7"/>
        <v>1.682616866930696</v>
      </c>
      <c r="T138" s="4">
        <f t="shared" si="8"/>
        <v>0.854585248821498</v>
      </c>
      <c r="U138" s="12">
        <f t="shared" si="9"/>
        <v>1.4379395538972182</v>
      </c>
    </row>
    <row r="139" spans="3:21">
      <c r="C139">
        <v>2087</v>
      </c>
      <c r="D139">
        <v>624.58299999999997</v>
      </c>
      <c r="S139" s="4">
        <f t="shared" si="7"/>
        <v>1.6932849582272322</v>
      </c>
      <c r="T139" s="4">
        <f t="shared" si="8"/>
        <v>0.85264754356118255</v>
      </c>
      <c r="U139" s="12">
        <f t="shared" si="9"/>
        <v>1.4437752601815492</v>
      </c>
    </row>
    <row r="140" spans="3:21">
      <c r="C140">
        <v>2088</v>
      </c>
      <c r="D140">
        <v>628.38099999999997</v>
      </c>
      <c r="S140" s="4">
        <f t="shared" si="7"/>
        <v>1.7035816318598231</v>
      </c>
      <c r="T140" s="4">
        <f t="shared" si="8"/>
        <v>0.85078561639343897</v>
      </c>
      <c r="U140" s="12">
        <f t="shared" si="9"/>
        <v>1.4493827487384003</v>
      </c>
    </row>
    <row r="141" spans="3:21">
      <c r="C141">
        <v>2089</v>
      </c>
      <c r="D141">
        <v>632.06500000000005</v>
      </c>
      <c r="S141" s="4">
        <f t="shared" si="7"/>
        <v>1.7135692426187661</v>
      </c>
      <c r="T141" s="4">
        <f t="shared" si="8"/>
        <v>0.84898732935728105</v>
      </c>
      <c r="U141" s="12">
        <f t="shared" si="9"/>
        <v>1.454798574959685</v>
      </c>
    </row>
    <row r="142" spans="3:21">
      <c r="C142">
        <v>2090</v>
      </c>
      <c r="D142">
        <v>635.649</v>
      </c>
      <c r="S142" s="4">
        <f t="shared" si="7"/>
        <v>1.7232857455938069</v>
      </c>
      <c r="T142" s="4">
        <f t="shared" si="8"/>
        <v>0.84724513606134277</v>
      </c>
      <c r="U142" s="12">
        <f t="shared" si="9"/>
        <v>1.4600454659981974</v>
      </c>
    </row>
    <row r="143" spans="3:21">
      <c r="C143">
        <v>2091</v>
      </c>
      <c r="D143">
        <v>639.14099999999996</v>
      </c>
      <c r="S143" s="4">
        <f t="shared" si="7"/>
        <v>1.732752829407658</v>
      </c>
      <c r="T143" s="4">
        <f t="shared" si="8"/>
        <v>0.84555452781498674</v>
      </c>
      <c r="U143" s="12">
        <f t="shared" si="9"/>
        <v>1.4651370004898745</v>
      </c>
    </row>
    <row r="144" spans="3:21">
      <c r="C144">
        <v>2092</v>
      </c>
      <c r="D144">
        <v>642.59699999999998</v>
      </c>
      <c r="S144" s="4">
        <f t="shared" si="7"/>
        <v>1.7421223144193048</v>
      </c>
      <c r="T144" s="4">
        <f t="shared" si="8"/>
        <v>0.84388797839150598</v>
      </c>
      <c r="U144" s="12">
        <f t="shared" si="9"/>
        <v>1.4701560780260385</v>
      </c>
    </row>
    <row r="145" spans="3:21">
      <c r="C145">
        <v>2093</v>
      </c>
      <c r="D145">
        <v>646.06100000000004</v>
      </c>
      <c r="S145" s="4">
        <f t="shared" si="7"/>
        <v>1.7515134880536638</v>
      </c>
      <c r="T145" s="4">
        <f t="shared" si="8"/>
        <v>0.84222415043120891</v>
      </c>
      <c r="U145" s="12">
        <f t="shared" si="9"/>
        <v>1.4751669594448005</v>
      </c>
    </row>
    <row r="146" spans="3:21">
      <c r="C146">
        <v>2094</v>
      </c>
      <c r="D146">
        <v>649.51499999999999</v>
      </c>
      <c r="S146" s="4">
        <f t="shared" si="7"/>
        <v>1.7608775509096322</v>
      </c>
      <c r="T146" s="4">
        <f t="shared" si="8"/>
        <v>0.8405716453483002</v>
      </c>
      <c r="U146" s="12">
        <f t="shared" si="9"/>
        <v>1.4801437402249948</v>
      </c>
    </row>
    <row r="147" spans="3:21">
      <c r="C147">
        <v>2095</v>
      </c>
      <c r="D147">
        <v>652.95100000000002</v>
      </c>
      <c r="S147" s="4">
        <f t="shared" si="7"/>
        <v>1.7701928143644985</v>
      </c>
      <c r="T147" s="4">
        <f t="shared" si="8"/>
        <v>0.83893417358023858</v>
      </c>
      <c r="U147" s="12">
        <f t="shared" si="9"/>
        <v>1.4850752457965573</v>
      </c>
    </row>
    <row r="148" spans="3:21">
      <c r="C148">
        <v>2096</v>
      </c>
      <c r="D148">
        <v>656.36400000000003</v>
      </c>
      <c r="S148" s="4">
        <f t="shared" si="7"/>
        <v>1.7794457230290674</v>
      </c>
      <c r="T148" s="4">
        <f t="shared" si="8"/>
        <v>0.83731396639677513</v>
      </c>
      <c r="U148" s="12">
        <f t="shared" si="9"/>
        <v>1.4899547563372457</v>
      </c>
    </row>
    <row r="149" spans="3:21">
      <c r="C149">
        <v>2097</v>
      </c>
      <c r="D149">
        <v>659.75400000000002</v>
      </c>
      <c r="S149" s="4">
        <f t="shared" si="7"/>
        <v>1.7886362769033388</v>
      </c>
      <c r="T149" s="4">
        <f t="shared" si="8"/>
        <v>0.83571086082334944</v>
      </c>
      <c r="U149" s="12">
        <f t="shared" si="9"/>
        <v>1.4947827626707602</v>
      </c>
    </row>
    <row r="150" spans="3:21">
      <c r="C150">
        <v>2098</v>
      </c>
      <c r="D150">
        <v>663.10699999999997</v>
      </c>
      <c r="S150" s="4">
        <f t="shared" si="7"/>
        <v>1.7977265208975666</v>
      </c>
      <c r="T150" s="4">
        <f t="shared" si="8"/>
        <v>0.83413127927794217</v>
      </c>
      <c r="U150" s="12">
        <f t="shared" si="9"/>
        <v>1.4995399226681714</v>
      </c>
    </row>
    <row r="151" spans="3:21">
      <c r="C151">
        <v>2099</v>
      </c>
      <c r="D151">
        <v>666.423</v>
      </c>
      <c r="S151" s="4">
        <f t="shared" si="7"/>
        <v>1.8067164550117507</v>
      </c>
      <c r="T151" s="4">
        <f t="shared" si="8"/>
        <v>0.83257498996863033</v>
      </c>
      <c r="U151" s="12">
        <f t="shared" si="9"/>
        <v>1.5042269344075676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51"/>
  <sheetViews>
    <sheetView workbookViewId="0">
      <selection activeCell="B1" sqref="B1:B1048576"/>
    </sheetView>
  </sheetViews>
  <sheetFormatPr defaultRowHeight="15"/>
  <cols>
    <col min="1" max="1" width="5" customWidth="1"/>
    <col min="2" max="2" width="9.5703125" bestFit="1" customWidth="1"/>
    <col min="3" max="3" width="4.5703125" bestFit="1" customWidth="1"/>
    <col min="4" max="4" width="6.28515625" bestFit="1" customWidth="1"/>
    <col min="5" max="5" width="7.42578125" bestFit="1" customWidth="1"/>
    <col min="6" max="6" width="6" bestFit="1" customWidth="1"/>
    <col min="7" max="7" width="6.28515625" bestFit="1" customWidth="1"/>
    <col min="9" max="11" width="8" bestFit="1" customWidth="1"/>
    <col min="12" max="14" width="7" bestFit="1" customWidth="1"/>
    <col min="15" max="15" width="6.5703125" bestFit="1" customWidth="1"/>
    <col min="16" max="16" width="7.28515625" bestFit="1" customWidth="1"/>
    <col min="17" max="17" width="7" bestFit="1" customWidth="1"/>
    <col min="18" max="18" width="7.7109375" bestFit="1" customWidth="1"/>
    <col min="19" max="19" width="7.140625" bestFit="1" customWidth="1"/>
    <col min="20" max="21" width="7" bestFit="1" customWidth="1"/>
    <col min="22" max="22" width="9" bestFit="1" customWidth="1"/>
    <col min="23" max="23" width="7" bestFit="1" customWidth="1"/>
    <col min="24" max="24" width="8.5703125" bestFit="1" customWidth="1"/>
    <col min="25" max="25" width="8" bestFit="1" customWidth="1"/>
    <col min="26" max="26" width="9" bestFit="1" customWidth="1"/>
    <col min="27" max="27" width="8" bestFit="1" customWidth="1"/>
    <col min="28" max="28" width="9" bestFit="1" customWidth="1"/>
    <col min="29" max="30" width="7" bestFit="1" customWidth="1"/>
    <col min="31" max="31" width="8" bestFit="1" customWidth="1"/>
    <col min="32" max="32" width="7" bestFit="1" customWidth="1"/>
    <col min="33" max="34" width="8" bestFit="1" customWidth="1"/>
    <col min="35" max="35" width="7" bestFit="1" customWidth="1"/>
    <col min="36" max="36" width="8" bestFit="1" customWidth="1"/>
    <col min="37" max="37" width="7.7109375" bestFit="1" customWidth="1"/>
    <col min="38" max="38" width="7" bestFit="1" customWidth="1"/>
    <col min="39" max="40" width="7.7109375" bestFit="1" customWidth="1"/>
    <col min="41" max="47" width="7" bestFit="1" customWidth="1"/>
    <col min="48" max="48" width="8.140625" bestFit="1" customWidth="1"/>
    <col min="49" max="49" width="6.7109375" bestFit="1" customWidth="1"/>
    <col min="50" max="51" width="7" bestFit="1" customWidth="1"/>
  </cols>
  <sheetData>
    <row r="1" spans="1:2">
      <c r="A1" t="s">
        <v>13</v>
      </c>
      <c r="B1" t="s">
        <v>22</v>
      </c>
    </row>
    <row r="2" spans="1:2">
      <c r="A2">
        <v>1950</v>
      </c>
      <c r="B2">
        <v>310.75</v>
      </c>
    </row>
    <row r="3" spans="1:2">
      <c r="A3">
        <v>1951</v>
      </c>
      <c r="B3">
        <v>311.10000000000002</v>
      </c>
    </row>
    <row r="4" spans="1:2">
      <c r="A4">
        <v>1952</v>
      </c>
      <c r="B4">
        <v>311.5</v>
      </c>
    </row>
    <row r="5" spans="1:2">
      <c r="A5">
        <v>1953</v>
      </c>
      <c r="B5">
        <v>311.92500000000001</v>
      </c>
    </row>
    <row r="6" spans="1:2">
      <c r="A6">
        <v>1954</v>
      </c>
      <c r="B6">
        <v>312.42500000000001</v>
      </c>
    </row>
    <row r="7" spans="1:2">
      <c r="A7">
        <v>1955</v>
      </c>
      <c r="B7">
        <v>313</v>
      </c>
    </row>
    <row r="8" spans="1:2">
      <c r="A8">
        <v>1956</v>
      </c>
      <c r="B8">
        <v>313.60000000000002</v>
      </c>
    </row>
    <row r="9" spans="1:2">
      <c r="A9">
        <v>1957</v>
      </c>
      <c r="B9">
        <v>314.22500000000002</v>
      </c>
    </row>
    <row r="10" spans="1:2">
      <c r="A10">
        <v>1958</v>
      </c>
      <c r="B10">
        <v>314.84800000000001</v>
      </c>
    </row>
    <row r="11" spans="1:2">
      <c r="A11">
        <v>1959</v>
      </c>
      <c r="B11">
        <v>315.5</v>
      </c>
    </row>
    <row r="12" spans="1:2">
      <c r="A12">
        <v>1960</v>
      </c>
      <c r="B12">
        <v>316.27300000000002</v>
      </c>
    </row>
    <row r="13" spans="1:2">
      <c r="A13">
        <v>1961</v>
      </c>
      <c r="B13">
        <v>317.07499999999999</v>
      </c>
    </row>
    <row r="14" spans="1:2">
      <c r="A14">
        <v>1962</v>
      </c>
      <c r="B14">
        <v>317.79500000000002</v>
      </c>
    </row>
    <row r="15" spans="1:2">
      <c r="A15">
        <v>1963</v>
      </c>
      <c r="B15">
        <v>318.39800000000002</v>
      </c>
    </row>
    <row r="16" spans="1:2">
      <c r="A16">
        <v>1964</v>
      </c>
      <c r="B16">
        <v>318.92500000000001</v>
      </c>
    </row>
    <row r="17" spans="1:2">
      <c r="A17">
        <v>1965</v>
      </c>
      <c r="B17">
        <v>319.64800000000002</v>
      </c>
    </row>
    <row r="18" spans="1:2">
      <c r="A18">
        <v>1966</v>
      </c>
      <c r="B18">
        <v>320.64800000000002</v>
      </c>
    </row>
    <row r="19" spans="1:2">
      <c r="A19">
        <v>1967</v>
      </c>
      <c r="B19">
        <v>321.60500000000002</v>
      </c>
    </row>
    <row r="20" spans="1:2">
      <c r="A20">
        <v>1968</v>
      </c>
      <c r="B20">
        <v>322.63499999999999</v>
      </c>
    </row>
    <row r="21" spans="1:2">
      <c r="A21">
        <v>1969</v>
      </c>
      <c r="B21">
        <v>323.90300000000002</v>
      </c>
    </row>
    <row r="22" spans="1:2">
      <c r="A22">
        <v>1970</v>
      </c>
      <c r="B22">
        <v>324.98500000000001</v>
      </c>
    </row>
    <row r="23" spans="1:2">
      <c r="A23">
        <v>1971</v>
      </c>
      <c r="B23">
        <v>325.85500000000002</v>
      </c>
    </row>
    <row r="24" spans="1:2">
      <c r="A24">
        <v>1972</v>
      </c>
      <c r="B24">
        <v>327.14</v>
      </c>
    </row>
    <row r="25" spans="1:2">
      <c r="A25">
        <v>1973</v>
      </c>
      <c r="B25">
        <v>328.678</v>
      </c>
    </row>
    <row r="26" spans="1:2">
      <c r="A26">
        <v>1974</v>
      </c>
      <c r="B26">
        <v>329.74299999999999</v>
      </c>
    </row>
    <row r="27" spans="1:2">
      <c r="A27">
        <v>1975</v>
      </c>
      <c r="B27">
        <v>330.58499999999998</v>
      </c>
    </row>
    <row r="28" spans="1:2">
      <c r="A28">
        <v>1976</v>
      </c>
      <c r="B28">
        <v>331.74799999999999</v>
      </c>
    </row>
    <row r="29" spans="1:2">
      <c r="A29">
        <v>1977</v>
      </c>
      <c r="B29">
        <v>333.27300000000002</v>
      </c>
    </row>
    <row r="30" spans="1:2">
      <c r="A30">
        <v>1978</v>
      </c>
      <c r="B30">
        <v>334.84800000000001</v>
      </c>
    </row>
    <row r="31" spans="1:2">
      <c r="A31">
        <v>1979</v>
      </c>
      <c r="B31">
        <v>336.52499999999998</v>
      </c>
    </row>
    <row r="32" spans="1:2">
      <c r="A32">
        <v>1980</v>
      </c>
      <c r="B32">
        <v>338.36</v>
      </c>
    </row>
    <row r="33" spans="1:2">
      <c r="A33">
        <v>1981</v>
      </c>
      <c r="B33">
        <v>339.72800000000001</v>
      </c>
    </row>
    <row r="34" spans="1:2">
      <c r="A34">
        <v>1982</v>
      </c>
      <c r="B34">
        <v>340.79300000000001</v>
      </c>
    </row>
    <row r="35" spans="1:2">
      <c r="A35">
        <v>1983</v>
      </c>
      <c r="B35">
        <v>342.19799999999998</v>
      </c>
    </row>
    <row r="36" spans="1:2">
      <c r="A36">
        <v>1984</v>
      </c>
      <c r="B36">
        <v>343.78300000000002</v>
      </c>
    </row>
    <row r="37" spans="1:2">
      <c r="A37">
        <v>1985</v>
      </c>
      <c r="B37">
        <v>345.28300000000002</v>
      </c>
    </row>
    <row r="38" spans="1:2">
      <c r="A38">
        <v>1986</v>
      </c>
      <c r="B38">
        <v>346.798</v>
      </c>
    </row>
    <row r="39" spans="1:2">
      <c r="A39">
        <v>1987</v>
      </c>
      <c r="B39">
        <v>348.64499999999998</v>
      </c>
    </row>
    <row r="40" spans="1:2">
      <c r="A40">
        <v>1988</v>
      </c>
      <c r="B40">
        <v>350.738</v>
      </c>
    </row>
    <row r="41" spans="1:2">
      <c r="A41">
        <v>1989</v>
      </c>
      <c r="B41">
        <v>352.488</v>
      </c>
    </row>
    <row r="42" spans="1:2">
      <c r="A42">
        <v>1990</v>
      </c>
      <c r="B42">
        <v>353.85500000000002</v>
      </c>
    </row>
    <row r="43" spans="1:2">
      <c r="A43">
        <v>1991</v>
      </c>
      <c r="B43">
        <v>355.01799999999997</v>
      </c>
    </row>
    <row r="44" spans="1:2">
      <c r="A44">
        <v>1992</v>
      </c>
      <c r="B44">
        <v>355.88499999999999</v>
      </c>
    </row>
    <row r="45" spans="1:2">
      <c r="A45">
        <v>1993</v>
      </c>
      <c r="B45">
        <v>356.77800000000002</v>
      </c>
    </row>
    <row r="46" spans="1:2">
      <c r="A46">
        <v>1994</v>
      </c>
      <c r="B46">
        <v>358.12799999999999</v>
      </c>
    </row>
    <row r="47" spans="1:2">
      <c r="A47">
        <v>1995</v>
      </c>
      <c r="B47">
        <v>359.83800000000002</v>
      </c>
    </row>
    <row r="48" spans="1:2">
      <c r="A48">
        <v>1996</v>
      </c>
      <c r="B48">
        <v>361.46300000000002</v>
      </c>
    </row>
    <row r="49" spans="1:2">
      <c r="A49">
        <v>1997</v>
      </c>
      <c r="B49">
        <v>363.15499999999997</v>
      </c>
    </row>
    <row r="50" spans="1:2">
      <c r="A50">
        <v>1998</v>
      </c>
      <c r="B50">
        <v>365.32299999999998</v>
      </c>
    </row>
    <row r="51" spans="1:2">
      <c r="A51">
        <v>1999</v>
      </c>
      <c r="B51">
        <v>367.34800000000001</v>
      </c>
    </row>
    <row r="52" spans="1:2">
      <c r="A52">
        <v>2000</v>
      </c>
      <c r="B52">
        <v>368.86500000000001</v>
      </c>
    </row>
    <row r="53" spans="1:2">
      <c r="A53">
        <v>2001</v>
      </c>
      <c r="B53">
        <v>370.46800000000002</v>
      </c>
    </row>
    <row r="54" spans="1:2">
      <c r="A54">
        <v>2002</v>
      </c>
      <c r="B54">
        <v>372.52300000000002</v>
      </c>
    </row>
    <row r="55" spans="1:2">
      <c r="A55">
        <v>2003</v>
      </c>
      <c r="B55">
        <v>374.76</v>
      </c>
    </row>
    <row r="56" spans="1:2">
      <c r="A56">
        <v>2004</v>
      </c>
      <c r="B56">
        <v>376.81299999999999</v>
      </c>
    </row>
    <row r="57" spans="1:2">
      <c r="A57">
        <v>2005</v>
      </c>
      <c r="B57">
        <v>378.81299999999999</v>
      </c>
    </row>
    <row r="58" spans="1:2">
      <c r="A58">
        <v>2006</v>
      </c>
      <c r="B58">
        <v>380.82799999999997</v>
      </c>
    </row>
    <row r="59" spans="1:2">
      <c r="A59">
        <v>2007</v>
      </c>
      <c r="B59">
        <v>382.77800000000002</v>
      </c>
    </row>
    <row r="60" spans="1:2">
      <c r="A60">
        <v>2008</v>
      </c>
      <c r="B60">
        <v>384.8</v>
      </c>
    </row>
    <row r="61" spans="1:2">
      <c r="A61">
        <v>2009</v>
      </c>
      <c r="B61">
        <v>387.012</v>
      </c>
    </row>
    <row r="62" spans="1:2">
      <c r="A62">
        <v>2010</v>
      </c>
      <c r="B62">
        <v>389.32400000000001</v>
      </c>
    </row>
    <row r="63" spans="1:2">
      <c r="A63">
        <v>2011</v>
      </c>
      <c r="B63">
        <v>391.63799999999998</v>
      </c>
    </row>
    <row r="64" spans="1:2">
      <c r="A64">
        <v>2012</v>
      </c>
      <c r="B64">
        <v>394.00900000000001</v>
      </c>
    </row>
    <row r="65" spans="1:2">
      <c r="A65">
        <v>2013</v>
      </c>
      <c r="B65">
        <v>396.464</v>
      </c>
    </row>
    <row r="66" spans="1:2">
      <c r="A66">
        <v>2014</v>
      </c>
      <c r="B66">
        <v>397.346</v>
      </c>
    </row>
    <row r="67" spans="1:2">
      <c r="A67">
        <v>2015</v>
      </c>
      <c r="B67">
        <v>399.387</v>
      </c>
    </row>
    <row r="68" spans="1:2">
      <c r="A68">
        <v>2016</v>
      </c>
      <c r="B68">
        <v>401.41800000000001</v>
      </c>
    </row>
    <row r="69" spans="1:2">
      <c r="A69">
        <v>2017</v>
      </c>
      <c r="B69">
        <v>403.43099999999998</v>
      </c>
    </row>
    <row r="70" spans="1:2">
      <c r="A70">
        <v>2018</v>
      </c>
      <c r="B70">
        <v>405.42500000000001</v>
      </c>
    </row>
    <row r="71" spans="1:2">
      <c r="A71">
        <v>2019</v>
      </c>
      <c r="B71">
        <v>407.40100000000001</v>
      </c>
    </row>
    <row r="72" spans="1:2">
      <c r="A72">
        <v>2020</v>
      </c>
      <c r="B72">
        <v>409.36</v>
      </c>
    </row>
    <row r="73" spans="1:2">
      <c r="A73">
        <v>2021</v>
      </c>
      <c r="B73">
        <v>411.298</v>
      </c>
    </row>
    <row r="74" spans="1:2">
      <c r="A74">
        <v>2022</v>
      </c>
      <c r="B74">
        <v>413.21899999999999</v>
      </c>
    </row>
    <row r="75" spans="1:2">
      <c r="A75">
        <v>2023</v>
      </c>
      <c r="B75">
        <v>415.14400000000001</v>
      </c>
    </row>
    <row r="76" spans="1:2">
      <c r="A76">
        <v>2024</v>
      </c>
      <c r="B76">
        <v>417.08300000000003</v>
      </c>
    </row>
    <row r="77" spans="1:2">
      <c r="A77">
        <v>2025</v>
      </c>
      <c r="B77">
        <v>419.036</v>
      </c>
    </row>
    <row r="78" spans="1:2">
      <c r="A78">
        <v>2026</v>
      </c>
      <c r="B78">
        <v>421.00400000000002</v>
      </c>
    </row>
    <row r="79" spans="1:2">
      <c r="A79">
        <v>2027</v>
      </c>
      <c r="B79">
        <v>422.97800000000001</v>
      </c>
    </row>
    <row r="80" spans="1:2">
      <c r="A80">
        <v>2028</v>
      </c>
      <c r="B80">
        <v>424.95</v>
      </c>
    </row>
    <row r="81" spans="1:2">
      <c r="A81">
        <v>2029</v>
      </c>
      <c r="B81">
        <v>426.916</v>
      </c>
    </row>
    <row r="82" spans="1:2">
      <c r="A82">
        <v>2030</v>
      </c>
      <c r="B82">
        <v>428.87599999999998</v>
      </c>
    </row>
    <row r="83" spans="1:2">
      <c r="A83">
        <v>2031</v>
      </c>
      <c r="B83">
        <v>430.83199999999999</v>
      </c>
    </row>
    <row r="84" spans="1:2">
      <c r="A84">
        <v>2032</v>
      </c>
      <c r="B84">
        <v>432.80700000000002</v>
      </c>
    </row>
    <row r="85" spans="1:2">
      <c r="A85">
        <v>2033</v>
      </c>
      <c r="B85">
        <v>434.83100000000002</v>
      </c>
    </row>
    <row r="86" spans="1:2">
      <c r="A86">
        <v>2034</v>
      </c>
      <c r="B86">
        <v>436.916</v>
      </c>
    </row>
    <row r="87" spans="1:2">
      <c r="A87">
        <v>2035</v>
      </c>
      <c r="B87">
        <v>439.06799999999998</v>
      </c>
    </row>
    <row r="88" spans="1:2">
      <c r="A88">
        <v>2036</v>
      </c>
      <c r="B88">
        <v>441.286</v>
      </c>
    </row>
    <row r="89" spans="1:2">
      <c r="A89">
        <v>2037</v>
      </c>
      <c r="B89">
        <v>443.56700000000001</v>
      </c>
    </row>
    <row r="90" spans="1:2">
      <c r="A90">
        <v>2038</v>
      </c>
      <c r="B90">
        <v>445.90300000000002</v>
      </c>
    </row>
    <row r="91" spans="1:2">
      <c r="A91">
        <v>2039</v>
      </c>
      <c r="B91">
        <v>448.28199999999998</v>
      </c>
    </row>
    <row r="92" spans="1:2">
      <c r="A92">
        <v>2040</v>
      </c>
      <c r="B92">
        <v>450.69799999999998</v>
      </c>
    </row>
    <row r="93" spans="1:2">
      <c r="A93">
        <v>2041</v>
      </c>
      <c r="B93">
        <v>453.15</v>
      </c>
    </row>
    <row r="94" spans="1:2">
      <c r="A94">
        <v>2042</v>
      </c>
      <c r="B94">
        <v>455.64499999999998</v>
      </c>
    </row>
    <row r="95" spans="1:2">
      <c r="A95">
        <v>2043</v>
      </c>
      <c r="B95">
        <v>458.18200000000002</v>
      </c>
    </row>
    <row r="96" spans="1:2">
      <c r="A96">
        <v>2044</v>
      </c>
      <c r="B96">
        <v>460.762</v>
      </c>
    </row>
    <row r="97" spans="1:2">
      <c r="A97">
        <v>2045</v>
      </c>
      <c r="B97">
        <v>463.40499999999997</v>
      </c>
    </row>
    <row r="98" spans="1:2">
      <c r="A98">
        <v>2046</v>
      </c>
      <c r="B98">
        <v>466.12</v>
      </c>
    </row>
    <row r="99" spans="1:2">
      <c r="A99">
        <v>2047</v>
      </c>
      <c r="B99">
        <v>468.90800000000002</v>
      </c>
    </row>
    <row r="100" spans="1:2">
      <c r="A100">
        <v>2048</v>
      </c>
      <c r="B100">
        <v>471.76799999999997</v>
      </c>
    </row>
    <row r="101" spans="1:2">
      <c r="A101">
        <v>2049</v>
      </c>
      <c r="B101">
        <v>474.69200000000001</v>
      </c>
    </row>
    <row r="102" spans="1:2">
      <c r="A102">
        <v>2050</v>
      </c>
      <c r="B102">
        <v>477.67</v>
      </c>
    </row>
    <row r="103" spans="1:2">
      <c r="A103">
        <v>2051</v>
      </c>
      <c r="B103">
        <v>480.697</v>
      </c>
    </row>
    <row r="104" spans="1:2">
      <c r="A104">
        <v>2052</v>
      </c>
      <c r="B104">
        <v>483.77699999999999</v>
      </c>
    </row>
    <row r="105" spans="1:2">
      <c r="A105">
        <v>2053</v>
      </c>
      <c r="B105">
        <v>486.916</v>
      </c>
    </row>
    <row r="106" spans="1:2">
      <c r="A106">
        <v>2054</v>
      </c>
      <c r="B106">
        <v>490.10300000000001</v>
      </c>
    </row>
    <row r="107" spans="1:2">
      <c r="A107">
        <v>2055</v>
      </c>
      <c r="B107">
        <v>493.33800000000002</v>
      </c>
    </row>
    <row r="108" spans="1:2">
      <c r="A108">
        <v>2056</v>
      </c>
      <c r="B108">
        <v>496.642</v>
      </c>
    </row>
    <row r="109" spans="1:2">
      <c r="A109">
        <v>2057</v>
      </c>
      <c r="B109">
        <v>500.02199999999999</v>
      </c>
    </row>
    <row r="110" spans="1:2">
      <c r="A110">
        <v>2058</v>
      </c>
      <c r="B110">
        <v>503.483</v>
      </c>
    </row>
    <row r="111" spans="1:2">
      <c r="A111">
        <v>2059</v>
      </c>
      <c r="B111">
        <v>507.02300000000002</v>
      </c>
    </row>
    <row r="112" spans="1:2">
      <c r="A112">
        <v>2060</v>
      </c>
      <c r="B112">
        <v>510.63400000000001</v>
      </c>
    </row>
    <row r="113" spans="1:2">
      <c r="A113">
        <v>2061</v>
      </c>
      <c r="B113">
        <v>514.30499999999995</v>
      </c>
    </row>
    <row r="114" spans="1:2">
      <c r="A114">
        <v>2062</v>
      </c>
      <c r="B114">
        <v>518.02700000000004</v>
      </c>
    </row>
    <row r="115" spans="1:2">
      <c r="A115">
        <v>2063</v>
      </c>
      <c r="B115">
        <v>521.79700000000003</v>
      </c>
    </row>
    <row r="116" spans="1:2">
      <c r="A116">
        <v>2064</v>
      </c>
      <c r="B116">
        <v>525.61900000000003</v>
      </c>
    </row>
    <row r="117" spans="1:2">
      <c r="A117">
        <v>2065</v>
      </c>
      <c r="B117">
        <v>529.48599999999999</v>
      </c>
    </row>
    <row r="118" spans="1:2">
      <c r="A118">
        <v>2066</v>
      </c>
      <c r="B118">
        <v>533.4</v>
      </c>
    </row>
    <row r="119" spans="1:2">
      <c r="A119">
        <v>2067</v>
      </c>
      <c r="B119">
        <v>537.38099999999997</v>
      </c>
    </row>
    <row r="120" spans="1:2">
      <c r="A120">
        <v>2068</v>
      </c>
      <c r="B120">
        <v>541.44299999999998</v>
      </c>
    </row>
    <row r="121" spans="1:2">
      <c r="A121">
        <v>2069</v>
      </c>
      <c r="B121">
        <v>545.58900000000006</v>
      </c>
    </row>
    <row r="122" spans="1:2">
      <c r="A122">
        <v>2070</v>
      </c>
      <c r="B122">
        <v>549.82000000000005</v>
      </c>
    </row>
    <row r="123" spans="1:2">
      <c r="A123">
        <v>2071</v>
      </c>
      <c r="B123">
        <v>554.12900000000002</v>
      </c>
    </row>
    <row r="124" spans="1:2">
      <c r="A124">
        <v>2072</v>
      </c>
      <c r="B124">
        <v>558.48599999999999</v>
      </c>
    </row>
    <row r="125" spans="1:2">
      <c r="A125">
        <v>2073</v>
      </c>
      <c r="B125">
        <v>562.86699999999996</v>
      </c>
    </row>
    <row r="126" spans="1:2">
      <c r="A126">
        <v>2074</v>
      </c>
      <c r="B126">
        <v>567.27200000000005</v>
      </c>
    </row>
    <row r="127" spans="1:2">
      <c r="A127">
        <v>2075</v>
      </c>
      <c r="B127">
        <v>571.70100000000002</v>
      </c>
    </row>
    <row r="128" spans="1:2">
      <c r="A128">
        <v>2076</v>
      </c>
      <c r="B128">
        <v>576.14599999999996</v>
      </c>
    </row>
    <row r="129" spans="1:2">
      <c r="A129">
        <v>2077</v>
      </c>
      <c r="B129">
        <v>580.60599999999999</v>
      </c>
    </row>
    <row r="130" spans="1:2">
      <c r="A130">
        <v>2078</v>
      </c>
      <c r="B130">
        <v>585.10500000000002</v>
      </c>
    </row>
    <row r="131" spans="1:2">
      <c r="A131">
        <v>2079</v>
      </c>
      <c r="B131">
        <v>589.65300000000002</v>
      </c>
    </row>
    <row r="132" spans="1:2">
      <c r="A132">
        <v>2080</v>
      </c>
      <c r="B132">
        <v>594.25699999999995</v>
      </c>
    </row>
    <row r="133" spans="1:2">
      <c r="A133">
        <v>2081</v>
      </c>
      <c r="B133">
        <v>598.91800000000001</v>
      </c>
    </row>
    <row r="134" spans="1:2">
      <c r="A134">
        <v>2082</v>
      </c>
      <c r="B134">
        <v>603.53800000000001</v>
      </c>
    </row>
    <row r="135" spans="1:2">
      <c r="A135">
        <v>2083</v>
      </c>
      <c r="B135">
        <v>608.02</v>
      </c>
    </row>
    <row r="136" spans="1:2">
      <c r="A136">
        <v>2084</v>
      </c>
      <c r="B136">
        <v>612.36400000000003</v>
      </c>
    </row>
    <row r="137" spans="1:2">
      <c r="A137">
        <v>2085</v>
      </c>
      <c r="B137">
        <v>616.572</v>
      </c>
    </row>
    <row r="138" spans="1:2">
      <c r="A138">
        <v>2086</v>
      </c>
      <c r="B138">
        <v>620.64800000000002</v>
      </c>
    </row>
    <row r="139" spans="1:2">
      <c r="A139">
        <v>2087</v>
      </c>
      <c r="B139">
        <v>624.58299999999997</v>
      </c>
    </row>
    <row r="140" spans="1:2">
      <c r="A140">
        <v>2088</v>
      </c>
      <c r="B140">
        <v>628.38099999999997</v>
      </c>
    </row>
    <row r="141" spans="1:2">
      <c r="A141">
        <v>2089</v>
      </c>
      <c r="B141">
        <v>632.06500000000005</v>
      </c>
    </row>
    <row r="142" spans="1:2">
      <c r="A142">
        <v>2090</v>
      </c>
      <c r="B142">
        <v>635.649</v>
      </c>
    </row>
    <row r="143" spans="1:2">
      <c r="A143">
        <v>2091</v>
      </c>
      <c r="B143">
        <v>639.14099999999996</v>
      </c>
    </row>
    <row r="144" spans="1:2">
      <c r="A144">
        <v>2092</v>
      </c>
      <c r="B144">
        <v>642.59699999999998</v>
      </c>
    </row>
    <row r="145" spans="1:2">
      <c r="A145">
        <v>2093</v>
      </c>
      <c r="B145">
        <v>646.06100000000004</v>
      </c>
    </row>
    <row r="146" spans="1:2">
      <c r="A146">
        <v>2094</v>
      </c>
      <c r="B146">
        <v>649.51499999999999</v>
      </c>
    </row>
    <row r="147" spans="1:2">
      <c r="A147">
        <v>2095</v>
      </c>
      <c r="B147">
        <v>652.95100000000002</v>
      </c>
    </row>
    <row r="148" spans="1:2">
      <c r="A148">
        <v>2096</v>
      </c>
      <c r="B148">
        <v>656.36400000000003</v>
      </c>
    </row>
    <row r="149" spans="1:2">
      <c r="A149">
        <v>2097</v>
      </c>
      <c r="B149">
        <v>659.75400000000002</v>
      </c>
    </row>
    <row r="150" spans="1:2">
      <c r="A150">
        <v>2098</v>
      </c>
      <c r="B150">
        <v>663.10699999999997</v>
      </c>
    </row>
    <row r="151" spans="1:2">
      <c r="A151">
        <v>2099</v>
      </c>
      <c r="B151">
        <v>666.423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1"/>
  <sheetViews>
    <sheetView topLeftCell="A148" workbookViewId="0">
      <selection activeCell="U1" sqref="U1:U1048576"/>
    </sheetView>
  </sheetViews>
  <sheetFormatPr defaultRowHeight="15"/>
  <cols>
    <col min="3" max="3" width="5" bestFit="1" customWidth="1"/>
    <col min="4" max="4" width="9.5703125" bestFit="1" customWidth="1"/>
    <col min="8" max="8" width="10" bestFit="1" customWidth="1"/>
    <col min="13" max="13" width="10" bestFit="1" customWidth="1"/>
    <col min="16" max="16" width="10.5703125" style="8" bestFit="1" customWidth="1"/>
    <col min="17" max="17" width="9.5703125" style="9" bestFit="1" customWidth="1"/>
    <col min="18" max="18" width="11.5703125" style="10" bestFit="1" customWidth="1"/>
    <col min="19" max="19" width="14.85546875" style="4" bestFit="1" customWidth="1"/>
    <col min="20" max="20" width="16.7109375" style="4" bestFit="1" customWidth="1"/>
    <col min="21" max="21" width="23" style="12" customWidth="1"/>
  </cols>
  <sheetData>
    <row r="1" spans="1:21">
      <c r="A1" t="s">
        <v>0</v>
      </c>
      <c r="B1" t="s">
        <v>1</v>
      </c>
      <c r="C1" t="s">
        <v>13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5" t="s">
        <v>18</v>
      </c>
      <c r="Q1" s="6" t="s">
        <v>19</v>
      </c>
      <c r="R1" s="7" t="s">
        <v>17</v>
      </c>
      <c r="S1" s="3" t="s">
        <v>15</v>
      </c>
      <c r="T1" s="3" t="s">
        <v>16</v>
      </c>
      <c r="U1" s="11" t="s">
        <v>20</v>
      </c>
    </row>
    <row r="2" spans="1:21">
      <c r="A2">
        <v>1</v>
      </c>
      <c r="B2">
        <f>A2+273.13</f>
        <v>274.13</v>
      </c>
      <c r="C2">
        <v>1950</v>
      </c>
      <c r="D2">
        <v>310.75</v>
      </c>
      <c r="E2">
        <v>8.3143999999999991</v>
      </c>
      <c r="F2">
        <v>59400</v>
      </c>
      <c r="G2" s="1">
        <v>24190000000000</v>
      </c>
      <c r="H2">
        <v>109600</v>
      </c>
      <c r="I2" s="1">
        <v>1.976E+22</v>
      </c>
      <c r="J2">
        <v>13913.5</v>
      </c>
      <c r="K2" s="1">
        <v>8240</v>
      </c>
      <c r="L2">
        <v>-42896.9</v>
      </c>
      <c r="M2">
        <v>7.8700000000000002E-5</v>
      </c>
      <c r="N2">
        <v>368.86</v>
      </c>
      <c r="O2">
        <v>20.9</v>
      </c>
      <c r="P2" s="8">
        <f>$I$2*EXP(-$H$2/($E$2*293.63))</f>
        <v>629.4749303890145</v>
      </c>
      <c r="Q2" s="9">
        <f>$K$2*EXP(-$J$2/($E$2*$B$21))</f>
        <v>27.329060009951217</v>
      </c>
      <c r="R2" s="10">
        <f>$M$2*EXP(-$L$2/($E$2*$B$21))</f>
        <v>3466.9362108017231</v>
      </c>
      <c r="S2" s="4">
        <f>(D2-(20.9/(2*$R$2)))/(368.86-(20.9/(2*$R$2)))</f>
        <v>0.84245926677465666</v>
      </c>
      <c r="T2" s="4">
        <f>($P$2*(1+($O$2/$Q$2))+$N$2)/($P$2*(1+($O$2/$Q$2))+D2)</f>
        <v>1.0408759533781984</v>
      </c>
      <c r="U2" s="12">
        <f>S2*T2</f>
        <v>0.87689559248636872</v>
      </c>
    </row>
    <row r="3" spans="1:21">
      <c r="A3">
        <v>2</v>
      </c>
      <c r="B3">
        <f t="shared" ref="B3:B36" si="0">A3+273.13</f>
        <v>275.13</v>
      </c>
      <c r="C3">
        <v>1951</v>
      </c>
      <c r="D3">
        <v>311.10000000000002</v>
      </c>
      <c r="S3" s="4">
        <f t="shared" ref="S3:S66" si="1">(D3-(20.9/(2*$R$2)))/(368.86-(20.9/(2*$R$2)))</f>
        <v>0.8434081440183131</v>
      </c>
      <c r="T3" s="4">
        <f t="shared" ref="T3:T66" si="2">($P$2*(1+($O$2/$Q$2))+$N$2)/($P$2*(1+($O$2/$Q$2))+D3)</f>
        <v>1.0406197545552751</v>
      </c>
      <c r="U3" s="12">
        <f t="shared" ref="U3:U66" si="3">S3*T3</f>
        <v>0.87766717581825715</v>
      </c>
    </row>
    <row r="4" spans="1:21">
      <c r="A4">
        <v>3</v>
      </c>
      <c r="B4">
        <f t="shared" si="0"/>
        <v>276.13</v>
      </c>
      <c r="C4">
        <v>1952</v>
      </c>
      <c r="D4">
        <v>311.5</v>
      </c>
      <c r="S4" s="4">
        <f t="shared" si="1"/>
        <v>0.84449257515392029</v>
      </c>
      <c r="T4" s="4">
        <f t="shared" si="2"/>
        <v>1.0403271102901976</v>
      </c>
      <c r="U4" s="12">
        <f t="shared" si="3"/>
        <v>0.87854852037140541</v>
      </c>
    </row>
    <row r="5" spans="1:21">
      <c r="A5">
        <v>4</v>
      </c>
      <c r="B5">
        <f t="shared" si="0"/>
        <v>277.13</v>
      </c>
      <c r="C5">
        <v>1953</v>
      </c>
      <c r="D5">
        <v>311.92500000000001</v>
      </c>
      <c r="S5" s="4">
        <f t="shared" si="1"/>
        <v>0.84564478323550296</v>
      </c>
      <c r="T5" s="4">
        <f t="shared" si="2"/>
        <v>1.0400163560524882</v>
      </c>
      <c r="U5" s="12">
        <f t="shared" si="3"/>
        <v>0.87948440597538402</v>
      </c>
    </row>
    <row r="6" spans="1:21">
      <c r="A6">
        <v>5</v>
      </c>
      <c r="B6">
        <f t="shared" si="0"/>
        <v>278.13</v>
      </c>
      <c r="C6">
        <v>1954</v>
      </c>
      <c r="D6">
        <v>312.42500000000001</v>
      </c>
      <c r="S6" s="4">
        <f t="shared" si="1"/>
        <v>0.84700032215501209</v>
      </c>
      <c r="T6" s="4">
        <f t="shared" si="2"/>
        <v>1.0396510004311343</v>
      </c>
      <c r="U6" s="12">
        <f t="shared" si="3"/>
        <v>0.8805847322939514</v>
      </c>
    </row>
    <row r="7" spans="1:21">
      <c r="A7">
        <v>6</v>
      </c>
      <c r="B7">
        <f t="shared" si="0"/>
        <v>279.13</v>
      </c>
      <c r="C7">
        <v>1955</v>
      </c>
      <c r="D7">
        <v>313</v>
      </c>
      <c r="S7" s="4">
        <f t="shared" si="1"/>
        <v>0.84855919191244744</v>
      </c>
      <c r="T7" s="4">
        <f t="shared" si="2"/>
        <v>1.0392311586805449</v>
      </c>
      <c r="U7" s="12">
        <f t="shared" si="3"/>
        <v>0.88184915222019966</v>
      </c>
    </row>
    <row r="8" spans="1:21">
      <c r="A8">
        <v>7</v>
      </c>
      <c r="B8">
        <f t="shared" si="0"/>
        <v>280.13</v>
      </c>
      <c r="C8">
        <v>1956</v>
      </c>
      <c r="D8">
        <v>313.60000000000002</v>
      </c>
      <c r="S8" s="4">
        <f t="shared" si="1"/>
        <v>0.85018583861585839</v>
      </c>
      <c r="T8" s="4">
        <f t="shared" si="2"/>
        <v>1.0387934243124943</v>
      </c>
      <c r="U8" s="12">
        <f t="shared" si="3"/>
        <v>0.88316745859775725</v>
      </c>
    </row>
    <row r="9" spans="1:21">
      <c r="A9">
        <v>8</v>
      </c>
      <c r="B9">
        <f t="shared" si="0"/>
        <v>281.13</v>
      </c>
      <c r="C9">
        <v>1957</v>
      </c>
      <c r="D9">
        <v>314.22500000000002</v>
      </c>
      <c r="S9" s="4">
        <f t="shared" si="1"/>
        <v>0.85188026226524471</v>
      </c>
      <c r="T9" s="4">
        <f t="shared" si="2"/>
        <v>1.038337842963849</v>
      </c>
      <c r="U9" s="12">
        <f t="shared" si="3"/>
        <v>0.88453951398397213</v>
      </c>
    </row>
    <row r="10" spans="1:21">
      <c r="A10">
        <v>9</v>
      </c>
      <c r="B10">
        <f t="shared" si="0"/>
        <v>282.13</v>
      </c>
      <c r="C10">
        <v>1958</v>
      </c>
      <c r="D10">
        <v>314.84800000000001</v>
      </c>
      <c r="S10" s="4">
        <f t="shared" si="1"/>
        <v>0.85356926375895292</v>
      </c>
      <c r="T10" s="4">
        <f t="shared" si="2"/>
        <v>1.0378841169922948</v>
      </c>
      <c r="U10" s="12">
        <f t="shared" si="3"/>
        <v>0.88590598160822398</v>
      </c>
    </row>
    <row r="11" spans="1:21">
      <c r="A11">
        <v>10</v>
      </c>
      <c r="B11">
        <f t="shared" si="0"/>
        <v>283.13</v>
      </c>
      <c r="C11">
        <v>1959</v>
      </c>
      <c r="D11">
        <v>315.5</v>
      </c>
      <c r="S11" s="4">
        <f t="shared" si="1"/>
        <v>0.85533688650999273</v>
      </c>
      <c r="T11" s="4">
        <f t="shared" si="2"/>
        <v>1.0374096950052187</v>
      </c>
      <c r="U11" s="12">
        <f t="shared" si="3"/>
        <v>0.88733477856104492</v>
      </c>
    </row>
    <row r="12" spans="1:21">
      <c r="A12">
        <v>11</v>
      </c>
      <c r="B12">
        <f t="shared" si="0"/>
        <v>284.13</v>
      </c>
      <c r="C12">
        <v>1960</v>
      </c>
      <c r="D12">
        <v>316.27300000000002</v>
      </c>
      <c r="S12" s="4">
        <f t="shared" si="1"/>
        <v>0.85743254967955385</v>
      </c>
      <c r="T12" s="4">
        <f t="shared" si="2"/>
        <v>1.0368477900695805</v>
      </c>
      <c r="U12" s="12">
        <f t="shared" si="3"/>
        <v>0.88902704426897117</v>
      </c>
    </row>
    <row r="13" spans="1:21">
      <c r="A13">
        <v>12</v>
      </c>
      <c r="B13">
        <f t="shared" si="0"/>
        <v>285.13</v>
      </c>
      <c r="C13">
        <v>1961</v>
      </c>
      <c r="D13">
        <v>317.07499999999999</v>
      </c>
      <c r="S13" s="4">
        <f t="shared" si="1"/>
        <v>0.85960683410644623</v>
      </c>
      <c r="T13" s="4">
        <f t="shared" si="2"/>
        <v>1.0362654476366591</v>
      </c>
      <c r="U13" s="12">
        <f t="shared" si="3"/>
        <v>0.89078086073684781</v>
      </c>
    </row>
    <row r="14" spans="1:21">
      <c r="A14">
        <v>13</v>
      </c>
      <c r="B14">
        <f t="shared" si="0"/>
        <v>286.13</v>
      </c>
      <c r="C14">
        <v>1962</v>
      </c>
      <c r="D14">
        <v>317.79500000000002</v>
      </c>
      <c r="S14" s="4">
        <f t="shared" si="1"/>
        <v>0.86155881015053937</v>
      </c>
      <c r="T14" s="4">
        <f t="shared" si="2"/>
        <v>1.0357432034065948</v>
      </c>
      <c r="U14" s="12">
        <f t="shared" si="3"/>
        <v>0.89235368194849385</v>
      </c>
    </row>
    <row r="15" spans="1:21">
      <c r="A15">
        <v>14</v>
      </c>
      <c r="B15">
        <f t="shared" si="0"/>
        <v>287.13</v>
      </c>
      <c r="C15">
        <v>1963</v>
      </c>
      <c r="D15">
        <v>318.39800000000002</v>
      </c>
      <c r="S15" s="4">
        <f t="shared" si="1"/>
        <v>0.86319359008746732</v>
      </c>
      <c r="T15" s="4">
        <f t="shared" si="2"/>
        <v>1.0353062287242056</v>
      </c>
      <c r="U15" s="12">
        <f t="shared" si="3"/>
        <v>0.8936697004123636</v>
      </c>
    </row>
    <row r="16" spans="1:21">
      <c r="A16">
        <v>15</v>
      </c>
      <c r="B16">
        <f t="shared" si="0"/>
        <v>288.13</v>
      </c>
      <c r="C16">
        <v>1964</v>
      </c>
      <c r="D16">
        <v>318.92500000000001</v>
      </c>
      <c r="S16" s="4">
        <f t="shared" si="1"/>
        <v>0.86462232810862982</v>
      </c>
      <c r="T16" s="4">
        <f t="shared" si="2"/>
        <v>1.034924630619197</v>
      </c>
      <c r="U16" s="12">
        <f t="shared" si="3"/>
        <v>0.8948189435429339</v>
      </c>
    </row>
    <row r="17" spans="1:21">
      <c r="A17">
        <v>16</v>
      </c>
      <c r="B17">
        <f t="shared" si="0"/>
        <v>289.13</v>
      </c>
      <c r="C17">
        <v>1965</v>
      </c>
      <c r="D17">
        <v>319.64800000000002</v>
      </c>
      <c r="S17" s="4">
        <f t="shared" si="1"/>
        <v>0.86658243738623997</v>
      </c>
      <c r="T17" s="4">
        <f t="shared" si="2"/>
        <v>1.0344015673371945</v>
      </c>
      <c r="U17" s="12">
        <f t="shared" si="3"/>
        <v>0.89639423145921282</v>
      </c>
    </row>
    <row r="18" spans="1:21">
      <c r="A18">
        <v>17</v>
      </c>
      <c r="B18">
        <f t="shared" si="0"/>
        <v>290.13</v>
      </c>
      <c r="C18">
        <v>1966</v>
      </c>
      <c r="D18">
        <v>320.64800000000002</v>
      </c>
      <c r="S18" s="4">
        <f t="shared" si="1"/>
        <v>0.86929351522525811</v>
      </c>
      <c r="T18" s="4">
        <f t="shared" si="2"/>
        <v>1.0336789757560858</v>
      </c>
      <c r="U18" s="12">
        <f t="shared" si="3"/>
        <v>0.89857043044945217</v>
      </c>
    </row>
    <row r="19" spans="1:21">
      <c r="A19">
        <v>18</v>
      </c>
      <c r="B19">
        <f t="shared" si="0"/>
        <v>291.13</v>
      </c>
      <c r="C19">
        <v>1967</v>
      </c>
      <c r="D19">
        <v>321.60500000000002</v>
      </c>
      <c r="S19" s="4">
        <f t="shared" si="1"/>
        <v>0.8718880167171984</v>
      </c>
      <c r="T19" s="4">
        <f t="shared" si="2"/>
        <v>1.0329884003461043</v>
      </c>
      <c r="U19" s="12">
        <f t="shared" si="3"/>
        <v>0.90065020766963622</v>
      </c>
    </row>
    <row r="20" spans="1:21">
      <c r="A20">
        <v>19</v>
      </c>
      <c r="B20">
        <f t="shared" si="0"/>
        <v>292.13</v>
      </c>
      <c r="C20">
        <v>1968</v>
      </c>
      <c r="D20">
        <v>322.63499999999999</v>
      </c>
      <c r="S20" s="4">
        <f t="shared" si="1"/>
        <v>0.87468042689138703</v>
      </c>
      <c r="T20" s="4">
        <f t="shared" si="2"/>
        <v>1.032246178048305</v>
      </c>
      <c r="U20" s="12">
        <f t="shared" si="3"/>
        <v>0.90288552767229413</v>
      </c>
    </row>
    <row r="21" spans="1:21">
      <c r="A21">
        <v>20</v>
      </c>
      <c r="B21" s="2">
        <f t="shared" si="0"/>
        <v>293.13</v>
      </c>
      <c r="C21">
        <v>1969</v>
      </c>
      <c r="D21">
        <v>323.90300000000002</v>
      </c>
      <c r="S21" s="4">
        <f t="shared" si="1"/>
        <v>0.87811807359126215</v>
      </c>
      <c r="T21" s="4">
        <f t="shared" si="2"/>
        <v>1.0313339154259737</v>
      </c>
      <c r="U21" s="12">
        <f t="shared" si="3"/>
        <v>0.90563295104318975</v>
      </c>
    </row>
    <row r="22" spans="1:21">
      <c r="A22">
        <v>21</v>
      </c>
      <c r="B22">
        <f t="shared" si="0"/>
        <v>294.13</v>
      </c>
      <c r="C22">
        <v>1970</v>
      </c>
      <c r="D22">
        <v>324.98500000000001</v>
      </c>
      <c r="S22" s="4">
        <f t="shared" si="1"/>
        <v>0.88105145981307975</v>
      </c>
      <c r="T22" s="4">
        <f t="shared" si="2"/>
        <v>1.0305567445546671</v>
      </c>
      <c r="U22" s="12">
        <f t="shared" si="3"/>
        <v>0.90797352421010458</v>
      </c>
    </row>
    <row r="23" spans="1:21">
      <c r="A23">
        <v>22</v>
      </c>
      <c r="B23">
        <f t="shared" si="0"/>
        <v>295.13</v>
      </c>
      <c r="C23">
        <v>1971</v>
      </c>
      <c r="D23">
        <v>325.85500000000002</v>
      </c>
      <c r="S23" s="4">
        <f t="shared" si="1"/>
        <v>0.88341009753302546</v>
      </c>
      <c r="T23" s="4">
        <f t="shared" si="2"/>
        <v>1.0299326964732145</v>
      </c>
      <c r="U23" s="12">
        <f t="shared" si="3"/>
        <v>0.90985294384385429</v>
      </c>
    </row>
    <row r="24" spans="1:21">
      <c r="A24">
        <v>23</v>
      </c>
      <c r="B24">
        <f t="shared" si="0"/>
        <v>296.13</v>
      </c>
      <c r="C24">
        <v>1972</v>
      </c>
      <c r="D24">
        <v>327.14</v>
      </c>
      <c r="S24" s="4">
        <f t="shared" si="1"/>
        <v>0.88689383255616372</v>
      </c>
      <c r="T24" s="4">
        <f t="shared" si="2"/>
        <v>1.0290123515833771</v>
      </c>
      <c r="U24" s="12">
        <f t="shared" si="3"/>
        <v>0.91262470824341191</v>
      </c>
    </row>
    <row r="25" spans="1:21">
      <c r="A25">
        <v>24</v>
      </c>
      <c r="B25">
        <f t="shared" si="0"/>
        <v>297.13</v>
      </c>
      <c r="C25">
        <v>1973</v>
      </c>
      <c r="D25">
        <v>328.678</v>
      </c>
      <c r="S25" s="4">
        <f t="shared" si="1"/>
        <v>0.8910634702725736</v>
      </c>
      <c r="T25" s="4">
        <f t="shared" si="2"/>
        <v>1.0279129627780983</v>
      </c>
      <c r="U25" s="12">
        <f t="shared" si="3"/>
        <v>0.91593569175121503</v>
      </c>
    </row>
    <row r="26" spans="1:21">
      <c r="A26">
        <v>25</v>
      </c>
      <c r="B26">
        <f t="shared" si="0"/>
        <v>298.13</v>
      </c>
      <c r="C26">
        <v>1974</v>
      </c>
      <c r="D26">
        <v>329.74299999999999</v>
      </c>
      <c r="S26" s="4">
        <f t="shared" si="1"/>
        <v>0.89395076817112795</v>
      </c>
      <c r="T26" s="4">
        <f t="shared" si="2"/>
        <v>1.0271530580295507</v>
      </c>
      <c r="U26" s="12">
        <f t="shared" si="3"/>
        <v>0.91822426525484002</v>
      </c>
    </row>
    <row r="27" spans="1:21">
      <c r="A27">
        <v>26</v>
      </c>
      <c r="B27">
        <f t="shared" si="0"/>
        <v>299.13</v>
      </c>
      <c r="C27">
        <v>1975</v>
      </c>
      <c r="D27">
        <v>330.58499999999998</v>
      </c>
      <c r="S27" s="4">
        <f t="shared" si="1"/>
        <v>0.89623349571158117</v>
      </c>
      <c r="T27" s="4">
        <f t="shared" si="2"/>
        <v>1.0265530643120513</v>
      </c>
      <c r="U27" s="12">
        <f t="shared" si="3"/>
        <v>0.92003124136182535</v>
      </c>
    </row>
    <row r="28" spans="1:21">
      <c r="A28">
        <v>27</v>
      </c>
      <c r="B28">
        <f t="shared" si="0"/>
        <v>300.13</v>
      </c>
      <c r="C28">
        <v>1976</v>
      </c>
      <c r="D28">
        <v>331.74799999999999</v>
      </c>
      <c r="S28" s="4">
        <f t="shared" si="1"/>
        <v>0.89938647923835924</v>
      </c>
      <c r="T28" s="4">
        <f t="shared" si="2"/>
        <v>1.0257254836991967</v>
      </c>
      <c r="U28" s="12">
        <f t="shared" si="3"/>
        <v>0.92252363144928351</v>
      </c>
    </row>
    <row r="29" spans="1:21">
      <c r="A29">
        <v>28</v>
      </c>
      <c r="B29">
        <f t="shared" si="0"/>
        <v>301.13</v>
      </c>
      <c r="C29">
        <v>1977</v>
      </c>
      <c r="D29">
        <v>333.27300000000002</v>
      </c>
      <c r="S29" s="4">
        <f t="shared" si="1"/>
        <v>0.90352087294286199</v>
      </c>
      <c r="T29" s="4">
        <f t="shared" si="2"/>
        <v>1.024642326911509</v>
      </c>
      <c r="U29" s="12">
        <f t="shared" si="3"/>
        <v>0.92578572966529205</v>
      </c>
    </row>
    <row r="30" spans="1:21">
      <c r="A30">
        <v>29</v>
      </c>
      <c r="B30">
        <f t="shared" si="0"/>
        <v>302.13</v>
      </c>
      <c r="C30">
        <v>1978</v>
      </c>
      <c r="D30">
        <v>334.84800000000001</v>
      </c>
      <c r="S30" s="4">
        <f t="shared" si="1"/>
        <v>0.90779082053931548</v>
      </c>
      <c r="T30" s="4">
        <f t="shared" si="2"/>
        <v>1.0235260555127323</v>
      </c>
      <c r="U30" s="12">
        <f t="shared" si="3"/>
        <v>0.92914755777727231</v>
      </c>
    </row>
    <row r="31" spans="1:21">
      <c r="A31">
        <v>30</v>
      </c>
      <c r="B31">
        <f t="shared" si="0"/>
        <v>303.13</v>
      </c>
      <c r="C31">
        <v>1979</v>
      </c>
      <c r="D31">
        <v>336.52499999999998</v>
      </c>
      <c r="S31" s="4">
        <f t="shared" si="1"/>
        <v>0.9123372980753488</v>
      </c>
      <c r="T31" s="4">
        <f t="shared" si="2"/>
        <v>1.0223401627133428</v>
      </c>
      <c r="U31" s="12">
        <f t="shared" si="3"/>
        <v>0.9327190617638037</v>
      </c>
    </row>
    <row r="32" spans="1:21">
      <c r="A32">
        <v>31</v>
      </c>
      <c r="B32">
        <f t="shared" si="0"/>
        <v>304.13</v>
      </c>
      <c r="C32">
        <v>1980</v>
      </c>
      <c r="D32">
        <v>338.36</v>
      </c>
      <c r="S32" s="4">
        <f t="shared" si="1"/>
        <v>0.91731212590994715</v>
      </c>
      <c r="T32" s="4">
        <f t="shared" si="2"/>
        <v>1.021045684607482</v>
      </c>
      <c r="U32" s="12">
        <f t="shared" si="3"/>
        <v>0.93661758759846669</v>
      </c>
    </row>
    <row r="33" spans="1:21">
      <c r="A33">
        <v>32</v>
      </c>
      <c r="B33">
        <f t="shared" si="0"/>
        <v>305.13</v>
      </c>
      <c r="C33">
        <v>1981</v>
      </c>
      <c r="D33">
        <v>339.72800000000001</v>
      </c>
      <c r="S33" s="4">
        <f t="shared" si="1"/>
        <v>0.92102088039372398</v>
      </c>
      <c r="T33" s="4">
        <f t="shared" si="2"/>
        <v>1.0200827767498548</v>
      </c>
      <c r="U33" s="12">
        <f t="shared" si="3"/>
        <v>0.93951753711662589</v>
      </c>
    </row>
    <row r="34" spans="1:21">
      <c r="A34">
        <v>33</v>
      </c>
      <c r="B34">
        <f t="shared" si="0"/>
        <v>306.13</v>
      </c>
      <c r="C34">
        <v>1982</v>
      </c>
      <c r="D34">
        <v>340.79300000000001</v>
      </c>
      <c r="S34" s="4">
        <f t="shared" si="1"/>
        <v>0.92390817829227823</v>
      </c>
      <c r="T34" s="4">
        <f t="shared" si="2"/>
        <v>1.0193344009278806</v>
      </c>
      <c r="U34" s="12">
        <f t="shared" si="3"/>
        <v>0.94177138943192895</v>
      </c>
    </row>
    <row r="35" spans="1:21">
      <c r="A35">
        <v>34</v>
      </c>
      <c r="B35">
        <f t="shared" si="0"/>
        <v>307.13</v>
      </c>
      <c r="C35">
        <v>1983</v>
      </c>
      <c r="D35">
        <v>342.19799999999998</v>
      </c>
      <c r="S35" s="4">
        <f t="shared" si="1"/>
        <v>0.92771724265609867</v>
      </c>
      <c r="T35" s="4">
        <f t="shared" si="2"/>
        <v>1.0183487852583564</v>
      </c>
      <c r="U35" s="12">
        <f t="shared" si="3"/>
        <v>0.94473972712206988</v>
      </c>
    </row>
    <row r="36" spans="1:21">
      <c r="A36">
        <v>35</v>
      </c>
      <c r="B36">
        <f t="shared" si="0"/>
        <v>308.13</v>
      </c>
      <c r="C36">
        <v>1984</v>
      </c>
      <c r="D36">
        <v>343.78300000000002</v>
      </c>
      <c r="S36" s="4">
        <f t="shared" si="1"/>
        <v>0.9320143010309424</v>
      </c>
      <c r="T36" s="4">
        <f t="shared" si="2"/>
        <v>1.0172391839981525</v>
      </c>
      <c r="U36" s="12">
        <f t="shared" si="3"/>
        <v>0.94808146705532426</v>
      </c>
    </row>
    <row r="37" spans="1:21">
      <c r="C37">
        <v>1985</v>
      </c>
      <c r="D37">
        <v>345.28300000000002</v>
      </c>
      <c r="S37" s="4">
        <f t="shared" si="1"/>
        <v>0.93608091778946967</v>
      </c>
      <c r="T37" s="4">
        <f t="shared" si="2"/>
        <v>1.0161913128999107</v>
      </c>
      <c r="U37" s="12">
        <f t="shared" si="3"/>
        <v>0.95123729682903457</v>
      </c>
    </row>
    <row r="38" spans="1:21">
      <c r="C38">
        <v>1986</v>
      </c>
      <c r="D38">
        <v>346.798</v>
      </c>
      <c r="S38" s="4">
        <f t="shared" si="1"/>
        <v>0.94018820071558207</v>
      </c>
      <c r="T38" s="4">
        <f t="shared" si="2"/>
        <v>1.0151351521547092</v>
      </c>
      <c r="U38" s="12">
        <f t="shared" si="3"/>
        <v>0.95441809218747464</v>
      </c>
    </row>
    <row r="39" spans="1:21">
      <c r="C39">
        <v>1987</v>
      </c>
      <c r="D39">
        <v>348.64499999999998</v>
      </c>
      <c r="S39" s="4">
        <f t="shared" si="1"/>
        <v>0.94519556148424844</v>
      </c>
      <c r="T39" s="4">
        <f t="shared" si="2"/>
        <v>1.0138505083413309</v>
      </c>
      <c r="U39" s="12">
        <f t="shared" si="3"/>
        <v>0.95828700049277504</v>
      </c>
    </row>
    <row r="40" spans="1:21">
      <c r="C40">
        <v>1988</v>
      </c>
      <c r="D40">
        <v>350.738</v>
      </c>
      <c r="S40" s="4">
        <f t="shared" si="1"/>
        <v>0.95086984740131353</v>
      </c>
      <c r="T40" s="4">
        <f t="shared" si="2"/>
        <v>1.0123986883587353</v>
      </c>
      <c r="U40" s="12">
        <f t="shared" si="3"/>
        <v>0.96265938630896053</v>
      </c>
    </row>
    <row r="41" spans="1:21">
      <c r="C41">
        <v>1989</v>
      </c>
      <c r="D41">
        <v>352.488</v>
      </c>
      <c r="S41" s="4">
        <f t="shared" si="1"/>
        <v>0.95561423361959519</v>
      </c>
      <c r="T41" s="4">
        <f t="shared" si="2"/>
        <v>1.0111879799318657</v>
      </c>
      <c r="U41" s="12">
        <f t="shared" si="3"/>
        <v>0.9663056264879365</v>
      </c>
    </row>
    <row r="42" spans="1:21">
      <c r="C42">
        <v>1990</v>
      </c>
      <c r="D42">
        <v>353.85500000000002</v>
      </c>
      <c r="S42" s="4">
        <f t="shared" si="1"/>
        <v>0.95932027702553302</v>
      </c>
      <c r="T42" s="4">
        <f t="shared" si="2"/>
        <v>1.0102442562633986</v>
      </c>
      <c r="U42" s="12">
        <f t="shared" si="3"/>
        <v>0.96914779978205712</v>
      </c>
    </row>
    <row r="43" spans="1:21">
      <c r="C43">
        <v>1991</v>
      </c>
      <c r="D43">
        <v>355.01799999999997</v>
      </c>
      <c r="S43" s="4">
        <f t="shared" si="1"/>
        <v>0.96247326055231097</v>
      </c>
      <c r="T43" s="4">
        <f t="shared" si="2"/>
        <v>1.009442751988634</v>
      </c>
      <c r="U43" s="12">
        <f t="shared" si="3"/>
        <v>0.97156165684739837</v>
      </c>
    </row>
    <row r="44" spans="1:21">
      <c r="C44">
        <v>1992</v>
      </c>
      <c r="D44">
        <v>355.88499999999999</v>
      </c>
      <c r="S44" s="4">
        <f t="shared" si="1"/>
        <v>0.96482376503873979</v>
      </c>
      <c r="T44" s="4">
        <f t="shared" si="2"/>
        <v>1.0088460688825449</v>
      </c>
      <c r="U44" s="12">
        <f t="shared" si="3"/>
        <v>0.97335866252378878</v>
      </c>
    </row>
    <row r="45" spans="1:21">
      <c r="C45">
        <v>1993</v>
      </c>
      <c r="D45">
        <v>356.77800000000002</v>
      </c>
      <c r="S45" s="4">
        <f t="shared" si="1"/>
        <v>0.96724475754898298</v>
      </c>
      <c r="T45" s="4">
        <f t="shared" si="2"/>
        <v>1.0082322291652674</v>
      </c>
      <c r="U45" s="12">
        <f t="shared" si="3"/>
        <v>0.97520733805202975</v>
      </c>
    </row>
    <row r="46" spans="1:21">
      <c r="C46">
        <v>1994</v>
      </c>
      <c r="D46">
        <v>358.12799999999999</v>
      </c>
      <c r="S46" s="4">
        <f t="shared" si="1"/>
        <v>0.97090471263165734</v>
      </c>
      <c r="T46" s="4">
        <f t="shared" si="2"/>
        <v>1.0073056689109197</v>
      </c>
      <c r="U46" s="12">
        <f t="shared" si="3"/>
        <v>0.97799782100619581</v>
      </c>
    </row>
    <row r="47" spans="1:21">
      <c r="C47">
        <v>1995</v>
      </c>
      <c r="D47">
        <v>359.83800000000002</v>
      </c>
      <c r="S47" s="4">
        <f t="shared" si="1"/>
        <v>0.97554065573637849</v>
      </c>
      <c r="T47" s="4">
        <f t="shared" si="2"/>
        <v>1.0061344678424995</v>
      </c>
      <c r="U47" s="12">
        <f t="shared" si="3"/>
        <v>0.98152507851804416</v>
      </c>
    </row>
    <row r="48" spans="1:21">
      <c r="C48">
        <v>1996</v>
      </c>
      <c r="D48">
        <v>361.46300000000002</v>
      </c>
      <c r="S48" s="4">
        <f t="shared" si="1"/>
        <v>0.97994615722478295</v>
      </c>
      <c r="T48" s="4">
        <f t="shared" si="2"/>
        <v>1.005024005406961</v>
      </c>
      <c r="U48" s="12">
        <f t="shared" si="3"/>
        <v>0.9848694120172109</v>
      </c>
    </row>
    <row r="49" spans="3:21">
      <c r="C49">
        <v>1997</v>
      </c>
      <c r="D49">
        <v>363.15499999999997</v>
      </c>
      <c r="S49" s="4">
        <f t="shared" si="1"/>
        <v>0.98453330092840152</v>
      </c>
      <c r="T49" s="4">
        <f t="shared" si="2"/>
        <v>1.0038703596594594</v>
      </c>
      <c r="U49" s="12">
        <f t="shared" si="3"/>
        <v>0.98834379889970914</v>
      </c>
    </row>
    <row r="50" spans="3:21">
      <c r="C50">
        <v>1998</v>
      </c>
      <c r="D50">
        <v>365.32299999999998</v>
      </c>
      <c r="S50" s="4">
        <f t="shared" si="1"/>
        <v>0.99041091768339284</v>
      </c>
      <c r="T50" s="4">
        <f t="shared" si="2"/>
        <v>1.002396031054043</v>
      </c>
      <c r="U50" s="12">
        <f t="shared" si="3"/>
        <v>0.99278397299842547</v>
      </c>
    </row>
    <row r="51" spans="3:21">
      <c r="C51">
        <v>1999</v>
      </c>
      <c r="D51">
        <v>367.34800000000001</v>
      </c>
      <c r="S51" s="4">
        <f t="shared" si="1"/>
        <v>0.99590085030740461</v>
      </c>
      <c r="T51" s="4">
        <f t="shared" si="2"/>
        <v>1.0010228544252207</v>
      </c>
      <c r="U51" s="12">
        <f t="shared" si="3"/>
        <v>0.99691951189922257</v>
      </c>
    </row>
    <row r="52" spans="3:21">
      <c r="C52">
        <v>2000</v>
      </c>
      <c r="D52">
        <v>368.86500000000001</v>
      </c>
      <c r="S52" s="4">
        <f t="shared" si="1"/>
        <v>1.0000135553891951</v>
      </c>
      <c r="T52" s="4">
        <f t="shared" si="2"/>
        <v>0.99999662101253173</v>
      </c>
      <c r="U52" s="12">
        <f t="shared" si="3"/>
        <v>1.0000101763559233</v>
      </c>
    </row>
    <row r="53" spans="3:21">
      <c r="C53">
        <v>2001</v>
      </c>
      <c r="D53">
        <v>370.46800000000002</v>
      </c>
      <c r="S53" s="4">
        <f t="shared" si="1"/>
        <v>1.0043594131651412</v>
      </c>
      <c r="T53" s="4">
        <f t="shared" si="2"/>
        <v>0.99891449356299011</v>
      </c>
      <c r="U53" s="12">
        <f t="shared" si="3"/>
        <v>1.003269174557079</v>
      </c>
    </row>
    <row r="54" spans="3:21">
      <c r="C54">
        <v>2002</v>
      </c>
      <c r="D54">
        <v>372.52300000000002</v>
      </c>
      <c r="S54" s="4">
        <f t="shared" si="1"/>
        <v>1.0099306781243234</v>
      </c>
      <c r="T54" s="4">
        <f t="shared" si="2"/>
        <v>0.99753065815977204</v>
      </c>
      <c r="U54" s="12">
        <f t="shared" si="3"/>
        <v>1.0074368140451011</v>
      </c>
    </row>
    <row r="55" spans="3:21">
      <c r="C55">
        <v>2003</v>
      </c>
      <c r="D55">
        <v>374.76</v>
      </c>
      <c r="S55" s="4">
        <f t="shared" si="1"/>
        <v>1.0159953592502069</v>
      </c>
      <c r="T55" s="4">
        <f t="shared" si="2"/>
        <v>0.99602861609077564</v>
      </c>
      <c r="U55" s="12">
        <f t="shared" si="3"/>
        <v>1.011960451628634</v>
      </c>
    </row>
    <row r="56" spans="3:21">
      <c r="C56">
        <v>2004</v>
      </c>
      <c r="D56">
        <v>376.81299999999999</v>
      </c>
      <c r="S56" s="4">
        <f t="shared" si="1"/>
        <v>1.021561202053711</v>
      </c>
      <c r="T56" s="4">
        <f t="shared" si="2"/>
        <v>0.99465409665468141</v>
      </c>
      <c r="U56" s="12">
        <f t="shared" si="3"/>
        <v>1.0161000346062043</v>
      </c>
    </row>
    <row r="57" spans="3:21">
      <c r="C57">
        <v>2005</v>
      </c>
      <c r="D57">
        <v>378.81299999999999</v>
      </c>
      <c r="S57" s="4">
        <f t="shared" si="1"/>
        <v>1.0269833577317473</v>
      </c>
      <c r="T57" s="4">
        <f t="shared" si="2"/>
        <v>0.99331870478070805</v>
      </c>
      <c r="U57" s="12">
        <f t="shared" si="3"/>
        <v>1.0201217787334418</v>
      </c>
    </row>
    <row r="58" spans="3:21">
      <c r="C58">
        <v>2006</v>
      </c>
      <c r="D58">
        <v>380.82799999999997</v>
      </c>
      <c r="S58" s="4">
        <f t="shared" si="1"/>
        <v>1.0324461795773687</v>
      </c>
      <c r="T58" s="4">
        <f t="shared" si="2"/>
        <v>0.99197691872132188</v>
      </c>
      <c r="U58" s="12">
        <f t="shared" si="3"/>
        <v>1.0241627799627588</v>
      </c>
    </row>
    <row r="59" spans="3:21">
      <c r="C59">
        <v>2007</v>
      </c>
      <c r="D59">
        <v>382.77800000000002</v>
      </c>
      <c r="S59" s="4">
        <f t="shared" si="1"/>
        <v>1.0377327813634543</v>
      </c>
      <c r="T59" s="4">
        <f t="shared" si="2"/>
        <v>0.99068186305940298</v>
      </c>
      <c r="U59" s="12">
        <f t="shared" si="3"/>
        <v>1.028063045198963</v>
      </c>
    </row>
    <row r="60" spans="3:21">
      <c r="C60">
        <v>2008</v>
      </c>
      <c r="D60">
        <v>384.8</v>
      </c>
      <c r="S60" s="4">
        <f t="shared" si="1"/>
        <v>1.043214580753949</v>
      </c>
      <c r="T60" s="4">
        <f t="shared" si="2"/>
        <v>0.9893425561843775</v>
      </c>
      <c r="U60" s="12">
        <f t="shared" si="3"/>
        <v>1.0320965799719257</v>
      </c>
    </row>
    <row r="61" spans="3:21">
      <c r="C61">
        <v>2009</v>
      </c>
      <c r="D61">
        <v>387.012</v>
      </c>
      <c r="S61" s="4">
        <f t="shared" si="1"/>
        <v>1.049211484933857</v>
      </c>
      <c r="T61" s="4">
        <f t="shared" si="2"/>
        <v>0.98788154100572589</v>
      </c>
      <c r="U61" s="12">
        <f t="shared" si="3"/>
        <v>1.0364966585773645</v>
      </c>
    </row>
    <row r="62" spans="3:21">
      <c r="C62">
        <v>2010</v>
      </c>
      <c r="D62">
        <v>389.32400000000001</v>
      </c>
      <c r="S62" s="4">
        <f t="shared" si="1"/>
        <v>1.0554794968976668</v>
      </c>
      <c r="T62" s="4">
        <f t="shared" si="2"/>
        <v>0.98635908135327455</v>
      </c>
      <c r="U62" s="12">
        <f t="shared" si="3"/>
        <v>1.0410817869471991</v>
      </c>
    </row>
    <row r="63" spans="3:21">
      <c r="C63">
        <v>2011</v>
      </c>
      <c r="D63">
        <v>391.63799999999998</v>
      </c>
      <c r="S63" s="4">
        <f t="shared" si="1"/>
        <v>1.0617529310171547</v>
      </c>
      <c r="T63" s="4">
        <f t="shared" si="2"/>
        <v>0.98483999618282481</v>
      </c>
      <c r="U63" s="12">
        <f t="shared" si="3"/>
        <v>1.0456567525300378</v>
      </c>
    </row>
    <row r="64" spans="3:21">
      <c r="C64">
        <v>2012</v>
      </c>
      <c r="D64">
        <v>394.00900000000001</v>
      </c>
      <c r="S64" s="4">
        <f t="shared" si="1"/>
        <v>1.0681808965734669</v>
      </c>
      <c r="T64" s="4">
        <f t="shared" si="2"/>
        <v>0.98328833761358003</v>
      </c>
      <c r="U64" s="12">
        <f t="shared" si="3"/>
        <v>1.0503298180623077</v>
      </c>
    </row>
    <row r="65" spans="3:21">
      <c r="C65">
        <v>2013</v>
      </c>
      <c r="D65">
        <v>396.464</v>
      </c>
      <c r="S65" s="4">
        <f t="shared" si="1"/>
        <v>1.0748365926682564</v>
      </c>
      <c r="T65" s="4">
        <f t="shared" si="2"/>
        <v>0.9816868506686075</v>
      </c>
      <c r="U65" s="12">
        <f t="shared" si="3"/>
        <v>1.0551529496398775</v>
      </c>
    </row>
    <row r="66" spans="3:21">
      <c r="C66">
        <v>2014</v>
      </c>
      <c r="D66">
        <v>397.76400000000001</v>
      </c>
      <c r="S66" s="4">
        <f t="shared" si="1"/>
        <v>1.07836099385898</v>
      </c>
      <c r="T66" s="4">
        <f t="shared" si="2"/>
        <v>0.98084092354955599</v>
      </c>
      <c r="U66" s="12">
        <f t="shared" si="3"/>
        <v>1.0577005931364589</v>
      </c>
    </row>
    <row r="67" spans="3:21">
      <c r="C67">
        <v>2015</v>
      </c>
      <c r="D67">
        <v>399.96600000000001</v>
      </c>
      <c r="S67" s="4">
        <f t="shared" ref="S67:S130" si="4">(D67-(20.9/(2*$R$2)))/(368.86-(20.9/(2*$R$2)))</f>
        <v>1.0843307872604979</v>
      </c>
      <c r="T67" s="4">
        <f t="shared" ref="T67:T130" si="5">($P$2*(1+($O$2/$Q$2))+$N$2)/($P$2*(1+($O$2/$Q$2))+D67)</f>
        <v>0.97941137443824799</v>
      </c>
      <c r="U67" s="12">
        <f t="shared" ref="U67:U130" si="6">S67*T67</f>
        <v>1.0620059066965117</v>
      </c>
    </row>
    <row r="68" spans="3:21">
      <c r="C68">
        <v>2016</v>
      </c>
      <c r="D68">
        <v>402.18400000000003</v>
      </c>
      <c r="S68" s="4">
        <f t="shared" si="4"/>
        <v>1.0903439579074401</v>
      </c>
      <c r="T68" s="4">
        <f t="shared" si="5"/>
        <v>0.97797564445967822</v>
      </c>
      <c r="U68" s="12">
        <f t="shared" si="6"/>
        <v>1.066329834917245</v>
      </c>
    </row>
    <row r="69" spans="3:21">
      <c r="C69">
        <v>2017</v>
      </c>
      <c r="D69">
        <v>404.411</v>
      </c>
      <c r="S69" s="4">
        <f t="shared" si="4"/>
        <v>1.0963815282549334</v>
      </c>
      <c r="T69" s="4">
        <f t="shared" si="5"/>
        <v>0.97653831744142328</v>
      </c>
      <c r="U69" s="12">
        <f t="shared" si="6"/>
        <v>1.070658572875929</v>
      </c>
    </row>
    <row r="70" spans="3:21">
      <c r="C70">
        <v>2018</v>
      </c>
      <c r="D70">
        <v>406.64299999999997</v>
      </c>
      <c r="S70" s="4">
        <f t="shared" si="4"/>
        <v>1.1024326539916218</v>
      </c>
      <c r="T70" s="4">
        <f t="shared" si="5"/>
        <v>0.97510199624742133</v>
      </c>
      <c r="U70" s="12">
        <f t="shared" si="6"/>
        <v>1.0749842816355732</v>
      </c>
    </row>
    <row r="71" spans="3:21">
      <c r="C71">
        <v>2019</v>
      </c>
      <c r="D71">
        <v>408.88200000000001</v>
      </c>
      <c r="S71" s="4">
        <f t="shared" si="4"/>
        <v>1.1085027572731834</v>
      </c>
      <c r="T71" s="4">
        <f t="shared" si="5"/>
        <v>0.97366540927164114</v>
      </c>
      <c r="U71" s="12">
        <f t="shared" si="6"/>
        <v>1.0793107908391368</v>
      </c>
    </row>
    <row r="72" spans="3:21">
      <c r="C72">
        <v>2020</v>
      </c>
      <c r="D72">
        <v>411.12900000000002</v>
      </c>
      <c r="S72" s="4">
        <f t="shared" si="4"/>
        <v>1.1145945491774572</v>
      </c>
      <c r="T72" s="4">
        <f t="shared" si="5"/>
        <v>0.97222793872387758</v>
      </c>
      <c r="U72" s="12">
        <f t="shared" si="6"/>
        <v>1.0836399610596688</v>
      </c>
    </row>
    <row r="73" spans="3:21">
      <c r="C73">
        <v>2021</v>
      </c>
      <c r="D73">
        <v>413.37799999999999</v>
      </c>
      <c r="S73" s="4">
        <f t="shared" si="4"/>
        <v>1.1206917632374089</v>
      </c>
      <c r="T73" s="4">
        <f t="shared" si="5"/>
        <v>0.97079343253426809</v>
      </c>
      <c r="U73" s="12">
        <f t="shared" si="6"/>
        <v>1.0879602036461256</v>
      </c>
    </row>
    <row r="74" spans="3:21">
      <c r="C74">
        <v>2022</v>
      </c>
      <c r="D74">
        <v>415.63900000000001</v>
      </c>
      <c r="S74" s="4">
        <f t="shared" si="4"/>
        <v>1.126821510231429</v>
      </c>
      <c r="T74" s="4">
        <f t="shared" si="5"/>
        <v>0.96935553304378563</v>
      </c>
      <c r="U74" s="12">
        <f t="shared" si="6"/>
        <v>1.0922906656955904</v>
      </c>
    </row>
    <row r="75" spans="3:21">
      <c r="C75">
        <v>2023</v>
      </c>
      <c r="D75">
        <v>417.93599999999998</v>
      </c>
      <c r="S75" s="4">
        <f t="shared" si="4"/>
        <v>1.1330488560276535</v>
      </c>
      <c r="T75" s="4">
        <f t="shared" si="5"/>
        <v>0.96789909432311383</v>
      </c>
      <c r="U75" s="12">
        <f t="shared" si="6"/>
        <v>1.0966769615730061</v>
      </c>
    </row>
    <row r="76" spans="3:21">
      <c r="C76">
        <v>2024</v>
      </c>
      <c r="D76">
        <v>420.274</v>
      </c>
      <c r="S76" s="4">
        <f t="shared" si="4"/>
        <v>1.1393873560152779</v>
      </c>
      <c r="T76" s="4">
        <f t="shared" si="5"/>
        <v>0.96642114664722534</v>
      </c>
      <c r="U76" s="12">
        <f t="shared" si="6"/>
        <v>1.1011280350756352</v>
      </c>
    </row>
    <row r="77" spans="3:21">
      <c r="C77">
        <v>2025</v>
      </c>
      <c r="D77">
        <v>422.65600000000001</v>
      </c>
      <c r="S77" s="4">
        <f t="shared" si="4"/>
        <v>1.1458451434278192</v>
      </c>
      <c r="T77" s="4">
        <f t="shared" si="5"/>
        <v>0.96492001928039661</v>
      </c>
      <c r="U77" s="12">
        <f t="shared" si="6"/>
        <v>1.1056489178887201</v>
      </c>
    </row>
    <row r="78" spans="3:21">
      <c r="C78">
        <v>2026</v>
      </c>
      <c r="D78">
        <v>425.08</v>
      </c>
      <c r="S78" s="4">
        <f t="shared" si="4"/>
        <v>1.152416796109599</v>
      </c>
      <c r="T78" s="4">
        <f t="shared" si="5"/>
        <v>0.96339720353742686</v>
      </c>
      <c r="U78" s="12">
        <f t="shared" si="6"/>
        <v>1.1102351186815487</v>
      </c>
    </row>
    <row r="79" spans="3:21">
      <c r="C79">
        <v>2027</v>
      </c>
      <c r="D79">
        <v>427.53800000000001</v>
      </c>
      <c r="S79" s="4">
        <f t="shared" si="4"/>
        <v>1.1590806254379056</v>
      </c>
      <c r="T79" s="4">
        <f t="shared" si="5"/>
        <v>0.96185792847560669</v>
      </c>
      <c r="U79" s="12">
        <f t="shared" si="6"/>
        <v>1.1148708893199144</v>
      </c>
    </row>
    <row r="80" spans="3:21">
      <c r="C80">
        <v>2028</v>
      </c>
      <c r="D80">
        <v>430.02100000000002</v>
      </c>
      <c r="S80" s="4">
        <f t="shared" si="4"/>
        <v>1.1658122317121877</v>
      </c>
      <c r="T80" s="4">
        <f t="shared" si="5"/>
        <v>0.96030798367196524</v>
      </c>
      <c r="U80" s="12">
        <f t="shared" si="6"/>
        <v>1.1195387935756449</v>
      </c>
    </row>
    <row r="81" spans="3:21">
      <c r="C81">
        <v>2029</v>
      </c>
      <c r="D81">
        <v>432.52300000000002</v>
      </c>
      <c r="S81" s="4">
        <f t="shared" si="4"/>
        <v>1.172595348465411</v>
      </c>
      <c r="T81" s="4">
        <f t="shared" si="5"/>
        <v>0.95875122311304328</v>
      </c>
      <c r="U81" s="12">
        <f t="shared" si="6"/>
        <v>1.1242272245578779</v>
      </c>
    </row>
    <row r="82" spans="3:21">
      <c r="C82">
        <v>2030</v>
      </c>
      <c r="D82">
        <v>435.04599999999999</v>
      </c>
      <c r="S82" s="4">
        <f t="shared" si="4"/>
        <v>1.1794353978532537</v>
      </c>
      <c r="T82" s="4">
        <f t="shared" si="5"/>
        <v>0.95718649894674046</v>
      </c>
      <c r="U82" s="12">
        <f t="shared" si="6"/>
        <v>1.1289396392050117</v>
      </c>
    </row>
    <row r="83" spans="3:21">
      <c r="C83">
        <v>2031</v>
      </c>
      <c r="D83">
        <v>437.589</v>
      </c>
      <c r="S83" s="4">
        <f t="shared" si="4"/>
        <v>1.1863296687978768</v>
      </c>
      <c r="T83" s="4">
        <f t="shared" si="5"/>
        <v>0.95561453090103154</v>
      </c>
      <c r="U83" s="12">
        <f t="shared" si="6"/>
        <v>1.1336738699422593</v>
      </c>
    </row>
    <row r="84" spans="3:21">
      <c r="C84">
        <v>2032</v>
      </c>
      <c r="D84">
        <v>440.13099999999997</v>
      </c>
      <c r="S84" s="4">
        <f t="shared" si="4"/>
        <v>1.1932212286646608</v>
      </c>
      <c r="T84" s="4">
        <f t="shared" si="5"/>
        <v>0.9540483327306003</v>
      </c>
      <c r="U84" s="12">
        <f t="shared" si="6"/>
        <v>1.138390723786278</v>
      </c>
    </row>
    <row r="85" spans="3:21">
      <c r="C85">
        <v>2033</v>
      </c>
      <c r="D85">
        <v>442.66399999999999</v>
      </c>
      <c r="S85" s="4">
        <f t="shared" si="4"/>
        <v>1.2000883888308937</v>
      </c>
      <c r="T85" s="4">
        <f t="shared" si="5"/>
        <v>0.95249277797684084</v>
      </c>
      <c r="U85" s="12">
        <f t="shared" si="6"/>
        <v>1.1430755232952892</v>
      </c>
    </row>
    <row r="86" spans="3:21">
      <c r="C86">
        <v>2034</v>
      </c>
      <c r="D86">
        <v>445.20699999999999</v>
      </c>
      <c r="S86" s="4">
        <f t="shared" si="4"/>
        <v>1.2069826597755169</v>
      </c>
      <c r="T86" s="4">
        <f t="shared" si="5"/>
        <v>0.95093617640231687</v>
      </c>
      <c r="U86" s="12">
        <f t="shared" si="6"/>
        <v>1.1477634754708286</v>
      </c>
    </row>
    <row r="87" spans="3:21">
      <c r="C87">
        <v>2035</v>
      </c>
      <c r="D87">
        <v>447.77</v>
      </c>
      <c r="S87" s="4">
        <f t="shared" si="4"/>
        <v>1.2139311522769203</v>
      </c>
      <c r="T87" s="4">
        <f t="shared" si="5"/>
        <v>0.94937247201473407</v>
      </c>
      <c r="U87" s="12">
        <f t="shared" si="6"/>
        <v>1.1524728188928344</v>
      </c>
    </row>
    <row r="88" spans="3:21">
      <c r="C88">
        <v>2036</v>
      </c>
      <c r="D88">
        <v>450.35500000000002</v>
      </c>
      <c r="S88" s="4">
        <f t="shared" si="4"/>
        <v>1.2209392884907821</v>
      </c>
      <c r="T88" s="4">
        <f t="shared" si="5"/>
        <v>0.9478005457124058</v>
      </c>
      <c r="U88" s="12">
        <f t="shared" si="6"/>
        <v>1.1572069239132798</v>
      </c>
    </row>
    <row r="89" spans="3:21">
      <c r="C89">
        <v>2037</v>
      </c>
      <c r="D89">
        <v>452.96300000000002</v>
      </c>
      <c r="S89" s="4">
        <f t="shared" si="4"/>
        <v>1.2280097794949416</v>
      </c>
      <c r="T89" s="4">
        <f t="shared" si="5"/>
        <v>0.94621989954369645</v>
      </c>
      <c r="U89" s="12">
        <f t="shared" si="6"/>
        <v>1.1619672901923805</v>
      </c>
    </row>
    <row r="90" spans="3:21">
      <c r="C90">
        <v>2038</v>
      </c>
      <c r="D90">
        <v>455.58600000000001</v>
      </c>
      <c r="S90" s="4">
        <f t="shared" si="4"/>
        <v>1.235120936666686</v>
      </c>
      <c r="T90" s="4">
        <f t="shared" si="5"/>
        <v>0.94463547098650957</v>
      </c>
      <c r="U90" s="12">
        <f t="shared" si="6"/>
        <v>1.1667390477334338</v>
      </c>
    </row>
    <row r="91" spans="3:21">
      <c r="C91">
        <v>2039</v>
      </c>
      <c r="D91">
        <v>458.21499999999997</v>
      </c>
      <c r="S91" s="4">
        <f t="shared" si="4"/>
        <v>1.2422483603054646</v>
      </c>
      <c r="T91" s="4">
        <f t="shared" si="5"/>
        <v>0.94305273361174446</v>
      </c>
      <c r="U91" s="12">
        <f t="shared" si="6"/>
        <v>1.1715057120107757</v>
      </c>
    </row>
    <row r="92" spans="3:21">
      <c r="C92">
        <v>2040</v>
      </c>
      <c r="D92">
        <v>460.84500000000003</v>
      </c>
      <c r="S92" s="4">
        <f t="shared" si="4"/>
        <v>1.2493784950220823</v>
      </c>
      <c r="T92" s="4">
        <f t="shared" si="5"/>
        <v>0.94147469210836066</v>
      </c>
      <c r="U92" s="12">
        <f t="shared" si="6"/>
        <v>1.1762582339277219</v>
      </c>
    </row>
    <row r="93" spans="3:21">
      <c r="C93">
        <v>2041</v>
      </c>
      <c r="D93">
        <v>463.47500000000002</v>
      </c>
      <c r="S93" s="4">
        <f t="shared" si="4"/>
        <v>1.2565086297387</v>
      </c>
      <c r="T93" s="4">
        <f t="shared" si="5"/>
        <v>0.93990192296122888</v>
      </c>
      <c r="U93" s="12">
        <f t="shared" si="6"/>
        <v>1.1809948773087828</v>
      </c>
    </row>
    <row r="94" spans="3:21">
      <c r="C94">
        <v>2042</v>
      </c>
      <c r="D94">
        <v>466.09300000000002</v>
      </c>
      <c r="S94" s="4">
        <f t="shared" si="4"/>
        <v>1.2636062315212495</v>
      </c>
      <c r="T94" s="4">
        <f t="shared" si="5"/>
        <v>0.93834154011462023</v>
      </c>
      <c r="U94" s="12">
        <f t="shared" si="6"/>
        <v>1.1856942173840805</v>
      </c>
    </row>
    <row r="95" spans="3:21">
      <c r="C95">
        <v>2043</v>
      </c>
      <c r="D95">
        <v>468.678</v>
      </c>
      <c r="S95" s="4">
        <f t="shared" si="4"/>
        <v>1.2706143677351114</v>
      </c>
      <c r="T95" s="4">
        <f t="shared" si="5"/>
        <v>0.93680590104716155</v>
      </c>
      <c r="U95" s="12">
        <f t="shared" si="6"/>
        <v>1.1903190376495605</v>
      </c>
    </row>
    <row r="96" spans="3:21">
      <c r="C96">
        <v>2044</v>
      </c>
      <c r="D96">
        <v>471.23399999999998</v>
      </c>
      <c r="S96" s="4">
        <f t="shared" si="4"/>
        <v>1.2775438826916417</v>
      </c>
      <c r="T96" s="4">
        <f t="shared" si="5"/>
        <v>0.93529242369035437</v>
      </c>
      <c r="U96" s="12">
        <f t="shared" si="6"/>
        <v>1.1948771144134513</v>
      </c>
    </row>
    <row r="97" spans="3:21">
      <c r="C97">
        <v>2045</v>
      </c>
      <c r="D97">
        <v>473.78</v>
      </c>
      <c r="S97" s="4">
        <f t="shared" si="4"/>
        <v>1.2844462868697817</v>
      </c>
      <c r="T97" s="4">
        <f t="shared" si="5"/>
        <v>0.93378972139738625</v>
      </c>
      <c r="U97" s="12">
        <f t="shared" si="6"/>
        <v>1.1994027403660408</v>
      </c>
    </row>
    <row r="98" spans="3:21">
      <c r="C98">
        <v>2046</v>
      </c>
      <c r="D98">
        <v>476.32799999999997</v>
      </c>
      <c r="S98" s="4">
        <f t="shared" si="4"/>
        <v>1.2913541132035999</v>
      </c>
      <c r="T98" s="4">
        <f t="shared" si="5"/>
        <v>0.93229066527366422</v>
      </c>
      <c r="U98" s="12">
        <f t="shared" si="6"/>
        <v>1.2039173853024669</v>
      </c>
    </row>
    <row r="99" spans="3:21">
      <c r="C99">
        <v>2047</v>
      </c>
      <c r="D99">
        <v>478.88099999999997</v>
      </c>
      <c r="S99" s="4">
        <f t="shared" si="4"/>
        <v>1.2982754949266131</v>
      </c>
      <c r="T99" s="4">
        <f t="shared" si="5"/>
        <v>0.93079348695049535</v>
      </c>
      <c r="U99" s="12">
        <f t="shared" si="6"/>
        <v>1.2084263749451223</v>
      </c>
    </row>
    <row r="100" spans="3:21">
      <c r="C100">
        <v>2048</v>
      </c>
      <c r="D100">
        <v>481.43799999999999</v>
      </c>
      <c r="S100" s="4">
        <f t="shared" si="4"/>
        <v>1.3052077209609825</v>
      </c>
      <c r="T100" s="4">
        <f t="shared" si="5"/>
        <v>0.92929877511727599</v>
      </c>
      <c r="U100" s="12">
        <f t="shared" si="6"/>
        <v>1.2129279363626524</v>
      </c>
    </row>
    <row r="101" spans="3:21">
      <c r="C101">
        <v>2049</v>
      </c>
      <c r="D101">
        <v>483.99299999999999</v>
      </c>
      <c r="S101" s="4">
        <f t="shared" si="4"/>
        <v>1.3121345248396739</v>
      </c>
      <c r="T101" s="4">
        <f t="shared" si="5"/>
        <v>0.92781001964209897</v>
      </c>
      <c r="U101" s="12">
        <f t="shared" si="6"/>
        <v>1.217411559264574</v>
      </c>
    </row>
    <row r="102" spans="3:21">
      <c r="C102">
        <v>2050</v>
      </c>
      <c r="D102">
        <v>486.53500000000003</v>
      </c>
      <c r="S102" s="4">
        <f t="shared" si="4"/>
        <v>1.3190260847064581</v>
      </c>
      <c r="T102" s="4">
        <f t="shared" si="5"/>
        <v>0.92633356520443755</v>
      </c>
      <c r="U102" s="12">
        <f t="shared" si="6"/>
        <v>1.2218581356437839</v>
      </c>
    </row>
    <row r="103" spans="3:21">
      <c r="C103">
        <v>2051</v>
      </c>
      <c r="D103">
        <v>489.06</v>
      </c>
      <c r="S103" s="4">
        <f t="shared" si="4"/>
        <v>1.3258715562499788</v>
      </c>
      <c r="T103" s="4">
        <f t="shared" si="5"/>
        <v>0.92487162945891688</v>
      </c>
      <c r="U103" s="12">
        <f t="shared" si="6"/>
        <v>1.2262609866821479</v>
      </c>
    </row>
    <row r="104" spans="3:21">
      <c r="C104">
        <v>2052</v>
      </c>
      <c r="D104">
        <v>491.536</v>
      </c>
      <c r="S104" s="4">
        <f t="shared" si="4"/>
        <v>1.3325841849793876</v>
      </c>
      <c r="T104" s="4">
        <f t="shared" si="5"/>
        <v>0.92344253801692211</v>
      </c>
      <c r="U104" s="12">
        <f t="shared" si="6"/>
        <v>1.2305649218985772</v>
      </c>
    </row>
    <row r="105" spans="3:21">
      <c r="C105">
        <v>2053</v>
      </c>
      <c r="D105">
        <v>493.93200000000002</v>
      </c>
      <c r="S105" s="4">
        <f t="shared" si="4"/>
        <v>1.3390799274816751</v>
      </c>
      <c r="T105" s="4">
        <f t="shared" si="5"/>
        <v>0.92206381916064917</v>
      </c>
      <c r="U105" s="12">
        <f t="shared" si="6"/>
        <v>1.2347171520951186</v>
      </c>
    </row>
    <row r="106" spans="3:21">
      <c r="C106">
        <v>2054</v>
      </c>
      <c r="D106">
        <v>496.24400000000003</v>
      </c>
      <c r="S106" s="4">
        <f t="shared" si="4"/>
        <v>1.345347939445485</v>
      </c>
      <c r="T106" s="4">
        <f t="shared" si="5"/>
        <v>0.92073733335210317</v>
      </c>
      <c r="U106" s="12">
        <f t="shared" si="6"/>
        <v>1.2387120741957827</v>
      </c>
    </row>
    <row r="107" spans="3:21">
      <c r="C107">
        <v>2055</v>
      </c>
      <c r="D107">
        <v>498.47399999999999</v>
      </c>
      <c r="S107" s="4">
        <f t="shared" si="4"/>
        <v>1.3513936430264955</v>
      </c>
      <c r="T107" s="4">
        <f t="shared" si="5"/>
        <v>0.91946150510971458</v>
      </c>
      <c r="U107" s="12">
        <f t="shared" si="6"/>
        <v>1.2425544330128417</v>
      </c>
    </row>
    <row r="108" spans="3:21">
      <c r="C108">
        <v>2056</v>
      </c>
      <c r="D108">
        <v>500.64499999999998</v>
      </c>
      <c r="S108" s="4">
        <f t="shared" si="4"/>
        <v>1.3572793930150038</v>
      </c>
      <c r="T108" s="4">
        <f t="shared" si="5"/>
        <v>0.91822282403324929</v>
      </c>
      <c r="U108" s="12">
        <f t="shared" si="6"/>
        <v>1.2462849172563712</v>
      </c>
    </row>
    <row r="109" spans="3:21">
      <c r="C109">
        <v>2057</v>
      </c>
      <c r="D109">
        <v>502.76799999999997</v>
      </c>
      <c r="S109" s="4">
        <f t="shared" si="4"/>
        <v>1.3630350112672391</v>
      </c>
      <c r="T109" s="4">
        <f t="shared" si="5"/>
        <v>0.91701475307295843</v>
      </c>
      <c r="U109" s="12">
        <f t="shared" si="6"/>
        <v>1.2499232142870245</v>
      </c>
    </row>
    <row r="110" spans="3:21">
      <c r="C110">
        <v>2058</v>
      </c>
      <c r="D110">
        <v>504.84699999999998</v>
      </c>
      <c r="S110" s="4">
        <f t="shared" si="4"/>
        <v>1.3686713420945578</v>
      </c>
      <c r="T110" s="4">
        <f t="shared" si="5"/>
        <v>0.91583479657417954</v>
      </c>
      <c r="U110" s="12">
        <f t="shared" si="6"/>
        <v>1.2534768401640786</v>
      </c>
    </row>
    <row r="111" spans="3:21">
      <c r="C111">
        <v>2059</v>
      </c>
      <c r="D111">
        <v>506.88400000000001</v>
      </c>
      <c r="S111" s="4">
        <f t="shared" si="4"/>
        <v>1.3741938076526379</v>
      </c>
      <c r="T111" s="4">
        <f t="shared" si="5"/>
        <v>0.91468161906041678</v>
      </c>
      <c r="U111" s="12">
        <f t="shared" si="6"/>
        <v>1.2569498168865139</v>
      </c>
    </row>
    <row r="112" spans="3:21">
      <c r="C112">
        <v>2060</v>
      </c>
      <c r="D112">
        <v>508.87099999999998</v>
      </c>
      <c r="S112" s="4">
        <f t="shared" si="4"/>
        <v>1.3795807193187668</v>
      </c>
      <c r="T112" s="4">
        <f t="shared" si="5"/>
        <v>0.91355954190324773</v>
      </c>
      <c r="U112" s="12">
        <f t="shared" si="6"/>
        <v>1.2603291299594055</v>
      </c>
    </row>
    <row r="113" spans="3:21">
      <c r="C113">
        <v>2061</v>
      </c>
      <c r="D113">
        <v>510.79899999999998</v>
      </c>
      <c r="S113" s="4">
        <f t="shared" si="4"/>
        <v>1.3848076773923936</v>
      </c>
      <c r="T113" s="4">
        <f t="shared" si="5"/>
        <v>0.91247341105145885</v>
      </c>
      <c r="U113" s="12">
        <f t="shared" si="6"/>
        <v>1.2636001850404857</v>
      </c>
    </row>
    <row r="114" spans="3:21">
      <c r="C114">
        <v>2062</v>
      </c>
      <c r="D114">
        <v>512.64700000000005</v>
      </c>
      <c r="S114" s="4">
        <f t="shared" si="4"/>
        <v>1.3898177492388994</v>
      </c>
      <c r="T114" s="4">
        <f t="shared" si="5"/>
        <v>0.91143476919276745</v>
      </c>
      <c r="U114" s="12">
        <f t="shared" si="6"/>
        <v>1.2667282194975678</v>
      </c>
    </row>
    <row r="115" spans="3:21">
      <c r="C115">
        <v>2063</v>
      </c>
      <c r="D115">
        <v>514.40200000000004</v>
      </c>
      <c r="S115" s="4">
        <f t="shared" si="4"/>
        <v>1.3945756908463762</v>
      </c>
      <c r="T115" s="4">
        <f t="shared" si="5"/>
        <v>0.91045058330033446</v>
      </c>
      <c r="U115" s="12">
        <f t="shared" si="6"/>
        <v>1.2696922511875501</v>
      </c>
    </row>
    <row r="116" spans="3:21">
      <c r="C116">
        <v>2064</v>
      </c>
      <c r="D116">
        <v>516.06500000000005</v>
      </c>
      <c r="S116" s="4">
        <f t="shared" si="4"/>
        <v>1.3990842132926633</v>
      </c>
      <c r="T116" s="4">
        <f t="shared" si="5"/>
        <v>0.90951994933005842</v>
      </c>
      <c r="U116" s="12">
        <f t="shared" si="6"/>
        <v>1.2724950027824278</v>
      </c>
    </row>
    <row r="117" spans="3:21">
      <c r="C117">
        <v>2065</v>
      </c>
      <c r="D117">
        <v>517.62900000000002</v>
      </c>
      <c r="S117" s="4">
        <f t="shared" si="4"/>
        <v>1.4033243390328876</v>
      </c>
      <c r="T117" s="4">
        <f t="shared" si="5"/>
        <v>0.90864645124541865</v>
      </c>
      <c r="U117" s="12">
        <f t="shared" si="6"/>
        <v>1.275125680608556</v>
      </c>
    </row>
    <row r="118" spans="3:21">
      <c r="C118">
        <v>2066</v>
      </c>
      <c r="D118">
        <v>519.096</v>
      </c>
      <c r="S118" s="4">
        <f t="shared" si="4"/>
        <v>1.4073014902227272</v>
      </c>
      <c r="T118" s="4">
        <f t="shared" si="5"/>
        <v>0.90782865148683012</v>
      </c>
      <c r="U118" s="12">
        <f t="shared" si="6"/>
        <v>1.2775886141043049</v>
      </c>
    </row>
    <row r="119" spans="3:21">
      <c r="C119">
        <v>2067</v>
      </c>
      <c r="D119">
        <v>520.48800000000006</v>
      </c>
      <c r="S119" s="4">
        <f t="shared" si="4"/>
        <v>1.4110753105746405</v>
      </c>
      <c r="T119" s="4">
        <f t="shared" si="5"/>
        <v>0.90705402147718717</v>
      </c>
      <c r="U119" s="12">
        <f t="shared" si="6"/>
        <v>1.2799215350638986</v>
      </c>
    </row>
    <row r="120" spans="3:21">
      <c r="C120">
        <v>2068</v>
      </c>
      <c r="D120">
        <v>521.81799999999998</v>
      </c>
      <c r="S120" s="4">
        <f t="shared" si="4"/>
        <v>1.4146810441005344</v>
      </c>
      <c r="T120" s="4">
        <f t="shared" si="5"/>
        <v>0.90631512760077981</v>
      </c>
      <c r="U120" s="12">
        <f t="shared" si="6"/>
        <v>1.2821468309983803</v>
      </c>
    </row>
    <row r="121" spans="3:21">
      <c r="C121">
        <v>2069</v>
      </c>
      <c r="D121">
        <v>523.08900000000006</v>
      </c>
      <c r="S121" s="4">
        <f t="shared" si="4"/>
        <v>1.4181268240339266</v>
      </c>
      <c r="T121" s="4">
        <f t="shared" si="5"/>
        <v>0.90561013574756577</v>
      </c>
      <c r="U121" s="12">
        <f t="shared" si="6"/>
        <v>1.2842700256206285</v>
      </c>
    </row>
    <row r="122" spans="3:21">
      <c r="C122">
        <v>2070</v>
      </c>
      <c r="D122">
        <v>524.30200000000002</v>
      </c>
      <c r="S122" s="4">
        <f t="shared" si="4"/>
        <v>1.4214153614526557</v>
      </c>
      <c r="T122" s="4">
        <f t="shared" si="5"/>
        <v>0.90493833712832794</v>
      </c>
      <c r="U122" s="12">
        <f t="shared" si="6"/>
        <v>1.2862932535616274</v>
      </c>
    </row>
    <row r="123" spans="3:21">
      <c r="C123">
        <v>2071</v>
      </c>
      <c r="D123">
        <v>525.45100000000002</v>
      </c>
      <c r="S123" s="4">
        <f t="shared" si="4"/>
        <v>1.4245303898896875</v>
      </c>
      <c r="T123" s="4">
        <f t="shared" si="5"/>
        <v>0.90430290234400745</v>
      </c>
      <c r="U123" s="12">
        <f t="shared" si="6"/>
        <v>1.288206966054485</v>
      </c>
    </row>
    <row r="124" spans="3:21">
      <c r="C124">
        <v>2072</v>
      </c>
      <c r="D124">
        <v>526.50900000000001</v>
      </c>
      <c r="S124" s="4">
        <f t="shared" si="4"/>
        <v>1.4273987102433685</v>
      </c>
      <c r="T124" s="4">
        <f t="shared" si="5"/>
        <v>0.9037185822129038</v>
      </c>
      <c r="U124" s="12">
        <f t="shared" si="6"/>
        <v>1.2899667386736644</v>
      </c>
    </row>
    <row r="125" spans="3:21">
      <c r="C125">
        <v>2073</v>
      </c>
      <c r="D125">
        <v>527.45699999999999</v>
      </c>
      <c r="S125" s="4">
        <f t="shared" si="4"/>
        <v>1.4299688120347578</v>
      </c>
      <c r="T125" s="4">
        <f t="shared" si="5"/>
        <v>0.90319565477057895</v>
      </c>
      <c r="U125" s="12">
        <f t="shared" si="6"/>
        <v>1.2915416174872401</v>
      </c>
    </row>
    <row r="126" spans="3:21">
      <c r="C126">
        <v>2074</v>
      </c>
      <c r="D126">
        <v>528.29600000000005</v>
      </c>
      <c r="S126" s="4">
        <f t="shared" si="4"/>
        <v>1.432243406341694</v>
      </c>
      <c r="T126" s="4">
        <f t="shared" si="5"/>
        <v>0.90273335749368766</v>
      </c>
      <c r="U126" s="12">
        <f t="shared" si="6"/>
        <v>1.2929338989550334</v>
      </c>
    </row>
    <row r="127" spans="3:21">
      <c r="C127">
        <v>2075</v>
      </c>
      <c r="D127">
        <v>529.02700000000004</v>
      </c>
      <c r="S127" s="4">
        <f t="shared" si="4"/>
        <v>1.4342252042420163</v>
      </c>
      <c r="T127" s="4">
        <f t="shared" si="5"/>
        <v>0.90233095490290616</v>
      </c>
      <c r="U127" s="12">
        <f t="shared" si="6"/>
        <v>1.2941457980895141</v>
      </c>
    </row>
    <row r="128" spans="3:21">
      <c r="C128">
        <v>2076</v>
      </c>
      <c r="D128">
        <v>529.64300000000003</v>
      </c>
      <c r="S128" s="4">
        <f t="shared" si="4"/>
        <v>1.4358952281908515</v>
      </c>
      <c r="T128" s="4">
        <f t="shared" si="5"/>
        <v>0.90199213620899776</v>
      </c>
      <c r="U128" s="12">
        <f t="shared" si="6"/>
        <v>1.2951662042481724</v>
      </c>
    </row>
    <row r="129" spans="3:21">
      <c r="C129">
        <v>2077</v>
      </c>
      <c r="D129">
        <v>530.14400000000001</v>
      </c>
      <c r="S129" s="4">
        <f t="shared" si="4"/>
        <v>1.4372534781881994</v>
      </c>
      <c r="T129" s="4">
        <f t="shared" si="5"/>
        <v>0.90171675857604183</v>
      </c>
      <c r="U129" s="12">
        <f t="shared" si="6"/>
        <v>1.295995547604005</v>
      </c>
    </row>
    <row r="130" spans="3:21">
      <c r="C130">
        <v>2078</v>
      </c>
      <c r="D130">
        <v>530.553</v>
      </c>
      <c r="S130" s="4">
        <f t="shared" si="4"/>
        <v>1.4383623090243578</v>
      </c>
      <c r="T130" s="4">
        <f t="shared" si="5"/>
        <v>0.90149207392458475</v>
      </c>
      <c r="U130" s="12">
        <f t="shared" si="6"/>
        <v>1.2966722210173227</v>
      </c>
    </row>
    <row r="131" spans="3:21">
      <c r="C131">
        <v>2079</v>
      </c>
      <c r="D131">
        <v>530.88300000000004</v>
      </c>
      <c r="S131" s="4">
        <f t="shared" ref="S131:S151" si="7">(D131-(20.9/(2*$R$2)))/(368.86-(20.9/(2*$R$2)))</f>
        <v>1.4392569647112339</v>
      </c>
      <c r="T131" s="4">
        <f t="shared" ref="T131:T151" si="8">($P$2*(1+($O$2/$Q$2))+$N$2)/($P$2*(1+($O$2/$Q$2))+D131)</f>
        <v>0.90131086962204732</v>
      </c>
      <c r="U131" s="12">
        <f t="shared" ref="U131:U151" si="9">S131*T131</f>
        <v>1.2972179464734706</v>
      </c>
    </row>
    <row r="132" spans="3:21">
      <c r="C132">
        <v>2080</v>
      </c>
      <c r="D132">
        <v>531.13800000000003</v>
      </c>
      <c r="S132" s="4">
        <f t="shared" si="7"/>
        <v>1.4399482895601836</v>
      </c>
      <c r="T132" s="4">
        <f t="shared" si="8"/>
        <v>0.90117089800121175</v>
      </c>
      <c r="U132" s="12">
        <f t="shared" si="9"/>
        <v>1.2976394931782596</v>
      </c>
    </row>
    <row r="133" spans="3:21">
      <c r="C133">
        <v>2081</v>
      </c>
      <c r="D133">
        <v>531.31899999999996</v>
      </c>
      <c r="S133" s="4">
        <f t="shared" si="7"/>
        <v>1.4404389946490457</v>
      </c>
      <c r="T133" s="4">
        <f t="shared" si="8"/>
        <v>0.90107157197385523</v>
      </c>
      <c r="U133" s="12">
        <f t="shared" si="9"/>
        <v>1.2979386292408552</v>
      </c>
    </row>
    <row r="134" spans="3:21">
      <c r="C134">
        <v>2082</v>
      </c>
      <c r="D134">
        <v>531.49</v>
      </c>
      <c r="S134" s="4">
        <f t="shared" si="7"/>
        <v>1.4409025889595179</v>
      </c>
      <c r="T134" s="4">
        <f t="shared" si="8"/>
        <v>0.90097775368432487</v>
      </c>
      <c r="U134" s="12">
        <f t="shared" si="9"/>
        <v>1.2982211778786745</v>
      </c>
    </row>
    <row r="135" spans="3:21">
      <c r="C135">
        <v>2083</v>
      </c>
      <c r="D135">
        <v>531.702</v>
      </c>
      <c r="S135" s="4">
        <f t="shared" si="7"/>
        <v>1.4414773374613896</v>
      </c>
      <c r="T135" s="4">
        <f t="shared" si="8"/>
        <v>0.90086146807188072</v>
      </c>
      <c r="U135" s="12">
        <f t="shared" si="9"/>
        <v>1.2985713904178133</v>
      </c>
    </row>
    <row r="136" spans="3:21">
      <c r="C136">
        <v>2084</v>
      </c>
      <c r="D136">
        <v>531.94200000000001</v>
      </c>
      <c r="S136" s="4">
        <f t="shared" si="7"/>
        <v>1.442127996142754</v>
      </c>
      <c r="T136" s="4">
        <f t="shared" si="8"/>
        <v>0.90072986020265144</v>
      </c>
      <c r="U136" s="12">
        <f t="shared" si="9"/>
        <v>1.2989677483599926</v>
      </c>
    </row>
    <row r="137" spans="3:21">
      <c r="C137">
        <v>2085</v>
      </c>
      <c r="D137">
        <v>532.20500000000004</v>
      </c>
      <c r="S137" s="4">
        <f t="shared" si="7"/>
        <v>1.442841009614416</v>
      </c>
      <c r="T137" s="4">
        <f t="shared" si="8"/>
        <v>0.90058568406330475</v>
      </c>
      <c r="U137" s="12">
        <f t="shared" si="9"/>
        <v>1.2994019576381881</v>
      </c>
    </row>
    <row r="138" spans="3:21">
      <c r="C138">
        <v>2086</v>
      </c>
      <c r="D138">
        <v>532.48699999999997</v>
      </c>
      <c r="S138" s="4">
        <f t="shared" si="7"/>
        <v>1.4436055335650189</v>
      </c>
      <c r="T138" s="4">
        <f t="shared" si="8"/>
        <v>0.90043114342587804</v>
      </c>
      <c r="U138" s="12">
        <f t="shared" si="9"/>
        <v>1.2998673812438748</v>
      </c>
    </row>
    <row r="139" spans="3:21">
      <c r="C139">
        <v>2087</v>
      </c>
      <c r="D139">
        <v>532.77599999999995</v>
      </c>
      <c r="S139" s="4">
        <f t="shared" si="7"/>
        <v>1.4443890350604951</v>
      </c>
      <c r="T139" s="4">
        <f t="shared" si="8"/>
        <v>0.9002728216932292</v>
      </c>
      <c r="U139" s="12">
        <f t="shared" si="9"/>
        <v>1.3003441922166725</v>
      </c>
    </row>
    <row r="140" spans="3:21">
      <c r="C140">
        <v>2088</v>
      </c>
      <c r="D140">
        <v>533.07000000000005</v>
      </c>
      <c r="S140" s="4">
        <f t="shared" si="7"/>
        <v>1.4451860919451667</v>
      </c>
      <c r="T140" s="4">
        <f t="shared" si="8"/>
        <v>0.90011181794826955</v>
      </c>
      <c r="U140" s="12">
        <f t="shared" si="9"/>
        <v>1.300829080494319</v>
      </c>
    </row>
    <row r="141" spans="3:21">
      <c r="C141">
        <v>2089</v>
      </c>
      <c r="D141">
        <v>533.38800000000003</v>
      </c>
      <c r="S141" s="4">
        <f t="shared" si="7"/>
        <v>1.4460482146979743</v>
      </c>
      <c r="T141" s="4">
        <f t="shared" si="8"/>
        <v>0.89993773585876535</v>
      </c>
      <c r="U141" s="12">
        <f t="shared" si="9"/>
        <v>1.3013533562779047</v>
      </c>
    </row>
    <row r="142" spans="3:21">
      <c r="C142">
        <v>2090</v>
      </c>
      <c r="D142">
        <v>533.74099999999999</v>
      </c>
      <c r="S142" s="4">
        <f t="shared" si="7"/>
        <v>1.4470052251751475</v>
      </c>
      <c r="T142" s="4">
        <f t="shared" si="8"/>
        <v>0.89974457263355412</v>
      </c>
      <c r="U142" s="12">
        <f t="shared" si="9"/>
        <v>1.3019350979237327</v>
      </c>
    </row>
    <row r="143" spans="3:21">
      <c r="C143">
        <v>2091</v>
      </c>
      <c r="D143">
        <v>534.13099999999997</v>
      </c>
      <c r="S143" s="4">
        <f t="shared" si="7"/>
        <v>1.4480625455323646</v>
      </c>
      <c r="T143" s="4">
        <f t="shared" si="8"/>
        <v>0.89953125922921318</v>
      </c>
      <c r="U143" s="12">
        <f t="shared" si="9"/>
        <v>1.3025775250253877</v>
      </c>
    </row>
    <row r="144" spans="3:21">
      <c r="C144">
        <v>2092</v>
      </c>
      <c r="D144">
        <v>534.55799999999999</v>
      </c>
      <c r="S144" s="4">
        <f t="shared" si="7"/>
        <v>1.4492201757696255</v>
      </c>
      <c r="T144" s="4">
        <f t="shared" si="8"/>
        <v>0.89929782436383154</v>
      </c>
      <c r="U144" s="12">
        <f t="shared" si="9"/>
        <v>1.3032805510937937</v>
      </c>
    </row>
    <row r="145" spans="3:21">
      <c r="C145">
        <v>2093</v>
      </c>
      <c r="D145">
        <v>535.01099999999997</v>
      </c>
      <c r="S145" s="4">
        <f t="shared" si="7"/>
        <v>1.4504482940307006</v>
      </c>
      <c r="T145" s="4">
        <f t="shared" si="8"/>
        <v>0.89905030807588948</v>
      </c>
      <c r="U145" s="12">
        <f t="shared" si="9"/>
        <v>1.3040259855964498</v>
      </c>
    </row>
    <row r="146" spans="3:21">
      <c r="C146">
        <v>2094</v>
      </c>
      <c r="D146">
        <v>535.48</v>
      </c>
      <c r="S146" s="4">
        <f t="shared" si="7"/>
        <v>1.4517197895372003</v>
      </c>
      <c r="T146" s="4">
        <f t="shared" si="8"/>
        <v>0.89879419300261332</v>
      </c>
      <c r="U146" s="12">
        <f t="shared" si="9"/>
        <v>1.3047973167030116</v>
      </c>
    </row>
    <row r="147" spans="3:21">
      <c r="C147">
        <v>2095</v>
      </c>
      <c r="D147">
        <v>535.95500000000004</v>
      </c>
      <c r="S147" s="4">
        <f t="shared" si="7"/>
        <v>1.4530075515107339</v>
      </c>
      <c r="T147" s="4">
        <f t="shared" si="8"/>
        <v>0.89853495009359108</v>
      </c>
      <c r="U147" s="12">
        <f t="shared" si="9"/>
        <v>1.3055780677823083</v>
      </c>
    </row>
    <row r="148" spans="3:21">
      <c r="C148">
        <v>2096</v>
      </c>
      <c r="D148">
        <v>536.43499999999995</v>
      </c>
      <c r="S148" s="4">
        <f t="shared" si="7"/>
        <v>1.4543088688734624</v>
      </c>
      <c r="T148" s="4">
        <f t="shared" si="8"/>
        <v>0.89827313018615951</v>
      </c>
      <c r="U148" s="12">
        <f t="shared" si="9"/>
        <v>1.306366579900458</v>
      </c>
    </row>
    <row r="149" spans="3:21">
      <c r="C149">
        <v>2097</v>
      </c>
      <c r="D149">
        <v>536.91999999999996</v>
      </c>
      <c r="S149" s="4">
        <f t="shared" si="7"/>
        <v>1.4556237416253861</v>
      </c>
      <c r="T149" s="4">
        <f t="shared" si="8"/>
        <v>0.89800873791572988</v>
      </c>
      <c r="U149" s="12">
        <f t="shared" si="9"/>
        <v>1.3071628390971854</v>
      </c>
    </row>
    <row r="150" spans="3:21">
      <c r="C150">
        <v>2098</v>
      </c>
      <c r="D150">
        <v>537.399</v>
      </c>
      <c r="S150" s="4">
        <f t="shared" si="7"/>
        <v>1.456922347910276</v>
      </c>
      <c r="T150" s="4">
        <f t="shared" si="8"/>
        <v>0.89774776919611476</v>
      </c>
      <c r="U150" s="12">
        <f t="shared" si="9"/>
        <v>1.3079487877284159</v>
      </c>
    </row>
    <row r="151" spans="3:21">
      <c r="C151">
        <v>2099</v>
      </c>
      <c r="D151">
        <v>537.87099999999998</v>
      </c>
      <c r="S151" s="4">
        <f t="shared" si="7"/>
        <v>1.4582019766502925</v>
      </c>
      <c r="T151" s="4">
        <f t="shared" si="8"/>
        <v>0.89749076254373572</v>
      </c>
      <c r="U151" s="12">
        <f t="shared" si="9"/>
        <v>1.3087228039666536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51"/>
  <sheetViews>
    <sheetView topLeftCell="A142" workbookViewId="0">
      <selection activeCell="B1" sqref="B1:B1048576"/>
    </sheetView>
  </sheetViews>
  <sheetFormatPr defaultRowHeight="15"/>
  <cols>
    <col min="1" max="1" width="5" bestFit="1" customWidth="1"/>
    <col min="2" max="2" width="9.5703125" bestFit="1" customWidth="1"/>
  </cols>
  <sheetData>
    <row r="1" spans="1:2">
      <c r="A1" t="s">
        <v>13</v>
      </c>
      <c r="B1" t="s">
        <v>23</v>
      </c>
    </row>
    <row r="2" spans="1:2">
      <c r="A2">
        <v>1950</v>
      </c>
      <c r="B2">
        <v>310.75</v>
      </c>
    </row>
    <row r="3" spans="1:2">
      <c r="A3">
        <v>1951</v>
      </c>
      <c r="B3">
        <v>311.10000000000002</v>
      </c>
    </row>
    <row r="4" spans="1:2">
      <c r="A4">
        <v>1952</v>
      </c>
      <c r="B4">
        <v>311.5</v>
      </c>
    </row>
    <row r="5" spans="1:2">
      <c r="A5">
        <v>1953</v>
      </c>
      <c r="B5">
        <v>311.92500000000001</v>
      </c>
    </row>
    <row r="6" spans="1:2">
      <c r="A6">
        <v>1954</v>
      </c>
      <c r="B6">
        <v>312.42500000000001</v>
      </c>
    </row>
    <row r="7" spans="1:2">
      <c r="A7">
        <v>1955</v>
      </c>
      <c r="B7">
        <v>313</v>
      </c>
    </row>
    <row r="8" spans="1:2">
      <c r="A8">
        <v>1956</v>
      </c>
      <c r="B8">
        <v>313.60000000000002</v>
      </c>
    </row>
    <row r="9" spans="1:2">
      <c r="A9">
        <v>1957</v>
      </c>
      <c r="B9">
        <v>314.22500000000002</v>
      </c>
    </row>
    <row r="10" spans="1:2">
      <c r="A10">
        <v>1958</v>
      </c>
      <c r="B10">
        <v>314.84800000000001</v>
      </c>
    </row>
    <row r="11" spans="1:2">
      <c r="A11">
        <v>1959</v>
      </c>
      <c r="B11">
        <v>315.5</v>
      </c>
    </row>
    <row r="12" spans="1:2">
      <c r="A12">
        <v>1960</v>
      </c>
      <c r="B12">
        <v>316.27300000000002</v>
      </c>
    </row>
    <row r="13" spans="1:2">
      <c r="A13">
        <v>1961</v>
      </c>
      <c r="B13">
        <v>317.07499999999999</v>
      </c>
    </row>
    <row r="14" spans="1:2">
      <c r="A14">
        <v>1962</v>
      </c>
      <c r="B14">
        <v>317.79500000000002</v>
      </c>
    </row>
    <row r="15" spans="1:2">
      <c r="A15">
        <v>1963</v>
      </c>
      <c r="B15">
        <v>318.39800000000002</v>
      </c>
    </row>
    <row r="16" spans="1:2">
      <c r="A16">
        <v>1964</v>
      </c>
      <c r="B16">
        <v>318.92500000000001</v>
      </c>
    </row>
    <row r="17" spans="1:2">
      <c r="A17">
        <v>1965</v>
      </c>
      <c r="B17">
        <v>319.64800000000002</v>
      </c>
    </row>
    <row r="18" spans="1:2">
      <c r="A18">
        <v>1966</v>
      </c>
      <c r="B18">
        <v>320.64800000000002</v>
      </c>
    </row>
    <row r="19" spans="1:2">
      <c r="A19">
        <v>1967</v>
      </c>
      <c r="B19">
        <v>321.60500000000002</v>
      </c>
    </row>
    <row r="20" spans="1:2">
      <c r="A20">
        <v>1968</v>
      </c>
      <c r="B20">
        <v>322.63499999999999</v>
      </c>
    </row>
    <row r="21" spans="1:2">
      <c r="A21">
        <v>1969</v>
      </c>
      <c r="B21">
        <v>323.90300000000002</v>
      </c>
    </row>
    <row r="22" spans="1:2">
      <c r="A22">
        <v>1970</v>
      </c>
      <c r="B22">
        <v>324.98500000000001</v>
      </c>
    </row>
    <row r="23" spans="1:2">
      <c r="A23">
        <v>1971</v>
      </c>
      <c r="B23">
        <v>325.85500000000002</v>
      </c>
    </row>
    <row r="24" spans="1:2">
      <c r="A24">
        <v>1972</v>
      </c>
      <c r="B24">
        <v>327.14</v>
      </c>
    </row>
    <row r="25" spans="1:2">
      <c r="A25">
        <v>1973</v>
      </c>
      <c r="B25">
        <v>328.678</v>
      </c>
    </row>
    <row r="26" spans="1:2">
      <c r="A26">
        <v>1974</v>
      </c>
      <c r="B26">
        <v>329.74299999999999</v>
      </c>
    </row>
    <row r="27" spans="1:2">
      <c r="A27">
        <v>1975</v>
      </c>
      <c r="B27">
        <v>330.58499999999998</v>
      </c>
    </row>
    <row r="28" spans="1:2">
      <c r="A28">
        <v>1976</v>
      </c>
      <c r="B28">
        <v>331.74799999999999</v>
      </c>
    </row>
    <row r="29" spans="1:2">
      <c r="A29">
        <v>1977</v>
      </c>
      <c r="B29">
        <v>333.27300000000002</v>
      </c>
    </row>
    <row r="30" spans="1:2">
      <c r="A30">
        <v>1978</v>
      </c>
      <c r="B30">
        <v>334.84800000000001</v>
      </c>
    </row>
    <row r="31" spans="1:2">
      <c r="A31">
        <v>1979</v>
      </c>
      <c r="B31">
        <v>336.52499999999998</v>
      </c>
    </row>
    <row r="32" spans="1:2">
      <c r="A32">
        <v>1980</v>
      </c>
      <c r="B32">
        <v>338.36</v>
      </c>
    </row>
    <row r="33" spans="1:2">
      <c r="A33">
        <v>1981</v>
      </c>
      <c r="B33">
        <v>339.72800000000001</v>
      </c>
    </row>
    <row r="34" spans="1:2">
      <c r="A34">
        <v>1982</v>
      </c>
      <c r="B34">
        <v>340.79300000000001</v>
      </c>
    </row>
    <row r="35" spans="1:2">
      <c r="A35">
        <v>1983</v>
      </c>
      <c r="B35">
        <v>342.19799999999998</v>
      </c>
    </row>
    <row r="36" spans="1:2">
      <c r="A36">
        <v>1984</v>
      </c>
      <c r="B36">
        <v>343.78300000000002</v>
      </c>
    </row>
    <row r="37" spans="1:2">
      <c r="A37">
        <v>1985</v>
      </c>
      <c r="B37">
        <v>345.28300000000002</v>
      </c>
    </row>
    <row r="38" spans="1:2">
      <c r="A38">
        <v>1986</v>
      </c>
      <c r="B38">
        <v>346.798</v>
      </c>
    </row>
    <row r="39" spans="1:2">
      <c r="A39">
        <v>1987</v>
      </c>
      <c r="B39">
        <v>348.64499999999998</v>
      </c>
    </row>
    <row r="40" spans="1:2">
      <c r="A40">
        <v>1988</v>
      </c>
      <c r="B40">
        <v>350.738</v>
      </c>
    </row>
    <row r="41" spans="1:2">
      <c r="A41">
        <v>1989</v>
      </c>
      <c r="B41">
        <v>352.488</v>
      </c>
    </row>
    <row r="42" spans="1:2">
      <c r="A42">
        <v>1990</v>
      </c>
      <c r="B42">
        <v>353.85500000000002</v>
      </c>
    </row>
    <row r="43" spans="1:2">
      <c r="A43">
        <v>1991</v>
      </c>
      <c r="B43">
        <v>355.01799999999997</v>
      </c>
    </row>
    <row r="44" spans="1:2">
      <c r="A44">
        <v>1992</v>
      </c>
      <c r="B44">
        <v>355.88499999999999</v>
      </c>
    </row>
    <row r="45" spans="1:2">
      <c r="A45">
        <v>1993</v>
      </c>
      <c r="B45">
        <v>356.77800000000002</v>
      </c>
    </row>
    <row r="46" spans="1:2">
      <c r="A46">
        <v>1994</v>
      </c>
      <c r="B46">
        <v>358.12799999999999</v>
      </c>
    </row>
    <row r="47" spans="1:2">
      <c r="A47">
        <v>1995</v>
      </c>
      <c r="B47">
        <v>359.83800000000002</v>
      </c>
    </row>
    <row r="48" spans="1:2">
      <c r="A48">
        <v>1996</v>
      </c>
      <c r="B48">
        <v>361.46300000000002</v>
      </c>
    </row>
    <row r="49" spans="1:2">
      <c r="A49">
        <v>1997</v>
      </c>
      <c r="B49">
        <v>363.15499999999997</v>
      </c>
    </row>
    <row r="50" spans="1:2">
      <c r="A50">
        <v>1998</v>
      </c>
      <c r="B50">
        <v>365.32299999999998</v>
      </c>
    </row>
    <row r="51" spans="1:2">
      <c r="A51">
        <v>1999</v>
      </c>
      <c r="B51">
        <v>367.34800000000001</v>
      </c>
    </row>
    <row r="52" spans="1:2">
      <c r="A52">
        <v>2000</v>
      </c>
      <c r="B52">
        <v>368.86500000000001</v>
      </c>
    </row>
    <row r="53" spans="1:2">
      <c r="A53">
        <v>2001</v>
      </c>
      <c r="B53">
        <v>370.46800000000002</v>
      </c>
    </row>
    <row r="54" spans="1:2">
      <c r="A54">
        <v>2002</v>
      </c>
      <c r="B54">
        <v>372.52300000000002</v>
      </c>
    </row>
    <row r="55" spans="1:2">
      <c r="A55">
        <v>2003</v>
      </c>
      <c r="B55">
        <v>374.76</v>
      </c>
    </row>
    <row r="56" spans="1:2">
      <c r="A56">
        <v>2004</v>
      </c>
      <c r="B56">
        <v>376.81299999999999</v>
      </c>
    </row>
    <row r="57" spans="1:2">
      <c r="A57">
        <v>2005</v>
      </c>
      <c r="B57">
        <v>378.81299999999999</v>
      </c>
    </row>
    <row r="58" spans="1:2">
      <c r="A58">
        <v>2006</v>
      </c>
      <c r="B58">
        <v>380.82799999999997</v>
      </c>
    </row>
    <row r="59" spans="1:2">
      <c r="A59">
        <v>2007</v>
      </c>
      <c r="B59">
        <v>382.77800000000002</v>
      </c>
    </row>
    <row r="60" spans="1:2">
      <c r="A60">
        <v>2008</v>
      </c>
      <c r="B60">
        <v>384.8</v>
      </c>
    </row>
    <row r="61" spans="1:2">
      <c r="A61">
        <v>2009</v>
      </c>
      <c r="B61">
        <v>387.012</v>
      </c>
    </row>
    <row r="62" spans="1:2">
      <c r="A62">
        <v>2010</v>
      </c>
      <c r="B62">
        <v>389.32400000000001</v>
      </c>
    </row>
    <row r="63" spans="1:2">
      <c r="A63">
        <v>2011</v>
      </c>
      <c r="B63">
        <v>391.63799999999998</v>
      </c>
    </row>
    <row r="64" spans="1:2">
      <c r="A64">
        <v>2012</v>
      </c>
      <c r="B64">
        <v>394.00900000000001</v>
      </c>
    </row>
    <row r="65" spans="1:2">
      <c r="A65">
        <v>2013</v>
      </c>
      <c r="B65">
        <v>396.464</v>
      </c>
    </row>
    <row r="66" spans="1:2">
      <c r="A66">
        <v>2014</v>
      </c>
      <c r="B66">
        <v>397.76400000000001</v>
      </c>
    </row>
    <row r="67" spans="1:2">
      <c r="A67">
        <v>2015</v>
      </c>
      <c r="B67">
        <v>399.96600000000001</v>
      </c>
    </row>
    <row r="68" spans="1:2">
      <c r="A68">
        <v>2016</v>
      </c>
      <c r="B68">
        <v>402.18400000000003</v>
      </c>
    </row>
    <row r="69" spans="1:2">
      <c r="A69">
        <v>2017</v>
      </c>
      <c r="B69">
        <v>404.411</v>
      </c>
    </row>
    <row r="70" spans="1:2">
      <c r="A70">
        <v>2018</v>
      </c>
      <c r="B70">
        <v>406.64299999999997</v>
      </c>
    </row>
    <row r="71" spans="1:2">
      <c r="A71">
        <v>2019</v>
      </c>
      <c r="B71">
        <v>408.88200000000001</v>
      </c>
    </row>
    <row r="72" spans="1:2">
      <c r="A72">
        <v>2020</v>
      </c>
      <c r="B72">
        <v>411.12900000000002</v>
      </c>
    </row>
    <row r="73" spans="1:2">
      <c r="A73">
        <v>2021</v>
      </c>
      <c r="B73">
        <v>413.37799999999999</v>
      </c>
    </row>
    <row r="74" spans="1:2">
      <c r="A74">
        <v>2022</v>
      </c>
      <c r="B74">
        <v>415.63900000000001</v>
      </c>
    </row>
    <row r="75" spans="1:2">
      <c r="A75">
        <v>2023</v>
      </c>
      <c r="B75">
        <v>417.93599999999998</v>
      </c>
    </row>
    <row r="76" spans="1:2">
      <c r="A76">
        <v>2024</v>
      </c>
      <c r="B76">
        <v>420.274</v>
      </c>
    </row>
    <row r="77" spans="1:2">
      <c r="A77">
        <v>2025</v>
      </c>
      <c r="B77">
        <v>422.65600000000001</v>
      </c>
    </row>
    <row r="78" spans="1:2">
      <c r="A78">
        <v>2026</v>
      </c>
      <c r="B78">
        <v>425.08</v>
      </c>
    </row>
    <row r="79" spans="1:2">
      <c r="A79">
        <v>2027</v>
      </c>
      <c r="B79">
        <v>427.53800000000001</v>
      </c>
    </row>
    <row r="80" spans="1:2">
      <c r="A80">
        <v>2028</v>
      </c>
      <c r="B80">
        <v>430.02100000000002</v>
      </c>
    </row>
    <row r="81" spans="1:2">
      <c r="A81">
        <v>2029</v>
      </c>
      <c r="B81">
        <v>432.52300000000002</v>
      </c>
    </row>
    <row r="82" spans="1:2">
      <c r="A82">
        <v>2030</v>
      </c>
      <c r="B82">
        <v>435.04599999999999</v>
      </c>
    </row>
    <row r="83" spans="1:2">
      <c r="A83">
        <v>2031</v>
      </c>
      <c r="B83">
        <v>437.589</v>
      </c>
    </row>
    <row r="84" spans="1:2">
      <c r="A84">
        <v>2032</v>
      </c>
      <c r="B84">
        <v>440.13099999999997</v>
      </c>
    </row>
    <row r="85" spans="1:2">
      <c r="A85">
        <v>2033</v>
      </c>
      <c r="B85">
        <v>442.66399999999999</v>
      </c>
    </row>
    <row r="86" spans="1:2">
      <c r="A86">
        <v>2034</v>
      </c>
      <c r="B86">
        <v>445.20699999999999</v>
      </c>
    </row>
    <row r="87" spans="1:2">
      <c r="A87">
        <v>2035</v>
      </c>
      <c r="B87">
        <v>447.77</v>
      </c>
    </row>
    <row r="88" spans="1:2">
      <c r="A88">
        <v>2036</v>
      </c>
      <c r="B88">
        <v>450.35500000000002</v>
      </c>
    </row>
    <row r="89" spans="1:2">
      <c r="A89">
        <v>2037</v>
      </c>
      <c r="B89">
        <v>452.96300000000002</v>
      </c>
    </row>
    <row r="90" spans="1:2">
      <c r="A90">
        <v>2038</v>
      </c>
      <c r="B90">
        <v>455.58600000000001</v>
      </c>
    </row>
    <row r="91" spans="1:2">
      <c r="A91">
        <v>2039</v>
      </c>
      <c r="B91">
        <v>458.21499999999997</v>
      </c>
    </row>
    <row r="92" spans="1:2">
      <c r="A92">
        <v>2040</v>
      </c>
      <c r="B92">
        <v>460.84500000000003</v>
      </c>
    </row>
    <row r="93" spans="1:2">
      <c r="A93">
        <v>2041</v>
      </c>
      <c r="B93">
        <v>463.47500000000002</v>
      </c>
    </row>
    <row r="94" spans="1:2">
      <c r="A94">
        <v>2042</v>
      </c>
      <c r="B94">
        <v>466.09300000000002</v>
      </c>
    </row>
    <row r="95" spans="1:2">
      <c r="A95">
        <v>2043</v>
      </c>
      <c r="B95">
        <v>468.678</v>
      </c>
    </row>
    <row r="96" spans="1:2">
      <c r="A96">
        <v>2044</v>
      </c>
      <c r="B96">
        <v>471.23399999999998</v>
      </c>
    </row>
    <row r="97" spans="1:2">
      <c r="A97">
        <v>2045</v>
      </c>
      <c r="B97">
        <v>473.78</v>
      </c>
    </row>
    <row r="98" spans="1:2">
      <c r="A98">
        <v>2046</v>
      </c>
      <c r="B98">
        <v>476.32799999999997</v>
      </c>
    </row>
    <row r="99" spans="1:2">
      <c r="A99">
        <v>2047</v>
      </c>
      <c r="B99">
        <v>478.88099999999997</v>
      </c>
    </row>
    <row r="100" spans="1:2">
      <c r="A100">
        <v>2048</v>
      </c>
      <c r="B100">
        <v>481.43799999999999</v>
      </c>
    </row>
    <row r="101" spans="1:2">
      <c r="A101">
        <v>2049</v>
      </c>
      <c r="B101">
        <v>483.99299999999999</v>
      </c>
    </row>
    <row r="102" spans="1:2">
      <c r="A102">
        <v>2050</v>
      </c>
      <c r="B102">
        <v>486.53500000000003</v>
      </c>
    </row>
    <row r="103" spans="1:2">
      <c r="A103">
        <v>2051</v>
      </c>
      <c r="B103">
        <v>489.06</v>
      </c>
    </row>
    <row r="104" spans="1:2">
      <c r="A104">
        <v>2052</v>
      </c>
      <c r="B104">
        <v>491.536</v>
      </c>
    </row>
    <row r="105" spans="1:2">
      <c r="A105">
        <v>2053</v>
      </c>
      <c r="B105">
        <v>493.93200000000002</v>
      </c>
    </row>
    <row r="106" spans="1:2">
      <c r="A106">
        <v>2054</v>
      </c>
      <c r="B106">
        <v>496.24400000000003</v>
      </c>
    </row>
    <row r="107" spans="1:2">
      <c r="A107">
        <v>2055</v>
      </c>
      <c r="B107">
        <v>498.47399999999999</v>
      </c>
    </row>
    <row r="108" spans="1:2">
      <c r="A108">
        <v>2056</v>
      </c>
      <c r="B108">
        <v>500.64499999999998</v>
      </c>
    </row>
    <row r="109" spans="1:2">
      <c r="A109">
        <v>2057</v>
      </c>
      <c r="B109">
        <v>502.76799999999997</v>
      </c>
    </row>
    <row r="110" spans="1:2">
      <c r="A110">
        <v>2058</v>
      </c>
      <c r="B110">
        <v>504.84699999999998</v>
      </c>
    </row>
    <row r="111" spans="1:2">
      <c r="A111">
        <v>2059</v>
      </c>
      <c r="B111">
        <v>506.88400000000001</v>
      </c>
    </row>
    <row r="112" spans="1:2">
      <c r="A112">
        <v>2060</v>
      </c>
      <c r="B112">
        <v>508.87099999999998</v>
      </c>
    </row>
    <row r="113" spans="1:2">
      <c r="A113">
        <v>2061</v>
      </c>
      <c r="B113">
        <v>510.79899999999998</v>
      </c>
    </row>
    <row r="114" spans="1:2">
      <c r="A114">
        <v>2062</v>
      </c>
      <c r="B114">
        <v>512.64700000000005</v>
      </c>
    </row>
    <row r="115" spans="1:2">
      <c r="A115">
        <v>2063</v>
      </c>
      <c r="B115">
        <v>514.40200000000004</v>
      </c>
    </row>
    <row r="116" spans="1:2">
      <c r="A116">
        <v>2064</v>
      </c>
      <c r="B116">
        <v>516.06500000000005</v>
      </c>
    </row>
    <row r="117" spans="1:2">
      <c r="A117">
        <v>2065</v>
      </c>
      <c r="B117">
        <v>517.62900000000002</v>
      </c>
    </row>
    <row r="118" spans="1:2">
      <c r="A118">
        <v>2066</v>
      </c>
      <c r="B118">
        <v>519.096</v>
      </c>
    </row>
    <row r="119" spans="1:2">
      <c r="A119">
        <v>2067</v>
      </c>
      <c r="B119">
        <v>520.48800000000006</v>
      </c>
    </row>
    <row r="120" spans="1:2">
      <c r="A120">
        <v>2068</v>
      </c>
      <c r="B120">
        <v>521.81799999999998</v>
      </c>
    </row>
    <row r="121" spans="1:2">
      <c r="A121">
        <v>2069</v>
      </c>
      <c r="B121">
        <v>523.08900000000006</v>
      </c>
    </row>
    <row r="122" spans="1:2">
      <c r="A122">
        <v>2070</v>
      </c>
      <c r="B122">
        <v>524.30200000000002</v>
      </c>
    </row>
    <row r="123" spans="1:2">
      <c r="A123">
        <v>2071</v>
      </c>
      <c r="B123">
        <v>525.45100000000002</v>
      </c>
    </row>
    <row r="124" spans="1:2">
      <c r="A124">
        <v>2072</v>
      </c>
      <c r="B124">
        <v>526.50900000000001</v>
      </c>
    </row>
    <row r="125" spans="1:2">
      <c r="A125">
        <v>2073</v>
      </c>
      <c r="B125">
        <v>527.45699999999999</v>
      </c>
    </row>
    <row r="126" spans="1:2">
      <c r="A126">
        <v>2074</v>
      </c>
      <c r="B126">
        <v>528.29600000000005</v>
      </c>
    </row>
    <row r="127" spans="1:2">
      <c r="A127">
        <v>2075</v>
      </c>
      <c r="B127">
        <v>529.02700000000004</v>
      </c>
    </row>
    <row r="128" spans="1:2">
      <c r="A128">
        <v>2076</v>
      </c>
      <c r="B128">
        <v>529.64300000000003</v>
      </c>
    </row>
    <row r="129" spans="1:2">
      <c r="A129">
        <v>2077</v>
      </c>
      <c r="B129">
        <v>530.14400000000001</v>
      </c>
    </row>
    <row r="130" spans="1:2">
      <c r="A130">
        <v>2078</v>
      </c>
      <c r="B130">
        <v>530.553</v>
      </c>
    </row>
    <row r="131" spans="1:2">
      <c r="A131">
        <v>2079</v>
      </c>
      <c r="B131">
        <v>530.88300000000004</v>
      </c>
    </row>
    <row r="132" spans="1:2">
      <c r="A132">
        <v>2080</v>
      </c>
      <c r="B132">
        <v>531.13800000000003</v>
      </c>
    </row>
    <row r="133" spans="1:2">
      <c r="A133">
        <v>2081</v>
      </c>
      <c r="B133">
        <v>531.31899999999996</v>
      </c>
    </row>
    <row r="134" spans="1:2">
      <c r="A134">
        <v>2082</v>
      </c>
      <c r="B134">
        <v>531.49</v>
      </c>
    </row>
    <row r="135" spans="1:2">
      <c r="A135">
        <v>2083</v>
      </c>
      <c r="B135">
        <v>531.702</v>
      </c>
    </row>
    <row r="136" spans="1:2">
      <c r="A136">
        <v>2084</v>
      </c>
      <c r="B136">
        <v>531.94200000000001</v>
      </c>
    </row>
    <row r="137" spans="1:2">
      <c r="A137">
        <v>2085</v>
      </c>
      <c r="B137">
        <v>532.20500000000004</v>
      </c>
    </row>
    <row r="138" spans="1:2">
      <c r="A138">
        <v>2086</v>
      </c>
      <c r="B138">
        <v>532.48699999999997</v>
      </c>
    </row>
    <row r="139" spans="1:2">
      <c r="A139">
        <v>2087</v>
      </c>
      <c r="B139">
        <v>532.77599999999995</v>
      </c>
    </row>
    <row r="140" spans="1:2">
      <c r="A140">
        <v>2088</v>
      </c>
      <c r="B140">
        <v>533.07000000000005</v>
      </c>
    </row>
    <row r="141" spans="1:2">
      <c r="A141">
        <v>2089</v>
      </c>
      <c r="B141">
        <v>533.38800000000003</v>
      </c>
    </row>
    <row r="142" spans="1:2">
      <c r="A142">
        <v>2090</v>
      </c>
      <c r="B142">
        <v>533.74099999999999</v>
      </c>
    </row>
    <row r="143" spans="1:2">
      <c r="A143">
        <v>2091</v>
      </c>
      <c r="B143">
        <v>534.13099999999997</v>
      </c>
    </row>
    <row r="144" spans="1:2">
      <c r="A144">
        <v>2092</v>
      </c>
      <c r="B144">
        <v>534.55799999999999</v>
      </c>
    </row>
    <row r="145" spans="1:2">
      <c r="A145">
        <v>2093</v>
      </c>
      <c r="B145">
        <v>535.01099999999997</v>
      </c>
    </row>
    <row r="146" spans="1:2">
      <c r="A146">
        <v>2094</v>
      </c>
      <c r="B146">
        <v>535.48</v>
      </c>
    </row>
    <row r="147" spans="1:2">
      <c r="A147">
        <v>2095</v>
      </c>
      <c r="B147">
        <v>535.95500000000004</v>
      </c>
    </row>
    <row r="148" spans="1:2">
      <c r="A148">
        <v>2096</v>
      </c>
      <c r="B148">
        <v>536.43499999999995</v>
      </c>
    </row>
    <row r="149" spans="1:2">
      <c r="A149">
        <v>2097</v>
      </c>
      <c r="B149">
        <v>536.91999999999996</v>
      </c>
    </row>
    <row r="150" spans="1:2">
      <c r="A150">
        <v>2098</v>
      </c>
      <c r="B150">
        <v>537.399</v>
      </c>
    </row>
    <row r="151" spans="1:2">
      <c r="A151">
        <v>2099</v>
      </c>
      <c r="B151">
        <v>537.87099999999998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151"/>
  <sheetViews>
    <sheetView topLeftCell="A142" workbookViewId="0">
      <selection activeCell="U1" sqref="U1:U1048576"/>
    </sheetView>
  </sheetViews>
  <sheetFormatPr defaultRowHeight="15"/>
  <cols>
    <col min="3" max="3" width="5" bestFit="1" customWidth="1"/>
    <col min="4" max="4" width="9.5703125" bestFit="1" customWidth="1"/>
    <col min="8" max="8" width="10" bestFit="1" customWidth="1"/>
    <col min="13" max="13" width="10" bestFit="1" customWidth="1"/>
    <col min="16" max="16" width="10.5703125" style="8" bestFit="1" customWidth="1"/>
    <col min="17" max="17" width="9.5703125" style="9" bestFit="1" customWidth="1"/>
    <col min="18" max="18" width="11.5703125" style="10" bestFit="1" customWidth="1"/>
    <col min="19" max="19" width="14.85546875" style="4" bestFit="1" customWidth="1"/>
    <col min="20" max="20" width="16.7109375" style="4" bestFit="1" customWidth="1"/>
    <col min="21" max="21" width="23" style="12" customWidth="1"/>
  </cols>
  <sheetData>
    <row r="1" spans="1:21">
      <c r="A1" t="s">
        <v>0</v>
      </c>
      <c r="B1" t="s">
        <v>1</v>
      </c>
      <c r="C1" t="s">
        <v>13</v>
      </c>
      <c r="D1" t="s">
        <v>24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5" t="s">
        <v>18</v>
      </c>
      <c r="Q1" s="6" t="s">
        <v>19</v>
      </c>
      <c r="R1" s="7" t="s">
        <v>17</v>
      </c>
      <c r="S1" s="3" t="s">
        <v>15</v>
      </c>
      <c r="T1" s="3" t="s">
        <v>16</v>
      </c>
      <c r="U1" s="11" t="s">
        <v>20</v>
      </c>
    </row>
    <row r="2" spans="1:21">
      <c r="A2">
        <v>1</v>
      </c>
      <c r="B2">
        <f>A2+273.13</f>
        <v>274.13</v>
      </c>
      <c r="C2">
        <v>1950</v>
      </c>
      <c r="D2">
        <v>310.75</v>
      </c>
      <c r="E2">
        <v>8.3143999999999991</v>
      </c>
      <c r="F2">
        <v>59400</v>
      </c>
      <c r="G2" s="1">
        <v>24190000000000</v>
      </c>
      <c r="H2">
        <v>109600</v>
      </c>
      <c r="I2" s="1">
        <v>1.976E+22</v>
      </c>
      <c r="J2">
        <v>13913.5</v>
      </c>
      <c r="K2" s="1">
        <v>8240</v>
      </c>
      <c r="L2">
        <v>-42896.9</v>
      </c>
      <c r="M2">
        <v>7.8700000000000002E-5</v>
      </c>
      <c r="N2">
        <v>368.86</v>
      </c>
      <c r="O2">
        <v>20.9</v>
      </c>
      <c r="P2" s="8">
        <f>$I$2*EXP(-$H$2/($E$2*293.63))</f>
        <v>629.4749303890145</v>
      </c>
      <c r="Q2" s="9">
        <f>$K$2*EXP(-$J$2/($E$2*$B$21))</f>
        <v>27.329060009951217</v>
      </c>
      <c r="R2" s="10">
        <f>$M$2*EXP(-$L$2/($E$2*$B$21))</f>
        <v>3466.9362108017231</v>
      </c>
      <c r="S2" s="4">
        <f>(D2-(20.9/(2*$R$2)))/(368.86-(20.9/(2*$R$2)))</f>
        <v>0.84245926677465666</v>
      </c>
      <c r="T2" s="4">
        <f>($P$2*(1+($O$2/$Q$2))+$N$2)/($P$2*(1+($O$2/$Q$2))+D2)</f>
        <v>1.0408759533781984</v>
      </c>
      <c r="U2" s="12">
        <f>S2*T2</f>
        <v>0.87689559248636872</v>
      </c>
    </row>
    <row r="3" spans="1:21">
      <c r="A3">
        <v>2</v>
      </c>
      <c r="B3">
        <f t="shared" ref="B3:B36" si="0">A3+273.13</f>
        <v>275.13</v>
      </c>
      <c r="C3">
        <v>1951</v>
      </c>
      <c r="D3">
        <v>311.10000000000002</v>
      </c>
      <c r="S3" s="4">
        <f t="shared" ref="S3:S66" si="1">(D3-(20.9/(2*$R$2)))/(368.86-(20.9/(2*$R$2)))</f>
        <v>0.8434081440183131</v>
      </c>
      <c r="T3" s="4">
        <f t="shared" ref="T3:T66" si="2">($P$2*(1+($O$2/$Q$2))+$N$2)/($P$2*(1+($O$2/$Q$2))+D3)</f>
        <v>1.0406197545552751</v>
      </c>
      <c r="U3" s="12">
        <f t="shared" ref="U3:U66" si="3">S3*T3</f>
        <v>0.87766717581825715</v>
      </c>
    </row>
    <row r="4" spans="1:21">
      <c r="A4">
        <v>3</v>
      </c>
      <c r="B4">
        <f t="shared" si="0"/>
        <v>276.13</v>
      </c>
      <c r="C4">
        <v>1952</v>
      </c>
      <c r="D4">
        <v>311.5</v>
      </c>
      <c r="S4" s="4">
        <f t="shared" si="1"/>
        <v>0.84449257515392029</v>
      </c>
      <c r="T4" s="4">
        <f t="shared" si="2"/>
        <v>1.0403271102901976</v>
      </c>
      <c r="U4" s="12">
        <f t="shared" si="3"/>
        <v>0.87854852037140541</v>
      </c>
    </row>
    <row r="5" spans="1:21">
      <c r="A5">
        <v>4</v>
      </c>
      <c r="B5">
        <f t="shared" si="0"/>
        <v>277.13</v>
      </c>
      <c r="C5">
        <v>1953</v>
      </c>
      <c r="D5">
        <v>311.92500000000001</v>
      </c>
      <c r="S5" s="4">
        <f t="shared" si="1"/>
        <v>0.84564478323550296</v>
      </c>
      <c r="T5" s="4">
        <f t="shared" si="2"/>
        <v>1.0400163560524882</v>
      </c>
      <c r="U5" s="12">
        <f t="shared" si="3"/>
        <v>0.87948440597538402</v>
      </c>
    </row>
    <row r="6" spans="1:21">
      <c r="A6">
        <v>5</v>
      </c>
      <c r="B6">
        <f t="shared" si="0"/>
        <v>278.13</v>
      </c>
      <c r="C6">
        <v>1954</v>
      </c>
      <c r="D6">
        <v>312.42500000000001</v>
      </c>
      <c r="S6" s="4">
        <f t="shared" si="1"/>
        <v>0.84700032215501209</v>
      </c>
      <c r="T6" s="4">
        <f t="shared" si="2"/>
        <v>1.0396510004311343</v>
      </c>
      <c r="U6" s="12">
        <f t="shared" si="3"/>
        <v>0.8805847322939514</v>
      </c>
    </row>
    <row r="7" spans="1:21">
      <c r="A7">
        <v>6</v>
      </c>
      <c r="B7">
        <f t="shared" si="0"/>
        <v>279.13</v>
      </c>
      <c r="C7">
        <v>1955</v>
      </c>
      <c r="D7">
        <v>313</v>
      </c>
      <c r="S7" s="4">
        <f t="shared" si="1"/>
        <v>0.84855919191244744</v>
      </c>
      <c r="T7" s="4">
        <f t="shared" si="2"/>
        <v>1.0392311586805449</v>
      </c>
      <c r="U7" s="12">
        <f t="shared" si="3"/>
        <v>0.88184915222019966</v>
      </c>
    </row>
    <row r="8" spans="1:21">
      <c r="A8">
        <v>7</v>
      </c>
      <c r="B8">
        <f t="shared" si="0"/>
        <v>280.13</v>
      </c>
      <c r="C8">
        <v>1956</v>
      </c>
      <c r="D8">
        <v>313.60000000000002</v>
      </c>
      <c r="S8" s="4">
        <f t="shared" si="1"/>
        <v>0.85018583861585839</v>
      </c>
      <c r="T8" s="4">
        <f t="shared" si="2"/>
        <v>1.0387934243124943</v>
      </c>
      <c r="U8" s="12">
        <f t="shared" si="3"/>
        <v>0.88316745859775725</v>
      </c>
    </row>
    <row r="9" spans="1:21">
      <c r="A9">
        <v>8</v>
      </c>
      <c r="B9">
        <f t="shared" si="0"/>
        <v>281.13</v>
      </c>
      <c r="C9">
        <v>1957</v>
      </c>
      <c r="D9">
        <v>314.22500000000002</v>
      </c>
      <c r="S9" s="4">
        <f t="shared" si="1"/>
        <v>0.85188026226524471</v>
      </c>
      <c r="T9" s="4">
        <f t="shared" si="2"/>
        <v>1.038337842963849</v>
      </c>
      <c r="U9" s="12">
        <f t="shared" si="3"/>
        <v>0.88453951398397213</v>
      </c>
    </row>
    <row r="10" spans="1:21">
      <c r="A10">
        <v>9</v>
      </c>
      <c r="B10">
        <f t="shared" si="0"/>
        <v>282.13</v>
      </c>
      <c r="C10">
        <v>1958</v>
      </c>
      <c r="D10">
        <v>314.84800000000001</v>
      </c>
      <c r="S10" s="4">
        <f t="shared" si="1"/>
        <v>0.85356926375895292</v>
      </c>
      <c r="T10" s="4">
        <f t="shared" si="2"/>
        <v>1.0378841169922948</v>
      </c>
      <c r="U10" s="12">
        <f t="shared" si="3"/>
        <v>0.88590598160822398</v>
      </c>
    </row>
    <row r="11" spans="1:21">
      <c r="A11">
        <v>10</v>
      </c>
      <c r="B11">
        <f t="shared" si="0"/>
        <v>283.13</v>
      </c>
      <c r="C11">
        <v>1959</v>
      </c>
      <c r="D11">
        <v>315.5</v>
      </c>
      <c r="S11" s="4">
        <f t="shared" si="1"/>
        <v>0.85533688650999273</v>
      </c>
      <c r="T11" s="4">
        <f t="shared" si="2"/>
        <v>1.0374096950052187</v>
      </c>
      <c r="U11" s="12">
        <f t="shared" si="3"/>
        <v>0.88733477856104492</v>
      </c>
    </row>
    <row r="12" spans="1:21">
      <c r="A12">
        <v>11</v>
      </c>
      <c r="B12">
        <f t="shared" si="0"/>
        <v>284.13</v>
      </c>
      <c r="C12">
        <v>1960</v>
      </c>
      <c r="D12">
        <v>316.27300000000002</v>
      </c>
      <c r="S12" s="4">
        <f t="shared" si="1"/>
        <v>0.85743254967955385</v>
      </c>
      <c r="T12" s="4">
        <f t="shared" si="2"/>
        <v>1.0368477900695805</v>
      </c>
      <c r="U12" s="12">
        <f t="shared" si="3"/>
        <v>0.88902704426897117</v>
      </c>
    </row>
    <row r="13" spans="1:21">
      <c r="A13">
        <v>12</v>
      </c>
      <c r="B13">
        <f t="shared" si="0"/>
        <v>285.13</v>
      </c>
      <c r="C13">
        <v>1961</v>
      </c>
      <c r="D13">
        <v>317.07499999999999</v>
      </c>
      <c r="S13" s="4">
        <f t="shared" si="1"/>
        <v>0.85960683410644623</v>
      </c>
      <c r="T13" s="4">
        <f t="shared" si="2"/>
        <v>1.0362654476366591</v>
      </c>
      <c r="U13" s="12">
        <f t="shared" si="3"/>
        <v>0.89078086073684781</v>
      </c>
    </row>
    <row r="14" spans="1:21">
      <c r="A14">
        <v>13</v>
      </c>
      <c r="B14">
        <f t="shared" si="0"/>
        <v>286.13</v>
      </c>
      <c r="C14">
        <v>1962</v>
      </c>
      <c r="D14">
        <v>317.79500000000002</v>
      </c>
      <c r="S14" s="4">
        <f t="shared" si="1"/>
        <v>0.86155881015053937</v>
      </c>
      <c r="T14" s="4">
        <f t="shared" si="2"/>
        <v>1.0357432034065948</v>
      </c>
      <c r="U14" s="12">
        <f t="shared" si="3"/>
        <v>0.89235368194849385</v>
      </c>
    </row>
    <row r="15" spans="1:21">
      <c r="A15">
        <v>14</v>
      </c>
      <c r="B15">
        <f t="shared" si="0"/>
        <v>287.13</v>
      </c>
      <c r="C15">
        <v>1963</v>
      </c>
      <c r="D15">
        <v>318.39800000000002</v>
      </c>
      <c r="S15" s="4">
        <f t="shared" si="1"/>
        <v>0.86319359008746732</v>
      </c>
      <c r="T15" s="4">
        <f t="shared" si="2"/>
        <v>1.0353062287242056</v>
      </c>
      <c r="U15" s="12">
        <f t="shared" si="3"/>
        <v>0.8936697004123636</v>
      </c>
    </row>
    <row r="16" spans="1:21">
      <c r="A16">
        <v>15</v>
      </c>
      <c r="B16">
        <f t="shared" si="0"/>
        <v>288.13</v>
      </c>
      <c r="C16">
        <v>1964</v>
      </c>
      <c r="D16">
        <v>318.92500000000001</v>
      </c>
      <c r="S16" s="4">
        <f t="shared" si="1"/>
        <v>0.86462232810862982</v>
      </c>
      <c r="T16" s="4">
        <f t="shared" si="2"/>
        <v>1.034924630619197</v>
      </c>
      <c r="U16" s="12">
        <f t="shared" si="3"/>
        <v>0.8948189435429339</v>
      </c>
    </row>
    <row r="17" spans="1:21">
      <c r="A17">
        <v>16</v>
      </c>
      <c r="B17">
        <f t="shared" si="0"/>
        <v>289.13</v>
      </c>
      <c r="C17">
        <v>1965</v>
      </c>
      <c r="D17">
        <v>319.64800000000002</v>
      </c>
      <c r="S17" s="4">
        <f t="shared" si="1"/>
        <v>0.86658243738623997</v>
      </c>
      <c r="T17" s="4">
        <f t="shared" si="2"/>
        <v>1.0344015673371945</v>
      </c>
      <c r="U17" s="12">
        <f t="shared" si="3"/>
        <v>0.89639423145921282</v>
      </c>
    </row>
    <row r="18" spans="1:21">
      <c r="A18">
        <v>17</v>
      </c>
      <c r="B18">
        <f t="shared" si="0"/>
        <v>290.13</v>
      </c>
      <c r="C18">
        <v>1966</v>
      </c>
      <c r="D18">
        <v>320.64800000000002</v>
      </c>
      <c r="S18" s="4">
        <f t="shared" si="1"/>
        <v>0.86929351522525811</v>
      </c>
      <c r="T18" s="4">
        <f t="shared" si="2"/>
        <v>1.0336789757560858</v>
      </c>
      <c r="U18" s="12">
        <f t="shared" si="3"/>
        <v>0.89857043044945217</v>
      </c>
    </row>
    <row r="19" spans="1:21">
      <c r="A19">
        <v>18</v>
      </c>
      <c r="B19">
        <f t="shared" si="0"/>
        <v>291.13</v>
      </c>
      <c r="C19">
        <v>1967</v>
      </c>
      <c r="D19">
        <v>321.60500000000002</v>
      </c>
      <c r="S19" s="4">
        <f t="shared" si="1"/>
        <v>0.8718880167171984</v>
      </c>
      <c r="T19" s="4">
        <f t="shared" si="2"/>
        <v>1.0329884003461043</v>
      </c>
      <c r="U19" s="12">
        <f t="shared" si="3"/>
        <v>0.90065020766963622</v>
      </c>
    </row>
    <row r="20" spans="1:21">
      <c r="A20">
        <v>19</v>
      </c>
      <c r="B20">
        <f t="shared" si="0"/>
        <v>292.13</v>
      </c>
      <c r="C20">
        <v>1968</v>
      </c>
      <c r="D20">
        <v>322.63499999999999</v>
      </c>
      <c r="S20" s="4">
        <f t="shared" si="1"/>
        <v>0.87468042689138703</v>
      </c>
      <c r="T20" s="4">
        <f t="shared" si="2"/>
        <v>1.032246178048305</v>
      </c>
      <c r="U20" s="12">
        <f t="shared" si="3"/>
        <v>0.90288552767229413</v>
      </c>
    </row>
    <row r="21" spans="1:21">
      <c r="A21">
        <v>20</v>
      </c>
      <c r="B21" s="2">
        <f t="shared" si="0"/>
        <v>293.13</v>
      </c>
      <c r="C21">
        <v>1969</v>
      </c>
      <c r="D21">
        <v>323.90300000000002</v>
      </c>
      <c r="S21" s="4">
        <f t="shared" si="1"/>
        <v>0.87811807359126215</v>
      </c>
      <c r="T21" s="4">
        <f t="shared" si="2"/>
        <v>1.0313339154259737</v>
      </c>
      <c r="U21" s="12">
        <f t="shared" si="3"/>
        <v>0.90563295104318975</v>
      </c>
    </row>
    <row r="22" spans="1:21">
      <c r="A22">
        <v>21</v>
      </c>
      <c r="B22">
        <f t="shared" si="0"/>
        <v>294.13</v>
      </c>
      <c r="C22">
        <v>1970</v>
      </c>
      <c r="D22">
        <v>324.98500000000001</v>
      </c>
      <c r="S22" s="4">
        <f t="shared" si="1"/>
        <v>0.88105145981307975</v>
      </c>
      <c r="T22" s="4">
        <f t="shared" si="2"/>
        <v>1.0305567445546671</v>
      </c>
      <c r="U22" s="12">
        <f t="shared" si="3"/>
        <v>0.90797352421010458</v>
      </c>
    </row>
    <row r="23" spans="1:21">
      <c r="A23">
        <v>22</v>
      </c>
      <c r="B23">
        <f t="shared" si="0"/>
        <v>295.13</v>
      </c>
      <c r="C23">
        <v>1971</v>
      </c>
      <c r="D23">
        <v>325.85500000000002</v>
      </c>
      <c r="S23" s="4">
        <f t="shared" si="1"/>
        <v>0.88341009753302546</v>
      </c>
      <c r="T23" s="4">
        <f t="shared" si="2"/>
        <v>1.0299326964732145</v>
      </c>
      <c r="U23" s="12">
        <f t="shared" si="3"/>
        <v>0.90985294384385429</v>
      </c>
    </row>
    <row r="24" spans="1:21">
      <c r="A24">
        <v>23</v>
      </c>
      <c r="B24">
        <f t="shared" si="0"/>
        <v>296.13</v>
      </c>
      <c r="C24">
        <v>1972</v>
      </c>
      <c r="D24">
        <v>327.14</v>
      </c>
      <c r="S24" s="4">
        <f t="shared" si="1"/>
        <v>0.88689383255616372</v>
      </c>
      <c r="T24" s="4">
        <f t="shared" si="2"/>
        <v>1.0290123515833771</v>
      </c>
      <c r="U24" s="12">
        <f t="shared" si="3"/>
        <v>0.91262470824341191</v>
      </c>
    </row>
    <row r="25" spans="1:21">
      <c r="A25">
        <v>24</v>
      </c>
      <c r="B25">
        <f t="shared" si="0"/>
        <v>297.13</v>
      </c>
      <c r="C25">
        <v>1973</v>
      </c>
      <c r="D25">
        <v>328.678</v>
      </c>
      <c r="S25" s="4">
        <f t="shared" si="1"/>
        <v>0.8910634702725736</v>
      </c>
      <c r="T25" s="4">
        <f t="shared" si="2"/>
        <v>1.0279129627780983</v>
      </c>
      <c r="U25" s="12">
        <f t="shared" si="3"/>
        <v>0.91593569175121503</v>
      </c>
    </row>
    <row r="26" spans="1:21">
      <c r="A26">
        <v>25</v>
      </c>
      <c r="B26">
        <f t="shared" si="0"/>
        <v>298.13</v>
      </c>
      <c r="C26">
        <v>1974</v>
      </c>
      <c r="D26">
        <v>329.74299999999999</v>
      </c>
      <c r="S26" s="4">
        <f t="shared" si="1"/>
        <v>0.89395076817112795</v>
      </c>
      <c r="T26" s="4">
        <f t="shared" si="2"/>
        <v>1.0271530580295507</v>
      </c>
      <c r="U26" s="12">
        <f t="shared" si="3"/>
        <v>0.91822426525484002</v>
      </c>
    </row>
    <row r="27" spans="1:21">
      <c r="A27">
        <v>26</v>
      </c>
      <c r="B27">
        <f t="shared" si="0"/>
        <v>299.13</v>
      </c>
      <c r="C27">
        <v>1975</v>
      </c>
      <c r="D27">
        <v>330.58499999999998</v>
      </c>
      <c r="S27" s="4">
        <f t="shared" si="1"/>
        <v>0.89623349571158117</v>
      </c>
      <c r="T27" s="4">
        <f t="shared" si="2"/>
        <v>1.0265530643120513</v>
      </c>
      <c r="U27" s="12">
        <f t="shared" si="3"/>
        <v>0.92003124136182535</v>
      </c>
    </row>
    <row r="28" spans="1:21">
      <c r="A28">
        <v>27</v>
      </c>
      <c r="B28">
        <f t="shared" si="0"/>
        <v>300.13</v>
      </c>
      <c r="C28">
        <v>1976</v>
      </c>
      <c r="D28">
        <v>331.74799999999999</v>
      </c>
      <c r="S28" s="4">
        <f t="shared" si="1"/>
        <v>0.89938647923835924</v>
      </c>
      <c r="T28" s="4">
        <f t="shared" si="2"/>
        <v>1.0257254836991967</v>
      </c>
      <c r="U28" s="12">
        <f t="shared" si="3"/>
        <v>0.92252363144928351</v>
      </c>
    </row>
    <row r="29" spans="1:21">
      <c r="A29">
        <v>28</v>
      </c>
      <c r="B29">
        <f t="shared" si="0"/>
        <v>301.13</v>
      </c>
      <c r="C29">
        <v>1977</v>
      </c>
      <c r="D29">
        <v>333.27300000000002</v>
      </c>
      <c r="S29" s="4">
        <f t="shared" si="1"/>
        <v>0.90352087294286199</v>
      </c>
      <c r="T29" s="4">
        <f t="shared" si="2"/>
        <v>1.024642326911509</v>
      </c>
      <c r="U29" s="12">
        <f t="shared" si="3"/>
        <v>0.92578572966529205</v>
      </c>
    </row>
    <row r="30" spans="1:21">
      <c r="A30">
        <v>29</v>
      </c>
      <c r="B30">
        <f t="shared" si="0"/>
        <v>302.13</v>
      </c>
      <c r="C30">
        <v>1978</v>
      </c>
      <c r="D30">
        <v>334.84800000000001</v>
      </c>
      <c r="S30" s="4">
        <f t="shared" si="1"/>
        <v>0.90779082053931548</v>
      </c>
      <c r="T30" s="4">
        <f t="shared" si="2"/>
        <v>1.0235260555127323</v>
      </c>
      <c r="U30" s="12">
        <f t="shared" si="3"/>
        <v>0.92914755777727231</v>
      </c>
    </row>
    <row r="31" spans="1:21">
      <c r="A31">
        <v>30</v>
      </c>
      <c r="B31">
        <f t="shared" si="0"/>
        <v>303.13</v>
      </c>
      <c r="C31">
        <v>1979</v>
      </c>
      <c r="D31">
        <v>336.52499999999998</v>
      </c>
      <c r="S31" s="4">
        <f t="shared" si="1"/>
        <v>0.9123372980753488</v>
      </c>
      <c r="T31" s="4">
        <f t="shared" si="2"/>
        <v>1.0223401627133428</v>
      </c>
      <c r="U31" s="12">
        <f t="shared" si="3"/>
        <v>0.9327190617638037</v>
      </c>
    </row>
    <row r="32" spans="1:21">
      <c r="A32">
        <v>31</v>
      </c>
      <c r="B32">
        <f t="shared" si="0"/>
        <v>304.13</v>
      </c>
      <c r="C32">
        <v>1980</v>
      </c>
      <c r="D32">
        <v>338.36</v>
      </c>
      <c r="S32" s="4">
        <f t="shared" si="1"/>
        <v>0.91731212590994715</v>
      </c>
      <c r="T32" s="4">
        <f t="shared" si="2"/>
        <v>1.021045684607482</v>
      </c>
      <c r="U32" s="12">
        <f t="shared" si="3"/>
        <v>0.93661758759846669</v>
      </c>
    </row>
    <row r="33" spans="1:21">
      <c r="A33">
        <v>32</v>
      </c>
      <c r="B33">
        <f t="shared" si="0"/>
        <v>305.13</v>
      </c>
      <c r="C33">
        <v>1981</v>
      </c>
      <c r="D33">
        <v>339.72800000000001</v>
      </c>
      <c r="S33" s="4">
        <f t="shared" si="1"/>
        <v>0.92102088039372398</v>
      </c>
      <c r="T33" s="4">
        <f t="shared" si="2"/>
        <v>1.0200827767498548</v>
      </c>
      <c r="U33" s="12">
        <f t="shared" si="3"/>
        <v>0.93951753711662589</v>
      </c>
    </row>
    <row r="34" spans="1:21">
      <c r="A34">
        <v>33</v>
      </c>
      <c r="B34">
        <f t="shared" si="0"/>
        <v>306.13</v>
      </c>
      <c r="C34">
        <v>1982</v>
      </c>
      <c r="D34">
        <v>340.79300000000001</v>
      </c>
      <c r="S34" s="4">
        <f t="shared" si="1"/>
        <v>0.92390817829227823</v>
      </c>
      <c r="T34" s="4">
        <f t="shared" si="2"/>
        <v>1.0193344009278806</v>
      </c>
      <c r="U34" s="12">
        <f t="shared" si="3"/>
        <v>0.94177138943192895</v>
      </c>
    </row>
    <row r="35" spans="1:21">
      <c r="A35">
        <v>34</v>
      </c>
      <c r="B35">
        <f t="shared" si="0"/>
        <v>307.13</v>
      </c>
      <c r="C35">
        <v>1983</v>
      </c>
      <c r="D35">
        <v>342.19799999999998</v>
      </c>
      <c r="S35" s="4">
        <f t="shared" si="1"/>
        <v>0.92771724265609867</v>
      </c>
      <c r="T35" s="4">
        <f t="shared" si="2"/>
        <v>1.0183487852583564</v>
      </c>
      <c r="U35" s="12">
        <f t="shared" si="3"/>
        <v>0.94473972712206988</v>
      </c>
    </row>
    <row r="36" spans="1:21">
      <c r="A36">
        <v>35</v>
      </c>
      <c r="B36">
        <f t="shared" si="0"/>
        <v>308.13</v>
      </c>
      <c r="C36">
        <v>1984</v>
      </c>
      <c r="D36">
        <v>343.78300000000002</v>
      </c>
      <c r="S36" s="4">
        <f t="shared" si="1"/>
        <v>0.9320143010309424</v>
      </c>
      <c r="T36" s="4">
        <f t="shared" si="2"/>
        <v>1.0172391839981525</v>
      </c>
      <c r="U36" s="12">
        <f t="shared" si="3"/>
        <v>0.94808146705532426</v>
      </c>
    </row>
    <row r="37" spans="1:21">
      <c r="C37">
        <v>1985</v>
      </c>
      <c r="D37">
        <v>345.28300000000002</v>
      </c>
      <c r="S37" s="4">
        <f t="shared" si="1"/>
        <v>0.93608091778946967</v>
      </c>
      <c r="T37" s="4">
        <f t="shared" si="2"/>
        <v>1.0161913128999107</v>
      </c>
      <c r="U37" s="12">
        <f t="shared" si="3"/>
        <v>0.95123729682903457</v>
      </c>
    </row>
    <row r="38" spans="1:21">
      <c r="C38">
        <v>1986</v>
      </c>
      <c r="D38">
        <v>346.798</v>
      </c>
      <c r="S38" s="4">
        <f t="shared" si="1"/>
        <v>0.94018820071558207</v>
      </c>
      <c r="T38" s="4">
        <f t="shared" si="2"/>
        <v>1.0151351521547092</v>
      </c>
      <c r="U38" s="12">
        <f t="shared" si="3"/>
        <v>0.95441809218747464</v>
      </c>
    </row>
    <row r="39" spans="1:21">
      <c r="C39">
        <v>1987</v>
      </c>
      <c r="D39">
        <v>348.64499999999998</v>
      </c>
      <c r="S39" s="4">
        <f t="shared" si="1"/>
        <v>0.94519556148424844</v>
      </c>
      <c r="T39" s="4">
        <f t="shared" si="2"/>
        <v>1.0138505083413309</v>
      </c>
      <c r="U39" s="12">
        <f t="shared" si="3"/>
        <v>0.95828700049277504</v>
      </c>
    </row>
    <row r="40" spans="1:21">
      <c r="C40">
        <v>1988</v>
      </c>
      <c r="D40">
        <v>350.738</v>
      </c>
      <c r="S40" s="4">
        <f t="shared" si="1"/>
        <v>0.95086984740131353</v>
      </c>
      <c r="T40" s="4">
        <f t="shared" si="2"/>
        <v>1.0123986883587353</v>
      </c>
      <c r="U40" s="12">
        <f t="shared" si="3"/>
        <v>0.96265938630896053</v>
      </c>
    </row>
    <row r="41" spans="1:21">
      <c r="C41">
        <v>1989</v>
      </c>
      <c r="D41">
        <v>352.488</v>
      </c>
      <c r="S41" s="4">
        <f t="shared" si="1"/>
        <v>0.95561423361959519</v>
      </c>
      <c r="T41" s="4">
        <f t="shared" si="2"/>
        <v>1.0111879799318657</v>
      </c>
      <c r="U41" s="12">
        <f t="shared" si="3"/>
        <v>0.9663056264879365</v>
      </c>
    </row>
    <row r="42" spans="1:21">
      <c r="C42">
        <v>1990</v>
      </c>
      <c r="D42">
        <v>353.85500000000002</v>
      </c>
      <c r="S42" s="4">
        <f t="shared" si="1"/>
        <v>0.95932027702553302</v>
      </c>
      <c r="T42" s="4">
        <f t="shared" si="2"/>
        <v>1.0102442562633986</v>
      </c>
      <c r="U42" s="12">
        <f t="shared" si="3"/>
        <v>0.96914779978205712</v>
      </c>
    </row>
    <row r="43" spans="1:21">
      <c r="C43">
        <v>1991</v>
      </c>
      <c r="D43">
        <v>355.01799999999997</v>
      </c>
      <c r="S43" s="4">
        <f t="shared" si="1"/>
        <v>0.96247326055231097</v>
      </c>
      <c r="T43" s="4">
        <f t="shared" si="2"/>
        <v>1.009442751988634</v>
      </c>
      <c r="U43" s="12">
        <f t="shared" si="3"/>
        <v>0.97156165684739837</v>
      </c>
    </row>
    <row r="44" spans="1:21">
      <c r="C44">
        <v>1992</v>
      </c>
      <c r="D44">
        <v>355.88499999999999</v>
      </c>
      <c r="S44" s="4">
        <f t="shared" si="1"/>
        <v>0.96482376503873979</v>
      </c>
      <c r="T44" s="4">
        <f t="shared" si="2"/>
        <v>1.0088460688825449</v>
      </c>
      <c r="U44" s="12">
        <f t="shared" si="3"/>
        <v>0.97335866252378878</v>
      </c>
    </row>
    <row r="45" spans="1:21">
      <c r="C45">
        <v>1993</v>
      </c>
      <c r="D45">
        <v>356.77800000000002</v>
      </c>
      <c r="S45" s="4">
        <f t="shared" si="1"/>
        <v>0.96724475754898298</v>
      </c>
      <c r="T45" s="4">
        <f t="shared" si="2"/>
        <v>1.0082322291652674</v>
      </c>
      <c r="U45" s="12">
        <f t="shared" si="3"/>
        <v>0.97520733805202975</v>
      </c>
    </row>
    <row r="46" spans="1:21">
      <c r="C46">
        <v>1994</v>
      </c>
      <c r="D46">
        <v>358.12799999999999</v>
      </c>
      <c r="S46" s="4">
        <f t="shared" si="1"/>
        <v>0.97090471263165734</v>
      </c>
      <c r="T46" s="4">
        <f t="shared" si="2"/>
        <v>1.0073056689109197</v>
      </c>
      <c r="U46" s="12">
        <f t="shared" si="3"/>
        <v>0.97799782100619581</v>
      </c>
    </row>
    <row r="47" spans="1:21">
      <c r="C47">
        <v>1995</v>
      </c>
      <c r="D47">
        <v>359.83800000000002</v>
      </c>
      <c r="S47" s="4">
        <f t="shared" si="1"/>
        <v>0.97554065573637849</v>
      </c>
      <c r="T47" s="4">
        <f t="shared" si="2"/>
        <v>1.0061344678424995</v>
      </c>
      <c r="U47" s="12">
        <f t="shared" si="3"/>
        <v>0.98152507851804416</v>
      </c>
    </row>
    <row r="48" spans="1:21">
      <c r="C48">
        <v>1996</v>
      </c>
      <c r="D48">
        <v>361.46300000000002</v>
      </c>
      <c r="S48" s="4">
        <f t="shared" si="1"/>
        <v>0.97994615722478295</v>
      </c>
      <c r="T48" s="4">
        <f t="shared" si="2"/>
        <v>1.005024005406961</v>
      </c>
      <c r="U48" s="12">
        <f t="shared" si="3"/>
        <v>0.9848694120172109</v>
      </c>
    </row>
    <row r="49" spans="3:21">
      <c r="C49">
        <v>1997</v>
      </c>
      <c r="D49">
        <v>363.15499999999997</v>
      </c>
      <c r="S49" s="4">
        <f t="shared" si="1"/>
        <v>0.98453330092840152</v>
      </c>
      <c r="T49" s="4">
        <f t="shared" si="2"/>
        <v>1.0038703596594594</v>
      </c>
      <c r="U49" s="12">
        <f t="shared" si="3"/>
        <v>0.98834379889970914</v>
      </c>
    </row>
    <row r="50" spans="3:21">
      <c r="C50">
        <v>1998</v>
      </c>
      <c r="D50">
        <v>365.32299999999998</v>
      </c>
      <c r="S50" s="4">
        <f t="shared" si="1"/>
        <v>0.99041091768339284</v>
      </c>
      <c r="T50" s="4">
        <f t="shared" si="2"/>
        <v>1.002396031054043</v>
      </c>
      <c r="U50" s="12">
        <f t="shared" si="3"/>
        <v>0.99278397299842547</v>
      </c>
    </row>
    <row r="51" spans="3:21">
      <c r="C51">
        <v>1999</v>
      </c>
      <c r="D51">
        <v>367.34800000000001</v>
      </c>
      <c r="S51" s="4">
        <f t="shared" si="1"/>
        <v>0.99590085030740461</v>
      </c>
      <c r="T51" s="4">
        <f t="shared" si="2"/>
        <v>1.0010228544252207</v>
      </c>
      <c r="U51" s="12">
        <f t="shared" si="3"/>
        <v>0.99691951189922257</v>
      </c>
    </row>
    <row r="52" spans="3:21">
      <c r="C52">
        <v>2000</v>
      </c>
      <c r="D52">
        <v>368.86500000000001</v>
      </c>
      <c r="S52" s="4">
        <f t="shared" si="1"/>
        <v>1.0000135553891951</v>
      </c>
      <c r="T52" s="4">
        <f t="shared" si="2"/>
        <v>0.99999662101253173</v>
      </c>
      <c r="U52" s="12">
        <f t="shared" si="3"/>
        <v>1.0000101763559233</v>
      </c>
    </row>
    <row r="53" spans="3:21">
      <c r="C53">
        <v>2001</v>
      </c>
      <c r="D53">
        <v>370.46800000000002</v>
      </c>
      <c r="S53" s="4">
        <f t="shared" si="1"/>
        <v>1.0043594131651412</v>
      </c>
      <c r="T53" s="4">
        <f t="shared" si="2"/>
        <v>0.99891449356299011</v>
      </c>
      <c r="U53" s="12">
        <f t="shared" si="3"/>
        <v>1.003269174557079</v>
      </c>
    </row>
    <row r="54" spans="3:21">
      <c r="C54">
        <v>2002</v>
      </c>
      <c r="D54">
        <v>372.52300000000002</v>
      </c>
      <c r="S54" s="4">
        <f t="shared" si="1"/>
        <v>1.0099306781243234</v>
      </c>
      <c r="T54" s="4">
        <f t="shared" si="2"/>
        <v>0.99753065815977204</v>
      </c>
      <c r="U54" s="12">
        <f t="shared" si="3"/>
        <v>1.0074368140451011</v>
      </c>
    </row>
    <row r="55" spans="3:21">
      <c r="C55">
        <v>2003</v>
      </c>
      <c r="D55">
        <v>374.76</v>
      </c>
      <c r="S55" s="4">
        <f t="shared" si="1"/>
        <v>1.0159953592502069</v>
      </c>
      <c r="T55" s="4">
        <f t="shared" si="2"/>
        <v>0.99602861609077564</v>
      </c>
      <c r="U55" s="12">
        <f t="shared" si="3"/>
        <v>1.011960451628634</v>
      </c>
    </row>
    <row r="56" spans="3:21">
      <c r="C56">
        <v>2004</v>
      </c>
      <c r="D56">
        <v>376.81299999999999</v>
      </c>
      <c r="S56" s="4">
        <f t="shared" si="1"/>
        <v>1.021561202053711</v>
      </c>
      <c r="T56" s="4">
        <f t="shared" si="2"/>
        <v>0.99465409665468141</v>
      </c>
      <c r="U56" s="12">
        <f t="shared" si="3"/>
        <v>1.0161000346062043</v>
      </c>
    </row>
    <row r="57" spans="3:21">
      <c r="C57">
        <v>2005</v>
      </c>
      <c r="D57">
        <v>378.81299999999999</v>
      </c>
      <c r="S57" s="4">
        <f t="shared" si="1"/>
        <v>1.0269833577317473</v>
      </c>
      <c r="T57" s="4">
        <f t="shared" si="2"/>
        <v>0.99331870478070805</v>
      </c>
      <c r="U57" s="12">
        <f t="shared" si="3"/>
        <v>1.0201217787334418</v>
      </c>
    </row>
    <row r="58" spans="3:21">
      <c r="C58">
        <v>2006</v>
      </c>
      <c r="D58">
        <v>380.82799999999997</v>
      </c>
      <c r="S58" s="4">
        <f t="shared" si="1"/>
        <v>1.0324461795773687</v>
      </c>
      <c r="T58" s="4">
        <f t="shared" si="2"/>
        <v>0.99197691872132188</v>
      </c>
      <c r="U58" s="12">
        <f t="shared" si="3"/>
        <v>1.0241627799627588</v>
      </c>
    </row>
    <row r="59" spans="3:21">
      <c r="C59">
        <v>2007</v>
      </c>
      <c r="D59">
        <v>382.77800000000002</v>
      </c>
      <c r="S59" s="4">
        <f t="shared" si="1"/>
        <v>1.0377327813634543</v>
      </c>
      <c r="T59" s="4">
        <f t="shared" si="2"/>
        <v>0.99068186305940298</v>
      </c>
      <c r="U59" s="12">
        <f t="shared" si="3"/>
        <v>1.028063045198963</v>
      </c>
    </row>
    <row r="60" spans="3:21">
      <c r="C60">
        <v>2008</v>
      </c>
      <c r="D60">
        <v>384.8</v>
      </c>
      <c r="S60" s="4">
        <f t="shared" si="1"/>
        <v>1.043214580753949</v>
      </c>
      <c r="T60" s="4">
        <f t="shared" si="2"/>
        <v>0.9893425561843775</v>
      </c>
      <c r="U60" s="12">
        <f t="shared" si="3"/>
        <v>1.0320965799719257</v>
      </c>
    </row>
    <row r="61" spans="3:21">
      <c r="C61">
        <v>2009</v>
      </c>
      <c r="D61">
        <v>387.012</v>
      </c>
      <c r="S61" s="4">
        <f t="shared" si="1"/>
        <v>1.049211484933857</v>
      </c>
      <c r="T61" s="4">
        <f t="shared" si="2"/>
        <v>0.98788154100572589</v>
      </c>
      <c r="U61" s="12">
        <f t="shared" si="3"/>
        <v>1.0364966585773645</v>
      </c>
    </row>
    <row r="62" spans="3:21">
      <c r="C62">
        <v>2010</v>
      </c>
      <c r="D62">
        <v>389.32400000000001</v>
      </c>
      <c r="S62" s="4">
        <f t="shared" si="1"/>
        <v>1.0554794968976668</v>
      </c>
      <c r="T62" s="4">
        <f t="shared" si="2"/>
        <v>0.98635908135327455</v>
      </c>
      <c r="U62" s="12">
        <f t="shared" si="3"/>
        <v>1.0410817869471991</v>
      </c>
    </row>
    <row r="63" spans="3:21">
      <c r="C63">
        <v>2011</v>
      </c>
      <c r="D63">
        <v>391.63799999999998</v>
      </c>
      <c r="S63" s="4">
        <f t="shared" si="1"/>
        <v>1.0617529310171547</v>
      </c>
      <c r="T63" s="4">
        <f t="shared" si="2"/>
        <v>0.98483999618282481</v>
      </c>
      <c r="U63" s="12">
        <f t="shared" si="3"/>
        <v>1.0456567525300378</v>
      </c>
    </row>
    <row r="64" spans="3:21">
      <c r="C64">
        <v>2012</v>
      </c>
      <c r="D64">
        <v>394.00900000000001</v>
      </c>
      <c r="S64" s="4">
        <f t="shared" si="1"/>
        <v>1.0681808965734669</v>
      </c>
      <c r="T64" s="4">
        <f t="shared" si="2"/>
        <v>0.98328833761358003</v>
      </c>
      <c r="U64" s="12">
        <f t="shared" si="3"/>
        <v>1.0503298180623077</v>
      </c>
    </row>
    <row r="65" spans="3:21">
      <c r="C65">
        <v>2013</v>
      </c>
      <c r="D65">
        <v>396.464</v>
      </c>
      <c r="S65" s="4">
        <f t="shared" si="1"/>
        <v>1.0748365926682564</v>
      </c>
      <c r="T65" s="4">
        <f t="shared" si="2"/>
        <v>0.9816868506686075</v>
      </c>
      <c r="U65" s="12">
        <f t="shared" si="3"/>
        <v>1.0551529496398775</v>
      </c>
    </row>
    <row r="66" spans="3:21">
      <c r="C66">
        <v>2014</v>
      </c>
      <c r="D66">
        <v>398.39600000000002</v>
      </c>
      <c r="S66" s="4">
        <f t="shared" si="1"/>
        <v>1.0800743950532394</v>
      </c>
      <c r="T66" s="4">
        <f t="shared" si="2"/>
        <v>0.98043019926662667</v>
      </c>
      <c r="U66" s="12">
        <f t="shared" si="3"/>
        <v>1.0589375543648287</v>
      </c>
    </row>
    <row r="67" spans="3:21">
      <c r="C67">
        <v>2015</v>
      </c>
      <c r="D67">
        <v>400.68099999999998</v>
      </c>
      <c r="S67" s="4">
        <f t="shared" ref="S67:S130" si="4">(D67-(20.9/(2*$R$2)))/(368.86-(20.9/(2*$R$2)))</f>
        <v>1.0862692079153957</v>
      </c>
      <c r="T67" s="4">
        <f t="shared" ref="T67:T130" si="5">($P$2*(1+($O$2/$Q$2))+$N$2)/($P$2*(1+($O$2/$Q$2))+D67)</f>
        <v>0.97894808874143391</v>
      </c>
      <c r="U67" s="12">
        <f t="shared" ref="U67:U130" si="6">S67*T67</f>
        <v>1.063401164947448</v>
      </c>
    </row>
    <row r="68" spans="3:21">
      <c r="C68">
        <v>2016</v>
      </c>
      <c r="D68">
        <v>402.96800000000002</v>
      </c>
      <c r="S68" s="4">
        <f t="shared" si="4"/>
        <v>1.0924694429332302</v>
      </c>
      <c r="T68" s="4">
        <f t="shared" si="5"/>
        <v>0.9774691610659354</v>
      </c>
      <c r="U68" s="12">
        <f t="shared" si="6"/>
        <v>1.0678551898741144</v>
      </c>
    </row>
    <row r="69" spans="3:21">
      <c r="C69">
        <v>2017</v>
      </c>
      <c r="D69">
        <v>405.25200000000001</v>
      </c>
      <c r="S69" s="4">
        <f t="shared" si="4"/>
        <v>1.0986615447175476</v>
      </c>
      <c r="T69" s="4">
        <f t="shared" si="5"/>
        <v>0.97599662640978524</v>
      </c>
      <c r="U69" s="12">
        <f t="shared" si="6"/>
        <v>1.0722899612104899</v>
      </c>
    </row>
    <row r="70" spans="3:21">
      <c r="C70">
        <v>2018</v>
      </c>
      <c r="D70">
        <v>407.529</v>
      </c>
      <c r="S70" s="4">
        <f t="shared" si="4"/>
        <v>1.1048346689569919</v>
      </c>
      <c r="T70" s="4">
        <f t="shared" si="5"/>
        <v>0.97453301445633178</v>
      </c>
      <c r="U70" s="12">
        <f t="shared" si="6"/>
        <v>1.0766978604145208</v>
      </c>
    </row>
    <row r="71" spans="3:21">
      <c r="C71">
        <v>2019</v>
      </c>
      <c r="D71">
        <v>409.8</v>
      </c>
      <c r="S71" s="4">
        <f t="shared" si="4"/>
        <v>1.1109915267294022</v>
      </c>
      <c r="T71" s="4">
        <f t="shared" si="5"/>
        <v>0.97307762500999928</v>
      </c>
      <c r="U71" s="12">
        <f t="shared" si="6"/>
        <v>1.0810809962360799</v>
      </c>
    </row>
    <row r="72" spans="3:21">
      <c r="C72">
        <v>2020</v>
      </c>
      <c r="D72">
        <v>412.06799999999998</v>
      </c>
      <c r="S72" s="4">
        <f t="shared" si="4"/>
        <v>1.1171402512682951</v>
      </c>
      <c r="T72" s="4">
        <f t="shared" si="5"/>
        <v>0.97162849009058616</v>
      </c>
      <c r="U72" s="12">
        <f t="shared" si="6"/>
        <v>1.0854452955592315</v>
      </c>
    </row>
    <row r="73" spans="3:21">
      <c r="C73">
        <v>2021</v>
      </c>
      <c r="D73">
        <v>414.32600000000002</v>
      </c>
      <c r="S73" s="4">
        <f t="shared" si="4"/>
        <v>1.1232618650287982</v>
      </c>
      <c r="T73" s="4">
        <f t="shared" si="5"/>
        <v>0.97019002598893134</v>
      </c>
      <c r="U73" s="12">
        <f t="shared" si="6"/>
        <v>1.0897774580246653</v>
      </c>
    </row>
    <row r="74" spans="3:21">
      <c r="C74">
        <v>2022</v>
      </c>
      <c r="D74">
        <v>416.517</v>
      </c>
      <c r="S74" s="4">
        <f t="shared" si="4"/>
        <v>1.1292018365740868</v>
      </c>
      <c r="T74" s="4">
        <f t="shared" si="5"/>
        <v>0.96879831005380901</v>
      </c>
      <c r="U74" s="12">
        <f t="shared" si="6"/>
        <v>1.0939688309826328</v>
      </c>
    </row>
    <row r="75" spans="3:21">
      <c r="C75">
        <v>2023</v>
      </c>
      <c r="D75">
        <v>418.60300000000001</v>
      </c>
      <c r="S75" s="4">
        <f t="shared" si="4"/>
        <v>1.1348571449462785</v>
      </c>
      <c r="T75" s="4">
        <f t="shared" si="5"/>
        <v>0.96747699504571538</v>
      </c>
      <c r="U75" s="12">
        <f t="shared" si="6"/>
        <v>1.0979481803987854</v>
      </c>
    </row>
    <row r="76" spans="3:21">
      <c r="C76">
        <v>2024</v>
      </c>
      <c r="D76">
        <v>420.601</v>
      </c>
      <c r="S76" s="4">
        <f t="shared" si="4"/>
        <v>1.1402738784686368</v>
      </c>
      <c r="T76" s="4">
        <f t="shared" si="5"/>
        <v>0.96621479596694892</v>
      </c>
      <c r="U76" s="12">
        <f t="shared" si="6"/>
        <v>1.1017494928310154</v>
      </c>
    </row>
    <row r="77" spans="3:21">
      <c r="C77">
        <v>2025</v>
      </c>
      <c r="D77">
        <v>422.51600000000002</v>
      </c>
      <c r="S77" s="4">
        <f t="shared" si="4"/>
        <v>1.1454655925303565</v>
      </c>
      <c r="T77" s="4">
        <f t="shared" si="5"/>
        <v>0.96500811774985684</v>
      </c>
      <c r="U77" s="12">
        <f t="shared" si="6"/>
        <v>1.1053835953949438</v>
      </c>
    </row>
    <row r="78" spans="3:21">
      <c r="C78">
        <v>2026</v>
      </c>
      <c r="D78">
        <v>424.34899999999999</v>
      </c>
      <c r="S78" s="4">
        <f t="shared" si="4"/>
        <v>1.1504349982092767</v>
      </c>
      <c r="T78" s="4">
        <f t="shared" si="5"/>
        <v>0.9638559290829295</v>
      </c>
      <c r="U78" s="12">
        <f t="shared" si="6"/>
        <v>1.1088535940485207</v>
      </c>
    </row>
    <row r="79" spans="3:21">
      <c r="C79">
        <v>2027</v>
      </c>
      <c r="D79">
        <v>426.09699999999998</v>
      </c>
      <c r="S79" s="4">
        <f t="shared" si="4"/>
        <v>1.1551739622718804</v>
      </c>
      <c r="T79" s="4">
        <f t="shared" si="5"/>
        <v>0.96275972980377822</v>
      </c>
      <c r="U79" s="12">
        <f t="shared" si="6"/>
        <v>1.1121549717932355</v>
      </c>
    </row>
    <row r="80" spans="3:21">
      <c r="C80">
        <v>2028</v>
      </c>
      <c r="D80">
        <v>427.75200000000001</v>
      </c>
      <c r="S80" s="4">
        <f t="shared" si="4"/>
        <v>1.1596607960954555</v>
      </c>
      <c r="T80" s="4">
        <f t="shared" si="5"/>
        <v>0.96172414783611715</v>
      </c>
      <c r="U80" s="12">
        <f t="shared" si="6"/>
        <v>1.115273790903855</v>
      </c>
    </row>
    <row r="81" spans="3:21">
      <c r="C81">
        <v>2029</v>
      </c>
      <c r="D81">
        <v>429.31400000000002</v>
      </c>
      <c r="S81" s="4">
        <f t="shared" si="4"/>
        <v>1.1638954996800017</v>
      </c>
      <c r="T81" s="4">
        <f t="shared" si="5"/>
        <v>0.96074880017830289</v>
      </c>
      <c r="U81" s="12">
        <f t="shared" si="6"/>
        <v>1.118211204850488</v>
      </c>
    </row>
    <row r="82" spans="3:21">
      <c r="C82">
        <v>2030</v>
      </c>
      <c r="D82">
        <v>430.78300000000002</v>
      </c>
      <c r="S82" s="4">
        <f t="shared" si="4"/>
        <v>1.1678780730255194</v>
      </c>
      <c r="T82" s="4">
        <f t="shared" si="5"/>
        <v>0.95983332722891201</v>
      </c>
      <c r="U82" s="12">
        <f t="shared" si="6"/>
        <v>1.1209682966297745</v>
      </c>
    </row>
    <row r="83" spans="3:21">
      <c r="C83">
        <v>2031</v>
      </c>
      <c r="D83">
        <v>432.16300000000001</v>
      </c>
      <c r="S83" s="4">
        <f t="shared" si="4"/>
        <v>1.1716193604433645</v>
      </c>
      <c r="T83" s="4">
        <f t="shared" si="5"/>
        <v>0.95897490649436279</v>
      </c>
      <c r="U83" s="12">
        <f t="shared" si="6"/>
        <v>1.1235535666281606</v>
      </c>
    </row>
    <row r="84" spans="3:21">
      <c r="C84">
        <v>2032</v>
      </c>
      <c r="D84">
        <v>433.43599999999998</v>
      </c>
      <c r="S84" s="4">
        <f t="shared" si="4"/>
        <v>1.1750705625324345</v>
      </c>
      <c r="T84" s="4">
        <f t="shared" si="5"/>
        <v>0.95818440482911504</v>
      </c>
      <c r="U84" s="12">
        <f t="shared" si="6"/>
        <v>1.1259342875923541</v>
      </c>
    </row>
    <row r="85" spans="3:21">
      <c r="C85">
        <v>2033</v>
      </c>
      <c r="D85">
        <v>434.59300000000002</v>
      </c>
      <c r="S85" s="4">
        <f t="shared" si="4"/>
        <v>1.1782072795921785</v>
      </c>
      <c r="T85" s="4">
        <f t="shared" si="5"/>
        <v>0.95746706598975417</v>
      </c>
      <c r="U85" s="12">
        <f t="shared" si="6"/>
        <v>1.1280946671188932</v>
      </c>
    </row>
    <row r="86" spans="3:21">
      <c r="C86">
        <v>2034</v>
      </c>
      <c r="D86">
        <v>435.65300000000002</v>
      </c>
      <c r="S86" s="4">
        <f t="shared" si="4"/>
        <v>1.1810810221015378</v>
      </c>
      <c r="T86" s="4">
        <f t="shared" si="5"/>
        <v>0.9568108091740406</v>
      </c>
      <c r="U86" s="12">
        <f t="shared" si="6"/>
        <v>1.1300710884570753</v>
      </c>
    </row>
    <row r="87" spans="3:21">
      <c r="C87">
        <v>2035</v>
      </c>
      <c r="D87">
        <v>436.62799999999999</v>
      </c>
      <c r="S87" s="4">
        <f t="shared" si="4"/>
        <v>1.1837243229945804</v>
      </c>
      <c r="T87" s="4">
        <f t="shared" si="5"/>
        <v>0.95620797051886208</v>
      </c>
      <c r="U87" s="12">
        <f t="shared" si="6"/>
        <v>1.1318866325444616</v>
      </c>
    </row>
    <row r="88" spans="3:21">
      <c r="C88">
        <v>2036</v>
      </c>
      <c r="D88">
        <v>437.52199999999999</v>
      </c>
      <c r="S88" s="4">
        <f t="shared" si="4"/>
        <v>1.1861480265826625</v>
      </c>
      <c r="T88" s="4">
        <f t="shared" si="5"/>
        <v>0.95565588105477617</v>
      </c>
      <c r="U88" s="12">
        <f t="shared" si="6"/>
        <v>1.1335493374052383</v>
      </c>
    </row>
    <row r="89" spans="3:21">
      <c r="C89">
        <v>2037</v>
      </c>
      <c r="D89">
        <v>438.334</v>
      </c>
      <c r="S89" s="4">
        <f t="shared" si="4"/>
        <v>1.1883494217879453</v>
      </c>
      <c r="T89" s="4">
        <f t="shared" si="5"/>
        <v>0.95515498287221012</v>
      </c>
      <c r="U89" s="12">
        <f t="shared" si="6"/>
        <v>1.1350578716140658</v>
      </c>
    </row>
    <row r="90" spans="3:21">
      <c r="C90">
        <v>2038</v>
      </c>
      <c r="D90">
        <v>439.06</v>
      </c>
      <c r="S90" s="4">
        <f t="shared" si="4"/>
        <v>1.1903176642990725</v>
      </c>
      <c r="T90" s="4">
        <f t="shared" si="5"/>
        <v>0.95470757988314392</v>
      </c>
      <c r="U90" s="12">
        <f t="shared" si="6"/>
        <v>1.1364052965751241</v>
      </c>
    </row>
    <row r="91" spans="3:21">
      <c r="C91">
        <v>2039</v>
      </c>
      <c r="D91">
        <v>439.69099999999997</v>
      </c>
      <c r="S91" s="4">
        <f t="shared" si="4"/>
        <v>1.1920283544154928</v>
      </c>
      <c r="T91" s="4">
        <f t="shared" si="5"/>
        <v>0.95431906167892544</v>
      </c>
      <c r="U91" s="12">
        <f t="shared" si="6"/>
        <v>1.1375753806804667</v>
      </c>
    </row>
    <row r="92" spans="3:21">
      <c r="C92">
        <v>2040</v>
      </c>
      <c r="D92">
        <v>440.22199999999998</v>
      </c>
      <c r="S92" s="4">
        <f t="shared" si="4"/>
        <v>1.1934679367480114</v>
      </c>
      <c r="T92" s="4">
        <f t="shared" si="5"/>
        <v>0.95399236022992184</v>
      </c>
      <c r="U92" s="12">
        <f t="shared" si="6"/>
        <v>1.1385592938369704</v>
      </c>
    </row>
    <row r="93" spans="3:21">
      <c r="C93">
        <v>2041</v>
      </c>
      <c r="D93">
        <v>440.65699999999998</v>
      </c>
      <c r="S93" s="4">
        <f t="shared" si="4"/>
        <v>1.1946472556079843</v>
      </c>
      <c r="T93" s="4">
        <f t="shared" si="5"/>
        <v>0.95372489008384287</v>
      </c>
      <c r="U93" s="12">
        <f t="shared" si="6"/>
        <v>1.1393648225436894</v>
      </c>
    </row>
    <row r="94" spans="3:21">
      <c r="C94">
        <v>2042</v>
      </c>
      <c r="D94">
        <v>441.02499999999998</v>
      </c>
      <c r="S94" s="4">
        <f t="shared" si="4"/>
        <v>1.1956449322527429</v>
      </c>
      <c r="T94" s="4">
        <f t="shared" si="5"/>
        <v>0.95349873357031256</v>
      </c>
      <c r="U94" s="12">
        <f t="shared" si="6"/>
        <v>1.1400459287027525</v>
      </c>
    </row>
    <row r="95" spans="3:21">
      <c r="C95">
        <v>2043</v>
      </c>
      <c r="D95">
        <v>441.34699999999998</v>
      </c>
      <c r="S95" s="4">
        <f t="shared" si="4"/>
        <v>1.1965178993169068</v>
      </c>
      <c r="T95" s="4">
        <f t="shared" si="5"/>
        <v>0.95330093458686493</v>
      </c>
      <c r="U95" s="12">
        <f t="shared" si="6"/>
        <v>1.1406416316687196</v>
      </c>
    </row>
    <row r="96" spans="3:21">
      <c r="C96">
        <v>2044</v>
      </c>
      <c r="D96">
        <v>441.62099999999998</v>
      </c>
      <c r="S96" s="4">
        <f t="shared" si="4"/>
        <v>1.1972607346447979</v>
      </c>
      <c r="T96" s="4">
        <f t="shared" si="5"/>
        <v>0.95313268578162325</v>
      </c>
      <c r="U96" s="12">
        <f t="shared" si="6"/>
        <v>1.1411483395928756</v>
      </c>
    </row>
    <row r="97" spans="3:21">
      <c r="C97">
        <v>2045</v>
      </c>
      <c r="D97">
        <v>441.86399999999998</v>
      </c>
      <c r="S97" s="4">
        <f t="shared" si="4"/>
        <v>1.1979195265596791</v>
      </c>
      <c r="T97" s="4">
        <f t="shared" si="5"/>
        <v>0.95298352210744808</v>
      </c>
      <c r="U97" s="12">
        <f t="shared" si="6"/>
        <v>1.1415975696221297</v>
      </c>
    </row>
    <row r="98" spans="3:21">
      <c r="C98">
        <v>2046</v>
      </c>
      <c r="D98">
        <v>442.08499999999998</v>
      </c>
      <c r="S98" s="4">
        <f t="shared" si="4"/>
        <v>1.1985186747621022</v>
      </c>
      <c r="T98" s="4">
        <f t="shared" si="5"/>
        <v>0.95284790349643878</v>
      </c>
      <c r="U98" s="12">
        <f t="shared" si="6"/>
        <v>1.1420060065483992</v>
      </c>
    </row>
    <row r="99" spans="3:21">
      <c r="C99">
        <v>2047</v>
      </c>
      <c r="D99">
        <v>442.28300000000002</v>
      </c>
      <c r="S99" s="4">
        <f t="shared" si="4"/>
        <v>1.1990554681742278</v>
      </c>
      <c r="T99" s="4">
        <f t="shared" si="5"/>
        <v>0.95272643181827421</v>
      </c>
      <c r="U99" s="12">
        <f t="shared" si="6"/>
        <v>1.1423718377458223</v>
      </c>
    </row>
    <row r="100" spans="3:21">
      <c r="C100">
        <v>2048</v>
      </c>
      <c r="D100">
        <v>442.45800000000003</v>
      </c>
      <c r="S100" s="4">
        <f t="shared" si="4"/>
        <v>1.1995299067960561</v>
      </c>
      <c r="T100" s="4">
        <f t="shared" si="5"/>
        <v>0.95261909626722385</v>
      </c>
      <c r="U100" s="12">
        <f t="shared" si="6"/>
        <v>1.1426950957575661</v>
      </c>
    </row>
    <row r="101" spans="3:21">
      <c r="C101">
        <v>2049</v>
      </c>
      <c r="D101">
        <v>442.601</v>
      </c>
      <c r="S101" s="4">
        <f t="shared" si="4"/>
        <v>1.1999175909270356</v>
      </c>
      <c r="T101" s="4">
        <f t="shared" si="5"/>
        <v>0.95253140574256523</v>
      </c>
      <c r="U101" s="12">
        <f t="shared" si="6"/>
        <v>1.1429591896609617</v>
      </c>
    </row>
    <row r="102" spans="3:21">
      <c r="C102">
        <v>2050</v>
      </c>
      <c r="D102">
        <v>442.7</v>
      </c>
      <c r="S102" s="4">
        <f t="shared" si="4"/>
        <v>1.2001859876330985</v>
      </c>
      <c r="T102" s="4">
        <f t="shared" si="5"/>
        <v>0.95247070637444187</v>
      </c>
      <c r="U102" s="12">
        <f t="shared" si="6"/>
        <v>1.1431419954216044</v>
      </c>
    </row>
    <row r="103" spans="3:21">
      <c r="C103">
        <v>2051</v>
      </c>
      <c r="D103">
        <v>442.75200000000001</v>
      </c>
      <c r="S103" s="4">
        <f t="shared" si="4"/>
        <v>1.2003269636807274</v>
      </c>
      <c r="T103" s="4">
        <f t="shared" si="5"/>
        <v>0.9524388269767885</v>
      </c>
      <c r="U103" s="12">
        <f t="shared" si="6"/>
        <v>1.1432380052766822</v>
      </c>
    </row>
    <row r="104" spans="3:21">
      <c r="C104">
        <v>2052</v>
      </c>
      <c r="D104">
        <v>442.76100000000002</v>
      </c>
      <c r="S104" s="4">
        <f t="shared" si="4"/>
        <v>1.2003513633812786</v>
      </c>
      <c r="T104" s="4">
        <f t="shared" si="5"/>
        <v>0.95243330960536965</v>
      </c>
      <c r="U104" s="12">
        <f t="shared" si="6"/>
        <v>1.1432546217145489</v>
      </c>
    </row>
    <row r="105" spans="3:21">
      <c r="C105">
        <v>2053</v>
      </c>
      <c r="D105">
        <v>442.73399999999998</v>
      </c>
      <c r="S105" s="4">
        <f t="shared" si="4"/>
        <v>1.200278164279625</v>
      </c>
      <c r="T105" s="4">
        <f t="shared" si="5"/>
        <v>0.95244986191139869</v>
      </c>
      <c r="U105" s="12">
        <f t="shared" si="6"/>
        <v>1.143204771823396</v>
      </c>
    </row>
    <row r="106" spans="3:21">
      <c r="C106">
        <v>2054</v>
      </c>
      <c r="D106">
        <v>442.66300000000001</v>
      </c>
      <c r="S106" s="4">
        <f t="shared" si="4"/>
        <v>1.2000856777530549</v>
      </c>
      <c r="T106" s="4">
        <f t="shared" si="5"/>
        <v>0.95249339109150954</v>
      </c>
      <c r="U106" s="12">
        <f t="shared" si="6"/>
        <v>1.1430736768033598</v>
      </c>
    </row>
    <row r="107" spans="3:21">
      <c r="C107">
        <v>2055</v>
      </c>
      <c r="D107">
        <v>442.548</v>
      </c>
      <c r="S107" s="4">
        <f t="shared" si="4"/>
        <v>1.1997739038015676</v>
      </c>
      <c r="T107" s="4">
        <f t="shared" si="5"/>
        <v>0.95256390454354334</v>
      </c>
      <c r="U107" s="12">
        <f t="shared" si="6"/>
        <v>1.1428613143746706</v>
      </c>
    </row>
    <row r="108" spans="3:21">
      <c r="C108">
        <v>2056</v>
      </c>
      <c r="D108">
        <v>442.40600000000001</v>
      </c>
      <c r="S108" s="4">
        <f t="shared" si="4"/>
        <v>1.1993889307484271</v>
      </c>
      <c r="T108" s="4">
        <f t="shared" si="5"/>
        <v>0.95265098773392853</v>
      </c>
      <c r="U108" s="12">
        <f t="shared" si="6"/>
        <v>1.1425990495546294</v>
      </c>
    </row>
    <row r="109" spans="3:21">
      <c r="C109">
        <v>2057</v>
      </c>
      <c r="D109">
        <v>442.24799999999999</v>
      </c>
      <c r="S109" s="4">
        <f t="shared" si="4"/>
        <v>1.1989605804498622</v>
      </c>
      <c r="T109" s="4">
        <f t="shared" si="5"/>
        <v>0.9527479018310957</v>
      </c>
      <c r="U109" s="12">
        <f t="shared" si="6"/>
        <v>1.1423071774017988</v>
      </c>
    </row>
    <row r="110" spans="3:21">
      <c r="C110">
        <v>2058</v>
      </c>
      <c r="D110">
        <v>442.07499999999999</v>
      </c>
      <c r="S110" s="4">
        <f t="shared" si="4"/>
        <v>1.1984915639837121</v>
      </c>
      <c r="T110" s="4">
        <f t="shared" si="5"/>
        <v>0.95285403925138756</v>
      </c>
      <c r="U110" s="12">
        <f t="shared" si="6"/>
        <v>1.1419875277505929</v>
      </c>
    </row>
    <row r="111" spans="3:21">
      <c r="C111">
        <v>2059</v>
      </c>
      <c r="D111">
        <v>441.88600000000002</v>
      </c>
      <c r="S111" s="4">
        <f t="shared" si="4"/>
        <v>1.1979791702721376</v>
      </c>
      <c r="T111" s="4">
        <f t="shared" si="5"/>
        <v>0.95297001988201957</v>
      </c>
      <c r="U111" s="12">
        <f t="shared" si="6"/>
        <v>1.1416382337124844</v>
      </c>
    </row>
    <row r="112" spans="3:21">
      <c r="C112">
        <v>2060</v>
      </c>
      <c r="D112">
        <v>441.673</v>
      </c>
      <c r="S112" s="4">
        <f t="shared" si="4"/>
        <v>1.1974017106924268</v>
      </c>
      <c r="T112" s="4">
        <f t="shared" si="5"/>
        <v>0.95310076205612959</v>
      </c>
      <c r="U112" s="12">
        <f t="shared" si="6"/>
        <v>1.1412444829482653</v>
      </c>
    </row>
    <row r="113" spans="3:21">
      <c r="C113">
        <v>2061</v>
      </c>
      <c r="D113">
        <v>441.42399999999998</v>
      </c>
      <c r="S113" s="4">
        <f t="shared" si="4"/>
        <v>1.1967266523105111</v>
      </c>
      <c r="T113" s="4">
        <f t="shared" si="5"/>
        <v>0.95325364698784676</v>
      </c>
      <c r="U113" s="12">
        <f t="shared" si="6"/>
        <v>1.1407840457625515</v>
      </c>
    </row>
    <row r="114" spans="3:21">
      <c r="C114">
        <v>2062</v>
      </c>
      <c r="D114">
        <v>441.13499999999999</v>
      </c>
      <c r="S114" s="4">
        <f t="shared" si="4"/>
        <v>1.1959431508150351</v>
      </c>
      <c r="T114" s="4">
        <f t="shared" si="5"/>
        <v>0.95343115325895933</v>
      </c>
      <c r="U114" s="12">
        <f t="shared" si="6"/>
        <v>1.1402494575137325</v>
      </c>
    </row>
    <row r="115" spans="3:21">
      <c r="C115">
        <v>2063</v>
      </c>
      <c r="D115">
        <v>440.803</v>
      </c>
      <c r="S115" s="4">
        <f t="shared" si="4"/>
        <v>1.195043072972481</v>
      </c>
      <c r="T115" s="4">
        <f t="shared" si="5"/>
        <v>0.95363515210820848</v>
      </c>
      <c r="U115" s="12">
        <f t="shared" si="6"/>
        <v>1.1396350826699728</v>
      </c>
    </row>
    <row r="116" spans="3:21">
      <c r="C116">
        <v>2064</v>
      </c>
      <c r="D116">
        <v>440.43</v>
      </c>
      <c r="S116" s="4">
        <f t="shared" si="4"/>
        <v>1.1940318409385273</v>
      </c>
      <c r="T116" s="4">
        <f t="shared" si="5"/>
        <v>0.95386444774434853</v>
      </c>
      <c r="U116" s="12">
        <f t="shared" si="6"/>
        <v>1.1389445225459962</v>
      </c>
    </row>
    <row r="117" spans="3:21">
      <c r="C117">
        <v>2065</v>
      </c>
      <c r="D117">
        <v>440.01</v>
      </c>
      <c r="S117" s="4">
        <f t="shared" si="4"/>
        <v>1.1928931882461395</v>
      </c>
      <c r="T117" s="4">
        <f t="shared" si="5"/>
        <v>0.95412276787768113</v>
      </c>
      <c r="U117" s="12">
        <f t="shared" si="6"/>
        <v>1.1381665505518384</v>
      </c>
    </row>
    <row r="118" spans="3:21">
      <c r="C118">
        <v>2066</v>
      </c>
      <c r="D118">
        <v>439.54500000000002</v>
      </c>
      <c r="S118" s="4">
        <f t="shared" si="4"/>
        <v>1.1916325370509964</v>
      </c>
      <c r="T118" s="4">
        <f t="shared" si="5"/>
        <v>0.9544089284198618</v>
      </c>
      <c r="U118" s="12">
        <f t="shared" si="6"/>
        <v>1.1373047327570827</v>
      </c>
    </row>
    <row r="119" spans="3:21">
      <c r="C119">
        <v>2067</v>
      </c>
      <c r="D119">
        <v>439.05200000000002</v>
      </c>
      <c r="S119" s="4">
        <f t="shared" si="4"/>
        <v>1.1902959756763603</v>
      </c>
      <c r="T119" s="4">
        <f t="shared" si="5"/>
        <v>0.95471250765978055</v>
      </c>
      <c r="U119" s="12">
        <f t="shared" si="6"/>
        <v>1.1363904557953231</v>
      </c>
    </row>
    <row r="120" spans="3:21">
      <c r="C120">
        <v>2068</v>
      </c>
      <c r="D120">
        <v>438.54300000000001</v>
      </c>
      <c r="S120" s="4">
        <f t="shared" si="4"/>
        <v>1.1889160370563001</v>
      </c>
      <c r="T120" s="4">
        <f t="shared" si="5"/>
        <v>0.95502614206539072</v>
      </c>
      <c r="U120" s="12">
        <f t="shared" si="6"/>
        <v>1.1354458961095515</v>
      </c>
    </row>
    <row r="121" spans="3:21">
      <c r="C121">
        <v>2069</v>
      </c>
      <c r="D121">
        <v>438.01900000000001</v>
      </c>
      <c r="S121" s="4">
        <f t="shared" si="4"/>
        <v>1.1874954322686546</v>
      </c>
      <c r="T121" s="4">
        <f t="shared" si="5"/>
        <v>0.95534923447175268</v>
      </c>
      <c r="U121" s="12">
        <f t="shared" si="6"/>
        <v>1.1344728521565621</v>
      </c>
    </row>
    <row r="122" spans="3:21">
      <c r="C122">
        <v>2070</v>
      </c>
      <c r="D122">
        <v>437.48099999999999</v>
      </c>
      <c r="S122" s="4">
        <f t="shared" si="4"/>
        <v>1.1860368723912629</v>
      </c>
      <c r="T122" s="4">
        <f t="shared" si="5"/>
        <v>0.95568118664518698</v>
      </c>
      <c r="U122" s="12">
        <f t="shared" si="6"/>
        <v>1.1334731256118282</v>
      </c>
    </row>
    <row r="123" spans="3:21">
      <c r="C123">
        <v>2071</v>
      </c>
      <c r="D123">
        <v>436.91899999999998</v>
      </c>
      <c r="S123" s="4">
        <f t="shared" si="4"/>
        <v>1.1845132466457347</v>
      </c>
      <c r="T123" s="4">
        <f t="shared" si="5"/>
        <v>0.95602819353389457</v>
      </c>
      <c r="U123" s="12">
        <f t="shared" si="6"/>
        <v>1.1324280594076901</v>
      </c>
    </row>
    <row r="124" spans="3:21">
      <c r="C124">
        <v>2072</v>
      </c>
      <c r="D124">
        <v>436.34300000000002</v>
      </c>
      <c r="S124" s="4">
        <f t="shared" si="4"/>
        <v>1.1829516658104602</v>
      </c>
      <c r="T124" s="4">
        <f t="shared" si="5"/>
        <v>0.95638410630978044</v>
      </c>
      <c r="U124" s="12">
        <f t="shared" si="6"/>
        <v>1.131356171713803</v>
      </c>
    </row>
    <row r="125" spans="3:21">
      <c r="C125">
        <v>2073</v>
      </c>
      <c r="D125">
        <v>435.76400000000001</v>
      </c>
      <c r="S125" s="4">
        <f t="shared" si="4"/>
        <v>1.1813819517416688</v>
      </c>
      <c r="T125" s="4">
        <f t="shared" si="5"/>
        <v>0.95674213997228508</v>
      </c>
      <c r="U125" s="12">
        <f t="shared" si="6"/>
        <v>1.1302778966339591</v>
      </c>
    </row>
    <row r="126" spans="3:21">
      <c r="C126">
        <v>2074</v>
      </c>
      <c r="D126">
        <v>435.18200000000002</v>
      </c>
      <c r="S126" s="4">
        <f t="shared" si="4"/>
        <v>1.1798041044393601</v>
      </c>
      <c r="T126" s="4">
        <f t="shared" si="5"/>
        <v>0.95710229898845811</v>
      </c>
      <c r="U126" s="12">
        <f t="shared" si="6"/>
        <v>1.1291932207149304</v>
      </c>
    </row>
    <row r="127" spans="3:21">
      <c r="C127">
        <v>2075</v>
      </c>
      <c r="D127">
        <v>434.59500000000003</v>
      </c>
      <c r="S127" s="4">
        <f t="shared" si="4"/>
        <v>1.1782127017478565</v>
      </c>
      <c r="T127" s="4">
        <f t="shared" si="5"/>
        <v>0.95746582692168081</v>
      </c>
      <c r="U127" s="12">
        <f t="shared" si="6"/>
        <v>1.128098398768639</v>
      </c>
    </row>
    <row r="128" spans="3:21">
      <c r="C128">
        <v>2076</v>
      </c>
      <c r="D128">
        <v>433.995</v>
      </c>
      <c r="S128" s="4">
        <f t="shared" si="4"/>
        <v>1.1765860550444456</v>
      </c>
      <c r="T128" s="4">
        <f t="shared" si="5"/>
        <v>0.9578376912326857</v>
      </c>
      <c r="U128" s="12">
        <f t="shared" si="6"/>
        <v>1.1269784705003454</v>
      </c>
    </row>
    <row r="129" spans="3:21">
      <c r="C129">
        <v>2077</v>
      </c>
      <c r="D129">
        <v>433.38499999999999</v>
      </c>
      <c r="S129" s="4">
        <f t="shared" si="4"/>
        <v>1.1749322975626446</v>
      </c>
      <c r="T129" s="4">
        <f t="shared" si="5"/>
        <v>0.9582160495128218</v>
      </c>
      <c r="U129" s="12">
        <f t="shared" si="6"/>
        <v>1.1258389846155006</v>
      </c>
    </row>
    <row r="130" spans="3:21">
      <c r="C130">
        <v>2078</v>
      </c>
      <c r="D130">
        <v>432.78</v>
      </c>
      <c r="S130" s="4">
        <f t="shared" si="4"/>
        <v>1.1732920954700385</v>
      </c>
      <c r="T130" s="4">
        <f t="shared" si="5"/>
        <v>0.95859160185901082</v>
      </c>
      <c r="U130" s="12">
        <f t="shared" si="6"/>
        <v>1.1247079492451397</v>
      </c>
    </row>
    <row r="131" spans="3:21">
      <c r="C131">
        <v>2079</v>
      </c>
      <c r="D131">
        <v>432.19</v>
      </c>
      <c r="S131" s="4">
        <f t="shared" ref="S131:S151" si="7">(D131-(20.9/(2*$R$2)))/(368.86-(20.9/(2*$R$2)))</f>
        <v>1.1716925595450178</v>
      </c>
      <c r="T131" s="4">
        <f t="shared" ref="T131:T151" si="8">($P$2*(1+($O$2/$Q$2))+$N$2)/($P$2*(1+($O$2/$Q$2))+D131)</f>
        <v>0.95895812662036095</v>
      </c>
      <c r="U131" s="12">
        <f t="shared" ref="U131:U151" si="9">S131*T131</f>
        <v>1.1236041018763061</v>
      </c>
    </row>
    <row r="132" spans="3:21">
      <c r="C132">
        <v>2080</v>
      </c>
      <c r="D132">
        <v>431.61700000000002</v>
      </c>
      <c r="S132" s="4">
        <f t="shared" si="7"/>
        <v>1.1701391119432605</v>
      </c>
      <c r="T132" s="4">
        <f t="shared" si="8"/>
        <v>0.95931435888770866</v>
      </c>
      <c r="U132" s="12">
        <f t="shared" si="9"/>
        <v>1.1225312519832817</v>
      </c>
    </row>
    <row r="133" spans="3:21">
      <c r="C133">
        <v>2081</v>
      </c>
      <c r="D133">
        <v>431.05799999999999</v>
      </c>
      <c r="S133" s="4">
        <f t="shared" si="7"/>
        <v>1.1686236194312494</v>
      </c>
      <c r="T133" s="4">
        <f t="shared" si="8"/>
        <v>0.95966214253673343</v>
      </c>
      <c r="U133" s="12">
        <f t="shared" si="9"/>
        <v>1.121483846442425</v>
      </c>
    </row>
    <row r="134" spans="3:21">
      <c r="C134">
        <v>2082</v>
      </c>
      <c r="D134">
        <v>430.51</v>
      </c>
      <c r="S134" s="4">
        <f t="shared" si="7"/>
        <v>1.1671379487754674</v>
      </c>
      <c r="T134" s="4">
        <f t="shared" si="8"/>
        <v>0.96000332735949367</v>
      </c>
      <c r="U134" s="12">
        <f t="shared" si="9"/>
        <v>1.120456314311983</v>
      </c>
    </row>
    <row r="135" spans="3:21">
      <c r="C135">
        <v>2083</v>
      </c>
      <c r="D135">
        <v>429.964</v>
      </c>
      <c r="S135" s="4">
        <f t="shared" si="7"/>
        <v>1.1656577002753636</v>
      </c>
      <c r="T135" s="4">
        <f t="shared" si="8"/>
        <v>0.96034350834131621</v>
      </c>
      <c r="U135" s="12">
        <f t="shared" si="9"/>
        <v>1.1194318054075132</v>
      </c>
    </row>
    <row r="136" spans="3:21">
      <c r="C136">
        <v>2084</v>
      </c>
      <c r="D136">
        <v>429.41399999999999</v>
      </c>
      <c r="S136" s="4">
        <f t="shared" si="7"/>
        <v>1.1641666074639037</v>
      </c>
      <c r="T136" s="4">
        <f t="shared" si="8"/>
        <v>0.96068642532329518</v>
      </c>
      <c r="U136" s="12">
        <f t="shared" si="9"/>
        <v>1.1183990566052453</v>
      </c>
    </row>
    <row r="137" spans="3:21">
      <c r="C137">
        <v>2085</v>
      </c>
      <c r="D137">
        <v>428.85899999999998</v>
      </c>
      <c r="S137" s="4">
        <f t="shared" si="7"/>
        <v>1.1626619592632486</v>
      </c>
      <c r="T137" s="4">
        <f t="shared" si="8"/>
        <v>0.96103270806729435</v>
      </c>
      <c r="U137" s="12">
        <f t="shared" si="9"/>
        <v>1.1173561712775861</v>
      </c>
    </row>
    <row r="138" spans="3:21">
      <c r="C138">
        <v>2086</v>
      </c>
      <c r="D138">
        <v>428.29899999999998</v>
      </c>
      <c r="S138" s="4">
        <f t="shared" si="7"/>
        <v>1.1611437556733983</v>
      </c>
      <c r="T138" s="4">
        <f t="shared" si="8"/>
        <v>0.96138236358894835</v>
      </c>
      <c r="U138" s="12">
        <f t="shared" si="9"/>
        <v>1.11630312829584</v>
      </c>
    </row>
    <row r="139" spans="3:21">
      <c r="C139">
        <v>2087</v>
      </c>
      <c r="D139">
        <v>427.72699999999998</v>
      </c>
      <c r="S139" s="4">
        <f t="shared" si="7"/>
        <v>1.1595930191494799</v>
      </c>
      <c r="T139" s="4">
        <f t="shared" si="8"/>
        <v>0.9617397744956927</v>
      </c>
      <c r="U139" s="12">
        <f t="shared" si="9"/>
        <v>1.1152267287436002</v>
      </c>
    </row>
    <row r="140" spans="3:21">
      <c r="C140">
        <v>2088</v>
      </c>
      <c r="D140">
        <v>427.14299999999997</v>
      </c>
      <c r="S140" s="4">
        <f t="shared" si="7"/>
        <v>1.1580097496914934</v>
      </c>
      <c r="T140" s="4">
        <f t="shared" si="8"/>
        <v>0.96210495780628047</v>
      </c>
      <c r="U140" s="12">
        <f t="shared" si="9"/>
        <v>1.1141269213661957</v>
      </c>
    </row>
    <row r="141" spans="3:21">
      <c r="C141">
        <v>2089</v>
      </c>
      <c r="D141">
        <v>426.56599999999997</v>
      </c>
      <c r="S141" s="4">
        <f t="shared" si="7"/>
        <v>1.1564454577783798</v>
      </c>
      <c r="T141" s="4">
        <f t="shared" si="8"/>
        <v>0.96246603638392614</v>
      </c>
      <c r="U141" s="12">
        <f t="shared" si="9"/>
        <v>1.1130394760421523</v>
      </c>
    </row>
    <row r="142" spans="3:21">
      <c r="C142">
        <v>2090</v>
      </c>
      <c r="D142">
        <v>426.005</v>
      </c>
      <c r="S142" s="4">
        <f t="shared" si="7"/>
        <v>1.1549245431106907</v>
      </c>
      <c r="T142" s="4">
        <f t="shared" si="8"/>
        <v>0.96281736233592552</v>
      </c>
      <c r="U142" s="12">
        <f t="shared" si="9"/>
        <v>1.1119814022948591</v>
      </c>
    </row>
    <row r="143" spans="3:21">
      <c r="C143">
        <v>2091</v>
      </c>
      <c r="D143">
        <v>425.46100000000001</v>
      </c>
      <c r="S143" s="4">
        <f t="shared" si="7"/>
        <v>1.153449716766265</v>
      </c>
      <c r="T143" s="4">
        <f t="shared" si="8"/>
        <v>0.96315828707977524</v>
      </c>
      <c r="U143" s="12">
        <f t="shared" si="9"/>
        <v>1.1109546534332477</v>
      </c>
    </row>
    <row r="144" spans="3:21">
      <c r="C144">
        <v>2092</v>
      </c>
      <c r="D144">
        <v>424.93700000000001</v>
      </c>
      <c r="S144" s="4">
        <f t="shared" si="7"/>
        <v>1.1520291119786195</v>
      </c>
      <c r="T144" s="4">
        <f t="shared" si="8"/>
        <v>0.96348690618883892</v>
      </c>
      <c r="U144" s="12">
        <f t="shared" si="9"/>
        <v>1.1099649649397556</v>
      </c>
    </row>
    <row r="145" spans="3:21">
      <c r="C145">
        <v>2093</v>
      </c>
      <c r="D145">
        <v>424.43099999999998</v>
      </c>
      <c r="S145" s="4">
        <f t="shared" si="7"/>
        <v>1.1506573065920762</v>
      </c>
      <c r="T145" s="4">
        <f t="shared" si="8"/>
        <v>0.9638044497457039</v>
      </c>
      <c r="U145" s="12">
        <f t="shared" si="9"/>
        <v>1.1090086322258497</v>
      </c>
    </row>
    <row r="146" spans="3:21">
      <c r="C146">
        <v>2094</v>
      </c>
      <c r="D146">
        <v>423.93099999999998</v>
      </c>
      <c r="S146" s="4">
        <f t="shared" si="7"/>
        <v>1.1493017676725672</v>
      </c>
      <c r="T146" s="4">
        <f t="shared" si="8"/>
        <v>0.96411843363312422</v>
      </c>
      <c r="U146" s="12">
        <f t="shared" si="9"/>
        <v>1.1080630200202564</v>
      </c>
    </row>
    <row r="147" spans="3:21">
      <c r="C147">
        <v>2095</v>
      </c>
      <c r="D147">
        <v>423.43099999999998</v>
      </c>
      <c r="S147" s="4">
        <f t="shared" si="7"/>
        <v>1.1479462287530582</v>
      </c>
      <c r="T147" s="4">
        <f t="shared" si="8"/>
        <v>0.96443262216373515</v>
      </c>
      <c r="U147" s="12">
        <f t="shared" si="9"/>
        <v>1.1071167914992828</v>
      </c>
    </row>
    <row r="148" spans="3:21">
      <c r="C148">
        <v>2096</v>
      </c>
      <c r="D148">
        <v>422.92899999999997</v>
      </c>
      <c r="S148" s="4">
        <f t="shared" si="7"/>
        <v>1.1465852676778709</v>
      </c>
      <c r="T148" s="4">
        <f t="shared" si="8"/>
        <v>0.96474827352276016</v>
      </c>
      <c r="U148" s="12">
        <f t="shared" si="9"/>
        <v>1.1061661574388577</v>
      </c>
    </row>
    <row r="149" spans="3:21">
      <c r="C149">
        <v>2097</v>
      </c>
      <c r="D149">
        <v>422.428</v>
      </c>
      <c r="S149" s="4">
        <f t="shared" si="7"/>
        <v>1.145227017680523</v>
      </c>
      <c r="T149" s="4">
        <f t="shared" si="8"/>
        <v>0.96506350216505721</v>
      </c>
      <c r="U149" s="12">
        <f t="shared" si="9"/>
        <v>1.1052167964568094</v>
      </c>
    </row>
    <row r="150" spans="3:21">
      <c r="C150">
        <v>2098</v>
      </c>
      <c r="D150">
        <v>421.91800000000001</v>
      </c>
      <c r="S150" s="4">
        <f t="shared" si="7"/>
        <v>1.1438443679826238</v>
      </c>
      <c r="T150" s="4">
        <f t="shared" si="8"/>
        <v>0.96538460525192515</v>
      </c>
      <c r="U150" s="12">
        <f t="shared" si="9"/>
        <v>1.1042497436545431</v>
      </c>
    </row>
    <row r="151" spans="3:21">
      <c r="C151">
        <v>2099</v>
      </c>
      <c r="D151">
        <v>421.40100000000001</v>
      </c>
      <c r="S151" s="4">
        <f t="shared" si="7"/>
        <v>1.1424427407398514</v>
      </c>
      <c r="T151" s="4">
        <f t="shared" si="8"/>
        <v>0.96571033380866744</v>
      </c>
      <c r="U151" s="12">
        <f t="shared" si="9"/>
        <v>1.1032687605171709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51"/>
  <sheetViews>
    <sheetView workbookViewId="0">
      <selection activeCell="B1" sqref="B1:B1048576"/>
    </sheetView>
  </sheetViews>
  <sheetFormatPr defaultRowHeight="15"/>
  <cols>
    <col min="1" max="1" width="5" bestFit="1" customWidth="1"/>
    <col min="2" max="2" width="9.5703125" bestFit="1" customWidth="1"/>
  </cols>
  <sheetData>
    <row r="1" spans="1:2">
      <c r="A1" t="s">
        <v>13</v>
      </c>
      <c r="B1" t="s">
        <v>24</v>
      </c>
    </row>
    <row r="2" spans="1:2">
      <c r="A2">
        <v>1950</v>
      </c>
      <c r="B2">
        <v>310.75</v>
      </c>
    </row>
    <row r="3" spans="1:2">
      <c r="A3">
        <v>1951</v>
      </c>
      <c r="B3">
        <v>311.10000000000002</v>
      </c>
    </row>
    <row r="4" spans="1:2">
      <c r="A4">
        <v>1952</v>
      </c>
      <c r="B4">
        <v>311.5</v>
      </c>
    </row>
    <row r="5" spans="1:2">
      <c r="A5">
        <v>1953</v>
      </c>
      <c r="B5">
        <v>311.92500000000001</v>
      </c>
    </row>
    <row r="6" spans="1:2">
      <c r="A6">
        <v>1954</v>
      </c>
      <c r="B6">
        <v>312.42500000000001</v>
      </c>
    </row>
    <row r="7" spans="1:2">
      <c r="A7">
        <v>1955</v>
      </c>
      <c r="B7">
        <v>313</v>
      </c>
    </row>
    <row r="8" spans="1:2">
      <c r="A8">
        <v>1956</v>
      </c>
      <c r="B8">
        <v>313.60000000000002</v>
      </c>
    </row>
    <row r="9" spans="1:2">
      <c r="A9">
        <v>1957</v>
      </c>
      <c r="B9">
        <v>314.22500000000002</v>
      </c>
    </row>
    <row r="10" spans="1:2">
      <c r="A10">
        <v>1958</v>
      </c>
      <c r="B10">
        <v>314.84800000000001</v>
      </c>
    </row>
    <row r="11" spans="1:2">
      <c r="A11">
        <v>1959</v>
      </c>
      <c r="B11">
        <v>315.5</v>
      </c>
    </row>
    <row r="12" spans="1:2">
      <c r="A12">
        <v>1960</v>
      </c>
      <c r="B12">
        <v>316.27300000000002</v>
      </c>
    </row>
    <row r="13" spans="1:2">
      <c r="A13">
        <v>1961</v>
      </c>
      <c r="B13">
        <v>317.07499999999999</v>
      </c>
    </row>
    <row r="14" spans="1:2">
      <c r="A14">
        <v>1962</v>
      </c>
      <c r="B14">
        <v>317.79500000000002</v>
      </c>
    </row>
    <row r="15" spans="1:2">
      <c r="A15">
        <v>1963</v>
      </c>
      <c r="B15">
        <v>318.39800000000002</v>
      </c>
    </row>
    <row r="16" spans="1:2">
      <c r="A16">
        <v>1964</v>
      </c>
      <c r="B16">
        <v>318.92500000000001</v>
      </c>
    </row>
    <row r="17" spans="1:2">
      <c r="A17">
        <v>1965</v>
      </c>
      <c r="B17">
        <v>319.64800000000002</v>
      </c>
    </row>
    <row r="18" spans="1:2">
      <c r="A18">
        <v>1966</v>
      </c>
      <c r="B18">
        <v>320.64800000000002</v>
      </c>
    </row>
    <row r="19" spans="1:2">
      <c r="A19">
        <v>1967</v>
      </c>
      <c r="B19">
        <v>321.60500000000002</v>
      </c>
    </row>
    <row r="20" spans="1:2">
      <c r="A20">
        <v>1968</v>
      </c>
      <c r="B20">
        <v>322.63499999999999</v>
      </c>
    </row>
    <row r="21" spans="1:2">
      <c r="A21">
        <v>1969</v>
      </c>
      <c r="B21">
        <v>323.90300000000002</v>
      </c>
    </row>
    <row r="22" spans="1:2">
      <c r="A22">
        <v>1970</v>
      </c>
      <c r="B22">
        <v>324.98500000000001</v>
      </c>
    </row>
    <row r="23" spans="1:2">
      <c r="A23">
        <v>1971</v>
      </c>
      <c r="B23">
        <v>325.85500000000002</v>
      </c>
    </row>
    <row r="24" spans="1:2">
      <c r="A24">
        <v>1972</v>
      </c>
      <c r="B24">
        <v>327.14</v>
      </c>
    </row>
    <row r="25" spans="1:2">
      <c r="A25">
        <v>1973</v>
      </c>
      <c r="B25">
        <v>328.678</v>
      </c>
    </row>
    <row r="26" spans="1:2">
      <c r="A26">
        <v>1974</v>
      </c>
      <c r="B26">
        <v>329.74299999999999</v>
      </c>
    </row>
    <row r="27" spans="1:2">
      <c r="A27">
        <v>1975</v>
      </c>
      <c r="B27">
        <v>330.58499999999998</v>
      </c>
    </row>
    <row r="28" spans="1:2">
      <c r="A28">
        <v>1976</v>
      </c>
      <c r="B28">
        <v>331.74799999999999</v>
      </c>
    </row>
    <row r="29" spans="1:2">
      <c r="A29">
        <v>1977</v>
      </c>
      <c r="B29">
        <v>333.27300000000002</v>
      </c>
    </row>
    <row r="30" spans="1:2">
      <c r="A30">
        <v>1978</v>
      </c>
      <c r="B30">
        <v>334.84800000000001</v>
      </c>
    </row>
    <row r="31" spans="1:2">
      <c r="A31">
        <v>1979</v>
      </c>
      <c r="B31">
        <v>336.52499999999998</v>
      </c>
    </row>
    <row r="32" spans="1:2">
      <c r="A32">
        <v>1980</v>
      </c>
      <c r="B32">
        <v>338.36</v>
      </c>
    </row>
    <row r="33" spans="1:2">
      <c r="A33">
        <v>1981</v>
      </c>
      <c r="B33">
        <v>339.72800000000001</v>
      </c>
    </row>
    <row r="34" spans="1:2">
      <c r="A34">
        <v>1982</v>
      </c>
      <c r="B34">
        <v>340.79300000000001</v>
      </c>
    </row>
    <row r="35" spans="1:2">
      <c r="A35">
        <v>1983</v>
      </c>
      <c r="B35">
        <v>342.19799999999998</v>
      </c>
    </row>
    <row r="36" spans="1:2">
      <c r="A36">
        <v>1984</v>
      </c>
      <c r="B36">
        <v>343.78300000000002</v>
      </c>
    </row>
    <row r="37" spans="1:2">
      <c r="A37">
        <v>1985</v>
      </c>
      <c r="B37">
        <v>345.28300000000002</v>
      </c>
    </row>
    <row r="38" spans="1:2">
      <c r="A38">
        <v>1986</v>
      </c>
      <c r="B38">
        <v>346.798</v>
      </c>
    </row>
    <row r="39" spans="1:2">
      <c r="A39">
        <v>1987</v>
      </c>
      <c r="B39">
        <v>348.64499999999998</v>
      </c>
    </row>
    <row r="40" spans="1:2">
      <c r="A40">
        <v>1988</v>
      </c>
      <c r="B40">
        <v>350.738</v>
      </c>
    </row>
    <row r="41" spans="1:2">
      <c r="A41">
        <v>1989</v>
      </c>
      <c r="B41">
        <v>352.488</v>
      </c>
    </row>
    <row r="42" spans="1:2">
      <c r="A42">
        <v>1990</v>
      </c>
      <c r="B42">
        <v>353.85500000000002</v>
      </c>
    </row>
    <row r="43" spans="1:2">
      <c r="A43">
        <v>1991</v>
      </c>
      <c r="B43">
        <v>355.01799999999997</v>
      </c>
    </row>
    <row r="44" spans="1:2">
      <c r="A44">
        <v>1992</v>
      </c>
      <c r="B44">
        <v>355.88499999999999</v>
      </c>
    </row>
    <row r="45" spans="1:2">
      <c r="A45">
        <v>1993</v>
      </c>
      <c r="B45">
        <v>356.77800000000002</v>
      </c>
    </row>
    <row r="46" spans="1:2">
      <c r="A46">
        <v>1994</v>
      </c>
      <c r="B46">
        <v>358.12799999999999</v>
      </c>
    </row>
    <row r="47" spans="1:2">
      <c r="A47">
        <v>1995</v>
      </c>
      <c r="B47">
        <v>359.83800000000002</v>
      </c>
    </row>
    <row r="48" spans="1:2">
      <c r="A48">
        <v>1996</v>
      </c>
      <c r="B48">
        <v>361.46300000000002</v>
      </c>
    </row>
    <row r="49" spans="1:2">
      <c r="A49">
        <v>1997</v>
      </c>
      <c r="B49">
        <v>363.15499999999997</v>
      </c>
    </row>
    <row r="50" spans="1:2">
      <c r="A50">
        <v>1998</v>
      </c>
      <c r="B50">
        <v>365.32299999999998</v>
      </c>
    </row>
    <row r="51" spans="1:2">
      <c r="A51">
        <v>1999</v>
      </c>
      <c r="B51">
        <v>367.34800000000001</v>
      </c>
    </row>
    <row r="52" spans="1:2">
      <c r="A52">
        <v>2000</v>
      </c>
      <c r="B52">
        <v>368.86500000000001</v>
      </c>
    </row>
    <row r="53" spans="1:2">
      <c r="A53">
        <v>2001</v>
      </c>
      <c r="B53">
        <v>370.46800000000002</v>
      </c>
    </row>
    <row r="54" spans="1:2">
      <c r="A54">
        <v>2002</v>
      </c>
      <c r="B54">
        <v>372.52300000000002</v>
      </c>
    </row>
    <row r="55" spans="1:2">
      <c r="A55">
        <v>2003</v>
      </c>
      <c r="B55">
        <v>374.76</v>
      </c>
    </row>
    <row r="56" spans="1:2">
      <c r="A56">
        <v>2004</v>
      </c>
      <c r="B56">
        <v>376.81299999999999</v>
      </c>
    </row>
    <row r="57" spans="1:2">
      <c r="A57">
        <v>2005</v>
      </c>
      <c r="B57">
        <v>378.81299999999999</v>
      </c>
    </row>
    <row r="58" spans="1:2">
      <c r="A58">
        <v>2006</v>
      </c>
      <c r="B58">
        <v>380.82799999999997</v>
      </c>
    </row>
    <row r="59" spans="1:2">
      <c r="A59">
        <v>2007</v>
      </c>
      <c r="B59">
        <v>382.77800000000002</v>
      </c>
    </row>
    <row r="60" spans="1:2">
      <c r="A60">
        <v>2008</v>
      </c>
      <c r="B60">
        <v>384.8</v>
      </c>
    </row>
    <row r="61" spans="1:2">
      <c r="A61">
        <v>2009</v>
      </c>
      <c r="B61">
        <v>387.012</v>
      </c>
    </row>
    <row r="62" spans="1:2">
      <c r="A62">
        <v>2010</v>
      </c>
      <c r="B62">
        <v>389.32400000000001</v>
      </c>
    </row>
    <row r="63" spans="1:2">
      <c r="A63">
        <v>2011</v>
      </c>
      <c r="B63">
        <v>391.63799999999998</v>
      </c>
    </row>
    <row r="64" spans="1:2">
      <c r="A64">
        <v>2012</v>
      </c>
      <c r="B64">
        <v>394.00900000000001</v>
      </c>
    </row>
    <row r="65" spans="1:2">
      <c r="A65">
        <v>2013</v>
      </c>
      <c r="B65">
        <v>396.464</v>
      </c>
    </row>
    <row r="66" spans="1:2">
      <c r="A66">
        <v>2014</v>
      </c>
      <c r="B66">
        <v>398.39600000000002</v>
      </c>
    </row>
    <row r="67" spans="1:2">
      <c r="A67">
        <v>2015</v>
      </c>
      <c r="B67">
        <v>400.68099999999998</v>
      </c>
    </row>
    <row r="68" spans="1:2">
      <c r="A68">
        <v>2016</v>
      </c>
      <c r="B68">
        <v>402.96800000000002</v>
      </c>
    </row>
    <row r="69" spans="1:2">
      <c r="A69">
        <v>2017</v>
      </c>
      <c r="B69">
        <v>405.25200000000001</v>
      </c>
    </row>
    <row r="70" spans="1:2">
      <c r="A70">
        <v>2018</v>
      </c>
      <c r="B70">
        <v>407.529</v>
      </c>
    </row>
    <row r="71" spans="1:2">
      <c r="A71">
        <v>2019</v>
      </c>
      <c r="B71">
        <v>409.8</v>
      </c>
    </row>
    <row r="72" spans="1:2">
      <c r="A72">
        <v>2020</v>
      </c>
      <c r="B72">
        <v>412.06799999999998</v>
      </c>
    </row>
    <row r="73" spans="1:2">
      <c r="A73">
        <v>2021</v>
      </c>
      <c r="B73">
        <v>414.32600000000002</v>
      </c>
    </row>
    <row r="74" spans="1:2">
      <c r="A74">
        <v>2022</v>
      </c>
      <c r="B74">
        <v>416.517</v>
      </c>
    </row>
    <row r="75" spans="1:2">
      <c r="A75">
        <v>2023</v>
      </c>
      <c r="B75">
        <v>418.60300000000001</v>
      </c>
    </row>
    <row r="76" spans="1:2">
      <c r="A76">
        <v>2024</v>
      </c>
      <c r="B76">
        <v>420.601</v>
      </c>
    </row>
    <row r="77" spans="1:2">
      <c r="A77">
        <v>2025</v>
      </c>
      <c r="B77">
        <v>422.51600000000002</v>
      </c>
    </row>
    <row r="78" spans="1:2">
      <c r="A78">
        <v>2026</v>
      </c>
      <c r="B78">
        <v>424.34899999999999</v>
      </c>
    </row>
    <row r="79" spans="1:2">
      <c r="A79">
        <v>2027</v>
      </c>
      <c r="B79">
        <v>426.09699999999998</v>
      </c>
    </row>
    <row r="80" spans="1:2">
      <c r="A80">
        <v>2028</v>
      </c>
      <c r="B80">
        <v>427.75200000000001</v>
      </c>
    </row>
    <row r="81" spans="1:2">
      <c r="A81">
        <v>2029</v>
      </c>
      <c r="B81">
        <v>429.31400000000002</v>
      </c>
    </row>
    <row r="82" spans="1:2">
      <c r="A82">
        <v>2030</v>
      </c>
      <c r="B82">
        <v>430.78300000000002</v>
      </c>
    </row>
    <row r="83" spans="1:2">
      <c r="A83">
        <v>2031</v>
      </c>
      <c r="B83">
        <v>432.16300000000001</v>
      </c>
    </row>
    <row r="84" spans="1:2">
      <c r="A84">
        <v>2032</v>
      </c>
      <c r="B84">
        <v>433.43599999999998</v>
      </c>
    </row>
    <row r="85" spans="1:2">
      <c r="A85">
        <v>2033</v>
      </c>
      <c r="B85">
        <v>434.59300000000002</v>
      </c>
    </row>
    <row r="86" spans="1:2">
      <c r="A86">
        <v>2034</v>
      </c>
      <c r="B86">
        <v>435.65300000000002</v>
      </c>
    </row>
    <row r="87" spans="1:2">
      <c r="A87">
        <v>2035</v>
      </c>
      <c r="B87">
        <v>436.62799999999999</v>
      </c>
    </row>
    <row r="88" spans="1:2">
      <c r="A88">
        <v>2036</v>
      </c>
      <c r="B88">
        <v>437.52199999999999</v>
      </c>
    </row>
    <row r="89" spans="1:2">
      <c r="A89">
        <v>2037</v>
      </c>
      <c r="B89">
        <v>438.334</v>
      </c>
    </row>
    <row r="90" spans="1:2">
      <c r="A90">
        <v>2038</v>
      </c>
      <c r="B90">
        <v>439.06</v>
      </c>
    </row>
    <row r="91" spans="1:2">
      <c r="A91">
        <v>2039</v>
      </c>
      <c r="B91">
        <v>439.69099999999997</v>
      </c>
    </row>
    <row r="92" spans="1:2">
      <c r="A92">
        <v>2040</v>
      </c>
      <c r="B92">
        <v>440.22199999999998</v>
      </c>
    </row>
    <row r="93" spans="1:2">
      <c r="A93">
        <v>2041</v>
      </c>
      <c r="B93">
        <v>440.65699999999998</v>
      </c>
    </row>
    <row r="94" spans="1:2">
      <c r="A94">
        <v>2042</v>
      </c>
      <c r="B94">
        <v>441.02499999999998</v>
      </c>
    </row>
    <row r="95" spans="1:2">
      <c r="A95">
        <v>2043</v>
      </c>
      <c r="B95">
        <v>441.34699999999998</v>
      </c>
    </row>
    <row r="96" spans="1:2">
      <c r="A96">
        <v>2044</v>
      </c>
      <c r="B96">
        <v>441.62099999999998</v>
      </c>
    </row>
    <row r="97" spans="1:2">
      <c r="A97">
        <v>2045</v>
      </c>
      <c r="B97">
        <v>441.86399999999998</v>
      </c>
    </row>
    <row r="98" spans="1:2">
      <c r="A98">
        <v>2046</v>
      </c>
      <c r="B98">
        <v>442.08499999999998</v>
      </c>
    </row>
    <row r="99" spans="1:2">
      <c r="A99">
        <v>2047</v>
      </c>
      <c r="B99">
        <v>442.28300000000002</v>
      </c>
    </row>
    <row r="100" spans="1:2">
      <c r="A100">
        <v>2048</v>
      </c>
      <c r="B100">
        <v>442.45800000000003</v>
      </c>
    </row>
    <row r="101" spans="1:2">
      <c r="A101">
        <v>2049</v>
      </c>
      <c r="B101">
        <v>442.601</v>
      </c>
    </row>
    <row r="102" spans="1:2">
      <c r="A102">
        <v>2050</v>
      </c>
      <c r="B102">
        <v>442.7</v>
      </c>
    </row>
    <row r="103" spans="1:2">
      <c r="A103">
        <v>2051</v>
      </c>
      <c r="B103">
        <v>442.75200000000001</v>
      </c>
    </row>
    <row r="104" spans="1:2">
      <c r="A104">
        <v>2052</v>
      </c>
      <c r="B104">
        <v>442.76100000000002</v>
      </c>
    </row>
    <row r="105" spans="1:2">
      <c r="A105">
        <v>2053</v>
      </c>
      <c r="B105">
        <v>442.73399999999998</v>
      </c>
    </row>
    <row r="106" spans="1:2">
      <c r="A106">
        <v>2054</v>
      </c>
      <c r="B106">
        <v>442.66300000000001</v>
      </c>
    </row>
    <row r="107" spans="1:2">
      <c r="A107">
        <v>2055</v>
      </c>
      <c r="B107">
        <v>442.548</v>
      </c>
    </row>
    <row r="108" spans="1:2">
      <c r="A108">
        <v>2056</v>
      </c>
      <c r="B108">
        <v>442.40600000000001</v>
      </c>
    </row>
    <row r="109" spans="1:2">
      <c r="A109">
        <v>2057</v>
      </c>
      <c r="B109">
        <v>442.24799999999999</v>
      </c>
    </row>
    <row r="110" spans="1:2">
      <c r="A110">
        <v>2058</v>
      </c>
      <c r="B110">
        <v>442.07499999999999</v>
      </c>
    </row>
    <row r="111" spans="1:2">
      <c r="A111">
        <v>2059</v>
      </c>
      <c r="B111">
        <v>441.88600000000002</v>
      </c>
    </row>
    <row r="112" spans="1:2">
      <c r="A112">
        <v>2060</v>
      </c>
      <c r="B112">
        <v>441.673</v>
      </c>
    </row>
    <row r="113" spans="1:2">
      <c r="A113">
        <v>2061</v>
      </c>
      <c r="B113">
        <v>441.42399999999998</v>
      </c>
    </row>
    <row r="114" spans="1:2">
      <c r="A114">
        <v>2062</v>
      </c>
      <c r="B114">
        <v>441.13499999999999</v>
      </c>
    </row>
    <row r="115" spans="1:2">
      <c r="A115">
        <v>2063</v>
      </c>
      <c r="B115">
        <v>440.803</v>
      </c>
    </row>
    <row r="116" spans="1:2">
      <c r="A116">
        <v>2064</v>
      </c>
      <c r="B116">
        <v>440.43</v>
      </c>
    </row>
    <row r="117" spans="1:2">
      <c r="A117">
        <v>2065</v>
      </c>
      <c r="B117">
        <v>440.01</v>
      </c>
    </row>
    <row r="118" spans="1:2">
      <c r="A118">
        <v>2066</v>
      </c>
      <c r="B118">
        <v>439.54500000000002</v>
      </c>
    </row>
    <row r="119" spans="1:2">
      <c r="A119">
        <v>2067</v>
      </c>
      <c r="B119">
        <v>439.05200000000002</v>
      </c>
    </row>
    <row r="120" spans="1:2">
      <c r="A120">
        <v>2068</v>
      </c>
      <c r="B120">
        <v>438.54300000000001</v>
      </c>
    </row>
    <row r="121" spans="1:2">
      <c r="A121">
        <v>2069</v>
      </c>
      <c r="B121">
        <v>438.01900000000001</v>
      </c>
    </row>
    <row r="122" spans="1:2">
      <c r="A122">
        <v>2070</v>
      </c>
      <c r="B122">
        <v>437.48099999999999</v>
      </c>
    </row>
    <row r="123" spans="1:2">
      <c r="A123">
        <v>2071</v>
      </c>
      <c r="B123">
        <v>436.91899999999998</v>
      </c>
    </row>
    <row r="124" spans="1:2">
      <c r="A124">
        <v>2072</v>
      </c>
      <c r="B124">
        <v>436.34300000000002</v>
      </c>
    </row>
    <row r="125" spans="1:2">
      <c r="A125">
        <v>2073</v>
      </c>
      <c r="B125">
        <v>435.76400000000001</v>
      </c>
    </row>
    <row r="126" spans="1:2">
      <c r="A126">
        <v>2074</v>
      </c>
      <c r="B126">
        <v>435.18200000000002</v>
      </c>
    </row>
    <row r="127" spans="1:2">
      <c r="A127">
        <v>2075</v>
      </c>
      <c r="B127">
        <v>434.59500000000003</v>
      </c>
    </row>
    <row r="128" spans="1:2">
      <c r="A128">
        <v>2076</v>
      </c>
      <c r="B128">
        <v>433.995</v>
      </c>
    </row>
    <row r="129" spans="1:2">
      <c r="A129">
        <v>2077</v>
      </c>
      <c r="B129">
        <v>433.38499999999999</v>
      </c>
    </row>
    <row r="130" spans="1:2">
      <c r="A130">
        <v>2078</v>
      </c>
      <c r="B130">
        <v>432.78</v>
      </c>
    </row>
    <row r="131" spans="1:2">
      <c r="A131">
        <v>2079</v>
      </c>
      <c r="B131">
        <v>432.19</v>
      </c>
    </row>
    <row r="132" spans="1:2">
      <c r="A132">
        <v>2080</v>
      </c>
      <c r="B132">
        <v>431.61700000000002</v>
      </c>
    </row>
    <row r="133" spans="1:2">
      <c r="A133">
        <v>2081</v>
      </c>
      <c r="B133">
        <v>431.05799999999999</v>
      </c>
    </row>
    <row r="134" spans="1:2">
      <c r="A134">
        <v>2082</v>
      </c>
      <c r="B134">
        <v>430.51</v>
      </c>
    </row>
    <row r="135" spans="1:2">
      <c r="A135">
        <v>2083</v>
      </c>
      <c r="B135">
        <v>429.964</v>
      </c>
    </row>
    <row r="136" spans="1:2">
      <c r="A136">
        <v>2084</v>
      </c>
      <c r="B136">
        <v>429.41399999999999</v>
      </c>
    </row>
    <row r="137" spans="1:2">
      <c r="A137">
        <v>2085</v>
      </c>
      <c r="B137">
        <v>428.85899999999998</v>
      </c>
    </row>
    <row r="138" spans="1:2">
      <c r="A138">
        <v>2086</v>
      </c>
      <c r="B138">
        <v>428.29899999999998</v>
      </c>
    </row>
    <row r="139" spans="1:2">
      <c r="A139">
        <v>2087</v>
      </c>
      <c r="B139">
        <v>427.72699999999998</v>
      </c>
    </row>
    <row r="140" spans="1:2">
      <c r="A140">
        <v>2088</v>
      </c>
      <c r="B140">
        <v>427.14299999999997</v>
      </c>
    </row>
    <row r="141" spans="1:2">
      <c r="A141">
        <v>2089</v>
      </c>
      <c r="B141">
        <v>426.56599999999997</v>
      </c>
    </row>
    <row r="142" spans="1:2">
      <c r="A142">
        <v>2090</v>
      </c>
      <c r="B142">
        <v>426.005</v>
      </c>
    </row>
    <row r="143" spans="1:2">
      <c r="A143">
        <v>2091</v>
      </c>
      <c r="B143">
        <v>425.46100000000001</v>
      </c>
    </row>
    <row r="144" spans="1:2">
      <c r="A144">
        <v>2092</v>
      </c>
      <c r="B144">
        <v>424.93700000000001</v>
      </c>
    </row>
    <row r="145" spans="1:2">
      <c r="A145">
        <v>2093</v>
      </c>
      <c r="B145">
        <v>424.43099999999998</v>
      </c>
    </row>
    <row r="146" spans="1:2">
      <c r="A146">
        <v>2094</v>
      </c>
      <c r="B146">
        <v>423.93099999999998</v>
      </c>
    </row>
    <row r="147" spans="1:2">
      <c r="A147">
        <v>2095</v>
      </c>
      <c r="B147">
        <v>423.43099999999998</v>
      </c>
    </row>
    <row r="148" spans="1:2">
      <c r="A148">
        <v>2096</v>
      </c>
      <c r="B148">
        <v>422.92899999999997</v>
      </c>
    </row>
    <row r="149" spans="1:2">
      <c r="A149">
        <v>2097</v>
      </c>
      <c r="B149">
        <v>422.428</v>
      </c>
    </row>
    <row r="150" spans="1:2">
      <c r="A150">
        <v>2098</v>
      </c>
      <c r="B150">
        <v>421.91800000000001</v>
      </c>
    </row>
    <row r="151" spans="1:2">
      <c r="A151">
        <v>2099</v>
      </c>
      <c r="B151">
        <v>421.40100000000001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51"/>
  <sheetViews>
    <sheetView tabSelected="1" topLeftCell="J7" zoomScale="70" zoomScaleNormal="70" workbookViewId="0">
      <selection activeCell="AD8" sqref="AD8"/>
    </sheetView>
  </sheetViews>
  <sheetFormatPr defaultRowHeight="15"/>
  <cols>
    <col min="1" max="1" width="5" bestFit="1" customWidth="1"/>
    <col min="2" max="2" width="10.42578125" style="12" customWidth="1"/>
  </cols>
  <sheetData>
    <row r="1" spans="1:13">
      <c r="A1" t="s">
        <v>13</v>
      </c>
      <c r="B1" s="11" t="s">
        <v>21</v>
      </c>
      <c r="C1" t="s">
        <v>25</v>
      </c>
      <c r="D1" t="s">
        <v>26</v>
      </c>
      <c r="E1" t="s">
        <v>27</v>
      </c>
      <c r="I1" t="s">
        <v>13</v>
      </c>
      <c r="J1" s="11" t="s">
        <v>47</v>
      </c>
      <c r="K1" t="s">
        <v>35</v>
      </c>
      <c r="L1" t="s">
        <v>33</v>
      </c>
      <c r="M1" t="s">
        <v>34</v>
      </c>
    </row>
    <row r="2" spans="1:13">
      <c r="A2">
        <v>1950</v>
      </c>
      <c r="B2" s="12">
        <v>0.87689559248636872</v>
      </c>
      <c r="C2">
        <v>0.87689559248636872</v>
      </c>
      <c r="D2">
        <v>0.87689559248636872</v>
      </c>
      <c r="E2">
        <v>0.87689559248636872</v>
      </c>
      <c r="I2">
        <v>1996</v>
      </c>
      <c r="J2" s="12">
        <v>0.9848694120172109</v>
      </c>
      <c r="K2">
        <v>0.9848694120172109</v>
      </c>
      <c r="L2">
        <v>0.9848694120172109</v>
      </c>
      <c r="M2">
        <v>0.9848694120172109</v>
      </c>
    </row>
    <row r="3" spans="1:13">
      <c r="A3">
        <v>1951</v>
      </c>
      <c r="B3" s="12">
        <v>0.87766717581825715</v>
      </c>
      <c r="C3">
        <v>0.87766717581825715</v>
      </c>
      <c r="D3">
        <v>0.87766717581825715</v>
      </c>
      <c r="E3">
        <v>0.87766717581825715</v>
      </c>
      <c r="I3">
        <v>1997</v>
      </c>
      <c r="J3" s="12">
        <v>0.98834379889970914</v>
      </c>
      <c r="K3">
        <v>0.98834379889970914</v>
      </c>
      <c r="L3">
        <v>0.98834379889970914</v>
      </c>
      <c r="M3">
        <v>0.98834379889970914</v>
      </c>
    </row>
    <row r="4" spans="1:13">
      <c r="A4">
        <v>1952</v>
      </c>
      <c r="B4" s="12">
        <v>0.87854852037140541</v>
      </c>
      <c r="C4">
        <v>0.87854852037140541</v>
      </c>
      <c r="D4">
        <v>0.87854852037140541</v>
      </c>
      <c r="E4">
        <v>0.87854852037140541</v>
      </c>
      <c r="I4">
        <v>1998</v>
      </c>
      <c r="J4" s="12">
        <v>0.99278397299842547</v>
      </c>
      <c r="K4">
        <v>0.99278397299842547</v>
      </c>
      <c r="L4">
        <v>0.99278397299842547</v>
      </c>
      <c r="M4">
        <v>0.99278397299842547</v>
      </c>
    </row>
    <row r="5" spans="1:13">
      <c r="A5">
        <v>1953</v>
      </c>
      <c r="B5" s="12">
        <v>0.87948440597538402</v>
      </c>
      <c r="C5">
        <v>0.87948440597538402</v>
      </c>
      <c r="D5">
        <v>0.87948440597538402</v>
      </c>
      <c r="E5">
        <v>0.87948440597538402</v>
      </c>
      <c r="I5">
        <v>1999</v>
      </c>
      <c r="J5" s="12">
        <v>0.99691951189922257</v>
      </c>
      <c r="K5">
        <v>0.99691951189922257</v>
      </c>
      <c r="L5">
        <v>0.99691951189922257</v>
      </c>
      <c r="M5">
        <v>0.99691951189922257</v>
      </c>
    </row>
    <row r="6" spans="1:13">
      <c r="A6">
        <v>1954</v>
      </c>
      <c r="B6" s="12">
        <v>0.8805847322939514</v>
      </c>
      <c r="C6">
        <v>0.8805847322939514</v>
      </c>
      <c r="D6">
        <v>0.8805847322939514</v>
      </c>
      <c r="E6">
        <v>0.8805847322939514</v>
      </c>
      <c r="I6">
        <v>2000</v>
      </c>
      <c r="J6" s="12">
        <v>1.0000101763559233</v>
      </c>
      <c r="K6">
        <v>1.0000101763559233</v>
      </c>
      <c r="L6">
        <v>1.0000101763559233</v>
      </c>
      <c r="M6">
        <v>1.0000101763559233</v>
      </c>
    </row>
    <row r="7" spans="1:13">
      <c r="A7">
        <v>1955</v>
      </c>
      <c r="B7" s="12">
        <v>0.88184915222019966</v>
      </c>
      <c r="C7">
        <v>0.88184915222019966</v>
      </c>
      <c r="D7">
        <v>0.88184915222019966</v>
      </c>
      <c r="E7">
        <v>0.88184915222019966</v>
      </c>
      <c r="I7">
        <v>2001</v>
      </c>
      <c r="J7" s="12">
        <v>1.003269174557079</v>
      </c>
      <c r="K7">
        <v>1.003269174557079</v>
      </c>
      <c r="L7">
        <v>1.003269174557079</v>
      </c>
      <c r="M7">
        <v>1.003269174557079</v>
      </c>
    </row>
    <row r="8" spans="1:13">
      <c r="A8">
        <v>1956</v>
      </c>
      <c r="B8" s="12">
        <v>0.88316745859775725</v>
      </c>
      <c r="C8">
        <v>0.88316745859775725</v>
      </c>
      <c r="D8">
        <v>0.88316745859775725</v>
      </c>
      <c r="E8">
        <v>0.88316745859775725</v>
      </c>
      <c r="I8">
        <v>2002</v>
      </c>
      <c r="J8" s="12">
        <v>1.0074368140451011</v>
      </c>
      <c r="K8">
        <v>1.0074368140451011</v>
      </c>
      <c r="L8">
        <v>1.0074368140451011</v>
      </c>
      <c r="M8">
        <v>1.0074368140451011</v>
      </c>
    </row>
    <row r="9" spans="1:13">
      <c r="A9">
        <v>1957</v>
      </c>
      <c r="B9" s="12">
        <v>0.88453951398397213</v>
      </c>
      <c r="C9">
        <v>0.88453951398397213</v>
      </c>
      <c r="D9">
        <v>0.88453951398397213</v>
      </c>
      <c r="E9">
        <v>0.88453951398397213</v>
      </c>
      <c r="I9">
        <v>2003</v>
      </c>
      <c r="J9" s="12">
        <v>1.011960451628634</v>
      </c>
      <c r="K9">
        <v>1.011960451628634</v>
      </c>
      <c r="L9">
        <v>1.011960451628634</v>
      </c>
      <c r="M9">
        <v>1.011960451628634</v>
      </c>
    </row>
    <row r="10" spans="1:13">
      <c r="A10">
        <v>1958</v>
      </c>
      <c r="B10" s="12">
        <v>0.88590598160822398</v>
      </c>
      <c r="C10">
        <v>0.88590598160822398</v>
      </c>
      <c r="D10">
        <v>0.88590598160822398</v>
      </c>
      <c r="E10">
        <v>0.88590598160822398</v>
      </c>
      <c r="I10">
        <v>2004</v>
      </c>
      <c r="J10" s="12">
        <v>1.0161000346062043</v>
      </c>
      <c r="K10">
        <v>1.0161000346062043</v>
      </c>
      <c r="L10">
        <v>1.0161000346062043</v>
      </c>
      <c r="M10">
        <v>1.0161000346062043</v>
      </c>
    </row>
    <row r="11" spans="1:13">
      <c r="A11">
        <v>1959</v>
      </c>
      <c r="B11" s="12">
        <v>0.88733477856104492</v>
      </c>
      <c r="C11">
        <v>0.88733477856104492</v>
      </c>
      <c r="D11">
        <v>0.88733477856104492</v>
      </c>
      <c r="E11">
        <v>0.88733477856104492</v>
      </c>
      <c r="I11">
        <v>2005</v>
      </c>
      <c r="J11" s="12">
        <v>1.0201217787334418</v>
      </c>
      <c r="K11">
        <v>1.0201217787334418</v>
      </c>
      <c r="L11">
        <v>1.0201217787334418</v>
      </c>
      <c r="M11">
        <v>1.0201217787334418</v>
      </c>
    </row>
    <row r="12" spans="1:13">
      <c r="A12">
        <v>1960</v>
      </c>
      <c r="B12" s="12">
        <v>0.88902704426897117</v>
      </c>
      <c r="C12">
        <v>0.88902704426897117</v>
      </c>
      <c r="D12">
        <v>0.88902704426897117</v>
      </c>
      <c r="E12">
        <v>0.88902704426897117</v>
      </c>
      <c r="I12">
        <v>2006</v>
      </c>
      <c r="J12" s="12">
        <v>1.0241627799627588</v>
      </c>
      <c r="K12">
        <v>1.0241627799627588</v>
      </c>
      <c r="L12">
        <v>1.0241627799627588</v>
      </c>
      <c r="M12">
        <v>1.0241627799627588</v>
      </c>
    </row>
    <row r="13" spans="1:13">
      <c r="A13">
        <v>1961</v>
      </c>
      <c r="B13" s="12">
        <v>0.89078086073684781</v>
      </c>
      <c r="C13">
        <v>0.89078086073684781</v>
      </c>
      <c r="D13">
        <v>0.89078086073684781</v>
      </c>
      <c r="E13">
        <v>0.89078086073684781</v>
      </c>
      <c r="I13">
        <v>2007</v>
      </c>
      <c r="J13" s="12">
        <v>1.028063045198963</v>
      </c>
      <c r="K13">
        <v>1.028063045198963</v>
      </c>
      <c r="L13">
        <v>1.028063045198963</v>
      </c>
      <c r="M13">
        <v>1.028063045198963</v>
      </c>
    </row>
    <row r="14" spans="1:13">
      <c r="A14">
        <v>1962</v>
      </c>
      <c r="B14" s="12">
        <v>0.89235368194849385</v>
      </c>
      <c r="C14">
        <v>0.89235368194849385</v>
      </c>
      <c r="D14">
        <v>0.89235368194849385</v>
      </c>
      <c r="E14">
        <v>0.89235368194849385</v>
      </c>
      <c r="I14">
        <v>2008</v>
      </c>
      <c r="J14" s="12">
        <v>1.0320965799719257</v>
      </c>
      <c r="K14">
        <v>1.0320965799719257</v>
      </c>
      <c r="L14">
        <v>1.0320965799719257</v>
      </c>
      <c r="M14">
        <v>1.0320965799719257</v>
      </c>
    </row>
    <row r="15" spans="1:13">
      <c r="A15">
        <v>1963</v>
      </c>
      <c r="B15" s="12">
        <v>0.8936697004123636</v>
      </c>
      <c r="C15">
        <v>0.8936697004123636</v>
      </c>
      <c r="D15">
        <v>0.8936697004123636</v>
      </c>
      <c r="E15">
        <v>0.8936697004123636</v>
      </c>
      <c r="I15">
        <v>2009</v>
      </c>
      <c r="J15" s="12">
        <v>1.0364966585773645</v>
      </c>
      <c r="K15">
        <v>1.0364966585773645</v>
      </c>
      <c r="L15">
        <v>1.0364966585773645</v>
      </c>
      <c r="M15">
        <v>1.0364966585773645</v>
      </c>
    </row>
    <row r="16" spans="1:13">
      <c r="A16">
        <v>1964</v>
      </c>
      <c r="B16" s="12">
        <v>0.8948189435429339</v>
      </c>
      <c r="C16">
        <v>0.8948189435429339</v>
      </c>
      <c r="D16">
        <v>0.8948189435429339</v>
      </c>
      <c r="E16">
        <v>0.8948189435429339</v>
      </c>
      <c r="I16">
        <v>2010</v>
      </c>
      <c r="J16" s="12">
        <v>1.0410817869471991</v>
      </c>
      <c r="K16">
        <v>1.0410817869471991</v>
      </c>
      <c r="L16">
        <v>1.0410817869471991</v>
      </c>
      <c r="M16">
        <v>1.0410817869471991</v>
      </c>
    </row>
    <row r="17" spans="1:13">
      <c r="A17">
        <v>1965</v>
      </c>
      <c r="B17" s="12">
        <v>0.89639423145921282</v>
      </c>
      <c r="C17">
        <v>0.89639423145921282</v>
      </c>
      <c r="D17">
        <v>0.89639423145921282</v>
      </c>
      <c r="E17">
        <v>0.89639423145921282</v>
      </c>
      <c r="I17">
        <v>2011</v>
      </c>
      <c r="J17" s="12">
        <v>1.0456567525300378</v>
      </c>
      <c r="K17">
        <v>1.0456567525300378</v>
      </c>
      <c r="L17">
        <v>1.0456567525300378</v>
      </c>
      <c r="M17">
        <v>1.0456567525300378</v>
      </c>
    </row>
    <row r="18" spans="1:13">
      <c r="A18">
        <v>1966</v>
      </c>
      <c r="B18" s="12">
        <v>0.89857043044945217</v>
      </c>
      <c r="C18">
        <v>0.89857043044945217</v>
      </c>
      <c r="D18">
        <v>0.89857043044945217</v>
      </c>
      <c r="E18">
        <v>0.89857043044945217</v>
      </c>
      <c r="I18">
        <v>2012</v>
      </c>
      <c r="J18" s="12">
        <v>1.0503298180623077</v>
      </c>
      <c r="K18">
        <v>1.0503298180623077</v>
      </c>
      <c r="L18">
        <v>1.0503298180623077</v>
      </c>
      <c r="M18">
        <v>1.0503298180623077</v>
      </c>
    </row>
    <row r="19" spans="1:13">
      <c r="A19">
        <v>1967</v>
      </c>
      <c r="B19" s="12">
        <v>0.90065020766963622</v>
      </c>
      <c r="C19">
        <v>0.90065020766963622</v>
      </c>
      <c r="D19">
        <v>0.90065020766963622</v>
      </c>
      <c r="E19">
        <v>0.90065020766963622</v>
      </c>
      <c r="I19">
        <v>2013</v>
      </c>
      <c r="J19" s="12">
        <v>1.0551529496398775</v>
      </c>
      <c r="K19">
        <v>1.0551529496398775</v>
      </c>
      <c r="L19">
        <v>1.0551529496398775</v>
      </c>
      <c r="M19">
        <v>1.0551529496398775</v>
      </c>
    </row>
    <row r="20" spans="1:13">
      <c r="A20">
        <v>1968</v>
      </c>
      <c r="B20" s="12">
        <v>0.90288552767229413</v>
      </c>
      <c r="C20">
        <v>0.90288552767229413</v>
      </c>
      <c r="D20">
        <v>0.90288552767229413</v>
      </c>
      <c r="E20">
        <v>0.90288552767229413</v>
      </c>
      <c r="I20">
        <v>2014</v>
      </c>
      <c r="J20" s="12">
        <v>1.0601265650905896</v>
      </c>
      <c r="K20">
        <v>1.0568819068119324</v>
      </c>
      <c r="L20">
        <v>1.0577005931364589</v>
      </c>
      <c r="M20">
        <v>1.0589375543648287</v>
      </c>
    </row>
    <row r="21" spans="1:13">
      <c r="A21">
        <v>1969</v>
      </c>
      <c r="B21" s="12">
        <v>0.90563295104318975</v>
      </c>
      <c r="C21">
        <v>0.90563295104318975</v>
      </c>
      <c r="D21">
        <v>0.90563295104318975</v>
      </c>
      <c r="E21">
        <v>0.90563295104318975</v>
      </c>
      <c r="I21">
        <v>2015</v>
      </c>
      <c r="J21" s="12">
        <v>1.0652471197002791</v>
      </c>
      <c r="K21">
        <v>1.0608750721452094</v>
      </c>
      <c r="L21">
        <v>1.0620059066965117</v>
      </c>
      <c r="M21">
        <v>1.063401164947448</v>
      </c>
    </row>
    <row r="22" spans="1:13">
      <c r="A22">
        <v>1970</v>
      </c>
      <c r="B22" s="12">
        <v>0.90797352421010458</v>
      </c>
      <c r="C22">
        <v>0.90797352421010458</v>
      </c>
      <c r="D22">
        <v>0.90797352421010458</v>
      </c>
      <c r="E22">
        <v>0.90797352421010458</v>
      </c>
      <c r="I22">
        <v>2016</v>
      </c>
      <c r="J22" s="12">
        <v>1.0704974696596876</v>
      </c>
      <c r="K22">
        <v>1.0648379733646121</v>
      </c>
      <c r="L22">
        <v>1.066329834917245</v>
      </c>
      <c r="M22">
        <v>1.0678551898741144</v>
      </c>
    </row>
    <row r="23" spans="1:13">
      <c r="A23">
        <v>1971</v>
      </c>
      <c r="B23" s="12">
        <v>0.90985294384385429</v>
      </c>
      <c r="C23">
        <v>0.90985294384385429</v>
      </c>
      <c r="D23">
        <v>0.90985294384385429</v>
      </c>
      <c r="E23">
        <v>0.90985294384385429</v>
      </c>
      <c r="I23">
        <v>2017</v>
      </c>
      <c r="J23" s="12">
        <v>1.0758606615598121</v>
      </c>
      <c r="K23">
        <v>1.0687552635587811</v>
      </c>
      <c r="L23">
        <v>1.070658572875929</v>
      </c>
      <c r="M23">
        <v>1.0722899612104899</v>
      </c>
    </row>
    <row r="24" spans="1:13">
      <c r="A24">
        <v>1972</v>
      </c>
      <c r="B24" s="12">
        <v>0.91262470824341191</v>
      </c>
      <c r="C24">
        <v>0.91262470824341191</v>
      </c>
      <c r="D24">
        <v>0.91262470824341191</v>
      </c>
      <c r="E24">
        <v>0.91262470824341191</v>
      </c>
      <c r="I24">
        <v>2018</v>
      </c>
      <c r="J24" s="12">
        <v>1.0813257256534787</v>
      </c>
      <c r="K24">
        <v>1.0726253255914295</v>
      </c>
      <c r="L24">
        <v>1.0749842816355732</v>
      </c>
      <c r="M24">
        <v>1.0766978604145208</v>
      </c>
    </row>
    <row r="25" spans="1:13">
      <c r="A25">
        <v>1973</v>
      </c>
      <c r="B25" s="12">
        <v>0.91593569175121503</v>
      </c>
      <c r="C25">
        <v>0.91593569175121503</v>
      </c>
      <c r="D25">
        <v>0.91593569175121503</v>
      </c>
      <c r="E25">
        <v>0.91593569175121503</v>
      </c>
      <c r="I25">
        <v>2019</v>
      </c>
      <c r="J25" s="12">
        <v>1.0868933357443598</v>
      </c>
      <c r="K25">
        <v>1.0764504240955866</v>
      </c>
      <c r="L25">
        <v>1.0793107908391368</v>
      </c>
      <c r="M25">
        <v>1.0810809962360799</v>
      </c>
    </row>
    <row r="26" spans="1:13">
      <c r="A26">
        <v>1974</v>
      </c>
      <c r="B26" s="12">
        <v>0.91822426525484002</v>
      </c>
      <c r="C26">
        <v>0.91822426525484002</v>
      </c>
      <c r="D26">
        <v>0.91822426525484002</v>
      </c>
      <c r="E26">
        <v>0.91822426525484002</v>
      </c>
      <c r="I26">
        <v>2020</v>
      </c>
      <c r="J26" s="12">
        <v>1.0925602961466687</v>
      </c>
      <c r="K26">
        <v>1.0802327985553608</v>
      </c>
      <c r="L26">
        <v>1.0836399610596688</v>
      </c>
      <c r="M26">
        <v>1.0854452955592315</v>
      </c>
    </row>
    <row r="27" spans="1:13">
      <c r="A27">
        <v>1975</v>
      </c>
      <c r="B27" s="12">
        <v>0.92003124136182535</v>
      </c>
      <c r="C27">
        <v>0.92003124136182535</v>
      </c>
      <c r="D27">
        <v>0.92003124136182535</v>
      </c>
      <c r="E27">
        <v>0.92003124136182535</v>
      </c>
      <c r="I27">
        <v>2021</v>
      </c>
      <c r="J27" s="12">
        <v>1.0983158075301678</v>
      </c>
      <c r="K27">
        <v>1.0839650471815905</v>
      </c>
      <c r="L27">
        <v>1.0879602036461256</v>
      </c>
      <c r="M27">
        <v>1.0897774580246653</v>
      </c>
    </row>
    <row r="28" spans="1:13">
      <c r="A28">
        <v>1976</v>
      </c>
      <c r="B28" s="12">
        <v>0.92252363144928351</v>
      </c>
      <c r="C28">
        <v>0.92252363144928351</v>
      </c>
      <c r="D28">
        <v>0.92252363144928351</v>
      </c>
      <c r="E28">
        <v>0.92252363144928351</v>
      </c>
      <c r="I28">
        <v>2022</v>
      </c>
      <c r="J28" s="12">
        <v>1.1041473121505292</v>
      </c>
      <c r="K28">
        <v>1.0876551895993678</v>
      </c>
      <c r="L28">
        <v>1.0922906656955904</v>
      </c>
      <c r="M28">
        <v>1.0939688309826328</v>
      </c>
    </row>
    <row r="29" spans="1:13">
      <c r="A29">
        <v>1977</v>
      </c>
      <c r="B29" s="12">
        <v>0.92578572966529205</v>
      </c>
      <c r="C29">
        <v>0.92578572966529205</v>
      </c>
      <c r="D29">
        <v>0.92578572966529205</v>
      </c>
      <c r="E29">
        <v>0.92578572966529205</v>
      </c>
      <c r="I29">
        <v>2023</v>
      </c>
      <c r="J29" s="12">
        <v>1.1100745438502186</v>
      </c>
      <c r="K29">
        <v>1.0913436962012923</v>
      </c>
      <c r="L29">
        <v>1.0966769615730061</v>
      </c>
      <c r="M29">
        <v>1.0979481803987854</v>
      </c>
    </row>
    <row r="30" spans="1:13">
      <c r="A30">
        <v>1978</v>
      </c>
      <c r="B30" s="12">
        <v>0.92914755777727231</v>
      </c>
      <c r="C30">
        <v>0.92914755777727231</v>
      </c>
      <c r="D30">
        <v>0.92914755777727231</v>
      </c>
      <c r="E30">
        <v>0.92914755777727231</v>
      </c>
      <c r="I30">
        <v>2024</v>
      </c>
      <c r="J30" s="12">
        <v>1.1161112415374514</v>
      </c>
      <c r="K30">
        <v>1.0950496326895531</v>
      </c>
      <c r="L30">
        <v>1.1011280350756352</v>
      </c>
      <c r="M30">
        <v>1.1017494928310154</v>
      </c>
    </row>
    <row r="31" spans="1:13">
      <c r="A31">
        <v>1979</v>
      </c>
      <c r="B31" s="12">
        <v>0.9327190617638037</v>
      </c>
      <c r="C31">
        <v>0.9327190617638037</v>
      </c>
      <c r="D31">
        <v>0.9327190617638037</v>
      </c>
      <c r="E31">
        <v>0.9327190617638037</v>
      </c>
      <c r="I31">
        <v>2025</v>
      </c>
      <c r="J31" s="12">
        <v>1.1222652566799469</v>
      </c>
      <c r="K31">
        <v>1.0987728310542979</v>
      </c>
      <c r="L31">
        <v>1.1056489178887201</v>
      </c>
      <c r="M31">
        <v>1.1053835953949438</v>
      </c>
    </row>
    <row r="32" spans="1:13">
      <c r="A32">
        <v>1980</v>
      </c>
      <c r="B32" s="12">
        <v>0.93661758759846669</v>
      </c>
      <c r="C32">
        <v>0.93661758759846669</v>
      </c>
      <c r="D32">
        <v>0.93661758759846669</v>
      </c>
      <c r="E32">
        <v>0.93661758759846669</v>
      </c>
      <c r="I32">
        <v>2026</v>
      </c>
      <c r="J32" s="12">
        <v>1.1285293393439548</v>
      </c>
      <c r="K32">
        <v>1.1025150222711215</v>
      </c>
      <c r="L32">
        <v>1.1102351186815487</v>
      </c>
      <c r="M32">
        <v>1.1088535940485207</v>
      </c>
    </row>
    <row r="33" spans="1:13">
      <c r="A33">
        <v>1981</v>
      </c>
      <c r="B33" s="12">
        <v>0.93951753711662589</v>
      </c>
      <c r="C33">
        <v>0.93951753711662589</v>
      </c>
      <c r="D33">
        <v>0.93951753711662589</v>
      </c>
      <c r="E33">
        <v>0.93951753711662589</v>
      </c>
      <c r="I33">
        <v>2027</v>
      </c>
      <c r="J33" s="12">
        <v>1.1348926045165846</v>
      </c>
      <c r="K33">
        <v>1.1062589758173982</v>
      </c>
      <c r="L33">
        <v>1.1148708893199144</v>
      </c>
      <c r="M33">
        <v>1.1121549717932355</v>
      </c>
    </row>
    <row r="34" spans="1:13">
      <c r="A34">
        <v>1982</v>
      </c>
      <c r="B34" s="12">
        <v>0.94177138943192895</v>
      </c>
      <c r="C34">
        <v>0.94177138943192895</v>
      </c>
      <c r="D34">
        <v>0.94177138943192895</v>
      </c>
      <c r="E34">
        <v>0.94177138943192895</v>
      </c>
      <c r="I34">
        <v>2028</v>
      </c>
      <c r="J34" s="12">
        <v>1.141333224944822</v>
      </c>
      <c r="K34">
        <v>1.1099895264496711</v>
      </c>
      <c r="L34">
        <v>1.1195387935756449</v>
      </c>
      <c r="M34">
        <v>1.115273790903855</v>
      </c>
    </row>
    <row r="35" spans="1:13">
      <c r="A35">
        <v>1983</v>
      </c>
      <c r="B35" s="12">
        <v>0.94473972712206988</v>
      </c>
      <c r="C35">
        <v>0.94473972712206988</v>
      </c>
      <c r="D35">
        <v>0.94473972712206988</v>
      </c>
      <c r="E35">
        <v>0.94473972712206988</v>
      </c>
      <c r="I35">
        <v>2029</v>
      </c>
      <c r="J35" s="12">
        <v>1.1478444534411043</v>
      </c>
      <c r="K35">
        <v>1.1136992022926644</v>
      </c>
      <c r="L35">
        <v>1.1242272245578779</v>
      </c>
      <c r="M35">
        <v>1.118211204850488</v>
      </c>
    </row>
    <row r="36" spans="1:13">
      <c r="A36">
        <v>1984</v>
      </c>
      <c r="B36" s="12">
        <v>0.94808146705532426</v>
      </c>
      <c r="C36">
        <v>0.94808146705532426</v>
      </c>
      <c r="D36">
        <v>0.94808146705532426</v>
      </c>
      <c r="E36">
        <v>0.94808146705532426</v>
      </c>
      <c r="I36">
        <v>2030</v>
      </c>
      <c r="J36" s="12">
        <v>1.154425134299373</v>
      </c>
      <c r="K36">
        <v>1.1173881266744408</v>
      </c>
      <c r="L36">
        <v>1.1289396392050117</v>
      </c>
      <c r="M36">
        <v>1.1209682966297745</v>
      </c>
    </row>
    <row r="37" spans="1:13">
      <c r="A37">
        <v>1985</v>
      </c>
      <c r="B37" s="12">
        <v>0.95123729682903457</v>
      </c>
      <c r="C37">
        <v>0.95123729682903457</v>
      </c>
      <c r="D37">
        <v>0.95123729682903457</v>
      </c>
      <c r="E37">
        <v>0.95123729682903457</v>
      </c>
      <c r="I37">
        <v>2031</v>
      </c>
      <c r="J37" s="12">
        <v>1.161075931328873</v>
      </c>
      <c r="K37">
        <v>1.1210601716988773</v>
      </c>
      <c r="L37">
        <v>1.1336738699422593</v>
      </c>
      <c r="M37">
        <v>1.1235535666281606</v>
      </c>
    </row>
    <row r="38" spans="1:13">
      <c r="A38">
        <v>1986</v>
      </c>
      <c r="B38" s="12">
        <v>0.95441809218747464</v>
      </c>
      <c r="C38">
        <v>0.95441809218747464</v>
      </c>
      <c r="D38">
        <v>0.95441809218747464</v>
      </c>
      <c r="E38">
        <v>0.95441809218747464</v>
      </c>
      <c r="I38">
        <v>2032</v>
      </c>
      <c r="J38" s="12">
        <v>1.1678119889005467</v>
      </c>
      <c r="K38">
        <v>1.1247584441035854</v>
      </c>
      <c r="L38">
        <v>1.138390723786278</v>
      </c>
      <c r="M38">
        <v>1.1259342875923541</v>
      </c>
    </row>
    <row r="39" spans="1:13">
      <c r="A39">
        <v>1987</v>
      </c>
      <c r="B39" s="12">
        <v>0.95828700049277504</v>
      </c>
      <c r="C39">
        <v>0.95828700049277504</v>
      </c>
      <c r="D39">
        <v>0.95828700049277504</v>
      </c>
      <c r="E39">
        <v>0.95828700049277504</v>
      </c>
      <c r="I39">
        <v>2033</v>
      </c>
      <c r="J39" s="12">
        <v>1.1746680020113576</v>
      </c>
      <c r="K39">
        <v>1.1285386656378633</v>
      </c>
      <c r="L39">
        <v>1.1430755232952892</v>
      </c>
      <c r="M39">
        <v>1.1280946671188932</v>
      </c>
    </row>
    <row r="40" spans="1:13">
      <c r="A40">
        <v>1988</v>
      </c>
      <c r="B40" s="12">
        <v>0.96265938630896053</v>
      </c>
      <c r="C40">
        <v>0.96265938630896053</v>
      </c>
      <c r="D40">
        <v>0.96265938630896053</v>
      </c>
      <c r="E40">
        <v>0.96265938630896053</v>
      </c>
      <c r="I40">
        <v>2034</v>
      </c>
      <c r="J40" s="12">
        <v>1.1816725596857263</v>
      </c>
      <c r="K40">
        <v>1.1324224787260548</v>
      </c>
      <c r="L40">
        <v>1.1477634754708286</v>
      </c>
      <c r="M40">
        <v>1.1300710884570753</v>
      </c>
    </row>
    <row r="41" spans="1:13">
      <c r="A41">
        <v>1989</v>
      </c>
      <c r="B41" s="12">
        <v>0.9663056264879365</v>
      </c>
      <c r="C41">
        <v>0.9663056264879365</v>
      </c>
      <c r="D41">
        <v>0.9663056264879365</v>
      </c>
      <c r="E41">
        <v>0.9663056264879365</v>
      </c>
      <c r="I41">
        <v>2035</v>
      </c>
      <c r="J41" s="12">
        <v>1.1888393125482215</v>
      </c>
      <c r="K41">
        <v>1.1364201372017231</v>
      </c>
      <c r="L41">
        <v>1.1524728188928344</v>
      </c>
      <c r="M41">
        <v>1.1318866325444616</v>
      </c>
    </row>
    <row r="42" spans="1:13">
      <c r="A42">
        <v>1990</v>
      </c>
      <c r="B42" s="12">
        <v>0.96914779978205712</v>
      </c>
      <c r="C42">
        <v>0.96914779978205712</v>
      </c>
      <c r="D42">
        <v>0.96914779978205712</v>
      </c>
      <c r="E42">
        <v>0.96914779978205712</v>
      </c>
      <c r="I42">
        <v>2036</v>
      </c>
      <c r="J42" s="12">
        <v>1.1961690949172437</v>
      </c>
      <c r="K42">
        <v>1.1405288000830489</v>
      </c>
      <c r="L42">
        <v>1.1572069239132798</v>
      </c>
      <c r="M42">
        <v>1.1335493374052383</v>
      </c>
    </row>
    <row r="43" spans="1:13">
      <c r="A43">
        <v>1991</v>
      </c>
      <c r="B43" s="12">
        <v>0.97156165684739837</v>
      </c>
      <c r="C43">
        <v>0.97156165684739837</v>
      </c>
      <c r="D43">
        <v>0.97156165684739837</v>
      </c>
      <c r="E43">
        <v>0.97156165684739837</v>
      </c>
      <c r="I43">
        <v>2037</v>
      </c>
      <c r="J43" s="12">
        <v>1.2036590883812259</v>
      </c>
      <c r="K43">
        <v>1.1447419358219919</v>
      </c>
      <c r="L43">
        <v>1.1619672901923805</v>
      </c>
      <c r="M43">
        <v>1.1350578716140658</v>
      </c>
    </row>
    <row r="44" spans="1:13">
      <c r="A44">
        <v>1992</v>
      </c>
      <c r="B44" s="12">
        <v>0.97335866252378878</v>
      </c>
      <c r="C44">
        <v>0.97335866252378878</v>
      </c>
      <c r="D44">
        <v>0.97335866252378878</v>
      </c>
      <c r="E44">
        <v>0.97335866252378878</v>
      </c>
      <c r="I44">
        <v>2038</v>
      </c>
      <c r="J44" s="12">
        <v>1.2112923587520608</v>
      </c>
      <c r="K44">
        <v>1.1490438632569151</v>
      </c>
      <c r="L44">
        <v>1.1667390477334338</v>
      </c>
      <c r="M44">
        <v>1.1364052965751241</v>
      </c>
    </row>
    <row r="45" spans="1:13">
      <c r="A45">
        <v>1993</v>
      </c>
      <c r="B45" s="12">
        <v>0.97520733805202975</v>
      </c>
      <c r="C45">
        <v>0.97520733805202975</v>
      </c>
      <c r="D45">
        <v>0.97520733805202975</v>
      </c>
      <c r="E45">
        <v>0.97520733805202975</v>
      </c>
      <c r="I45">
        <v>2039</v>
      </c>
      <c r="J45" s="12">
        <v>1.2190469987625328</v>
      </c>
      <c r="K45">
        <v>1.1534117297111572</v>
      </c>
      <c r="L45">
        <v>1.1715057120107757</v>
      </c>
      <c r="M45">
        <v>1.1375753806804667</v>
      </c>
    </row>
    <row r="46" spans="1:13">
      <c r="A46">
        <v>1994</v>
      </c>
      <c r="B46" s="12">
        <v>0.97799782100619581</v>
      </c>
      <c r="C46">
        <v>0.97799782100619581</v>
      </c>
      <c r="D46">
        <v>0.97799782100619581</v>
      </c>
      <c r="E46">
        <v>0.97799782100619581</v>
      </c>
      <c r="I46">
        <v>2040</v>
      </c>
      <c r="J46" s="12">
        <v>1.2269136905013907</v>
      </c>
      <c r="K46">
        <v>1.1578339077952358</v>
      </c>
      <c r="L46">
        <v>1.1762582339277219</v>
      </c>
      <c r="M46">
        <v>1.1385592938369704</v>
      </c>
    </row>
    <row r="47" spans="1:13">
      <c r="A47">
        <v>1995</v>
      </c>
      <c r="B47" s="12">
        <v>0.98152507851804416</v>
      </c>
      <c r="C47">
        <v>0.98152507851804416</v>
      </c>
      <c r="D47">
        <v>0.98152507851804416</v>
      </c>
      <c r="E47">
        <v>0.98152507851804416</v>
      </c>
      <c r="I47">
        <v>2041</v>
      </c>
      <c r="J47" s="12">
        <v>1.2348901809972481</v>
      </c>
      <c r="K47">
        <v>1.1623080101581593</v>
      </c>
      <c r="L47">
        <v>1.1809948773087828</v>
      </c>
      <c r="M47">
        <v>1.1393648225436894</v>
      </c>
    </row>
    <row r="48" spans="1:13">
      <c r="A48">
        <v>1996</v>
      </c>
      <c r="B48" s="12">
        <v>0.9848694120172109</v>
      </c>
      <c r="C48">
        <v>0.9848694120172109</v>
      </c>
      <c r="D48">
        <v>0.9848694120172109</v>
      </c>
      <c r="E48">
        <v>0.9848694120172109</v>
      </c>
      <c r="I48">
        <v>2042</v>
      </c>
      <c r="J48" s="12">
        <v>1.2429948476469987</v>
      </c>
      <c r="K48">
        <v>1.1668461966796733</v>
      </c>
      <c r="L48">
        <v>1.1856942173840805</v>
      </c>
      <c r="M48">
        <v>1.1400459287027525</v>
      </c>
    </row>
    <row r="49" spans="1:13">
      <c r="A49">
        <v>1997</v>
      </c>
      <c r="B49" s="12">
        <v>0.98834379889970914</v>
      </c>
      <c r="C49">
        <v>0.98834379889970914</v>
      </c>
      <c r="D49">
        <v>0.98834379889970914</v>
      </c>
      <c r="E49">
        <v>0.98834379889970914</v>
      </c>
      <c r="I49">
        <v>2043</v>
      </c>
      <c r="J49" s="12">
        <v>1.2512267601981175</v>
      </c>
      <c r="K49">
        <v>1.1714459783980751</v>
      </c>
      <c r="L49">
        <v>1.1903190376495605</v>
      </c>
      <c r="M49">
        <v>1.1406416316687196</v>
      </c>
    </row>
    <row r="50" spans="1:13">
      <c r="A50">
        <v>1998</v>
      </c>
      <c r="B50" s="12">
        <v>0.99278397299842547</v>
      </c>
      <c r="C50">
        <v>0.99278397299842547</v>
      </c>
      <c r="D50">
        <v>0.99278397299842547</v>
      </c>
      <c r="E50">
        <v>0.99278397299842547</v>
      </c>
      <c r="I50">
        <v>2044</v>
      </c>
      <c r="J50" s="12">
        <v>1.2595849310432705</v>
      </c>
      <c r="K50">
        <v>1.1761084924622083</v>
      </c>
      <c r="L50">
        <v>1.1948771144134513</v>
      </c>
      <c r="M50">
        <v>1.1411483395928756</v>
      </c>
    </row>
    <row r="51" spans="1:13">
      <c r="A51">
        <v>1999</v>
      </c>
      <c r="B51" s="12">
        <v>0.99691951189922257</v>
      </c>
      <c r="C51">
        <v>0.99691951189922257</v>
      </c>
      <c r="D51">
        <v>0.99691951189922257</v>
      </c>
      <c r="E51">
        <v>0.99691951189922257</v>
      </c>
      <c r="I51">
        <v>2045</v>
      </c>
      <c r="J51" s="12">
        <v>1.2680953409594622</v>
      </c>
      <c r="K51">
        <v>1.1808690119615906</v>
      </c>
      <c r="L51">
        <v>1.1994027403660408</v>
      </c>
      <c r="M51">
        <v>1.1415975696221297</v>
      </c>
    </row>
    <row r="52" spans="1:13">
      <c r="A52">
        <v>2000</v>
      </c>
      <c r="B52" s="12">
        <v>1.0000101763559233</v>
      </c>
      <c r="C52">
        <v>1.0000101763559233</v>
      </c>
      <c r="D52">
        <v>1.0000101763559233</v>
      </c>
      <c r="E52">
        <v>1.0000101763559233</v>
      </c>
      <c r="I52">
        <v>2046</v>
      </c>
      <c r="J52" s="12">
        <v>1.2767748425498071</v>
      </c>
      <c r="K52">
        <v>1.1857426014059194</v>
      </c>
      <c r="L52">
        <v>1.2039173853024669</v>
      </c>
      <c r="M52">
        <v>1.1420060065483992</v>
      </c>
    </row>
    <row r="53" spans="1:13">
      <c r="A53">
        <v>2001</v>
      </c>
      <c r="B53" s="12">
        <v>1.003269174557079</v>
      </c>
      <c r="C53">
        <v>1.003269174557079</v>
      </c>
      <c r="D53">
        <v>1.003269174557079</v>
      </c>
      <c r="E53">
        <v>1.003269174557079</v>
      </c>
      <c r="I53">
        <v>2047</v>
      </c>
      <c r="J53" s="12">
        <v>1.2856230687803265</v>
      </c>
      <c r="K53">
        <v>1.1907297971237503</v>
      </c>
      <c r="L53">
        <v>1.2084263749451223</v>
      </c>
      <c r="M53">
        <v>1.1423718377458223</v>
      </c>
    </row>
    <row r="54" spans="1:13">
      <c r="A54">
        <v>2002</v>
      </c>
      <c r="B54" s="12">
        <v>1.0074368140451011</v>
      </c>
      <c r="C54">
        <v>1.0074368140451011</v>
      </c>
      <c r="D54">
        <v>1.0074368140451011</v>
      </c>
      <c r="E54">
        <v>1.0074368140451011</v>
      </c>
      <c r="I54">
        <v>2048</v>
      </c>
      <c r="J54" s="12">
        <v>1.2946378753154903</v>
      </c>
      <c r="K54">
        <v>1.1958275294099547</v>
      </c>
      <c r="L54">
        <v>1.2129279363626524</v>
      </c>
      <c r="M54">
        <v>1.1426950957575661</v>
      </c>
    </row>
    <row r="55" spans="1:13">
      <c r="A55">
        <v>2003</v>
      </c>
      <c r="B55" s="12">
        <v>1.011960451628634</v>
      </c>
      <c r="C55">
        <v>1.011960451628634</v>
      </c>
      <c r="D55">
        <v>1.011960451628634</v>
      </c>
      <c r="E55">
        <v>1.011960451628634</v>
      </c>
      <c r="I55">
        <v>2049</v>
      </c>
      <c r="J55" s="12">
        <v>1.3038022337975339</v>
      </c>
      <c r="K55">
        <v>1.2010203245573212</v>
      </c>
      <c r="L55">
        <v>1.217411559264574</v>
      </c>
      <c r="M55">
        <v>1.1429591896609617</v>
      </c>
    </row>
    <row r="56" spans="1:13">
      <c r="A56">
        <v>2004</v>
      </c>
      <c r="B56" s="12">
        <v>1.0161000346062043</v>
      </c>
      <c r="C56">
        <v>1.0161000346062043</v>
      </c>
      <c r="D56">
        <v>1.0161000346062043</v>
      </c>
      <c r="E56">
        <v>1.0161000346062043</v>
      </c>
      <c r="I56">
        <v>2050</v>
      </c>
      <c r="J56" s="12">
        <v>1.3130961809785717</v>
      </c>
      <c r="K56">
        <v>1.2062893700439228</v>
      </c>
      <c r="L56">
        <v>1.2218581356437839</v>
      </c>
      <c r="M56">
        <v>1.1431419954216044</v>
      </c>
    </row>
    <row r="57" spans="1:13">
      <c r="A57">
        <v>2005</v>
      </c>
      <c r="B57" s="12">
        <v>1.0201217787334418</v>
      </c>
      <c r="C57">
        <v>1.0201217787334418</v>
      </c>
      <c r="D57">
        <v>1.0201217787334418</v>
      </c>
      <c r="E57">
        <v>1.0201217787334418</v>
      </c>
      <c r="I57">
        <v>2051</v>
      </c>
      <c r="J57" s="12">
        <v>1.3225066824263219</v>
      </c>
      <c r="K57">
        <v>1.2116249050856638</v>
      </c>
      <c r="L57">
        <v>1.2262609866821479</v>
      </c>
      <c r="M57">
        <v>1.1432380052766822</v>
      </c>
    </row>
    <row r="58" spans="1:13">
      <c r="A58">
        <v>2006</v>
      </c>
      <c r="B58" s="12">
        <v>1.0241627799627588</v>
      </c>
      <c r="C58">
        <v>1.0241627799627588</v>
      </c>
      <c r="D58">
        <v>1.0241627799627588</v>
      </c>
      <c r="E58">
        <v>1.0241627799627588</v>
      </c>
      <c r="I58">
        <v>2052</v>
      </c>
      <c r="J58" s="12">
        <v>1.3320306388324961</v>
      </c>
      <c r="K58">
        <v>1.2170330692365887</v>
      </c>
      <c r="L58">
        <v>1.2305649218985772</v>
      </c>
      <c r="M58">
        <v>1.1432546217145489</v>
      </c>
    </row>
    <row r="59" spans="1:13">
      <c r="A59">
        <v>2007</v>
      </c>
      <c r="B59" s="12">
        <v>1.028063045198963</v>
      </c>
      <c r="C59">
        <v>1.028063045198963</v>
      </c>
      <c r="D59">
        <v>1.028063045198963</v>
      </c>
      <c r="E59">
        <v>1.028063045198963</v>
      </c>
      <c r="I59">
        <v>2053</v>
      </c>
      <c r="J59" s="12">
        <v>1.341663349274488</v>
      </c>
      <c r="K59">
        <v>1.2225233780970286</v>
      </c>
      <c r="L59">
        <v>1.2347171520951186</v>
      </c>
      <c r="M59">
        <v>1.143204771823396</v>
      </c>
    </row>
    <row r="60" spans="1:13">
      <c r="A60">
        <v>2008</v>
      </c>
      <c r="B60" s="12">
        <v>1.0320965799719257</v>
      </c>
      <c r="C60">
        <v>1.0320965799719257</v>
      </c>
      <c r="D60">
        <v>1.0320965799719257</v>
      </c>
      <c r="E60">
        <v>1.0320965799719257</v>
      </c>
      <c r="I60">
        <v>2054</v>
      </c>
      <c r="J60" s="12">
        <v>1.3513874552427403</v>
      </c>
      <c r="K60">
        <v>1.2280756161071651</v>
      </c>
      <c r="L60">
        <v>1.2387120741957827</v>
      </c>
      <c r="M60">
        <v>1.1430736768033598</v>
      </c>
    </row>
    <row r="61" spans="1:13">
      <c r="A61">
        <v>2009</v>
      </c>
      <c r="B61" s="12">
        <v>1.0364966585773645</v>
      </c>
      <c r="C61">
        <v>1.0364966585773645</v>
      </c>
      <c r="D61">
        <v>1.0364966585773645</v>
      </c>
      <c r="E61">
        <v>1.0364966585773645</v>
      </c>
      <c r="I61">
        <v>2055</v>
      </c>
      <c r="J61" s="12">
        <v>1.3612033621734454</v>
      </c>
      <c r="K61">
        <v>1.2336889157807249</v>
      </c>
      <c r="L61">
        <v>1.2425544330128417</v>
      </c>
      <c r="M61">
        <v>1.1428613143746706</v>
      </c>
    </row>
    <row r="62" spans="1:13">
      <c r="A62">
        <v>2010</v>
      </c>
      <c r="B62" s="12">
        <v>1.0410817869471991</v>
      </c>
      <c r="C62">
        <v>1.0410817869471991</v>
      </c>
      <c r="D62">
        <v>1.0410817869471991</v>
      </c>
      <c r="E62">
        <v>1.0410817869471991</v>
      </c>
      <c r="I62">
        <v>2056</v>
      </c>
      <c r="J62" s="12">
        <v>1.3711379873991663</v>
      </c>
      <c r="K62">
        <v>1.239398622011892</v>
      </c>
      <c r="L62">
        <v>1.2462849172563712</v>
      </c>
      <c r="M62">
        <v>1.1425990495546294</v>
      </c>
    </row>
    <row r="63" spans="1:13">
      <c r="A63">
        <v>2011</v>
      </c>
      <c r="B63" s="12">
        <v>1.0456567525300378</v>
      </c>
      <c r="C63">
        <v>1.0456567525300378</v>
      </c>
      <c r="D63">
        <v>1.0456567525300378</v>
      </c>
      <c r="E63">
        <v>1.0456567525300378</v>
      </c>
      <c r="I63">
        <v>2057</v>
      </c>
      <c r="J63" s="12">
        <v>1.3812095919983551</v>
      </c>
      <c r="K63">
        <v>1.2452154293125162</v>
      </c>
      <c r="L63">
        <v>1.2499232142870245</v>
      </c>
      <c r="M63">
        <v>1.1423071774017988</v>
      </c>
    </row>
    <row r="64" spans="1:13">
      <c r="A64">
        <v>2012</v>
      </c>
      <c r="B64" s="12">
        <v>1.0503298180623077</v>
      </c>
      <c r="C64">
        <v>1.0503298180623077</v>
      </c>
      <c r="D64">
        <v>1.0503298180623077</v>
      </c>
      <c r="E64">
        <v>1.0503298180623077</v>
      </c>
      <c r="I64">
        <v>2058</v>
      </c>
      <c r="J64" s="12">
        <v>1.3914172797807456</v>
      </c>
      <c r="K64">
        <v>1.2511463933704632</v>
      </c>
      <c r="L64">
        <v>1.2534768401640786</v>
      </c>
      <c r="M64">
        <v>1.1419875277505929</v>
      </c>
    </row>
    <row r="65" spans="1:13">
      <c r="A65">
        <v>2013</v>
      </c>
      <c r="B65" s="12">
        <v>1.0551529496398775</v>
      </c>
      <c r="C65">
        <v>1.0551529496398775</v>
      </c>
      <c r="D65">
        <v>1.0551529496398775</v>
      </c>
      <c r="E65">
        <v>1.0551529496398775</v>
      </c>
      <c r="I65">
        <v>2059</v>
      </c>
      <c r="J65" s="12">
        <v>1.401763111729168</v>
      </c>
      <c r="K65">
        <v>1.2571864857589037</v>
      </c>
      <c r="L65">
        <v>1.2569498168865139</v>
      </c>
      <c r="M65">
        <v>1.1416382337124844</v>
      </c>
    </row>
    <row r="66" spans="1:13">
      <c r="A66">
        <v>2014</v>
      </c>
      <c r="B66" s="12">
        <v>1.0601265650905896</v>
      </c>
      <c r="C66">
        <v>1.0568819068119324</v>
      </c>
      <c r="D66">
        <v>1.0577005931364589</v>
      </c>
      <c r="E66">
        <v>1.0589375543648287</v>
      </c>
      <c r="I66">
        <v>2060</v>
      </c>
      <c r="J66" s="12">
        <v>1.4122262087030948</v>
      </c>
      <c r="K66">
        <v>1.2633205495290045</v>
      </c>
      <c r="L66">
        <v>1.2603291299594055</v>
      </c>
      <c r="M66">
        <v>1.1412444829482653</v>
      </c>
    </row>
    <row r="67" spans="1:13">
      <c r="A67">
        <v>2015</v>
      </c>
      <c r="B67" s="12">
        <v>1.0652471197002791</v>
      </c>
      <c r="C67">
        <v>1.0608750721452094</v>
      </c>
      <c r="D67">
        <v>1.0620059066965117</v>
      </c>
      <c r="E67">
        <v>1.063401164947448</v>
      </c>
      <c r="I67">
        <v>2061</v>
      </c>
      <c r="J67" s="12">
        <v>1.4227922497666452</v>
      </c>
      <c r="K67">
        <v>1.2695285943468466</v>
      </c>
      <c r="L67">
        <v>1.2636001850404857</v>
      </c>
      <c r="M67">
        <v>1.1407840457625515</v>
      </c>
    </row>
    <row r="68" spans="1:13">
      <c r="A68">
        <v>2016</v>
      </c>
      <c r="B68" s="12">
        <v>1.0704974696596876</v>
      </c>
      <c r="C68">
        <v>1.0648379733646121</v>
      </c>
      <c r="D68">
        <v>1.066329834917245</v>
      </c>
      <c r="E68">
        <v>1.0678551898741144</v>
      </c>
      <c r="I68">
        <v>2062</v>
      </c>
      <c r="J68" s="12">
        <v>1.4334084878066529</v>
      </c>
      <c r="K68">
        <v>1.2757943178555398</v>
      </c>
      <c r="L68">
        <v>1.2667282194975678</v>
      </c>
      <c r="M68">
        <v>1.1402494575137325</v>
      </c>
    </row>
    <row r="69" spans="1:13">
      <c r="A69">
        <v>2017</v>
      </c>
      <c r="B69" s="12">
        <v>1.0758606615598121</v>
      </c>
      <c r="C69">
        <v>1.0687552635587811</v>
      </c>
      <c r="D69">
        <v>1.070658572875929</v>
      </c>
      <c r="E69">
        <v>1.0722899612104899</v>
      </c>
      <c r="I69">
        <v>2063</v>
      </c>
      <c r="J69" s="12">
        <v>1.44404305127219</v>
      </c>
      <c r="K69">
        <v>1.2821117229175025</v>
      </c>
      <c r="L69">
        <v>1.2696922511875501</v>
      </c>
      <c r="M69">
        <v>1.1396350826699728</v>
      </c>
    </row>
    <row r="70" spans="1:13">
      <c r="A70">
        <v>2018</v>
      </c>
      <c r="B70" s="12">
        <v>1.0813257256534787</v>
      </c>
      <c r="C70">
        <v>1.0726253255914295</v>
      </c>
      <c r="D70">
        <v>1.0749842816355732</v>
      </c>
      <c r="E70">
        <v>1.0766978604145208</v>
      </c>
      <c r="I70">
        <v>2064</v>
      </c>
      <c r="J70" s="12">
        <v>1.454695881768117</v>
      </c>
      <c r="K70">
        <v>1.2884865526179721</v>
      </c>
      <c r="L70">
        <v>1.2724950027824278</v>
      </c>
      <c r="M70">
        <v>1.1389445225459962</v>
      </c>
    </row>
    <row r="71" spans="1:13">
      <c r="A71">
        <v>2019</v>
      </c>
      <c r="B71" s="12">
        <v>1.0868933357443598</v>
      </c>
      <c r="C71">
        <v>1.0764504240955866</v>
      </c>
      <c r="D71">
        <v>1.0793107908391368</v>
      </c>
      <c r="E71">
        <v>1.0810809962360799</v>
      </c>
      <c r="I71">
        <v>2065</v>
      </c>
      <c r="J71" s="12">
        <v>1.4653552538938703</v>
      </c>
      <c r="K71">
        <v>1.294906205970455</v>
      </c>
      <c r="L71">
        <v>1.275125680608556</v>
      </c>
      <c r="M71">
        <v>1.1381665505518384</v>
      </c>
    </row>
    <row r="72" spans="1:13">
      <c r="A72">
        <v>2020</v>
      </c>
      <c r="B72" s="12">
        <v>1.0925602961466687</v>
      </c>
      <c r="C72">
        <v>1.0802327985553608</v>
      </c>
      <c r="D72">
        <v>1.0836399610596688</v>
      </c>
      <c r="E72">
        <v>1.0854452955592315</v>
      </c>
      <c r="I72">
        <v>2066</v>
      </c>
      <c r="J72" s="12">
        <v>1.4760213462398706</v>
      </c>
      <c r="K72">
        <v>1.3013731362991465</v>
      </c>
      <c r="L72">
        <v>1.2775886141043049</v>
      </c>
      <c r="M72">
        <v>1.1373047327570827</v>
      </c>
    </row>
    <row r="73" spans="1:13">
      <c r="A73">
        <v>2021</v>
      </c>
      <c r="B73" s="12">
        <v>1.0983158075301678</v>
      </c>
      <c r="C73">
        <v>1.0839650471815905</v>
      </c>
      <c r="D73">
        <v>1.0879602036461256</v>
      </c>
      <c r="E73">
        <v>1.0897774580246653</v>
      </c>
      <c r="I73">
        <v>2067</v>
      </c>
      <c r="J73" s="12">
        <v>1.4867171983874257</v>
      </c>
      <c r="K73">
        <v>1.3079192613848742</v>
      </c>
      <c r="L73">
        <v>1.2799215350638986</v>
      </c>
      <c r="M73">
        <v>1.1363904557953231</v>
      </c>
    </row>
    <row r="74" spans="1:13">
      <c r="A74">
        <v>2022</v>
      </c>
      <c r="B74" s="12">
        <v>1.1041473121505292</v>
      </c>
      <c r="C74">
        <v>1.0876551895993678</v>
      </c>
      <c r="D74">
        <v>1.0922906656955904</v>
      </c>
      <c r="E74">
        <v>1.0939688309826328</v>
      </c>
      <c r="I74">
        <v>2068</v>
      </c>
      <c r="J74" s="12">
        <v>1.4974678832911468</v>
      </c>
      <c r="K74">
        <v>1.3145660650732136</v>
      </c>
      <c r="L74">
        <v>1.2821468309983803</v>
      </c>
      <c r="M74">
        <v>1.1354458961095515</v>
      </c>
    </row>
    <row r="75" spans="1:13">
      <c r="A75">
        <v>2023</v>
      </c>
      <c r="B75" s="12">
        <v>1.1100745438502186</v>
      </c>
      <c r="C75">
        <v>1.0913436962012923</v>
      </c>
      <c r="D75">
        <v>1.0966769615730061</v>
      </c>
      <c r="E75">
        <v>1.0979481803987854</v>
      </c>
      <c r="I75">
        <v>2069</v>
      </c>
      <c r="J75" s="12">
        <v>1.5082863244443876</v>
      </c>
      <c r="K75">
        <v>1.3213167040963116</v>
      </c>
      <c r="L75">
        <v>1.2842700256206285</v>
      </c>
      <c r="M75">
        <v>1.1344728521565621</v>
      </c>
    </row>
    <row r="76" spans="1:13">
      <c r="A76">
        <v>2024</v>
      </c>
      <c r="B76" s="12">
        <v>1.1161112415374514</v>
      </c>
      <c r="C76">
        <v>1.0950496326895531</v>
      </c>
      <c r="D76">
        <v>1.1011280350756352</v>
      </c>
      <c r="E76">
        <v>1.1017494928310154</v>
      </c>
      <c r="I76">
        <v>2070</v>
      </c>
      <c r="J76" s="12">
        <v>1.5191695997848891</v>
      </c>
      <c r="K76">
        <v>1.3281709922797109</v>
      </c>
      <c r="L76">
        <v>1.2862932535616274</v>
      </c>
      <c r="M76">
        <v>1.1334731256118282</v>
      </c>
    </row>
    <row r="77" spans="1:13">
      <c r="A77">
        <v>2025</v>
      </c>
      <c r="B77" s="12">
        <v>1.1222652566799469</v>
      </c>
      <c r="C77">
        <v>1.0987728310542979</v>
      </c>
      <c r="D77">
        <v>1.1056489178887201</v>
      </c>
      <c r="E77">
        <v>1.1053835953949438</v>
      </c>
      <c r="I77">
        <v>2071</v>
      </c>
      <c r="J77" s="12">
        <v>1.5301009945704267</v>
      </c>
      <c r="K77">
        <v>1.3351158370078857</v>
      </c>
      <c r="L77">
        <v>1.288206966054485</v>
      </c>
      <c r="M77">
        <v>1.1324280594076901</v>
      </c>
    </row>
    <row r="78" spans="1:13">
      <c r="A78">
        <v>2026</v>
      </c>
      <c r="B78" s="12">
        <v>1.1285293393439548</v>
      </c>
      <c r="C78">
        <v>1.1025150222711215</v>
      </c>
      <c r="D78">
        <v>1.1102351186815487</v>
      </c>
      <c r="E78">
        <v>1.1088535940485207</v>
      </c>
      <c r="I78">
        <v>2072</v>
      </c>
      <c r="J78" s="12">
        <v>1.5410355459335459</v>
      </c>
      <c r="K78">
        <v>1.3421015897811546</v>
      </c>
      <c r="L78">
        <v>1.2899667386736644</v>
      </c>
      <c r="M78">
        <v>1.131356171713803</v>
      </c>
    </row>
    <row r="79" spans="1:13">
      <c r="A79">
        <v>2027</v>
      </c>
      <c r="B79" s="12">
        <v>1.1348926045165846</v>
      </c>
      <c r="C79">
        <v>1.1062589758173982</v>
      </c>
      <c r="D79">
        <v>1.1148708893199144</v>
      </c>
      <c r="E79">
        <v>1.1121549717932355</v>
      </c>
      <c r="I79">
        <v>2073</v>
      </c>
      <c r="J79" s="12">
        <v>1.5519338953362765</v>
      </c>
      <c r="K79">
        <v>1.3490891515951777</v>
      </c>
      <c r="L79">
        <v>1.2915416174872401</v>
      </c>
      <c r="M79">
        <v>1.1302778966339591</v>
      </c>
    </row>
    <row r="80" spans="1:13">
      <c r="A80">
        <v>2028</v>
      </c>
      <c r="B80" s="12">
        <v>1.141333224944822</v>
      </c>
      <c r="C80">
        <v>1.1099895264496711</v>
      </c>
      <c r="D80">
        <v>1.1195387935756449</v>
      </c>
      <c r="E80">
        <v>1.115273790903855</v>
      </c>
      <c r="I80">
        <v>2074</v>
      </c>
      <c r="J80" s="12">
        <v>1.5627984205785066</v>
      </c>
      <c r="K80">
        <v>1.3560782084829424</v>
      </c>
      <c r="L80">
        <v>1.2929338989550334</v>
      </c>
      <c r="M80">
        <v>1.1291932207149304</v>
      </c>
    </row>
    <row r="81" spans="1:13">
      <c r="A81">
        <v>2029</v>
      </c>
      <c r="B81" s="12">
        <v>1.1478444534411043</v>
      </c>
      <c r="C81">
        <v>1.1136992022926644</v>
      </c>
      <c r="D81">
        <v>1.1242272245578779</v>
      </c>
      <c r="E81">
        <v>1.118211204850488</v>
      </c>
      <c r="I81">
        <v>2075</v>
      </c>
      <c r="J81" s="12">
        <v>1.5736274138389137</v>
      </c>
      <c r="K81">
        <v>1.3630684496284105</v>
      </c>
      <c r="L81">
        <v>1.2941457980895141</v>
      </c>
      <c r="M81">
        <v>1.128098398768639</v>
      </c>
    </row>
    <row r="82" spans="1:13">
      <c r="A82">
        <v>2030</v>
      </c>
      <c r="B82" s="12">
        <v>1.154425134299373</v>
      </c>
      <c r="C82">
        <v>1.1173881266744408</v>
      </c>
      <c r="D82">
        <v>1.1289396392050117</v>
      </c>
      <c r="E82">
        <v>1.1209682966297745</v>
      </c>
      <c r="I82">
        <v>2076</v>
      </c>
      <c r="J82" s="12">
        <v>1.5844112940057435</v>
      </c>
      <c r="K82">
        <v>1.3700470406284104</v>
      </c>
      <c r="L82">
        <v>1.2951662042481724</v>
      </c>
      <c r="M82">
        <v>1.1269784705003454</v>
      </c>
    </row>
    <row r="83" spans="1:13">
      <c r="A83">
        <v>2031</v>
      </c>
      <c r="B83" s="12">
        <v>1.161075931328873</v>
      </c>
      <c r="C83">
        <v>1.1210601716988773</v>
      </c>
      <c r="D83">
        <v>1.1336738699422593</v>
      </c>
      <c r="E83">
        <v>1.1235535666281606</v>
      </c>
      <c r="I83">
        <v>2077</v>
      </c>
      <c r="J83" s="12">
        <v>1.5951657145958091</v>
      </c>
      <c r="K83">
        <v>1.3770123176904676</v>
      </c>
      <c r="L83">
        <v>1.295995547604005</v>
      </c>
      <c r="M83">
        <v>1.1258389846155006</v>
      </c>
    </row>
    <row r="84" spans="1:13">
      <c r="A84">
        <v>2032</v>
      </c>
      <c r="B84" s="12">
        <v>1.1678119889005467</v>
      </c>
      <c r="C84">
        <v>1.1247584441035854</v>
      </c>
      <c r="D84">
        <v>1.138390723786278</v>
      </c>
      <c r="E84">
        <v>1.1259342875923541</v>
      </c>
      <c r="I84">
        <v>2078</v>
      </c>
      <c r="J84" s="12">
        <v>1.6058849996560394</v>
      </c>
      <c r="K84">
        <v>1.3840013859768114</v>
      </c>
      <c r="L84">
        <v>1.2966722210173227</v>
      </c>
      <c r="M84">
        <v>1.1247079492451397</v>
      </c>
    </row>
    <row r="85" spans="1:13">
      <c r="A85">
        <v>2033</v>
      </c>
      <c r="B85" s="12">
        <v>1.1746680020113576</v>
      </c>
      <c r="C85">
        <v>1.1285386656378633</v>
      </c>
      <c r="D85">
        <v>1.1430755232952892</v>
      </c>
      <c r="E85">
        <v>1.1280946671188932</v>
      </c>
      <c r="I85">
        <v>2079</v>
      </c>
      <c r="J85" s="12">
        <v>1.6165919895596621</v>
      </c>
      <c r="K85">
        <v>1.3910289866208849</v>
      </c>
      <c r="L85">
        <v>1.2972179464734706</v>
      </c>
      <c r="M85">
        <v>1.1236041018763061</v>
      </c>
    </row>
    <row r="86" spans="1:13">
      <c r="A86">
        <v>2034</v>
      </c>
      <c r="B86" s="12">
        <v>1.1816725596857263</v>
      </c>
      <c r="C86">
        <v>1.1324224787260548</v>
      </c>
      <c r="D86">
        <v>1.1477634754708286</v>
      </c>
      <c r="E86">
        <v>1.1300710884570753</v>
      </c>
      <c r="I86">
        <v>2080</v>
      </c>
      <c r="J86" s="12">
        <v>1.6273265706618136</v>
      </c>
      <c r="K86">
        <v>1.3981049348256183</v>
      </c>
      <c r="L86">
        <v>1.2976394931782596</v>
      </c>
      <c r="M86">
        <v>1.1225312519832817</v>
      </c>
    </row>
    <row r="87" spans="1:13">
      <c r="A87">
        <v>2035</v>
      </c>
      <c r="B87" s="12">
        <v>1.1888393125482215</v>
      </c>
      <c r="C87">
        <v>1.1364201372017231</v>
      </c>
      <c r="D87">
        <v>1.1524728188928344</v>
      </c>
      <c r="E87">
        <v>1.1318866325444616</v>
      </c>
      <c r="I87">
        <v>2081</v>
      </c>
      <c r="J87" s="12">
        <v>1.6380740849297994</v>
      </c>
      <c r="K87">
        <v>1.4052296691799624</v>
      </c>
      <c r="L87">
        <v>1.2979386292408552</v>
      </c>
      <c r="M87">
        <v>1.121483846442425</v>
      </c>
    </row>
    <row r="88" spans="1:13">
      <c r="A88">
        <v>2036</v>
      </c>
      <c r="B88" s="12">
        <v>1.1961690949172437</v>
      </c>
      <c r="C88">
        <v>1.1405288000830489</v>
      </c>
      <c r="D88">
        <v>1.1572069239132798</v>
      </c>
      <c r="E88">
        <v>1.1335493374052383</v>
      </c>
      <c r="I88">
        <v>2082</v>
      </c>
      <c r="J88" s="12">
        <v>1.6488078321682094</v>
      </c>
      <c r="K88">
        <v>1.4122535008224213</v>
      </c>
      <c r="L88">
        <v>1.2982211778786745</v>
      </c>
      <c r="M88">
        <v>1.120456314311983</v>
      </c>
    </row>
    <row r="89" spans="1:13">
      <c r="A89">
        <v>2037</v>
      </c>
      <c r="B89" s="12">
        <v>1.2036590883812259</v>
      </c>
      <c r="C89">
        <v>1.1447419358219919</v>
      </c>
      <c r="D89">
        <v>1.1619672901923805</v>
      </c>
      <c r="E89">
        <v>1.1350578716140658</v>
      </c>
      <c r="I89">
        <v>2083</v>
      </c>
      <c r="J89" s="12">
        <v>1.6595045299281175</v>
      </c>
      <c r="K89">
        <v>1.4190314474885029</v>
      </c>
      <c r="L89">
        <v>1.2985713904178133</v>
      </c>
      <c r="M89">
        <v>1.1194318054075132</v>
      </c>
    </row>
    <row r="90" spans="1:13">
      <c r="A90">
        <v>2038</v>
      </c>
      <c r="B90" s="12">
        <v>1.2112923587520608</v>
      </c>
      <c r="C90">
        <v>1.1490438632569151</v>
      </c>
      <c r="D90">
        <v>1.1667390477334338</v>
      </c>
      <c r="E90">
        <v>1.1364052965751241</v>
      </c>
      <c r="I90">
        <v>2084</v>
      </c>
      <c r="J90" s="12">
        <v>1.6701515670731051</v>
      </c>
      <c r="K90">
        <v>1.4255670561402758</v>
      </c>
      <c r="L90">
        <v>1.2989677483599926</v>
      </c>
      <c r="M90">
        <v>1.1183990566052453</v>
      </c>
    </row>
    <row r="91" spans="1:13">
      <c r="A91">
        <v>2039</v>
      </c>
      <c r="B91" s="12">
        <v>1.2190469987625328</v>
      </c>
      <c r="C91">
        <v>1.1534117297111572</v>
      </c>
      <c r="D91">
        <v>1.1715057120107757</v>
      </c>
      <c r="E91">
        <v>1.1375753806804667</v>
      </c>
      <c r="I91">
        <v>2085</v>
      </c>
      <c r="J91" s="12">
        <v>1.6807489800678539</v>
      </c>
      <c r="K91">
        <v>1.4318667081777876</v>
      </c>
      <c r="L91">
        <v>1.2994019576381881</v>
      </c>
      <c r="M91">
        <v>1.1173561712775861</v>
      </c>
    </row>
    <row r="92" spans="1:13">
      <c r="A92">
        <v>2040</v>
      </c>
      <c r="B92" s="12">
        <v>1.2269136905013907</v>
      </c>
      <c r="C92">
        <v>1.1578339077952358</v>
      </c>
      <c r="D92">
        <v>1.1762582339277219</v>
      </c>
      <c r="E92">
        <v>1.1385592938369704</v>
      </c>
      <c r="I92">
        <v>2086</v>
      </c>
      <c r="J92" s="12">
        <v>1.6913028513857387</v>
      </c>
      <c r="K92">
        <v>1.4379395538972182</v>
      </c>
      <c r="L92">
        <v>1.2998673812438748</v>
      </c>
      <c r="M92">
        <v>1.11630312829584</v>
      </c>
    </row>
    <row r="93" spans="1:13">
      <c r="A93">
        <v>2041</v>
      </c>
      <c r="B93" s="12">
        <v>1.2348901809972481</v>
      </c>
      <c r="C93">
        <v>1.1623080101581593</v>
      </c>
      <c r="D93">
        <v>1.1809948773087828</v>
      </c>
      <c r="E93">
        <v>1.1393648225436894</v>
      </c>
      <c r="I93">
        <v>2087</v>
      </c>
      <c r="J93" s="12">
        <v>1.7017747520854856</v>
      </c>
      <c r="K93">
        <v>1.4437752601815492</v>
      </c>
      <c r="L93">
        <v>1.3003441922166725</v>
      </c>
      <c r="M93">
        <v>1.1152267287436002</v>
      </c>
    </row>
    <row r="94" spans="1:13">
      <c r="A94">
        <v>2042</v>
      </c>
      <c r="B94" s="12">
        <v>1.2429948476469987</v>
      </c>
      <c r="C94">
        <v>1.1668461966796733</v>
      </c>
      <c r="D94">
        <v>1.1856942173840805</v>
      </c>
      <c r="E94">
        <v>1.1400459287027525</v>
      </c>
      <c r="I94">
        <v>2088</v>
      </c>
      <c r="J94" s="12">
        <v>1.7121857794027082</v>
      </c>
      <c r="K94">
        <v>1.4493827487384003</v>
      </c>
      <c r="L94">
        <v>1.300829080494319</v>
      </c>
      <c r="M94">
        <v>1.1141269213661957</v>
      </c>
    </row>
    <row r="95" spans="1:13">
      <c r="A95">
        <v>2043</v>
      </c>
      <c r="B95" s="12">
        <v>1.2512267601981175</v>
      </c>
      <c r="C95">
        <v>1.1714459783980751</v>
      </c>
      <c r="D95">
        <v>1.1903190376495605</v>
      </c>
      <c r="E95">
        <v>1.1406416316687196</v>
      </c>
      <c r="I95">
        <v>2089</v>
      </c>
      <c r="J95" s="12">
        <v>1.7225786331702888</v>
      </c>
      <c r="K95">
        <v>1.454798574959685</v>
      </c>
      <c r="L95">
        <v>1.3013533562779047</v>
      </c>
      <c r="M95">
        <v>1.1130394760421523</v>
      </c>
    </row>
    <row r="96" spans="1:13">
      <c r="A96">
        <v>2044</v>
      </c>
      <c r="B96" s="12">
        <v>1.2595849310432705</v>
      </c>
      <c r="C96">
        <v>1.1761084924622083</v>
      </c>
      <c r="D96">
        <v>1.1948771144134513</v>
      </c>
      <c r="E96">
        <v>1.1411483395928756</v>
      </c>
      <c r="I96">
        <v>2090</v>
      </c>
      <c r="J96" s="12">
        <v>1.7329362258853904</v>
      </c>
      <c r="K96">
        <v>1.4600454659981974</v>
      </c>
      <c r="L96">
        <v>1.3019350979237327</v>
      </c>
      <c r="M96">
        <v>1.1119814022948591</v>
      </c>
    </row>
    <row r="97" spans="1:13">
      <c r="A97">
        <v>2045</v>
      </c>
      <c r="B97" s="12">
        <v>1.2680953409594622</v>
      </c>
      <c r="C97">
        <v>1.1808690119615906</v>
      </c>
      <c r="D97">
        <v>1.1994027403660408</v>
      </c>
      <c r="E97">
        <v>1.1415975696221297</v>
      </c>
      <c r="I97">
        <v>2091</v>
      </c>
      <c r="J97" s="12">
        <v>1.743282490661537</v>
      </c>
      <c r="K97">
        <v>1.4651370004898745</v>
      </c>
      <c r="L97">
        <v>1.3025775250253877</v>
      </c>
      <c r="M97">
        <v>1.1109546534332477</v>
      </c>
    </row>
    <row r="98" spans="1:13">
      <c r="A98">
        <v>2046</v>
      </c>
      <c r="B98" s="12">
        <v>1.2767748425498071</v>
      </c>
      <c r="C98">
        <v>1.1857426014059194</v>
      </c>
      <c r="D98">
        <v>1.2039173853024669</v>
      </c>
      <c r="E98">
        <v>1.1420060065483992</v>
      </c>
      <c r="I98">
        <v>2092</v>
      </c>
      <c r="J98" s="12">
        <v>1.7536279057371535</v>
      </c>
      <c r="K98">
        <v>1.4701560780260385</v>
      </c>
      <c r="L98">
        <v>1.3032805510937937</v>
      </c>
      <c r="M98">
        <v>1.1099649649397556</v>
      </c>
    </row>
    <row r="99" spans="1:13">
      <c r="A99">
        <v>2047</v>
      </c>
      <c r="B99" s="12">
        <v>1.2856230687803265</v>
      </c>
      <c r="C99">
        <v>1.1907297971237503</v>
      </c>
      <c r="D99">
        <v>1.2084263749451223</v>
      </c>
      <c r="E99">
        <v>1.1423718377458223</v>
      </c>
      <c r="I99">
        <v>2093</v>
      </c>
      <c r="J99" s="12">
        <v>1.7639360706236873</v>
      </c>
      <c r="K99">
        <v>1.4751669594448005</v>
      </c>
      <c r="L99">
        <v>1.3040259855964498</v>
      </c>
      <c r="M99">
        <v>1.1090086322258497</v>
      </c>
    </row>
    <row r="100" spans="1:13">
      <c r="A100">
        <v>2048</v>
      </c>
      <c r="B100" s="12">
        <v>1.2946378753154903</v>
      </c>
      <c r="C100">
        <v>1.1958275294099547</v>
      </c>
      <c r="D100">
        <v>1.2129279363626524</v>
      </c>
      <c r="E100">
        <v>1.1426950957575661</v>
      </c>
      <c r="I100">
        <v>2094</v>
      </c>
      <c r="J100" s="12">
        <v>1.7741909896518508</v>
      </c>
      <c r="K100">
        <v>1.4801437402249948</v>
      </c>
      <c r="L100">
        <v>1.3047973167030116</v>
      </c>
      <c r="M100">
        <v>1.1080630200202564</v>
      </c>
    </row>
    <row r="101" spans="1:13">
      <c r="A101">
        <v>2049</v>
      </c>
      <c r="B101" s="12">
        <v>1.3038022337975339</v>
      </c>
      <c r="C101">
        <v>1.2010203245573212</v>
      </c>
      <c r="D101">
        <v>1.217411559264574</v>
      </c>
      <c r="E101">
        <v>1.1429591896609617</v>
      </c>
      <c r="I101">
        <v>2095</v>
      </c>
      <c r="J101" s="12">
        <v>1.7843872689523792</v>
      </c>
      <c r="K101">
        <v>1.4850752457965573</v>
      </c>
      <c r="L101">
        <v>1.3055780677823083</v>
      </c>
      <c r="M101">
        <v>1.1071167914992828</v>
      </c>
    </row>
    <row r="102" spans="1:13">
      <c r="A102">
        <v>2050</v>
      </c>
      <c r="B102" s="12">
        <v>1.3130961809785717</v>
      </c>
      <c r="C102">
        <v>1.2062893700439228</v>
      </c>
      <c r="D102">
        <v>1.2218581356437839</v>
      </c>
      <c r="E102">
        <v>1.1431419954216044</v>
      </c>
      <c r="I102">
        <v>2096</v>
      </c>
      <c r="J102" s="12">
        <v>1.7945175133935756</v>
      </c>
      <c r="K102">
        <v>1.4899547563372457</v>
      </c>
      <c r="L102">
        <v>1.306366579900458</v>
      </c>
      <c r="M102">
        <v>1.1061661574388577</v>
      </c>
    </row>
    <row r="103" spans="1:13">
      <c r="A103">
        <v>2051</v>
      </c>
      <c r="B103" s="12">
        <v>1.3225066824263219</v>
      </c>
      <c r="C103">
        <v>1.2116249050856638</v>
      </c>
      <c r="D103">
        <v>1.2262609866821479</v>
      </c>
      <c r="E103">
        <v>1.1432380052766822</v>
      </c>
      <c r="I103">
        <v>2097</v>
      </c>
      <c r="J103" s="12">
        <v>1.8045811656229991</v>
      </c>
      <c r="K103">
        <v>1.4947827626707602</v>
      </c>
      <c r="L103">
        <v>1.3071628390971854</v>
      </c>
      <c r="M103">
        <v>1.1052167964568094</v>
      </c>
    </row>
    <row r="104" spans="1:13">
      <c r="A104">
        <v>2052</v>
      </c>
      <c r="B104" s="12">
        <v>1.3320306388324961</v>
      </c>
      <c r="C104">
        <v>1.2170330692365887</v>
      </c>
      <c r="D104">
        <v>1.2305649218985772</v>
      </c>
      <c r="E104">
        <v>1.1432546217145489</v>
      </c>
      <c r="I104">
        <v>2098</v>
      </c>
      <c r="J104" s="12">
        <v>1.8145722868312244</v>
      </c>
      <c r="K104">
        <v>1.4995399226681714</v>
      </c>
      <c r="L104">
        <v>1.3079487877284159</v>
      </c>
      <c r="M104">
        <v>1.1042497436545431</v>
      </c>
    </row>
    <row r="105" spans="1:13">
      <c r="A105">
        <v>2053</v>
      </c>
      <c r="B105" s="12">
        <v>1.341663349274488</v>
      </c>
      <c r="C105">
        <v>1.2225233780970286</v>
      </c>
      <c r="D105">
        <v>1.2347171520951186</v>
      </c>
      <c r="E105">
        <v>1.143204771823396</v>
      </c>
      <c r="I105">
        <v>2099</v>
      </c>
      <c r="J105" s="12">
        <v>1.8244862403109328</v>
      </c>
      <c r="K105">
        <v>1.5042269344075676</v>
      </c>
      <c r="L105">
        <v>1.3087228039666536</v>
      </c>
      <c r="M105">
        <v>1.1032687605171709</v>
      </c>
    </row>
    <row r="106" spans="1:13">
      <c r="A106">
        <v>2054</v>
      </c>
      <c r="B106" s="12">
        <v>1.3513874552427403</v>
      </c>
      <c r="C106">
        <v>1.2280756161071651</v>
      </c>
      <c r="D106">
        <v>1.2387120741957827</v>
      </c>
      <c r="E106">
        <v>1.1430736768033598</v>
      </c>
    </row>
    <row r="107" spans="1:13">
      <c r="A107">
        <v>2055</v>
      </c>
      <c r="B107" s="12">
        <v>1.3612033621734454</v>
      </c>
      <c r="C107">
        <v>1.2336889157807249</v>
      </c>
      <c r="D107">
        <v>1.2425544330128417</v>
      </c>
      <c r="E107">
        <v>1.1428613143746706</v>
      </c>
    </row>
    <row r="108" spans="1:13">
      <c r="A108">
        <v>2056</v>
      </c>
      <c r="B108" s="12">
        <v>1.3711379873991663</v>
      </c>
      <c r="C108">
        <v>1.239398622011892</v>
      </c>
      <c r="D108">
        <v>1.2462849172563712</v>
      </c>
      <c r="E108">
        <v>1.1425990495546294</v>
      </c>
    </row>
    <row r="109" spans="1:13">
      <c r="A109">
        <v>2057</v>
      </c>
      <c r="B109" s="12">
        <v>1.3812095919983551</v>
      </c>
      <c r="C109">
        <v>1.2452154293125162</v>
      </c>
      <c r="D109">
        <v>1.2499232142870245</v>
      </c>
      <c r="E109">
        <v>1.1423071774017988</v>
      </c>
    </row>
    <row r="110" spans="1:13">
      <c r="A110">
        <v>2058</v>
      </c>
      <c r="B110" s="12">
        <v>1.3914172797807456</v>
      </c>
      <c r="C110">
        <v>1.2511463933704632</v>
      </c>
      <c r="D110">
        <v>1.2534768401640786</v>
      </c>
      <c r="E110">
        <v>1.1419875277505929</v>
      </c>
    </row>
    <row r="111" spans="1:13">
      <c r="A111">
        <v>2059</v>
      </c>
      <c r="B111" s="12">
        <v>1.401763111729168</v>
      </c>
      <c r="C111">
        <v>1.2571864857589037</v>
      </c>
      <c r="D111">
        <v>1.2569498168865139</v>
      </c>
      <c r="E111">
        <v>1.1416382337124844</v>
      </c>
    </row>
    <row r="112" spans="1:13">
      <c r="A112">
        <v>2060</v>
      </c>
      <c r="B112" s="12">
        <v>1.4122262087030948</v>
      </c>
      <c r="C112">
        <v>1.2633205495290045</v>
      </c>
      <c r="D112">
        <v>1.2603291299594055</v>
      </c>
      <c r="E112">
        <v>1.1412444829482653</v>
      </c>
    </row>
    <row r="113" spans="1:5">
      <c r="A113">
        <v>2061</v>
      </c>
      <c r="B113" s="12">
        <v>1.4227922497666452</v>
      </c>
      <c r="C113">
        <v>1.2695285943468466</v>
      </c>
      <c r="D113">
        <v>1.2636001850404857</v>
      </c>
      <c r="E113">
        <v>1.1407840457625515</v>
      </c>
    </row>
    <row r="114" spans="1:5">
      <c r="A114">
        <v>2062</v>
      </c>
      <c r="B114" s="12">
        <v>1.4334084878066529</v>
      </c>
      <c r="C114">
        <v>1.2757943178555398</v>
      </c>
      <c r="D114">
        <v>1.2667282194975678</v>
      </c>
      <c r="E114">
        <v>1.1402494575137325</v>
      </c>
    </row>
    <row r="115" spans="1:5">
      <c r="A115">
        <v>2063</v>
      </c>
      <c r="B115" s="12">
        <v>1.44404305127219</v>
      </c>
      <c r="C115">
        <v>1.2821117229175025</v>
      </c>
      <c r="D115">
        <v>1.2696922511875501</v>
      </c>
      <c r="E115">
        <v>1.1396350826699728</v>
      </c>
    </row>
    <row r="116" spans="1:5">
      <c r="A116">
        <v>2064</v>
      </c>
      <c r="B116" s="12">
        <v>1.454695881768117</v>
      </c>
      <c r="C116">
        <v>1.2884865526179721</v>
      </c>
      <c r="D116">
        <v>1.2724950027824278</v>
      </c>
      <c r="E116">
        <v>1.1389445225459962</v>
      </c>
    </row>
    <row r="117" spans="1:5">
      <c r="A117">
        <v>2065</v>
      </c>
      <c r="B117" s="12">
        <v>1.4653552538938703</v>
      </c>
      <c r="C117">
        <v>1.294906205970455</v>
      </c>
      <c r="D117">
        <v>1.275125680608556</v>
      </c>
      <c r="E117">
        <v>1.1381665505518384</v>
      </c>
    </row>
    <row r="118" spans="1:5">
      <c r="A118">
        <v>2066</v>
      </c>
      <c r="B118" s="12">
        <v>1.4760213462398706</v>
      </c>
      <c r="C118">
        <v>1.3013731362991465</v>
      </c>
      <c r="D118">
        <v>1.2775886141043049</v>
      </c>
      <c r="E118">
        <v>1.1373047327570827</v>
      </c>
    </row>
    <row r="119" spans="1:5">
      <c r="A119">
        <v>2067</v>
      </c>
      <c r="B119" s="12">
        <v>1.4867171983874257</v>
      </c>
      <c r="C119">
        <v>1.3079192613848742</v>
      </c>
      <c r="D119">
        <v>1.2799215350638986</v>
      </c>
      <c r="E119">
        <v>1.1363904557953231</v>
      </c>
    </row>
    <row r="120" spans="1:5">
      <c r="A120">
        <v>2068</v>
      </c>
      <c r="B120" s="12">
        <v>1.4974678832911468</v>
      </c>
      <c r="C120">
        <v>1.3145660650732136</v>
      </c>
      <c r="D120">
        <v>1.2821468309983803</v>
      </c>
      <c r="E120">
        <v>1.1354458961095515</v>
      </c>
    </row>
    <row r="121" spans="1:5">
      <c r="A121">
        <v>2069</v>
      </c>
      <c r="B121" s="12">
        <v>1.5082863244443876</v>
      </c>
      <c r="C121">
        <v>1.3213167040963116</v>
      </c>
      <c r="D121">
        <v>1.2842700256206285</v>
      </c>
      <c r="E121">
        <v>1.1344728521565621</v>
      </c>
    </row>
    <row r="122" spans="1:5">
      <c r="A122">
        <v>2070</v>
      </c>
      <c r="B122" s="12">
        <v>1.5191695997848891</v>
      </c>
      <c r="C122">
        <v>1.3281709922797109</v>
      </c>
      <c r="D122">
        <v>1.2862932535616274</v>
      </c>
      <c r="E122">
        <v>1.1334731256118282</v>
      </c>
    </row>
    <row r="123" spans="1:5">
      <c r="A123">
        <v>2071</v>
      </c>
      <c r="B123" s="12">
        <v>1.5301009945704267</v>
      </c>
      <c r="C123">
        <v>1.3351158370078857</v>
      </c>
      <c r="D123">
        <v>1.288206966054485</v>
      </c>
      <c r="E123">
        <v>1.1324280594076901</v>
      </c>
    </row>
    <row r="124" spans="1:5">
      <c r="A124">
        <v>2072</v>
      </c>
      <c r="B124" s="12">
        <v>1.5410355459335459</v>
      </c>
      <c r="C124">
        <v>1.3421015897811546</v>
      </c>
      <c r="D124">
        <v>1.2899667386736644</v>
      </c>
      <c r="E124">
        <v>1.131356171713803</v>
      </c>
    </row>
    <row r="125" spans="1:5">
      <c r="A125">
        <v>2073</v>
      </c>
      <c r="B125" s="12">
        <v>1.5519338953362765</v>
      </c>
      <c r="C125">
        <v>1.3490891515951777</v>
      </c>
      <c r="D125">
        <v>1.2915416174872401</v>
      </c>
      <c r="E125">
        <v>1.1302778966339591</v>
      </c>
    </row>
    <row r="126" spans="1:5">
      <c r="A126">
        <v>2074</v>
      </c>
      <c r="B126" s="12">
        <v>1.5627984205785066</v>
      </c>
      <c r="C126">
        <v>1.3560782084829424</v>
      </c>
      <c r="D126">
        <v>1.2929338989550334</v>
      </c>
      <c r="E126">
        <v>1.1291932207149304</v>
      </c>
    </row>
    <row r="127" spans="1:5">
      <c r="A127">
        <v>2075</v>
      </c>
      <c r="B127" s="12">
        <v>1.5736274138389137</v>
      </c>
      <c r="C127">
        <v>1.3630684496284105</v>
      </c>
      <c r="D127">
        <v>1.2941457980895141</v>
      </c>
      <c r="E127">
        <v>1.128098398768639</v>
      </c>
    </row>
    <row r="128" spans="1:5">
      <c r="A128">
        <v>2076</v>
      </c>
      <c r="B128" s="12">
        <v>1.5844112940057435</v>
      </c>
      <c r="C128">
        <v>1.3700470406284104</v>
      </c>
      <c r="D128">
        <v>1.2951662042481724</v>
      </c>
      <c r="E128">
        <v>1.1269784705003454</v>
      </c>
    </row>
    <row r="129" spans="1:5">
      <c r="A129">
        <v>2077</v>
      </c>
      <c r="B129" s="12">
        <v>1.5951657145958091</v>
      </c>
      <c r="C129">
        <v>1.3770123176904676</v>
      </c>
      <c r="D129">
        <v>1.295995547604005</v>
      </c>
      <c r="E129">
        <v>1.1258389846155006</v>
      </c>
    </row>
    <row r="130" spans="1:5">
      <c r="A130">
        <v>2078</v>
      </c>
      <c r="B130" s="12">
        <v>1.6058849996560394</v>
      </c>
      <c r="C130">
        <v>1.3840013859768114</v>
      </c>
      <c r="D130">
        <v>1.2966722210173227</v>
      </c>
      <c r="E130">
        <v>1.1247079492451397</v>
      </c>
    </row>
    <row r="131" spans="1:5">
      <c r="A131">
        <v>2079</v>
      </c>
      <c r="B131" s="12">
        <v>1.6165919895596621</v>
      </c>
      <c r="C131">
        <v>1.3910289866208849</v>
      </c>
      <c r="D131">
        <v>1.2972179464734706</v>
      </c>
      <c r="E131">
        <v>1.1236041018763061</v>
      </c>
    </row>
    <row r="132" spans="1:5">
      <c r="A132">
        <v>2080</v>
      </c>
      <c r="B132" s="12">
        <v>1.6273265706618136</v>
      </c>
      <c r="C132">
        <v>1.3981049348256183</v>
      </c>
      <c r="D132">
        <v>1.2976394931782596</v>
      </c>
      <c r="E132">
        <v>1.1225312519832817</v>
      </c>
    </row>
    <row r="133" spans="1:5">
      <c r="A133">
        <v>2081</v>
      </c>
      <c r="B133" s="12">
        <v>1.6380740849297994</v>
      </c>
      <c r="C133">
        <v>1.4052296691799624</v>
      </c>
      <c r="D133">
        <v>1.2979386292408552</v>
      </c>
      <c r="E133">
        <v>1.121483846442425</v>
      </c>
    </row>
    <row r="134" spans="1:5">
      <c r="A134">
        <v>2082</v>
      </c>
      <c r="B134" s="12">
        <v>1.6488078321682094</v>
      </c>
      <c r="C134">
        <v>1.4122535008224213</v>
      </c>
      <c r="D134">
        <v>1.2982211778786745</v>
      </c>
      <c r="E134">
        <v>1.120456314311983</v>
      </c>
    </row>
    <row r="135" spans="1:5">
      <c r="A135">
        <v>2083</v>
      </c>
      <c r="B135" s="12">
        <v>1.6595045299281175</v>
      </c>
      <c r="C135">
        <v>1.4190314474885029</v>
      </c>
      <c r="D135">
        <v>1.2985713904178133</v>
      </c>
      <c r="E135">
        <v>1.1194318054075132</v>
      </c>
    </row>
    <row r="136" spans="1:5">
      <c r="A136">
        <v>2084</v>
      </c>
      <c r="B136" s="12">
        <v>1.6701515670731051</v>
      </c>
      <c r="C136">
        <v>1.4255670561402758</v>
      </c>
      <c r="D136">
        <v>1.2989677483599926</v>
      </c>
      <c r="E136">
        <v>1.1183990566052453</v>
      </c>
    </row>
    <row r="137" spans="1:5">
      <c r="A137">
        <v>2085</v>
      </c>
      <c r="B137" s="12">
        <v>1.6807489800678539</v>
      </c>
      <c r="C137">
        <v>1.4318667081777876</v>
      </c>
      <c r="D137">
        <v>1.2994019576381881</v>
      </c>
      <c r="E137">
        <v>1.1173561712775861</v>
      </c>
    </row>
    <row r="138" spans="1:5">
      <c r="A138">
        <v>2086</v>
      </c>
      <c r="B138" s="12">
        <v>1.6913028513857387</v>
      </c>
      <c r="C138">
        <v>1.4379395538972182</v>
      </c>
      <c r="D138">
        <v>1.2998673812438748</v>
      </c>
      <c r="E138">
        <v>1.11630312829584</v>
      </c>
    </row>
    <row r="139" spans="1:5">
      <c r="A139">
        <v>2087</v>
      </c>
      <c r="B139" s="12">
        <v>1.7017747520854856</v>
      </c>
      <c r="C139">
        <v>1.4437752601815492</v>
      </c>
      <c r="D139">
        <v>1.3003441922166725</v>
      </c>
      <c r="E139">
        <v>1.1152267287436002</v>
      </c>
    </row>
    <row r="140" spans="1:5">
      <c r="A140">
        <v>2088</v>
      </c>
      <c r="B140" s="12">
        <v>1.7121857794027082</v>
      </c>
      <c r="C140">
        <v>1.4493827487384003</v>
      </c>
      <c r="D140">
        <v>1.300829080494319</v>
      </c>
      <c r="E140">
        <v>1.1141269213661957</v>
      </c>
    </row>
    <row r="141" spans="1:5">
      <c r="A141">
        <v>2089</v>
      </c>
      <c r="B141" s="12">
        <v>1.7225786331702888</v>
      </c>
      <c r="C141">
        <v>1.454798574959685</v>
      </c>
      <c r="D141">
        <v>1.3013533562779047</v>
      </c>
      <c r="E141">
        <v>1.1130394760421523</v>
      </c>
    </row>
    <row r="142" spans="1:5">
      <c r="A142">
        <v>2090</v>
      </c>
      <c r="B142" s="12">
        <v>1.7329362258853904</v>
      </c>
      <c r="C142">
        <v>1.4600454659981974</v>
      </c>
      <c r="D142">
        <v>1.3019350979237327</v>
      </c>
      <c r="E142">
        <v>1.1119814022948591</v>
      </c>
    </row>
    <row r="143" spans="1:5">
      <c r="A143">
        <v>2091</v>
      </c>
      <c r="B143" s="12">
        <v>1.743282490661537</v>
      </c>
      <c r="C143">
        <v>1.4651370004898745</v>
      </c>
      <c r="D143">
        <v>1.3025775250253877</v>
      </c>
      <c r="E143">
        <v>1.1109546534332477</v>
      </c>
    </row>
    <row r="144" spans="1:5">
      <c r="A144">
        <v>2092</v>
      </c>
      <c r="B144" s="12">
        <v>1.7536279057371535</v>
      </c>
      <c r="C144">
        <v>1.4701560780260385</v>
      </c>
      <c r="D144">
        <v>1.3032805510937937</v>
      </c>
      <c r="E144">
        <v>1.1099649649397556</v>
      </c>
    </row>
    <row r="145" spans="1:5">
      <c r="A145">
        <v>2093</v>
      </c>
      <c r="B145" s="12">
        <v>1.7639360706236873</v>
      </c>
      <c r="C145">
        <v>1.4751669594448005</v>
      </c>
      <c r="D145">
        <v>1.3040259855964498</v>
      </c>
      <c r="E145">
        <v>1.1090086322258497</v>
      </c>
    </row>
    <row r="146" spans="1:5">
      <c r="A146">
        <v>2094</v>
      </c>
      <c r="B146" s="12">
        <v>1.7741909896518508</v>
      </c>
      <c r="C146">
        <v>1.4801437402249948</v>
      </c>
      <c r="D146">
        <v>1.3047973167030116</v>
      </c>
      <c r="E146">
        <v>1.1080630200202564</v>
      </c>
    </row>
    <row r="147" spans="1:5">
      <c r="A147">
        <v>2095</v>
      </c>
      <c r="B147" s="12">
        <v>1.7843872689523792</v>
      </c>
      <c r="C147">
        <v>1.4850752457965573</v>
      </c>
      <c r="D147">
        <v>1.3055780677823083</v>
      </c>
      <c r="E147">
        <v>1.1071167914992828</v>
      </c>
    </row>
    <row r="148" spans="1:5">
      <c r="A148">
        <v>2096</v>
      </c>
      <c r="B148" s="12">
        <v>1.7945175133935756</v>
      </c>
      <c r="C148">
        <v>1.4899547563372457</v>
      </c>
      <c r="D148">
        <v>1.306366579900458</v>
      </c>
      <c r="E148">
        <v>1.1061661574388577</v>
      </c>
    </row>
    <row r="149" spans="1:5">
      <c r="A149">
        <v>2097</v>
      </c>
      <c r="B149" s="12">
        <v>1.8045811656229991</v>
      </c>
      <c r="C149">
        <v>1.4947827626707602</v>
      </c>
      <c r="D149">
        <v>1.3071628390971854</v>
      </c>
      <c r="E149">
        <v>1.1052167964568094</v>
      </c>
    </row>
    <row r="150" spans="1:5">
      <c r="A150">
        <v>2098</v>
      </c>
      <c r="B150" s="12">
        <v>1.8145722868312244</v>
      </c>
      <c r="C150">
        <v>1.4995399226681714</v>
      </c>
      <c r="D150">
        <v>1.3079487877284159</v>
      </c>
      <c r="E150">
        <v>1.1042497436545431</v>
      </c>
    </row>
    <row r="151" spans="1:5">
      <c r="A151">
        <v>2099</v>
      </c>
      <c r="B151" s="12">
        <v>1.8244862403109328</v>
      </c>
      <c r="C151">
        <v>1.5042269344075676</v>
      </c>
      <c r="D151">
        <v>1.3087228039666536</v>
      </c>
      <c r="E151">
        <v>1.1032687605171709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17</vt:i4>
      </vt:variant>
      <vt:variant>
        <vt:lpstr>Intervalli denominati</vt:lpstr>
      </vt:variant>
      <vt:variant>
        <vt:i4>4</vt:i4>
      </vt:variant>
    </vt:vector>
  </HeadingPairs>
  <TitlesOfParts>
    <vt:vector size="21" baseType="lpstr">
      <vt:lpstr>Fco2 8.5</vt:lpstr>
      <vt:lpstr>co2 8.5</vt:lpstr>
      <vt:lpstr>Fco2 6.0</vt:lpstr>
      <vt:lpstr>co2 6.0</vt:lpstr>
      <vt:lpstr>Fco2 4.5</vt:lpstr>
      <vt:lpstr>co2 4.5</vt:lpstr>
      <vt:lpstr>Fco2 2.6</vt:lpstr>
      <vt:lpstr>co2 2.6</vt:lpstr>
      <vt:lpstr>all</vt:lpstr>
      <vt:lpstr>Foglio10</vt:lpstr>
      <vt:lpstr>fCO2 8.5 temp</vt:lpstr>
      <vt:lpstr>fCO2 6.0 temp</vt:lpstr>
      <vt:lpstr>fCO2 4.5 temp</vt:lpstr>
      <vt:lpstr>fCO2 2.6 temp</vt:lpstr>
      <vt:lpstr>fCO2 Hist Rep</vt:lpstr>
      <vt:lpstr>Foglio5</vt:lpstr>
      <vt:lpstr>Foglio1</vt:lpstr>
      <vt:lpstr>'co2 2.6'!CO2_rcp2p6_1950_2099</vt:lpstr>
      <vt:lpstr>'co2 4.5'!CO2_rcp4p5_1950_2099</vt:lpstr>
      <vt:lpstr>'co2 6.0'!CO2_rcp6p0_1950_2099</vt:lpstr>
      <vt:lpstr>'co2 8.5'!CO2_rcp8p5_1950_2099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2017-08-25T12:46:04Z</dcterms:modified>
</cp:coreProperties>
</file>