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464" documentId="13_ncr:40009_{88348E9D-FB72-456D-96C4-609C2DEF09D9}" xr6:coauthVersionLast="47" xr6:coauthVersionMax="47" xr10:uidLastSave="{DF528A9F-6101-4860-904B-5643643B9544}"/>
  <bookViews>
    <workbookView xWindow="28680" yWindow="-120" windowWidth="29040" windowHeight="16440" xr2:uid="{00000000-000D-0000-FFFF-FFFF00000000}"/>
  </bookViews>
  <sheets>
    <sheet name="Valkyrie Base Frame BOM 02" sheetId="1" r:id="rId1"/>
  </sheets>
  <definedNames>
    <definedName name="_xlnm._FilterDatabase" localSheetId="0" hidden="1">'Valkyrie Base Frame BOM 02'!$B$12:$P$12</definedName>
    <definedName name="_xlnm.Print_Area" localSheetId="0">'Valkyrie Base Frame BOM 02'!$A$1:$Q$40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M35" i="1"/>
  <c r="M34" i="1"/>
  <c r="J33" i="1"/>
  <c r="J34" i="1"/>
  <c r="J32" i="1"/>
  <c r="J29" i="1"/>
  <c r="J30" i="1"/>
  <c r="J31" i="1"/>
  <c r="J35" i="1"/>
  <c r="F15" i="1"/>
  <c r="F16" i="1"/>
  <c r="F13" i="1"/>
  <c r="F18" i="1" s="1"/>
  <c r="G18" i="1" s="1"/>
  <c r="F14" i="1"/>
  <c r="J39" i="1"/>
  <c r="J17" i="1"/>
  <c r="J18" i="1"/>
  <c r="J21" i="1"/>
  <c r="J23" i="1"/>
  <c r="J24" i="1"/>
  <c r="J25" i="1"/>
  <c r="J26" i="1"/>
  <c r="J27" i="1"/>
  <c r="J19" i="1"/>
  <c r="J28" i="1"/>
  <c r="J20" i="1"/>
  <c r="J38" i="1" l="1"/>
  <c r="J40" i="1" s="1"/>
  <c r="F17" i="1"/>
  <c r="G17" i="1" s="1"/>
</calcChain>
</file>

<file path=xl/sharedStrings.xml><?xml version="1.0" encoding="utf-8"?>
<sst xmlns="http://schemas.openxmlformats.org/spreadsheetml/2006/main" count="107" uniqueCount="67">
  <si>
    <t>Category</t>
  </si>
  <si>
    <t>Description</t>
  </si>
  <si>
    <t>Total mm</t>
  </si>
  <si>
    <t>BOM Quantity</t>
  </si>
  <si>
    <t>Order Quantity</t>
  </si>
  <si>
    <t>DIN</t>
  </si>
  <si>
    <t>ISO</t>
  </si>
  <si>
    <t>Hardware</t>
  </si>
  <si>
    <t>2020 Z Center Back 500</t>
  </si>
  <si>
    <t>2040 Z 700</t>
  </si>
  <si>
    <t>2020 L Bracket</t>
  </si>
  <si>
    <t>2028 L Bracket</t>
  </si>
  <si>
    <t>Fasteners</t>
  </si>
  <si>
    <t>M5 T-Nut</t>
  </si>
  <si>
    <t>Drop In T-Nut</t>
  </si>
  <si>
    <t>Stop Washer</t>
  </si>
  <si>
    <t>Button Head Screw</t>
  </si>
  <si>
    <t>Kit</t>
  </si>
  <si>
    <t>Shipping</t>
  </si>
  <si>
    <t>Add yours</t>
  </si>
  <si>
    <t>Price</t>
  </si>
  <si>
    <t>Total Order Price Excl. VAT</t>
  </si>
  <si>
    <t>Cut Length mm</t>
  </si>
  <si>
    <t>Ultra Advanced - High End - High Temp - DIY CoreXY - 3D Printer</t>
  </si>
  <si>
    <t>Mark Bridgewater - NZ</t>
  </si>
  <si>
    <t>Chris Lombardi - US</t>
  </si>
  <si>
    <t>Roy Berntsen - NO</t>
  </si>
  <si>
    <t>2GT 9mm Drive Belt</t>
  </si>
  <si>
    <t>Develompment Team Members</t>
  </si>
  <si>
    <t>Part Type</t>
  </si>
  <si>
    <t>2040 X 420</t>
  </si>
  <si>
    <t>2040 Y 460</t>
  </si>
  <si>
    <t>2GT 11mm Smooth Idlers</t>
  </si>
  <si>
    <t>2GT 11mm Toothed Idlers</t>
  </si>
  <si>
    <t>2GT 11mm Pulleys</t>
  </si>
  <si>
    <t>2GT 7mm Pulleys 80T</t>
  </si>
  <si>
    <t>Link</t>
  </si>
  <si>
    <t>Budget Batch Price $</t>
  </si>
  <si>
    <t>Budget Unit Price $</t>
  </si>
  <si>
    <t>HQ Unit Price $</t>
  </si>
  <si>
    <t>HQ Batch Price $</t>
  </si>
  <si>
    <t>HQ Parts Link</t>
  </si>
  <si>
    <t>Budget Parts Link</t>
  </si>
  <si>
    <t>PROJECT VALKYRIE</t>
  </si>
  <si>
    <t>Motionparts</t>
  </si>
  <si>
    <t>Valkyrie 3d Printer Kit</t>
  </si>
  <si>
    <t>Steppermotor</t>
  </si>
  <si>
    <t>NEMA 17 1.7A 0.9 40mm</t>
  </si>
  <si>
    <t>Pulley</t>
  </si>
  <si>
    <t>Idler</t>
  </si>
  <si>
    <t>Belt</t>
  </si>
  <si>
    <t>Bracket</t>
  </si>
  <si>
    <t>Nut</t>
  </si>
  <si>
    <t>T-Nut</t>
  </si>
  <si>
    <t>Washer</t>
  </si>
  <si>
    <t>Screw</t>
  </si>
  <si>
    <t>T-Slot 2020</t>
  </si>
  <si>
    <t>T-Slot 2040</t>
  </si>
  <si>
    <t>T-Slot 2040 1500</t>
  </si>
  <si>
    <t>T-Slot 2020 500</t>
  </si>
  <si>
    <t>2040 Full Length</t>
  </si>
  <si>
    <t>2020 Full Length</t>
  </si>
  <si>
    <t>Extrusion Presicion Cut</t>
  </si>
  <si>
    <t>Pulley Gear</t>
  </si>
  <si>
    <t>2GT 20T-80T 4:1 Belt Gear</t>
  </si>
  <si>
    <t>Tube</t>
  </si>
  <si>
    <t>20x20x18 Carbon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</si>
</sst>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-[$$-409]* #,##0.00_ ;_-[$$-409]* \-#,##0.00\ ;_-[$$-409]* &quot;-&quot;??_ ;_-@_ "/>
    <numFmt numFmtId="166" formatCode="_-[$$-409]* #,##0.0_ ;_-[$$-409]* \-#,##0.0\ ;_-[$$-409]* &quot;-&quot;?_ ;_-@_ "/>
    <numFmt numFmtId="167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Aharoni"/>
      <charset val="177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1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49" fontId="0" fillId="0" borderId="0" xfId="0" applyNumberFormat="1" applyAlignment="1">
      <alignment horizontal="left" vertical="top" wrapText="1"/>
    </xf>
    <xf numFmtId="0" fontId="0" fillId="0" borderId="15" xfId="0" applyBorder="1"/>
    <xf numFmtId="0" fontId="16" fillId="0" borderId="10" xfId="0" applyFont="1" applyBorder="1"/>
    <xf numFmtId="0" fontId="16" fillId="0" borderId="0" xfId="0" applyFont="1" applyBorder="1"/>
    <xf numFmtId="0" fontId="16" fillId="0" borderId="11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Fill="1" applyBorder="1"/>
    <xf numFmtId="1" fontId="0" fillId="0" borderId="0" xfId="0" applyNumberFormat="1" applyBorder="1"/>
    <xf numFmtId="1" fontId="0" fillId="0" borderId="0" xfId="0" applyNumberFormat="1" applyFill="1" applyBorder="1"/>
    <xf numFmtId="0" fontId="0" fillId="0" borderId="0" xfId="0" applyNumberFormat="1"/>
    <xf numFmtId="165" fontId="16" fillId="0" borderId="0" xfId="0" applyNumberFormat="1" applyFont="1" applyBorder="1"/>
    <xf numFmtId="166" fontId="0" fillId="0" borderId="0" xfId="0" applyNumberFormat="1" applyBorder="1"/>
    <xf numFmtId="167" fontId="0" fillId="0" borderId="0" xfId="0" applyNumberFormat="1" applyBorder="1" applyAlignment="1"/>
    <xf numFmtId="167" fontId="0" fillId="0" borderId="0" xfId="0" applyNumberFormat="1" applyBorder="1" applyAlignment="1">
      <alignment horizontal="right"/>
    </xf>
    <xf numFmtId="167" fontId="0" fillId="0" borderId="15" xfId="0" applyNumberFormat="1" applyBorder="1" applyAlignment="1"/>
    <xf numFmtId="167" fontId="0" fillId="0" borderId="16" xfId="0" applyNumberFormat="1" applyBorder="1" applyAlignment="1"/>
    <xf numFmtId="166" fontId="0" fillId="0" borderId="15" xfId="0" applyNumberFormat="1" applyBorder="1"/>
    <xf numFmtId="166" fontId="0" fillId="0" borderId="16" xfId="0" applyNumberFormat="1" applyBorder="1"/>
    <xf numFmtId="166" fontId="0" fillId="0" borderId="13" xfId="0" applyNumberFormat="1" applyBorder="1"/>
    <xf numFmtId="0" fontId="18" fillId="0" borderId="0" xfId="42"/>
    <xf numFmtId="49" fontId="16" fillId="0" borderId="21" xfId="0" applyNumberFormat="1" applyFont="1" applyBorder="1" applyAlignment="1">
      <alignment horizontal="left" vertical="top" wrapText="1"/>
    </xf>
    <xf numFmtId="49" fontId="16" fillId="0" borderId="22" xfId="0" applyNumberFormat="1" applyFont="1" applyBorder="1" applyAlignment="1">
      <alignment horizontal="left" vertical="top" wrapText="1"/>
    </xf>
    <xf numFmtId="49" fontId="16" fillId="0" borderId="23" xfId="0" applyNumberFormat="1" applyFont="1" applyBorder="1" applyAlignment="1">
      <alignment horizontal="left" vertical="top" wrapText="1"/>
    </xf>
    <xf numFmtId="165" fontId="0" fillId="0" borderId="0" xfId="0" applyNumberFormat="1" applyBorder="1"/>
    <xf numFmtId="0" fontId="18" fillId="0" borderId="0" xfId="42" applyBorder="1"/>
    <xf numFmtId="1" fontId="16" fillId="0" borderId="0" xfId="0" applyNumberFormat="1" applyFont="1" applyBorder="1"/>
    <xf numFmtId="1" fontId="16" fillId="0" borderId="15" xfId="0" applyNumberFormat="1" applyFont="1" applyBorder="1"/>
    <xf numFmtId="164" fontId="0" fillId="0" borderId="15" xfId="0" applyNumberFormat="1" applyBorder="1"/>
    <xf numFmtId="0" fontId="16" fillId="0" borderId="15" xfId="0" applyFont="1" applyBorder="1"/>
    <xf numFmtId="0" fontId="0" fillId="0" borderId="16" xfId="0" applyBorder="1"/>
    <xf numFmtId="1" fontId="0" fillId="0" borderId="16" xfId="0" applyNumberFormat="1" applyBorder="1"/>
    <xf numFmtId="166" fontId="18" fillId="0" borderId="0" xfId="42" applyNumberFormat="1" applyBorder="1"/>
    <xf numFmtId="0" fontId="0" fillId="0" borderId="24" xfId="0" applyBorder="1"/>
    <xf numFmtId="0" fontId="0" fillId="0" borderId="25" xfId="0" applyBorder="1"/>
    <xf numFmtId="1" fontId="0" fillId="0" borderId="25" xfId="0" applyNumberFormat="1" applyBorder="1"/>
    <xf numFmtId="167" fontId="0" fillId="0" borderId="25" xfId="0" applyNumberFormat="1" applyBorder="1" applyAlignment="1"/>
    <xf numFmtId="166" fontId="0" fillId="0" borderId="25" xfId="0" applyNumberFormat="1" applyBorder="1"/>
    <xf numFmtId="0" fontId="0" fillId="0" borderId="2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190501</xdr:colOff>
      <xdr:row>2</xdr:row>
      <xdr:rowOff>9525</xdr:rowOff>
    </xdr:from>
    <xdr:to>
      <xdr:col>6</xdr:col>
      <xdr:colOff>342900</xdr:colOff>
      <xdr:row>10</xdr:row>
      <xdr:rowOff>151804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14C330-9941-4B9D-BB36-3276622CD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6101" y="533400"/>
          <a:ext cx="2962274" cy="1666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3d-online.com/products/motors" TargetMode="External"/><Relationship Id="rId3" Type="http://schemas.openxmlformats.org/officeDocument/2006/relationships/hyperlink" Target="https://s.click.aliexpress.com/e/_9gG5gi" TargetMode="External"/><Relationship Id="rId7" Type="http://schemas.openxmlformats.org/officeDocument/2006/relationships/hyperlink" Target="https://e3d-online.com/products/motors" TargetMode="External"/><Relationship Id="rId2" Type="http://schemas.openxmlformats.org/officeDocument/2006/relationships/hyperlink" Target="https://s.click.aliexpress.com/e/_9gG5gi" TargetMode="External"/><Relationship Id="rId1" Type="http://schemas.openxmlformats.org/officeDocument/2006/relationships/hyperlink" Target="https://s.click.aliexpress.com/e/_AZR6T8" TargetMode="External"/><Relationship Id="rId6" Type="http://schemas.openxmlformats.org/officeDocument/2006/relationships/hyperlink" Target="https://s.click.aliexpress.com/e/_AS4uRg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s.click.aliexpress.com/e/_A6Q066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.click.aliexpress.com/e/_A6Q066" TargetMode="External"/><Relationship Id="rId9" Type="http://schemas.openxmlformats.org/officeDocument/2006/relationships/hyperlink" Target="https://s.click.aliexpress.com/e/_AK9Ue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tabSelected="1" workbookViewId="0">
      <selection activeCell="N20" sqref="N20"/>
    </sheetView>
  </sheetViews>
  <sheetFormatPr defaultRowHeight="15" x14ac:dyDescent="0.25"/>
  <cols>
    <col min="2" max="2" width="12.85546875" bestFit="1" customWidth="1"/>
    <col min="3" max="3" width="23.42578125" customWidth="1"/>
    <col min="4" max="4" width="23.85546875" bestFit="1" customWidth="1"/>
    <col min="5" max="5" width="10.5703125" customWidth="1"/>
    <col min="6" max="6" width="7.7109375" bestFit="1" customWidth="1"/>
    <col min="7" max="7" width="8.85546875" customWidth="1"/>
    <col min="8" max="8" width="8.7109375" customWidth="1"/>
    <col min="9" max="9" width="12" bestFit="1" customWidth="1"/>
    <col min="10" max="10" width="9.140625" bestFit="1" customWidth="1"/>
    <col min="11" max="14" width="9.140625" customWidth="1"/>
    <col min="15" max="15" width="4.28515625" bestFit="1" customWidth="1"/>
    <col min="16" max="16" width="6.28515625" bestFit="1" customWidth="1"/>
  </cols>
  <sheetData>
    <row r="1" spans="1:17" ht="26.25" x14ac:dyDescent="0.4">
      <c r="A1" s="49" t="s">
        <v>43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</row>
    <row r="2" spans="1:17" x14ac:dyDescent="0.25">
      <c r="A2" s="50" t="s">
        <v>23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</row>
    <row r="4" spans="1:17" x14ac:dyDescent="0.25">
      <c r="B4" s="1" t="s">
        <v>28</v>
      </c>
    </row>
    <row r="5" spans="1:17" x14ac:dyDescent="0.25">
      <c r="B5" t="s">
        <v>24</v>
      </c>
    </row>
    <row r="6" spans="1:17" x14ac:dyDescent="0.25">
      <c r="B6" t="s">
        <v>25</v>
      </c>
    </row>
    <row r="7" spans="1:17" x14ac:dyDescent="0.25">
      <c r="B7" t="s">
        <v>26</v>
      </c>
    </row>
    <row r="11" spans="1:17" ht="15.75" thickBot="1" x14ac:dyDescent="0.3"/>
    <row r="12" spans="1:17" s="8" customFormat="1" ht="45.75" thickBot="1" x14ac:dyDescent="0.3">
      <c r="B12" s="31" t="s">
        <v>0</v>
      </c>
      <c r="C12" s="32" t="s">
        <v>29</v>
      </c>
      <c r="D12" s="32" t="s">
        <v>1</v>
      </c>
      <c r="E12" s="32" t="s">
        <v>22</v>
      </c>
      <c r="F12" s="32" t="s">
        <v>2</v>
      </c>
      <c r="G12" s="32" t="s">
        <v>3</v>
      </c>
      <c r="H12" s="32" t="s">
        <v>4</v>
      </c>
      <c r="I12" s="32" t="s">
        <v>38</v>
      </c>
      <c r="J12" s="32" t="s">
        <v>37</v>
      </c>
      <c r="K12" s="32" t="s">
        <v>42</v>
      </c>
      <c r="L12" s="32" t="s">
        <v>39</v>
      </c>
      <c r="M12" s="32" t="s">
        <v>40</v>
      </c>
      <c r="N12" s="32" t="s">
        <v>41</v>
      </c>
      <c r="O12" s="32" t="s">
        <v>5</v>
      </c>
      <c r="P12" s="33" t="s">
        <v>6</v>
      </c>
    </row>
    <row r="13" spans="1:17" x14ac:dyDescent="0.25">
      <c r="B13" s="43" t="s">
        <v>7</v>
      </c>
      <c r="C13" s="44" t="s">
        <v>56</v>
      </c>
      <c r="D13" s="44" t="s">
        <v>8</v>
      </c>
      <c r="E13" s="44">
        <v>500</v>
      </c>
      <c r="F13" s="45">
        <f>G13*E13</f>
        <v>500</v>
      </c>
      <c r="G13" s="45">
        <v>1</v>
      </c>
      <c r="H13" s="45"/>
      <c r="I13" s="46"/>
      <c r="J13" s="47"/>
      <c r="K13" s="44"/>
      <c r="L13" s="47"/>
      <c r="M13" s="47"/>
      <c r="N13" s="47"/>
      <c r="O13" s="44"/>
      <c r="P13" s="48"/>
    </row>
    <row r="14" spans="1:17" x14ac:dyDescent="0.25">
      <c r="B14" s="2" t="s">
        <v>7</v>
      </c>
      <c r="C14" s="3" t="s">
        <v>57</v>
      </c>
      <c r="D14" s="3" t="s">
        <v>30</v>
      </c>
      <c r="E14" s="3">
        <v>420</v>
      </c>
      <c r="F14" s="18">
        <f>G14*E14</f>
        <v>1680</v>
      </c>
      <c r="G14" s="18">
        <v>4</v>
      </c>
      <c r="H14" s="18"/>
      <c r="I14" s="23"/>
      <c r="J14" s="22"/>
      <c r="K14" s="3"/>
      <c r="L14" s="22"/>
      <c r="M14" s="22"/>
      <c r="N14" s="22"/>
      <c r="O14" s="3"/>
      <c r="P14" s="4"/>
    </row>
    <row r="15" spans="1:17" x14ac:dyDescent="0.25">
      <c r="B15" s="2" t="s">
        <v>7</v>
      </c>
      <c r="C15" s="3" t="s">
        <v>57</v>
      </c>
      <c r="D15" s="3" t="s">
        <v>31</v>
      </c>
      <c r="E15" s="3">
        <v>460</v>
      </c>
      <c r="F15" s="18">
        <f t="shared" ref="F15:F16" si="0">G15*E15</f>
        <v>1840</v>
      </c>
      <c r="G15" s="18">
        <v>4</v>
      </c>
      <c r="H15" s="18"/>
      <c r="I15" s="23"/>
      <c r="J15" s="22"/>
      <c r="K15" s="3"/>
      <c r="L15" s="22"/>
      <c r="M15" s="22"/>
      <c r="N15" s="22"/>
      <c r="O15" s="3"/>
      <c r="P15" s="4"/>
    </row>
    <row r="16" spans="1:17" x14ac:dyDescent="0.25">
      <c r="B16" s="2" t="s">
        <v>7</v>
      </c>
      <c r="C16" s="3" t="s">
        <v>57</v>
      </c>
      <c r="D16" s="3" t="s">
        <v>9</v>
      </c>
      <c r="E16" s="3">
        <v>700</v>
      </c>
      <c r="F16" s="18">
        <f t="shared" si="0"/>
        <v>2800</v>
      </c>
      <c r="G16" s="18">
        <v>4</v>
      </c>
      <c r="H16" s="18"/>
      <c r="I16" s="23"/>
      <c r="J16" s="22"/>
      <c r="K16" s="3"/>
      <c r="L16" s="22"/>
      <c r="M16" s="22"/>
      <c r="N16" s="22"/>
      <c r="O16" s="3"/>
      <c r="P16" s="4"/>
    </row>
    <row r="17" spans="2:17" x14ac:dyDescent="0.25">
      <c r="B17" s="13" t="s">
        <v>7</v>
      </c>
      <c r="C17" s="9" t="s">
        <v>58</v>
      </c>
      <c r="D17" s="9" t="s">
        <v>60</v>
      </c>
      <c r="E17" s="9">
        <v>1500</v>
      </c>
      <c r="F17" s="37">
        <f>F14+F15+F16</f>
        <v>6320</v>
      </c>
      <c r="G17" s="38">
        <f>F17/E17</f>
        <v>4.2133333333333329</v>
      </c>
      <c r="H17" s="39">
        <v>5</v>
      </c>
      <c r="I17" s="25">
        <v>23.2</v>
      </c>
      <c r="J17" s="27">
        <f>H17*I17</f>
        <v>116</v>
      </c>
      <c r="K17" s="27"/>
      <c r="L17" s="27"/>
      <c r="M17" s="27"/>
      <c r="N17" s="27"/>
      <c r="O17" s="9"/>
      <c r="P17" s="14"/>
    </row>
    <row r="18" spans="2:17" x14ac:dyDescent="0.25">
      <c r="B18" s="2" t="s">
        <v>7</v>
      </c>
      <c r="C18" s="3" t="s">
        <v>59</v>
      </c>
      <c r="D18" s="3" t="s">
        <v>61</v>
      </c>
      <c r="E18" s="3">
        <v>500</v>
      </c>
      <c r="F18" s="36">
        <f>F13</f>
        <v>500</v>
      </c>
      <c r="G18" s="3">
        <f>F18/E18</f>
        <v>1</v>
      </c>
      <c r="H18" s="11">
        <v>1</v>
      </c>
      <c r="I18" s="23">
        <v>6</v>
      </c>
      <c r="J18" s="22">
        <f>H18*I18</f>
        <v>6</v>
      </c>
      <c r="K18" s="22"/>
      <c r="L18" s="22"/>
      <c r="M18" s="22"/>
      <c r="N18" s="22"/>
      <c r="O18" s="3"/>
      <c r="P18" s="4"/>
    </row>
    <row r="19" spans="2:17" x14ac:dyDescent="0.25">
      <c r="B19" s="15" t="s">
        <v>7</v>
      </c>
      <c r="C19" s="40" t="s">
        <v>57</v>
      </c>
      <c r="D19" s="40" t="s">
        <v>62</v>
      </c>
      <c r="E19" s="40"/>
      <c r="F19" s="41"/>
      <c r="G19" s="41">
        <v>12</v>
      </c>
      <c r="H19" s="41">
        <v>12</v>
      </c>
      <c r="I19" s="26">
        <v>2</v>
      </c>
      <c r="J19" s="28">
        <f>H19*I19</f>
        <v>24</v>
      </c>
      <c r="K19" s="40"/>
      <c r="L19" s="28"/>
      <c r="M19" s="28"/>
      <c r="N19" s="28"/>
      <c r="O19" s="40"/>
      <c r="P19" s="16"/>
    </row>
    <row r="20" spans="2:17" x14ac:dyDescent="0.25">
      <c r="B20" s="2" t="s">
        <v>7</v>
      </c>
      <c r="C20" s="3" t="s">
        <v>51</v>
      </c>
      <c r="D20" s="3" t="s">
        <v>10</v>
      </c>
      <c r="E20" s="3"/>
      <c r="F20" s="18"/>
      <c r="G20" s="18">
        <v>6</v>
      </c>
      <c r="H20" s="18">
        <v>10</v>
      </c>
      <c r="I20" s="24">
        <v>0.8</v>
      </c>
      <c r="J20" s="22">
        <f>H20*I20</f>
        <v>8</v>
      </c>
      <c r="K20" s="34"/>
      <c r="L20" s="22"/>
      <c r="M20" s="22"/>
      <c r="N20" s="22"/>
      <c r="O20" s="3"/>
      <c r="P20" s="4"/>
      <c r="Q20" s="20"/>
    </row>
    <row r="21" spans="2:17" x14ac:dyDescent="0.25">
      <c r="B21" s="2" t="s">
        <v>7</v>
      </c>
      <c r="C21" s="3" t="s">
        <v>51</v>
      </c>
      <c r="D21" s="3" t="s">
        <v>11</v>
      </c>
      <c r="E21" s="3"/>
      <c r="F21" s="18"/>
      <c r="G21" s="18">
        <v>32</v>
      </c>
      <c r="H21" s="18">
        <v>32</v>
      </c>
      <c r="I21" s="23">
        <v>1.03</v>
      </c>
      <c r="J21" s="22">
        <f t="shared" ref="J21:J35" si="1">H21*I21</f>
        <v>32.96</v>
      </c>
      <c r="K21" s="3"/>
      <c r="L21" s="22"/>
      <c r="M21" s="22"/>
      <c r="N21" s="22"/>
      <c r="O21" s="3"/>
      <c r="P21" s="4"/>
    </row>
    <row r="22" spans="2:17" x14ac:dyDescent="0.25">
      <c r="B22" s="2" t="s">
        <v>7</v>
      </c>
      <c r="C22" s="17" t="s">
        <v>65</v>
      </c>
      <c r="D22" s="17" t="s">
        <v>66</v>
      </c>
      <c r="E22" s="3">
        <v>410</v>
      </c>
      <c r="F22" s="18">
        <v>500</v>
      </c>
      <c r="G22" s="18">
        <v>1</v>
      </c>
      <c r="H22" s="18">
        <v>1</v>
      </c>
      <c r="I22" s="23">
        <v>20</v>
      </c>
      <c r="J22" s="22">
        <f t="shared" si="1"/>
        <v>20</v>
      </c>
      <c r="K22" s="35" t="s">
        <v>36</v>
      </c>
      <c r="L22" s="22"/>
      <c r="M22" s="22"/>
      <c r="N22" s="22"/>
      <c r="O22" s="3"/>
      <c r="P22" s="4"/>
    </row>
    <row r="23" spans="2:17" x14ac:dyDescent="0.25">
      <c r="B23" s="2" t="s">
        <v>12</v>
      </c>
      <c r="C23" s="3" t="s">
        <v>52</v>
      </c>
      <c r="D23" s="3" t="s">
        <v>13</v>
      </c>
      <c r="E23" s="3"/>
      <c r="F23" s="18"/>
      <c r="G23" s="18">
        <v>76</v>
      </c>
      <c r="H23" s="18">
        <v>100</v>
      </c>
      <c r="I23" s="23">
        <v>0.11</v>
      </c>
      <c r="J23" s="22">
        <f t="shared" si="1"/>
        <v>11</v>
      </c>
      <c r="K23" s="3"/>
      <c r="L23" s="22"/>
      <c r="M23" s="22"/>
      <c r="N23" s="22"/>
      <c r="O23" s="3"/>
      <c r="P23" s="4"/>
    </row>
    <row r="24" spans="2:17" x14ac:dyDescent="0.25">
      <c r="B24" s="2" t="s">
        <v>12</v>
      </c>
      <c r="C24" s="3" t="s">
        <v>53</v>
      </c>
      <c r="D24" s="3" t="s">
        <v>14</v>
      </c>
      <c r="E24" s="3"/>
      <c r="F24" s="18"/>
      <c r="G24" s="18">
        <v>0</v>
      </c>
      <c r="H24" s="18">
        <v>50</v>
      </c>
      <c r="I24" s="23">
        <v>0.3</v>
      </c>
      <c r="J24" s="22">
        <f t="shared" si="1"/>
        <v>15</v>
      </c>
      <c r="K24" s="3"/>
      <c r="L24" s="22"/>
      <c r="M24" s="22"/>
      <c r="N24" s="22"/>
      <c r="O24" s="3"/>
      <c r="P24" s="4"/>
    </row>
    <row r="25" spans="2:17" x14ac:dyDescent="0.25">
      <c r="B25" s="2" t="s">
        <v>12</v>
      </c>
      <c r="C25" s="3" t="s">
        <v>54</v>
      </c>
      <c r="D25" s="3" t="s">
        <v>15</v>
      </c>
      <c r="E25" s="3"/>
      <c r="F25" s="18"/>
      <c r="G25" s="18">
        <v>76</v>
      </c>
      <c r="H25" s="18">
        <v>100</v>
      </c>
      <c r="I25" s="23">
        <v>0.1</v>
      </c>
      <c r="J25" s="22">
        <f t="shared" si="1"/>
        <v>10</v>
      </c>
      <c r="K25" s="3"/>
      <c r="L25" s="22"/>
      <c r="M25" s="22"/>
      <c r="N25" s="22"/>
      <c r="O25" s="3"/>
      <c r="P25" s="4"/>
    </row>
    <row r="26" spans="2:17" x14ac:dyDescent="0.25">
      <c r="B26" s="2" t="s">
        <v>12</v>
      </c>
      <c r="C26" s="3" t="s">
        <v>55</v>
      </c>
      <c r="D26" s="3" t="s">
        <v>16</v>
      </c>
      <c r="E26" s="3"/>
      <c r="F26" s="18"/>
      <c r="G26" s="18">
        <v>76</v>
      </c>
      <c r="H26" s="18">
        <v>100</v>
      </c>
      <c r="I26" s="23">
        <v>0.21</v>
      </c>
      <c r="J26" s="22">
        <f t="shared" si="1"/>
        <v>21</v>
      </c>
      <c r="K26" s="3"/>
      <c r="L26" s="22"/>
      <c r="M26" s="22"/>
      <c r="N26" s="22"/>
      <c r="O26" s="3"/>
      <c r="P26" s="4">
        <v>7380</v>
      </c>
    </row>
    <row r="27" spans="2:17" x14ac:dyDescent="0.25">
      <c r="B27" s="2" t="s">
        <v>12</v>
      </c>
      <c r="C27" s="3" t="s">
        <v>55</v>
      </c>
      <c r="D27" s="3" t="s">
        <v>16</v>
      </c>
      <c r="E27" s="3"/>
      <c r="F27" s="18"/>
      <c r="G27" s="18">
        <v>0</v>
      </c>
      <c r="H27" s="18">
        <v>20</v>
      </c>
      <c r="I27" s="23">
        <v>0.2</v>
      </c>
      <c r="J27" s="22">
        <f t="shared" si="1"/>
        <v>4</v>
      </c>
      <c r="K27" s="3"/>
      <c r="L27" s="22"/>
      <c r="M27" s="22"/>
      <c r="N27" s="22"/>
      <c r="O27" s="3"/>
      <c r="P27" s="4">
        <v>7380</v>
      </c>
    </row>
    <row r="28" spans="2:17" x14ac:dyDescent="0.25">
      <c r="B28" s="2" t="s">
        <v>44</v>
      </c>
      <c r="C28" s="17" t="s">
        <v>50</v>
      </c>
      <c r="D28" s="17" t="s">
        <v>27</v>
      </c>
      <c r="E28" s="3">
        <v>100</v>
      </c>
      <c r="F28" s="18">
        <v>6585</v>
      </c>
      <c r="G28" s="19"/>
      <c r="H28" s="19">
        <v>2</v>
      </c>
      <c r="I28" s="23">
        <v>22.25</v>
      </c>
      <c r="J28" s="22">
        <f t="shared" si="1"/>
        <v>44.5</v>
      </c>
      <c r="K28" s="35" t="s">
        <v>36</v>
      </c>
      <c r="L28" s="22"/>
      <c r="M28" s="22"/>
      <c r="N28" s="22"/>
      <c r="O28" s="3"/>
      <c r="P28" s="4"/>
      <c r="Q28" s="30"/>
    </row>
    <row r="29" spans="2:17" x14ac:dyDescent="0.25">
      <c r="B29" s="2" t="s">
        <v>44</v>
      </c>
      <c r="C29" s="17" t="s">
        <v>49</v>
      </c>
      <c r="D29" s="17" t="s">
        <v>32</v>
      </c>
      <c r="E29" s="3"/>
      <c r="F29" s="18"/>
      <c r="G29" s="19">
        <v>10</v>
      </c>
      <c r="H29" s="19">
        <v>10</v>
      </c>
      <c r="I29" s="23">
        <v>4.0999999999999996</v>
      </c>
      <c r="J29" s="22">
        <f t="shared" si="1"/>
        <v>41</v>
      </c>
      <c r="K29" s="35" t="s">
        <v>36</v>
      </c>
      <c r="L29" s="22"/>
      <c r="M29" s="22"/>
      <c r="N29" s="22"/>
      <c r="O29" s="3"/>
      <c r="P29" s="4"/>
      <c r="Q29" s="30"/>
    </row>
    <row r="30" spans="2:17" x14ac:dyDescent="0.25">
      <c r="B30" s="2" t="s">
        <v>44</v>
      </c>
      <c r="C30" s="17" t="s">
        <v>49</v>
      </c>
      <c r="D30" s="17" t="s">
        <v>33</v>
      </c>
      <c r="E30" s="3"/>
      <c r="F30" s="18"/>
      <c r="G30" s="19">
        <v>2</v>
      </c>
      <c r="H30" s="19">
        <v>2</v>
      </c>
      <c r="I30" s="23">
        <v>6</v>
      </c>
      <c r="J30" s="22">
        <f t="shared" si="1"/>
        <v>12</v>
      </c>
      <c r="K30" s="35" t="s">
        <v>36</v>
      </c>
      <c r="L30" s="22"/>
      <c r="M30" s="22"/>
      <c r="N30" s="22"/>
      <c r="O30" s="3"/>
      <c r="P30" s="4"/>
    </row>
    <row r="31" spans="2:17" x14ac:dyDescent="0.25">
      <c r="B31" s="2" t="s">
        <v>44</v>
      </c>
      <c r="C31" s="17" t="s">
        <v>48</v>
      </c>
      <c r="D31" s="17" t="s">
        <v>34</v>
      </c>
      <c r="E31" s="3"/>
      <c r="F31" s="18"/>
      <c r="G31" s="19">
        <v>5</v>
      </c>
      <c r="H31" s="19">
        <v>5</v>
      </c>
      <c r="I31" s="23">
        <v>4</v>
      </c>
      <c r="J31" s="22">
        <f t="shared" si="1"/>
        <v>20</v>
      </c>
      <c r="K31" s="35" t="s">
        <v>36</v>
      </c>
      <c r="L31" s="22"/>
      <c r="M31" s="22"/>
      <c r="N31" s="22"/>
      <c r="O31" s="3"/>
      <c r="P31" s="4"/>
    </row>
    <row r="32" spans="2:17" x14ac:dyDescent="0.25">
      <c r="B32" s="2" t="s">
        <v>44</v>
      </c>
      <c r="C32" s="17" t="s">
        <v>48</v>
      </c>
      <c r="D32" s="17" t="s">
        <v>35</v>
      </c>
      <c r="E32" s="3"/>
      <c r="F32" s="18"/>
      <c r="G32" s="19">
        <v>3</v>
      </c>
      <c r="H32" s="19">
        <v>3</v>
      </c>
      <c r="I32" s="23">
        <v>5</v>
      </c>
      <c r="J32" s="22">
        <f t="shared" ref="J32:J34" si="2">H32*I32</f>
        <v>15</v>
      </c>
      <c r="K32" s="35" t="s">
        <v>36</v>
      </c>
      <c r="L32" s="22"/>
      <c r="M32" s="22"/>
      <c r="N32" s="22"/>
      <c r="O32" s="3"/>
      <c r="P32" s="4"/>
    </row>
    <row r="33" spans="2:16" x14ac:dyDescent="0.25">
      <c r="B33" s="2" t="s">
        <v>44</v>
      </c>
      <c r="C33" s="17" t="s">
        <v>63</v>
      </c>
      <c r="D33" s="17" t="s">
        <v>64</v>
      </c>
      <c r="E33" s="3">
        <v>200</v>
      </c>
      <c r="F33" s="18">
        <v>600</v>
      </c>
      <c r="G33" s="19">
        <v>3</v>
      </c>
      <c r="H33" s="19">
        <v>3</v>
      </c>
      <c r="I33" s="23">
        <v>15</v>
      </c>
      <c r="J33" s="22">
        <f t="shared" si="2"/>
        <v>45</v>
      </c>
      <c r="K33" s="35" t="s">
        <v>36</v>
      </c>
      <c r="L33" s="22"/>
      <c r="M33" s="22"/>
      <c r="N33" s="22"/>
      <c r="O33" s="3"/>
      <c r="P33" s="4"/>
    </row>
    <row r="34" spans="2:16" x14ac:dyDescent="0.25">
      <c r="B34" s="2" t="s">
        <v>44</v>
      </c>
      <c r="C34" s="17" t="s">
        <v>46</v>
      </c>
      <c r="D34" s="17" t="s">
        <v>47</v>
      </c>
      <c r="E34" s="3"/>
      <c r="F34" s="18"/>
      <c r="G34" s="19">
        <v>3</v>
      </c>
      <c r="H34" s="19">
        <v>3</v>
      </c>
      <c r="I34" s="23">
        <v>11</v>
      </c>
      <c r="J34" s="22">
        <f t="shared" si="2"/>
        <v>33</v>
      </c>
      <c r="K34" s="35"/>
      <c r="L34" s="23">
        <v>11</v>
      </c>
      <c r="M34" s="22">
        <f>L34*H34</f>
        <v>33</v>
      </c>
      <c r="N34" s="42" t="s">
        <v>36</v>
      </c>
      <c r="O34" s="3"/>
      <c r="P34" s="4"/>
    </row>
    <row r="35" spans="2:16" x14ac:dyDescent="0.25">
      <c r="B35" s="2" t="s">
        <v>44</v>
      </c>
      <c r="C35" s="17" t="s">
        <v>46</v>
      </c>
      <c r="D35" s="17" t="s">
        <v>47</v>
      </c>
      <c r="E35" s="3"/>
      <c r="F35" s="18"/>
      <c r="G35" s="19">
        <v>2</v>
      </c>
      <c r="H35" s="19">
        <v>2</v>
      </c>
      <c r="I35" s="23">
        <v>13</v>
      </c>
      <c r="J35" s="22">
        <f t="shared" si="1"/>
        <v>26</v>
      </c>
      <c r="K35" s="35"/>
      <c r="L35" s="23">
        <v>13</v>
      </c>
      <c r="M35" s="22">
        <f>L35*H35</f>
        <v>26</v>
      </c>
      <c r="N35" s="42" t="s">
        <v>36</v>
      </c>
      <c r="O35" s="3"/>
      <c r="P35" s="4"/>
    </row>
    <row r="36" spans="2:16" x14ac:dyDescent="0.25">
      <c r="B36" s="2"/>
      <c r="C36" s="17"/>
      <c r="D36" s="17"/>
      <c r="E36" s="3"/>
      <c r="F36" s="18"/>
      <c r="G36" s="19"/>
      <c r="H36" s="19"/>
      <c r="I36" s="23"/>
      <c r="J36" s="22"/>
      <c r="K36" s="35"/>
      <c r="L36" s="23"/>
      <c r="M36" s="22"/>
      <c r="N36" s="42"/>
      <c r="O36" s="3"/>
      <c r="P36" s="4"/>
    </row>
    <row r="37" spans="2:16" x14ac:dyDescent="0.25">
      <c r="B37" s="2"/>
      <c r="C37" s="17"/>
      <c r="D37" s="17"/>
      <c r="E37" s="3"/>
      <c r="F37" s="18"/>
      <c r="G37" s="19"/>
      <c r="H37" s="19"/>
      <c r="I37" s="23"/>
      <c r="J37" s="22"/>
      <c r="K37" s="35"/>
      <c r="L37" s="23"/>
      <c r="M37" s="22"/>
      <c r="N37" s="42"/>
      <c r="O37" s="3"/>
      <c r="P37" s="4"/>
    </row>
    <row r="38" spans="2:16" x14ac:dyDescent="0.25">
      <c r="B38" s="10" t="s">
        <v>17</v>
      </c>
      <c r="C38" s="11" t="s">
        <v>45</v>
      </c>
      <c r="D38" s="11" t="s">
        <v>20</v>
      </c>
      <c r="E38" s="11"/>
      <c r="F38" s="11"/>
      <c r="G38" s="11"/>
      <c r="H38" s="11"/>
      <c r="I38" s="11"/>
      <c r="J38" s="21">
        <f>SUM(J17:J35)</f>
        <v>504.46000000000004</v>
      </c>
      <c r="K38" s="21"/>
      <c r="L38" s="21"/>
      <c r="M38" s="21"/>
      <c r="N38" s="21"/>
      <c r="O38" s="11"/>
      <c r="P38" s="12"/>
    </row>
    <row r="39" spans="2:16" x14ac:dyDescent="0.25">
      <c r="B39" s="2" t="s">
        <v>18</v>
      </c>
      <c r="C39" s="3" t="s">
        <v>18</v>
      </c>
      <c r="D39" s="3" t="s">
        <v>19</v>
      </c>
      <c r="E39" s="3"/>
      <c r="F39" s="3"/>
      <c r="G39" s="3"/>
      <c r="H39" s="3"/>
      <c r="I39" s="23"/>
      <c r="J39" s="22">
        <f>I39</f>
        <v>0</v>
      </c>
      <c r="K39" s="22"/>
      <c r="L39" s="22"/>
      <c r="M39" s="22"/>
      <c r="N39" s="22"/>
      <c r="O39" s="3"/>
      <c r="P39" s="4"/>
    </row>
    <row r="40" spans="2:16" ht="15.75" thickBot="1" x14ac:dyDescent="0.3">
      <c r="B40" s="5" t="s">
        <v>20</v>
      </c>
      <c r="C40" s="6" t="s">
        <v>21</v>
      </c>
      <c r="D40" s="6"/>
      <c r="E40" s="6"/>
      <c r="F40" s="6"/>
      <c r="G40" s="6"/>
      <c r="H40" s="6"/>
      <c r="I40" s="6"/>
      <c r="J40" s="29">
        <f>SUM(J38:J39)</f>
        <v>504.46000000000004</v>
      </c>
      <c r="K40" s="29"/>
      <c r="L40" s="29"/>
      <c r="M40" s="29"/>
      <c r="N40" s="29"/>
      <c r="O40" s="6"/>
      <c r="P40" s="7"/>
    </row>
  </sheetData>
  <autoFilter ref="B12:P12" xr:uid="{00000000-0001-0000-0000-000000000000}"/>
  <mergeCells count="2">
    <mergeCell ref="A1:Q1"/>
    <mergeCell ref="A2:Q2"/>
  </mergeCells>
  <hyperlinks>
    <hyperlink ref="K28" r:id="rId1" xr:uid="{AA6174A7-7F32-4CA5-815C-1D533DDE9F41}"/>
    <hyperlink ref="K29" r:id="rId2" xr:uid="{3534C385-06DC-4CA4-9BD2-43314754659B}"/>
    <hyperlink ref="K30" r:id="rId3" xr:uid="{182FB9B2-97AA-4C37-B920-E3964DCD972B}"/>
    <hyperlink ref="K31" r:id="rId4" xr:uid="{F71A0265-955D-4D26-B211-E32D15EE1D56}"/>
    <hyperlink ref="K32" r:id="rId5" xr:uid="{06757AF8-9603-4FCC-9701-4BA0734925F5}"/>
    <hyperlink ref="K33" r:id="rId6" xr:uid="{B9C35A18-9E24-41B8-8C22-68FEA326621C}"/>
    <hyperlink ref="N34" r:id="rId7" xr:uid="{9EFF2727-C3AB-4597-8B26-0F812CAFC429}"/>
    <hyperlink ref="N35" r:id="rId8" xr:uid="{605BE8D7-BA93-4401-9D46-9E08E1D04442}"/>
    <hyperlink ref="K22" r:id="rId9" xr:uid="{695B4940-C0A7-4809-BDF2-0C233AA6AE26}"/>
  </hyperlinks>
  <pageMargins left="0.25" right="0.25" top="0.75" bottom="0.75" header="0.3" footer="0.3"/>
  <pageSetup paperSize="9" scale="78" orientation="landscape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Valkyrie Base Frame BOM 02</vt:lpstr>
      <vt:lpstr>'Valkyrie Base Frame BOM 02'!Print_Area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 Berntsen</cp:lastModifiedBy>
  <cp:lastPrinted>2021-12-22T09:49:04Z</cp:lastPrinted>
  <dcterms:created xsi:type="dcterms:W3CDTF">2021-11-13T13:18:32Z</dcterms:created>
  <dcterms:modified xsi:type="dcterms:W3CDTF">2021-12-22T09:49:40Z</dcterms:modified>
</cp:coreProperties>
</file>