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42" documentId="8_{B0BDE0A3-E6D2-4CB5-B3CB-54BD7EA2D1BF}" xr6:coauthVersionLast="47" xr6:coauthVersionMax="47" xr10:uidLastSave="{5B8D5773-DD83-4E06-B179-019CE1EC02AF}"/>
  <bookViews>
    <workbookView xWindow="28680" yWindow="-120" windowWidth="29040" windowHeight="16440" xr2:uid="{00000000-000D-0000-FFFF-FFFF00000000}"/>
  </bookViews>
  <sheets>
    <sheet name="Valkyrie Base Frame BOM 02" sheetId="1" r:id="rId1"/>
    <sheet name="220215 Hardware" sheetId="2" r:id="rId2"/>
  </sheets>
  <definedNames>
    <definedName name="_xlnm._FilterDatabase" localSheetId="1" hidden="1">'220215 Hardware'!$A$1:$G$45</definedName>
    <definedName name="_xlnm._FilterDatabase" localSheetId="0" hidden="1">'Valkyrie Base Frame BOM 02'!$A$10:$O$85</definedName>
    <definedName name="_xlnm.Print_Area" localSheetId="0">'Valkyrie Base Frame BOM 02'!$A$1:$O$85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9" i="1" l="1"/>
  <c r="I30" i="1"/>
  <c r="I31" i="1"/>
  <c r="I32" i="1"/>
  <c r="I33" i="1"/>
  <c r="I34" i="1"/>
  <c r="I35" i="1"/>
  <c r="I36" i="1"/>
  <c r="I37" i="1"/>
  <c r="I38" i="1"/>
  <c r="I39" i="1"/>
  <c r="I40" i="1"/>
  <c r="I41" i="1"/>
  <c r="I42" i="1"/>
  <c r="I43" i="1"/>
  <c r="I44" i="1"/>
  <c r="I45" i="1"/>
  <c r="I46" i="1"/>
  <c r="I47" i="1"/>
  <c r="I48" i="1"/>
  <c r="I49" i="1"/>
  <c r="I50" i="1"/>
  <c r="I51" i="1"/>
  <c r="I52" i="1"/>
  <c r="I53" i="1"/>
  <c r="I54" i="1"/>
  <c r="I80" i="1"/>
  <c r="I81" i="1"/>
  <c r="I82" i="1"/>
  <c r="I83" i="1"/>
  <c r="I84" i="1"/>
  <c r="I18" i="1"/>
  <c r="I17" i="1" l="1"/>
  <c r="I12" i="1"/>
  <c r="I13" i="1"/>
  <c r="I14" i="1"/>
  <c r="I15" i="1"/>
  <c r="I61" i="1"/>
  <c r="I62" i="1"/>
  <c r="I75" i="1" l="1"/>
  <c r="I77" i="1" l="1"/>
  <c r="I78" i="1"/>
  <c r="I79" i="1"/>
  <c r="I76" i="1"/>
  <c r="I67" i="1"/>
  <c r="L67" i="1"/>
  <c r="I74" i="1"/>
  <c r="I28" i="1"/>
  <c r="L28" i="1"/>
  <c r="D12" i="1"/>
  <c r="E12" i="1" s="1"/>
  <c r="L19" i="1"/>
  <c r="L20" i="1"/>
  <c r="L21" i="1"/>
  <c r="L16" i="1"/>
  <c r="L22" i="1"/>
  <c r="L23" i="1"/>
  <c r="L24" i="1"/>
  <c r="L25" i="1"/>
  <c r="L26" i="1"/>
  <c r="L27" i="1"/>
  <c r="L55" i="1"/>
  <c r="L56" i="1"/>
  <c r="L57" i="1"/>
  <c r="L58" i="1"/>
  <c r="L59" i="1"/>
  <c r="L60" i="1"/>
  <c r="L61" i="1"/>
  <c r="L62" i="1"/>
  <c r="L63" i="1"/>
  <c r="L64" i="1"/>
  <c r="L65" i="1"/>
  <c r="L66" i="1"/>
  <c r="L68" i="1"/>
  <c r="I60" i="1" l="1"/>
  <c r="I66" i="1"/>
  <c r="I65" i="1"/>
  <c r="I64" i="1"/>
  <c r="I63" i="1"/>
  <c r="I27" i="1"/>
  <c r="I23" i="1"/>
  <c r="I59" i="1"/>
  <c r="I58" i="1"/>
  <c r="I56" i="1" l="1"/>
  <c r="I57" i="1"/>
  <c r="I26" i="1"/>
  <c r="L71" i="1"/>
  <c r="L70" i="1"/>
  <c r="L69" i="1"/>
  <c r="I25" i="1"/>
  <c r="I55" i="1"/>
  <c r="I24" i="1"/>
  <c r="I22" i="1"/>
  <c r="L73" i="1"/>
  <c r="I72" i="1"/>
  <c r="I73" i="1"/>
  <c r="I69" i="1"/>
  <c r="I70" i="1"/>
  <c r="I71" i="1"/>
  <c r="E14" i="1"/>
  <c r="E15" i="1"/>
  <c r="E11" i="1"/>
  <c r="E13" i="1"/>
  <c r="I19" i="1"/>
  <c r="I20" i="1"/>
  <c r="I16" i="1"/>
  <c r="I21" i="1"/>
  <c r="I68" i="1"/>
  <c r="I85" i="1" l="1"/>
  <c r="I9" i="1"/>
  <c r="E20" i="1"/>
  <c r="F20" i="1" s="1"/>
  <c r="E19" i="1"/>
  <c r="F1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C56"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C63" authorId="0" shapeId="0" xr:uid="{F7999DE5-A231-4BE3-8A97-2FA9AF556EFC}">
      <text>
        <r>
          <rPr>
            <b/>
            <sz val="9"/>
            <color indexed="81"/>
            <rFont val="Tahoma"/>
            <family val="2"/>
          </rPr>
          <t>Roy Berntsen:</t>
        </r>
        <r>
          <rPr>
            <sz val="9"/>
            <color indexed="81"/>
            <rFont val="Tahoma"/>
            <family val="2"/>
          </rPr>
          <t xml:space="preserve">
Budget Option</t>
        </r>
      </text>
    </comment>
  </commentList>
</comments>
</file>

<file path=xl/sharedStrings.xml><?xml version="1.0" encoding="utf-8"?>
<sst xmlns="http://schemas.openxmlformats.org/spreadsheetml/2006/main" count="460" uniqueCount="222">
  <si>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</si>
  <si>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</si>
  <si>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</si>
  <si>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</si>
  <si>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</si>
  <si>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</si>
  <si>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</si>
  <si>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</si>
  <si>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</si>
  <si>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</si>
  <si>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</si>
  <si>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</si>
  <si>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</si>
  <si>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</si>
  <si>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</si>
  <si>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</si>
  <si>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</si>
  <si>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</si>
  <si>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</si>
  <si>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T-Slot 2040</t>
  </si>
  <si>
    <t>T-Slot 2040 1500</t>
  </si>
  <si>
    <t>2040 Full Length</t>
  </si>
  <si>
    <t>T-Slot 2020 500</t>
  </si>
  <si>
    <t>2020 Full Length</t>
  </si>
  <si>
    <t>Extrusion Presicion Cut</t>
  </si>
  <si>
    <t>Bracket</t>
  </si>
  <si>
    <t>2028 L Bracket</t>
  </si>
  <si>
    <t>Tube</t>
  </si>
  <si>
    <t>20x20x18 Carbon Tube</t>
  </si>
  <si>
    <t>Rod</t>
  </si>
  <si>
    <t>Fasteners</t>
  </si>
  <si>
    <t>Nut</t>
  </si>
  <si>
    <t>Washer</t>
  </si>
  <si>
    <t>Screw</t>
  </si>
  <si>
    <t>Electronics</t>
  </si>
  <si>
    <t>Controller Board</t>
  </si>
  <si>
    <t>BTT Octopus V1.1</t>
  </si>
  <si>
    <t>W/TMC2209 x8</t>
  </si>
  <si>
    <t>Motionparts</t>
  </si>
  <si>
    <t>Belt</t>
  </si>
  <si>
    <t>Idler</t>
  </si>
  <si>
    <t>Pulley</t>
  </si>
  <si>
    <t>2GT 20T-80T 4:1 Belt Gear</t>
  </si>
  <si>
    <t>Steppermotor</t>
  </si>
  <si>
    <t>Valkyrie 3d Printer Kit</t>
  </si>
  <si>
    <t>Precision Ball 10mm M4</t>
  </si>
  <si>
    <t>Size: 10pc</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</si>
  <si>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</si>
  <si>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</si>
  <si>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</si>
  <si>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</si>
  <si>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</si>
  <si>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</si>
  <si>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</si>
  <si>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</si>
  <si>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</si>
  <si>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</si>
  <si>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</si>
  <si>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</si>
  <si>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20 Tooth 9mm</t>
  </si>
  <si>
    <t>Price exl VAT</t>
  </si>
  <si>
    <t>Compact Motor</t>
  </si>
  <si>
    <t>Gear</t>
  </si>
  <si>
    <t>200mm-(5mm)20T-80T</t>
  </si>
  <si>
    <t>Watercooling</t>
  </si>
  <si>
    <t>Radiator</t>
  </si>
  <si>
    <t>Fan</t>
  </si>
  <si>
    <t>240 Radiator</t>
  </si>
  <si>
    <t>120 Fan</t>
  </si>
  <si>
    <t>Plate</t>
  </si>
  <si>
    <t>Unit Price $</t>
  </si>
  <si>
    <t>Batch Price $</t>
  </si>
  <si>
    <t>1225 cm^2</t>
  </si>
  <si>
    <t>Cast Aluminum 8mm</t>
  </si>
  <si>
    <t>PSU</t>
  </si>
  <si>
    <t>24V10A 240W</t>
  </si>
  <si>
    <t>Big Dipper D3 Mini</t>
  </si>
  <si>
    <t>Onboard 2209x7</t>
  </si>
  <si>
    <t>Switch</t>
  </si>
  <si>
    <t>Power Supply Unit</t>
  </si>
  <si>
    <t>Optical Endstop Switch</t>
  </si>
  <si>
    <t>Size: 5PCS</t>
  </si>
  <si>
    <t>Power Switch</t>
  </si>
  <si>
    <t>Power switch</t>
  </si>
  <si>
    <t>3x Length: 40mm 5PC</t>
  </si>
  <si>
    <t>Magnet</t>
  </si>
  <si>
    <t>Neodium Magnet</t>
  </si>
  <si>
    <t>2x 30x10x5mm-2pcs</t>
  </si>
  <si>
    <t>Hotend</t>
  </si>
  <si>
    <t>Arethusa LC Hotend</t>
  </si>
  <si>
    <t>Size: 24V</t>
  </si>
  <si>
    <t>Dragon LC Hotend</t>
  </si>
  <si>
    <t>DLC Standard Flow</t>
  </si>
  <si>
    <t>Extruder</t>
  </si>
  <si>
    <t>Orbiter V2</t>
  </si>
  <si>
    <t>Orbiter Extruder V2</t>
  </si>
  <si>
    <t>24V Matrix-LC</t>
  </si>
  <si>
    <t>2x Length: 50mm 4PC</t>
  </si>
  <si>
    <t>NB! WORK IN PROGRESS - APLHA STAGE</t>
  </si>
  <si>
    <t>Heater</t>
  </si>
  <si>
    <t>Silicone Heating Pad</t>
  </si>
  <si>
    <t>310mm 220V 750W</t>
  </si>
  <si>
    <t>Solid State Relay</t>
  </si>
  <si>
    <t>Fuse</t>
  </si>
  <si>
    <t>Color: 110/220V 750W</t>
  </si>
  <si>
    <t>M4-D5mm - 55mm</t>
  </si>
  <si>
    <t>5x50mm Rod For Ball Joint</t>
  </si>
  <si>
    <t>5x40mm Rod For AB Idlers</t>
  </si>
  <si>
    <t>Matrix LC Lite</t>
  </si>
  <si>
    <t>Pump/Res Combo</t>
  </si>
  <si>
    <t>Tubing</t>
  </si>
  <si>
    <t>Fittings</t>
  </si>
  <si>
    <t>Print Surface</t>
  </si>
  <si>
    <t>Removal Spring Steel Sheet</t>
  </si>
  <si>
    <t>Size: 310x310mm</t>
  </si>
  <si>
    <t>Linear Rails</t>
  </si>
  <si>
    <t>GL: 400 - Color: MGN9 H</t>
  </si>
  <si>
    <t>GL: 350 - Color: MGN12 H</t>
  </si>
  <si>
    <t>Bontech LGX Lite</t>
  </si>
  <si>
    <t xml:space="preserve"> LGX® Lite + LDO NEMA 14</t>
  </si>
  <si>
    <t>Valkyrie HT 3D</t>
  </si>
  <si>
    <t>Blade Color: 240MM</t>
  </si>
  <si>
    <t>140mm reservoir</t>
  </si>
  <si>
    <t>Blade Color: BF04-PR</t>
  </si>
  <si>
    <t>Enclosure</t>
  </si>
  <si>
    <t>Insulation</t>
  </si>
  <si>
    <t>Panels</t>
  </si>
  <si>
    <t>Window</t>
  </si>
  <si>
    <t>350^2x8</t>
  </si>
  <si>
    <t>GL: 400 - Color: MGN12 H</t>
  </si>
  <si>
    <t>MGN 12h - Z Axis</t>
  </si>
  <si>
    <t>MGN 12h - Y Axis</t>
  </si>
  <si>
    <t>MGN 9h - X Axis</t>
  </si>
  <si>
    <t>Waterpump &amp; Reservoir</t>
  </si>
  <si>
    <t>Thermal Fuse for Silicone Heating Pad</t>
  </si>
  <si>
    <t>250V 15A 135 deg Fuse</t>
  </si>
  <si>
    <t>Size: SSR 25DA</t>
  </si>
  <si>
    <t>Color: 750 mm</t>
  </si>
  <si>
    <t>Color: 420 mm</t>
  </si>
  <si>
    <t>Color: 480 mm</t>
  </si>
  <si>
    <t>Color: 2040-8 hole</t>
  </si>
  <si>
    <t>42mm NEMA 17 1.7A</t>
  </si>
  <si>
    <t>5Pcs 40mm 45N-cm 2A</t>
  </si>
  <si>
    <t>Color: 339 mm</t>
  </si>
  <si>
    <t>Color: 10pcs 2028</t>
  </si>
  <si>
    <t>2040 L Bracket</t>
  </si>
  <si>
    <t>Frame Bundle</t>
  </si>
  <si>
    <t>2040/2020 Frame Bundle</t>
  </si>
  <si>
    <t>Z 2020 Rear Center</t>
  </si>
  <si>
    <t>X 2020 Rear Top</t>
  </si>
  <si>
    <t>X 2040</t>
  </si>
  <si>
    <t>Y 2040</t>
  </si>
  <si>
    <t>Z 2040</t>
  </si>
  <si>
    <t>10pcs M5 - Length: 10mm</t>
  </si>
  <si>
    <t>M5 T-Nut</t>
  </si>
  <si>
    <t>100 pcs - M5 Hammer Nut</t>
  </si>
  <si>
    <t>Color: 200x50cm 10mm</t>
  </si>
  <si>
    <t>Type</t>
  </si>
  <si>
    <t>Part name</t>
  </si>
  <si>
    <t>Quantity</t>
  </si>
  <si>
    <t>Head</t>
  </si>
  <si>
    <t>M3 Nut</t>
  </si>
  <si>
    <t>HEX</t>
  </si>
  <si>
    <t>M3 Nut Hammer Nut</t>
  </si>
  <si>
    <t>M3 Nut Lock Nut</t>
  </si>
  <si>
    <t>M3x08 BH</t>
  </si>
  <si>
    <t>BH</t>
  </si>
  <si>
    <t>M3x08 SH</t>
  </si>
  <si>
    <t>SH</t>
  </si>
  <si>
    <t>M3x10 BH</t>
  </si>
  <si>
    <t>M3x14 SH</t>
  </si>
  <si>
    <t>M3x20 BH</t>
  </si>
  <si>
    <t>M4 D5 L55 Shoulder Screw</t>
  </si>
  <si>
    <t>M4 LOCK NUT</t>
  </si>
  <si>
    <t>M4 NUT</t>
  </si>
  <si>
    <t>M4 WASHER</t>
  </si>
  <si>
    <t>Round</t>
  </si>
  <si>
    <t>M4x20 CS</t>
  </si>
  <si>
    <t>FH-CS</t>
  </si>
  <si>
    <t>M5 Hammer-Nut</t>
  </si>
  <si>
    <t>M5 Nut</t>
  </si>
  <si>
    <t>M5 Nut Locknut</t>
  </si>
  <si>
    <t>M5 WASHER</t>
  </si>
  <si>
    <t>M5x08 BH</t>
  </si>
  <si>
    <t>M5x10 BH</t>
  </si>
  <si>
    <t>M5x16 BH</t>
  </si>
  <si>
    <t>M5x20 BH</t>
  </si>
  <si>
    <t>M5x30 BH</t>
  </si>
  <si>
    <t>Bolt</t>
  </si>
  <si>
    <t>M5x30 HEX</t>
  </si>
  <si>
    <t>Shim</t>
  </si>
  <si>
    <t>M5x6.5x1 Precision Shim</t>
  </si>
  <si>
    <t>Shaft</t>
  </si>
  <si>
    <t>5x25 Bearing Shaft</t>
  </si>
  <si>
    <t>5x40 Bearing Shaft</t>
  </si>
  <si>
    <t>5x50 Bearing Shaft</t>
  </si>
  <si>
    <t>Bearing</t>
  </si>
  <si>
    <t>625 2RS Ball Bearing 5x16x5</t>
  </si>
  <si>
    <t>Joint</t>
  </si>
  <si>
    <t>Ball End Joint</t>
  </si>
  <si>
    <t>Magnet_3x</t>
  </si>
  <si>
    <t>X Axis 2020 Carbon Tube</t>
  </si>
  <si>
    <t>GT2 06mm Belt 200mm Loop</t>
  </si>
  <si>
    <t>GT2 06mm Pulley 20T</t>
  </si>
  <si>
    <t>GT2 06mm Pulley 80T</t>
  </si>
  <si>
    <t>GT2 11mm Idler 20S Gates</t>
  </si>
  <si>
    <t>GT2 11mm Idler 20T Gates</t>
  </si>
  <si>
    <t>GT2 11mm Pulley 20T</t>
  </si>
  <si>
    <t>MGN</t>
  </si>
  <si>
    <t>MGN 09h 400</t>
  </si>
  <si>
    <t>MGN 12h 350</t>
  </si>
  <si>
    <t>MGN 12h 400</t>
  </si>
  <si>
    <t>Motor</t>
  </si>
  <si>
    <t>Nema 17 40mm</t>
  </si>
  <si>
    <t>Square</t>
  </si>
  <si>
    <t>Ball Joint</t>
  </si>
  <si>
    <t>M4 Nut</t>
  </si>
  <si>
    <t>M4 Nut Lock Nut</t>
  </si>
  <si>
    <t>M4x15 CS</t>
  </si>
  <si>
    <t>M5 Nut Hammer Nut</t>
  </si>
  <si>
    <t>M5 Nut T-Nut</t>
  </si>
  <si>
    <t>100 pcs - M5 Nut: Size: M5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</si>
</sst>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font>
    <font>
      <sz val="9"/>
      <color indexed="81"/>
      <name val="Tahoma"/>
      <family val="2"/>
    </font>
    <font>
      <b/>
      <sz val="9"/>
      <color indexed="81"/>
      <name val="Tahoma"/>
      <family val="2"/>
    </font>
    <font>
      <b/>
      <sz val="20"/>
      <color theme="1"/>
      <name val="Aharoni"/>
    </font>
    <font>
      <b/>
      <sz val="11"/>
      <color rgb="FFFF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theme="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3">
    <xf numFmtId="0" fontId="0" fillId="0" borderId="0" xfId="0"/>
    <xf numFmtId="0" fontId="16" fillId="0" borderId="0" xfId="0" applyFont="1"/>
    <xf numFmtId="0" fontId="0" fillId="0" borderId="10" xfId="0" applyBorder="1"/>
    <xf numFmtId="0" fontId="0" fillId="0" borderId="11" xfId="0"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0" fontId="0" fillId="0" borderId="15" xfId="0" applyBorder="1"/>
    <xf numFmtId="0" fontId="0" fillId="0" borderId="17" xfId="0" applyBorder="1"/>
    <xf numFmtId="0" fontId="0" fillId="0" borderId="18" xfId="0" applyBorder="1"/>
    <xf numFmtId="0" fontId="0" fillId="0" borderId="19" xfId="0" applyBorder="1"/>
    <xf numFmtId="167" fontId="0" fillId="0" borderId="16" xfId="0" applyNumberFormat="1" applyBorder="1"/>
    <xf numFmtId="166" fontId="0" fillId="0" borderId="15" xfId="0" applyNumberFormat="1" applyBorder="1"/>
    <xf numFmtId="166" fontId="0" fillId="0" borderId="16" xfId="0" applyNumberFormat="1" applyBorder="1"/>
    <xf numFmtId="49" fontId="16" fillId="0" borderId="20" xfId="0" applyNumberFormat="1" applyFont="1" applyBorder="1" applyAlignment="1">
      <alignment horizontal="left" vertical="top" wrapText="1"/>
    </xf>
    <xf numFmtId="49" fontId="16" fillId="0" borderId="21" xfId="0" applyNumberFormat="1" applyFont="1" applyBorder="1" applyAlignment="1">
      <alignment horizontal="left" vertical="top" wrapText="1"/>
    </xf>
    <xf numFmtId="49" fontId="16" fillId="0" borderId="22" xfId="0" applyNumberFormat="1" applyFont="1" applyBorder="1" applyAlignment="1">
      <alignment horizontal="left" vertical="top" wrapText="1"/>
    </xf>
    <xf numFmtId="0" fontId="0" fillId="0" borderId="16" xfId="0" applyBorder="1"/>
    <xf numFmtId="1" fontId="0" fillId="0" borderId="16" xfId="0" applyNumberFormat="1" applyBorder="1"/>
    <xf numFmtId="166" fontId="18" fillId="0" borderId="0" xfId="42" applyNumberFormat="1" applyBorder="1"/>
    <xf numFmtId="0" fontId="0" fillId="0" borderId="23" xfId="0" applyBorder="1"/>
    <xf numFmtId="0" fontId="0" fillId="0" borderId="24" xfId="0" applyBorder="1"/>
    <xf numFmtId="1" fontId="0" fillId="0" borderId="24" xfId="0" applyNumberFormat="1" applyBorder="1"/>
    <xf numFmtId="167" fontId="0" fillId="0" borderId="24" xfId="0" applyNumberFormat="1" applyBorder="1"/>
    <xf numFmtId="166" fontId="0" fillId="0" borderId="24" xfId="0" applyNumberFormat="1" applyBorder="1"/>
    <xf numFmtId="0" fontId="0" fillId="0" borderId="25"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 fontId="16" fillId="0" borderId="0" xfId="0" applyNumberFormat="1" applyFont="1" applyBorder="1"/>
    <xf numFmtId="0" fontId="16" fillId="0" borderId="0" xfId="0" applyFont="1" applyBorder="1"/>
    <xf numFmtId="165" fontId="16" fillId="0" borderId="13" xfId="0" applyNumberFormat="1" applyFont="1" applyBorder="1"/>
    <xf numFmtId="0" fontId="18" fillId="0" borderId="11" xfId="42" applyBorder="1"/>
    <xf numFmtId="0" fontId="0" fillId="0" borderId="0" xfId="0" applyFill="1" applyBorder="1"/>
    <xf numFmtId="0" fontId="18" fillId="0" borderId="0" xfId="42" applyBorder="1"/>
    <xf numFmtId="0" fontId="0" fillId="0" borderId="24" xfId="0" applyBorder="1" applyAlignment="1">
      <alignment horizontal="left"/>
    </xf>
    <xf numFmtId="0" fontId="0" fillId="0" borderId="0" xfId="0" applyBorder="1" applyAlignment="1">
      <alignment horizontal="left"/>
    </xf>
    <xf numFmtId="0" fontId="0" fillId="0" borderId="11" xfId="0" applyBorder="1" applyAlignment="1">
      <alignment horizontal="right"/>
    </xf>
    <xf numFmtId="0" fontId="18" fillId="0" borderId="11" xfId="42" applyBorder="1" applyAlignment="1">
      <alignment horizontal="right"/>
    </xf>
    <xf numFmtId="165" fontId="16" fillId="0" borderId="14" xfId="0" applyNumberFormat="1" applyFont="1" applyBorder="1" applyAlignment="1">
      <alignment horizontal="right"/>
    </xf>
    <xf numFmtId="0" fontId="23" fillId="0" borderId="12" xfId="0" applyFont="1" applyBorder="1"/>
    <xf numFmtId="0" fontId="23" fillId="0" borderId="13" xfId="0" applyFont="1" applyBorder="1"/>
    <xf numFmtId="165" fontId="23" fillId="0" borderId="13" xfId="0" applyNumberFormat="1" applyFont="1" applyBorder="1"/>
    <xf numFmtId="0" fontId="18" fillId="0" borderId="25" xfId="42" applyBorder="1" applyAlignment="1">
      <alignment horizontal="right"/>
    </xf>
    <xf numFmtId="164" fontId="0" fillId="0" borderId="0" xfId="0" applyNumberFormat="1" applyBorder="1"/>
    <xf numFmtId="166" fontId="0" fillId="0" borderId="11" xfId="0" applyNumberFormat="1" applyBorder="1"/>
    <xf numFmtId="0" fontId="0" fillId="0" borderId="20" xfId="0" applyFill="1" applyBorder="1"/>
    <xf numFmtId="0" fontId="0" fillId="0" borderId="21" xfId="0" applyFill="1" applyBorder="1"/>
    <xf numFmtId="0" fontId="0" fillId="0" borderId="21" xfId="0" applyBorder="1"/>
    <xf numFmtId="1" fontId="0" fillId="0" borderId="21" xfId="0" applyNumberFormat="1" applyFill="1" applyBorder="1"/>
    <xf numFmtId="167" fontId="0" fillId="0" borderId="21" xfId="0" applyNumberFormat="1" applyFill="1" applyBorder="1"/>
    <xf numFmtId="166" fontId="0" fillId="0" borderId="21" xfId="0" applyNumberFormat="1" applyFill="1" applyBorder="1"/>
    <xf numFmtId="0" fontId="18" fillId="0" borderId="22" xfId="42" applyBorder="1" applyAlignment="1">
      <alignment horizontal="right"/>
    </xf>
    <xf numFmtId="0" fontId="0" fillId="33" borderId="0" xfId="0" applyFill="1"/>
    <xf numFmtId="0" fontId="0" fillId="34" borderId="0" xfId="0" applyFill="1"/>
    <xf numFmtId="0" fontId="0" fillId="35" borderId="0" xfId="0" applyFill="1"/>
    <xf numFmtId="0" fontId="22" fillId="0" borderId="0" xfId="0" applyFont="1" applyAlignment="1">
      <alignment horizontal="center"/>
    </xf>
    <xf numFmtId="0" fontId="19" fillId="0" borderId="0" xfId="0" applyFont="1" applyAlignment="1">
      <alignment horizontal="center"/>
    </xf>
    <xf numFmtId="0" fontId="0" fillId="0" borderId="0" xfId="0" applyAlignment="1">
      <alignment horizontal="center"/>
    </xf>
    <xf numFmtId="1" fontId="0" fillId="0" borderId="0" xfId="0" applyNumberFormat="1"/>
    <xf numFmtId="0" fontId="0" fillId="0" borderId="0" xfId="0" applyAlignment="1">
      <alignment horizontal="right"/>
    </xf>
    <xf numFmtId="167"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647506</xdr:colOff>
      <xdr:row>0</xdr:row>
      <xdr:rowOff>300913</xdr:rowOff>
    </xdr:from>
    <xdr:to>
      <xdr:col>7</xdr:col>
      <xdr:colOff>651198</xdr:colOff>
      <xdr:row>7</xdr:row>
      <xdr:rowOff>177199</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837659" y="300913"/>
          <a:ext cx="2404381" cy="13730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3d-online.com/products/gates?_pos=1&amp;_sid=60930699e&amp;_ss=r" TargetMode="External"/><Relationship Id="rId18" Type="http://schemas.openxmlformats.org/officeDocument/2006/relationships/hyperlink" Target="https://s.click.aliexpress.com/e/_AX4lXw" TargetMode="External"/><Relationship Id="rId26" Type="http://schemas.openxmlformats.org/officeDocument/2006/relationships/hyperlink" Target="https://s.click.aliexpress.com/e/_972RDQ" TargetMode="External"/><Relationship Id="rId39" Type="http://schemas.openxmlformats.org/officeDocument/2006/relationships/hyperlink" Target="https://s.click.aliexpress.com/e/_A2kG7t" TargetMode="External"/><Relationship Id="rId21" Type="http://schemas.openxmlformats.org/officeDocument/2006/relationships/hyperlink" Target="https://s.click.aliexpress.com/e/_AD0YPE" TargetMode="External"/><Relationship Id="rId34" Type="http://schemas.openxmlformats.org/officeDocument/2006/relationships/hyperlink" Target="https://s.click.aliexpress.com/e/_ACMK61" TargetMode="External"/><Relationship Id="rId42" Type="http://schemas.openxmlformats.org/officeDocument/2006/relationships/hyperlink" Target="https://s.click.aliexpress.com/e/_9xANon" TargetMode="External"/><Relationship Id="rId47" Type="http://schemas.openxmlformats.org/officeDocument/2006/relationships/hyperlink" Target="https://s.click.aliexpress.com/e/_AAZ5RN" TargetMode="External"/><Relationship Id="rId50" Type="http://schemas.openxmlformats.org/officeDocument/2006/relationships/hyperlink" Target="https://s.click.aliexpress.com/e/_9JGBR9" TargetMode="External"/><Relationship Id="rId55" Type="http://schemas.openxmlformats.org/officeDocument/2006/relationships/vmlDrawing" Target="../drawings/vmlDrawing1.vml"/><Relationship Id="rId7" Type="http://schemas.openxmlformats.org/officeDocument/2006/relationships/hyperlink" Target="https://s.click.aliexpress.com/e/_AK9Uei" TargetMode="External"/><Relationship Id="rId2" Type="http://schemas.openxmlformats.org/officeDocument/2006/relationships/hyperlink" Target="https://s.click.aliexpress.com/e/_9gG5gi" TargetMode="External"/><Relationship Id="rId16" Type="http://schemas.openxmlformats.org/officeDocument/2006/relationships/hyperlink" Target="https://s.click.aliexpress.com/e/_9uMnUG" TargetMode="External"/><Relationship Id="rId29" Type="http://schemas.openxmlformats.org/officeDocument/2006/relationships/hyperlink" Target="https://s.click.aliexpress.com/e/_AnfRXB" TargetMode="External"/><Relationship Id="rId11" Type="http://schemas.openxmlformats.org/officeDocument/2006/relationships/hyperlink" Target="https://e3d-online.com/products/gates-powergrip%C2%AE-2gt-idlers?_pos=2&amp;_sid=60930699e&amp;_ss=r" TargetMode="External"/><Relationship Id="rId24" Type="http://schemas.openxmlformats.org/officeDocument/2006/relationships/hyperlink" Target="https://s.click.aliexpress.com/e/_9iVnZe" TargetMode="External"/><Relationship Id="rId32" Type="http://schemas.openxmlformats.org/officeDocument/2006/relationships/hyperlink" Target="https://s.click.aliexpress.com/e/_AWcCKD" TargetMode="External"/><Relationship Id="rId37" Type="http://schemas.openxmlformats.org/officeDocument/2006/relationships/hyperlink" Target="https://s.click.aliexpress.com/e/_AdFSZV" TargetMode="External"/><Relationship Id="rId40" Type="http://schemas.openxmlformats.org/officeDocument/2006/relationships/hyperlink" Target="https://s.click.aliexpress.com/e/_A2kG7t" TargetMode="External"/><Relationship Id="rId45" Type="http://schemas.openxmlformats.org/officeDocument/2006/relationships/hyperlink" Target="https://makersupplies.dk/en/v-slot-profiles/13-v-slot-profiles-20x20-v-slot.html" TargetMode="External"/><Relationship Id="rId53" Type="http://schemas.openxmlformats.org/officeDocument/2006/relationships/printerSettings" Target="../printerSettings/printerSettings1.bin"/><Relationship Id="rId5" Type="http://schemas.openxmlformats.org/officeDocument/2006/relationships/hyperlink" Target="https://s.click.aliexpress.com/e/_AS4uRg" TargetMode="External"/><Relationship Id="rId10" Type="http://schemas.openxmlformats.org/officeDocument/2006/relationships/hyperlink" Target="https://s.click.aliexpress.com/e/_ArYZR8" TargetMode="External"/><Relationship Id="rId19" Type="http://schemas.openxmlformats.org/officeDocument/2006/relationships/hyperlink" Target="https://s.click.aliexpress.com/e/_AM7dI0" TargetMode="External"/><Relationship Id="rId31" Type="http://schemas.openxmlformats.org/officeDocument/2006/relationships/hyperlink" Target="https://www.bondtech.se/product/lgx-lite-extruder-custom/?bundle_quantity_677=1&amp;bundle_selected_optional_697=yes&amp;bundle_quantity_697=1" TargetMode="External"/><Relationship Id="rId44" Type="http://schemas.openxmlformats.org/officeDocument/2006/relationships/hyperlink" Target="https://s.click.aliexpress.com/e/_AqN7dv" TargetMode="External"/><Relationship Id="rId52" Type="http://schemas.openxmlformats.org/officeDocument/2006/relationships/hyperlink" Target="https://s.click.aliexpress.com/e/_9iXP6T" TargetMode="External"/><Relationship Id="rId4" Type="http://schemas.openxmlformats.org/officeDocument/2006/relationships/hyperlink" Target="https://s.click.aliexpress.com/e/_A6Q066" TargetMode="External"/><Relationship Id="rId9" Type="http://schemas.openxmlformats.org/officeDocument/2006/relationships/hyperlink" Target="https://s.click.aliexpress.com/e/_A6fsH6" TargetMode="External"/><Relationship Id="rId14" Type="http://schemas.openxmlformats.org/officeDocument/2006/relationships/hyperlink" Target="https://makersupplies.dk/en/aluminum-sheet/921-aluminum-sheet-8mm-cnc-milled-cast-aluminum-sheet-custom-cut.html" TargetMode="External"/><Relationship Id="rId22" Type="http://schemas.openxmlformats.org/officeDocument/2006/relationships/hyperlink" Target="https://s.click.aliexpress.com/e/_9wXMi0" TargetMode="External"/><Relationship Id="rId27" Type="http://schemas.openxmlformats.org/officeDocument/2006/relationships/hyperlink" Target="https://makersupplies.dk/en/aluminum-sheet/921-aluminum-sheet-8mm-cnc-milled-cast-aluminum-sheet-custom-cut.html" TargetMode="External"/><Relationship Id="rId30" Type="http://schemas.openxmlformats.org/officeDocument/2006/relationships/hyperlink" Target="https://s.click.aliexpress.com/e/_AnfRXB" TargetMode="External"/><Relationship Id="rId35" Type="http://schemas.openxmlformats.org/officeDocument/2006/relationships/hyperlink" Target="https://s.click.aliexpress.com/e/_AnfRXB" TargetMode="External"/><Relationship Id="rId43" Type="http://schemas.openxmlformats.org/officeDocument/2006/relationships/hyperlink" Target="https://s.click.aliexpress.com/e/_AlqdMr" TargetMode="External"/><Relationship Id="rId48" Type="http://schemas.openxmlformats.org/officeDocument/2006/relationships/hyperlink" Target="https://s.click.aliexpress.com/e/_9HYsTZ" TargetMode="External"/><Relationship Id="rId56" Type="http://schemas.openxmlformats.org/officeDocument/2006/relationships/comments" Target="../comments1.xml"/><Relationship Id="rId8" Type="http://schemas.openxmlformats.org/officeDocument/2006/relationships/hyperlink" Target="https://s.click.aliexpress.com/e/_AM7dI0" TargetMode="External"/><Relationship Id="rId51" Type="http://schemas.openxmlformats.org/officeDocument/2006/relationships/hyperlink" Target="https://s.click.aliexpress.com/e/_A28QM3" TargetMode="External"/><Relationship Id="rId3" Type="http://schemas.openxmlformats.org/officeDocument/2006/relationships/hyperlink" Target="https://s.click.aliexpress.com/e/_9gG5gi"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ASe8tS" TargetMode="External"/><Relationship Id="rId25" Type="http://schemas.openxmlformats.org/officeDocument/2006/relationships/hyperlink" Target="https://s.click.aliexpress.com/e/_AYm8i8" TargetMode="External"/><Relationship Id="rId33" Type="http://schemas.openxmlformats.org/officeDocument/2006/relationships/hyperlink" Target="https://s.click.aliexpress.com/e/_9GU8lR" TargetMode="External"/><Relationship Id="rId38" Type="http://schemas.openxmlformats.org/officeDocument/2006/relationships/hyperlink" Target="https://s.click.aliexpress.com/e/_A2kG7t" TargetMode="External"/><Relationship Id="rId46" Type="http://schemas.openxmlformats.org/officeDocument/2006/relationships/hyperlink" Target="https://s.click.aliexpress.com/e/_ALKIWP" TargetMode="External"/><Relationship Id="rId20" Type="http://schemas.openxmlformats.org/officeDocument/2006/relationships/hyperlink" Target="https://s.click.aliexpress.com/e/_A2lsvE" TargetMode="External"/><Relationship Id="rId41" Type="http://schemas.openxmlformats.org/officeDocument/2006/relationships/hyperlink" Target="https://s.click.aliexpress.com/e/_9xANon" TargetMode="External"/><Relationship Id="rId54" Type="http://schemas.openxmlformats.org/officeDocument/2006/relationships/drawing" Target="../drawings/drawing1.xm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5" Type="http://schemas.openxmlformats.org/officeDocument/2006/relationships/hyperlink" Target="https://s.click.aliexpress.com/e/_9v6vDi" TargetMode="External"/><Relationship Id="rId23" Type="http://schemas.openxmlformats.org/officeDocument/2006/relationships/hyperlink" Target="https://s.click.aliexpress.com/e/_A9K7Gg" TargetMode="External"/><Relationship Id="rId28" Type="http://schemas.openxmlformats.org/officeDocument/2006/relationships/hyperlink" Target="https://s.click.aliexpress.com/e/_AKIu5X" TargetMode="External"/><Relationship Id="rId36" Type="http://schemas.openxmlformats.org/officeDocument/2006/relationships/hyperlink" Target="https://s.click.aliexpress.com/e/_ACLr6b" TargetMode="External"/><Relationship Id="rId49" Type="http://schemas.openxmlformats.org/officeDocument/2006/relationships/hyperlink" Target="https://s.click.aliexpress.com/e/_A2v5U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85"/>
  <sheetViews>
    <sheetView tabSelected="1" zoomScale="130" zoomScaleNormal="130" workbookViewId="0">
      <pane ySplit="10" topLeftCell="A24" activePane="bottomLeft" state="frozen"/>
      <selection pane="bottomLeft" activeCell="A29" sqref="A29"/>
    </sheetView>
  </sheetViews>
  <sheetFormatPr defaultColWidth="8.7109375" defaultRowHeight="15" x14ac:dyDescent="0.25"/>
  <cols>
    <col min="1" max="1" width="15.140625" customWidth="1"/>
    <col min="2" max="2" width="19.140625" bestFit="1" customWidth="1"/>
    <col min="3" max="3" width="34.5703125" bestFit="1" customWidth="1"/>
    <col min="4" max="4" width="10.5703125" customWidth="1"/>
    <col min="5" max="5" width="7.7109375" bestFit="1" customWidth="1"/>
    <col min="6" max="6" width="8.85546875" customWidth="1"/>
    <col min="7" max="7" width="8.7109375" customWidth="1"/>
    <col min="8" max="8" width="12" bestFit="1" customWidth="1"/>
    <col min="9" max="9" width="13.7109375" customWidth="1"/>
    <col min="10" max="10" width="23" bestFit="1" customWidth="1"/>
    <col min="11" max="12" width="9.140625" customWidth="1"/>
    <col min="13" max="13" width="19.28515625" bestFit="1" customWidth="1"/>
    <col min="14" max="14" width="4.28515625" bestFit="1" customWidth="1"/>
    <col min="15" max="15" width="6.28515625" bestFit="1" customWidth="1"/>
  </cols>
  <sheetData>
    <row r="1" spans="1:15" ht="26.25" x14ac:dyDescent="0.4">
      <c r="A1" s="57" t="s">
        <v>0</v>
      </c>
      <c r="B1" s="58"/>
      <c r="C1" s="58"/>
      <c r="D1" s="58"/>
      <c r="E1" s="58"/>
      <c r="F1" s="58"/>
      <c r="G1" s="58"/>
      <c r="H1" s="58"/>
      <c r="I1" s="58"/>
      <c r="J1" s="58"/>
      <c r="K1" s="58"/>
      <c r="L1" s="58"/>
      <c r="M1" s="58"/>
      <c r="N1" s="58"/>
      <c r="O1" s="58"/>
    </row>
    <row r="2" spans="1:15" x14ac:dyDescent="0.25">
      <c r="A2" s="59"/>
      <c r="B2" s="59"/>
      <c r="C2" s="59"/>
      <c r="D2" s="59"/>
      <c r="E2" s="59"/>
      <c r="F2" s="59"/>
      <c r="G2" s="59"/>
      <c r="H2" s="59"/>
      <c r="I2" s="59"/>
      <c r="J2" s="59"/>
      <c r="K2" s="59"/>
      <c r="L2" s="59"/>
      <c r="M2" s="59"/>
      <c r="N2" s="59"/>
      <c r="O2" s="59"/>
    </row>
    <row r="3" spans="1:15" x14ac:dyDescent="0.25">
      <c r="A3" s="1" t="s">
        <v>98</v>
      </c>
    </row>
    <row r="5" spans="1:15" x14ac:dyDescent="0.25">
      <c r="A5" s="1" t="s">
        <v>1</v>
      </c>
    </row>
    <row r="6" spans="1:15" x14ac:dyDescent="0.25">
      <c r="A6" t="s">
        <v>2</v>
      </c>
    </row>
    <row r="7" spans="1:15" x14ac:dyDescent="0.25">
      <c r="A7" t="s">
        <v>3</v>
      </c>
    </row>
    <row r="8" spans="1:15" x14ac:dyDescent="0.25">
      <c r="A8" t="s">
        <v>4</v>
      </c>
    </row>
    <row r="9" spans="1:15" ht="15.75" thickBot="1" x14ac:dyDescent="0.3">
      <c r="A9" s="41" t="s">
        <v>120</v>
      </c>
      <c r="B9" s="42" t="s">
        <v>44</v>
      </c>
      <c r="C9" s="42" t="s">
        <v>60</v>
      </c>
      <c r="D9" s="42"/>
      <c r="E9" s="42"/>
      <c r="F9" s="42"/>
      <c r="G9" s="42"/>
      <c r="H9" s="42"/>
      <c r="I9" s="43">
        <f>SUM(I18:I84)</f>
        <v>1280.3</v>
      </c>
      <c r="J9" s="40"/>
      <c r="K9" s="32"/>
      <c r="L9" s="32"/>
      <c r="M9" s="32"/>
      <c r="N9" s="4"/>
      <c r="O9" s="5"/>
    </row>
    <row r="10" spans="1:15" s="6" customFormat="1" ht="30.75" thickBot="1" x14ac:dyDescent="0.3">
      <c r="A10" s="14" t="s">
        <v>5</v>
      </c>
      <c r="B10" s="15" t="s">
        <v>6</v>
      </c>
      <c r="C10" s="15" t="s">
        <v>7</v>
      </c>
      <c r="D10" s="15" t="s">
        <v>8</v>
      </c>
      <c r="E10" s="15" t="s">
        <v>9</v>
      </c>
      <c r="F10" s="15" t="s">
        <v>10</v>
      </c>
      <c r="G10" s="15" t="s">
        <v>11</v>
      </c>
      <c r="H10" s="15" t="s">
        <v>70</v>
      </c>
      <c r="I10" s="15" t="s">
        <v>71</v>
      </c>
      <c r="J10" s="16" t="s">
        <v>56</v>
      </c>
      <c r="K10" s="15" t="s">
        <v>12</v>
      </c>
      <c r="L10" s="15" t="s">
        <v>13</v>
      </c>
      <c r="M10" s="15" t="s">
        <v>14</v>
      </c>
      <c r="N10" s="15" t="s">
        <v>15</v>
      </c>
      <c r="O10" s="16" t="s">
        <v>16</v>
      </c>
    </row>
    <row r="11" spans="1:15" x14ac:dyDescent="0.25">
      <c r="A11" s="20" t="s">
        <v>17</v>
      </c>
      <c r="B11" s="21" t="s">
        <v>18</v>
      </c>
      <c r="C11" s="36" t="s">
        <v>148</v>
      </c>
      <c r="D11" s="21">
        <v>339</v>
      </c>
      <c r="E11" s="22">
        <f>F11*D11</f>
        <v>339</v>
      </c>
      <c r="F11" s="22">
        <v>1</v>
      </c>
      <c r="G11" s="22">
        <v>1</v>
      </c>
      <c r="H11" s="23">
        <v>7.26</v>
      </c>
      <c r="I11" s="24">
        <v>8</v>
      </c>
      <c r="J11" s="44" t="s">
        <v>143</v>
      </c>
      <c r="K11" s="24"/>
      <c r="L11" s="24"/>
      <c r="M11" s="24"/>
      <c r="N11" s="21"/>
      <c r="O11" s="25"/>
    </row>
    <row r="12" spans="1:15" x14ac:dyDescent="0.25">
      <c r="A12" s="2" t="s">
        <v>17</v>
      </c>
      <c r="B12" s="26" t="s">
        <v>18</v>
      </c>
      <c r="C12" s="37" t="s">
        <v>149</v>
      </c>
      <c r="D12" s="26">
        <f>D13</f>
        <v>420</v>
      </c>
      <c r="E12" s="27">
        <f>F12*D12</f>
        <v>420</v>
      </c>
      <c r="F12" s="27">
        <v>1</v>
      </c>
      <c r="G12" s="27">
        <v>1</v>
      </c>
      <c r="H12" s="28">
        <v>9.5</v>
      </c>
      <c r="I12" s="29">
        <f t="shared" ref="I12:I14" si="0">G12*H12</f>
        <v>9.5</v>
      </c>
      <c r="J12" s="39" t="s">
        <v>138</v>
      </c>
      <c r="K12" s="29"/>
      <c r="L12" s="29"/>
      <c r="M12" s="29"/>
      <c r="N12" s="26"/>
      <c r="O12" s="3"/>
    </row>
    <row r="13" spans="1:15" x14ac:dyDescent="0.25">
      <c r="A13" s="2" t="s">
        <v>17</v>
      </c>
      <c r="B13" s="26" t="s">
        <v>19</v>
      </c>
      <c r="C13" s="26" t="s">
        <v>150</v>
      </c>
      <c r="D13" s="26">
        <v>420</v>
      </c>
      <c r="E13" s="27">
        <f>F13*D13</f>
        <v>1680</v>
      </c>
      <c r="F13" s="27">
        <v>4</v>
      </c>
      <c r="G13" s="27">
        <v>4</v>
      </c>
      <c r="H13" s="28">
        <v>10.54</v>
      </c>
      <c r="I13" s="29">
        <f t="shared" si="0"/>
        <v>42.16</v>
      </c>
      <c r="J13" s="39" t="s">
        <v>138</v>
      </c>
      <c r="K13" s="29"/>
      <c r="L13" s="29"/>
      <c r="M13" s="29"/>
      <c r="N13" s="26"/>
      <c r="O13" s="3"/>
    </row>
    <row r="14" spans="1:15" x14ac:dyDescent="0.25">
      <c r="A14" s="2" t="s">
        <v>17</v>
      </c>
      <c r="B14" s="26" t="s">
        <v>19</v>
      </c>
      <c r="C14" s="26" t="s">
        <v>151</v>
      </c>
      <c r="D14" s="26">
        <v>480</v>
      </c>
      <c r="E14" s="27">
        <f>F14*D14</f>
        <v>1920</v>
      </c>
      <c r="F14" s="27">
        <v>4</v>
      </c>
      <c r="G14" s="27">
        <v>4</v>
      </c>
      <c r="H14" s="28">
        <v>11.121</v>
      </c>
      <c r="I14" s="29">
        <f t="shared" si="0"/>
        <v>44.484000000000002</v>
      </c>
      <c r="J14" s="39" t="s">
        <v>139</v>
      </c>
      <c r="K14" s="29"/>
      <c r="L14" s="29"/>
      <c r="M14" s="29"/>
      <c r="N14" s="26"/>
      <c r="O14" s="3"/>
    </row>
    <row r="15" spans="1:15" x14ac:dyDescent="0.25">
      <c r="A15" s="2" t="s">
        <v>17</v>
      </c>
      <c r="B15" s="26" t="s">
        <v>19</v>
      </c>
      <c r="C15" s="26" t="s">
        <v>152</v>
      </c>
      <c r="D15" s="26">
        <v>750</v>
      </c>
      <c r="E15" s="27">
        <f>F15*D15</f>
        <v>3000</v>
      </c>
      <c r="F15" s="27">
        <v>4</v>
      </c>
      <c r="G15" s="27">
        <v>4</v>
      </c>
      <c r="H15" s="28">
        <v>14.7</v>
      </c>
      <c r="I15" s="29">
        <f>G15*H15</f>
        <v>58.8</v>
      </c>
      <c r="J15" s="39" t="s">
        <v>137</v>
      </c>
      <c r="K15" s="29"/>
      <c r="L15" s="29"/>
      <c r="M15" s="29"/>
      <c r="N15" s="26"/>
      <c r="O15" s="3"/>
    </row>
    <row r="16" spans="1:15" x14ac:dyDescent="0.25">
      <c r="A16" s="2" t="s">
        <v>17</v>
      </c>
      <c r="B16" s="26" t="s">
        <v>25</v>
      </c>
      <c r="C16" s="26" t="s">
        <v>26</v>
      </c>
      <c r="D16" s="26"/>
      <c r="E16" s="27"/>
      <c r="F16" s="27">
        <v>26</v>
      </c>
      <c r="G16" s="27">
        <v>3</v>
      </c>
      <c r="H16" s="28">
        <v>5.8</v>
      </c>
      <c r="I16" s="29">
        <f>G16*H16</f>
        <v>17.399999999999999</v>
      </c>
      <c r="J16" s="39" t="s">
        <v>144</v>
      </c>
      <c r="K16" s="29"/>
      <c r="L16" s="29">
        <f>K16*G16</f>
        <v>0</v>
      </c>
      <c r="M16" s="29"/>
      <c r="N16" s="26"/>
      <c r="O16" s="3"/>
    </row>
    <row r="17" spans="1:15" ht="15.75" thickBot="1" x14ac:dyDescent="0.3">
      <c r="A17" s="2" t="s">
        <v>17</v>
      </c>
      <c r="B17" s="34" t="s">
        <v>25</v>
      </c>
      <c r="C17" s="34" t="s">
        <v>145</v>
      </c>
      <c r="D17" s="26"/>
      <c r="E17" s="27"/>
      <c r="F17" s="27">
        <v>8</v>
      </c>
      <c r="G17" s="27">
        <v>8</v>
      </c>
      <c r="H17" s="28">
        <v>6.4</v>
      </c>
      <c r="I17" s="29">
        <f>G17*H17</f>
        <v>51.2</v>
      </c>
      <c r="J17" s="39" t="s">
        <v>140</v>
      </c>
      <c r="K17" s="29"/>
      <c r="L17" s="29"/>
      <c r="M17" s="29"/>
      <c r="N17" s="26"/>
      <c r="O17" s="3"/>
    </row>
    <row r="18" spans="1:15" ht="15.75" thickBot="1" x14ac:dyDescent="0.3">
      <c r="A18" s="47" t="s">
        <v>17</v>
      </c>
      <c r="B18" s="48" t="s">
        <v>146</v>
      </c>
      <c r="C18" s="48" t="s">
        <v>147</v>
      </c>
      <c r="D18" s="49"/>
      <c r="E18" s="49"/>
      <c r="F18" s="50">
        <v>1</v>
      </c>
      <c r="G18" s="50">
        <v>1</v>
      </c>
      <c r="H18" s="51">
        <v>210</v>
      </c>
      <c r="I18" s="52">
        <f>G18*H18</f>
        <v>210</v>
      </c>
      <c r="J18" s="53" t="s">
        <v>146</v>
      </c>
      <c r="K18" s="29"/>
      <c r="L18" s="29"/>
      <c r="M18" s="29"/>
      <c r="N18" s="26"/>
      <c r="O18" s="3"/>
    </row>
    <row r="19" spans="1:15" x14ac:dyDescent="0.25">
      <c r="A19" s="2" t="s">
        <v>17</v>
      </c>
      <c r="B19" s="26" t="s">
        <v>20</v>
      </c>
      <c r="C19" s="26" t="s">
        <v>21</v>
      </c>
      <c r="D19" s="26">
        <v>1500</v>
      </c>
      <c r="E19" s="30">
        <f>E13+E14+E15</f>
        <v>6600</v>
      </c>
      <c r="F19" s="45">
        <f>E19/D19</f>
        <v>4.4000000000000004</v>
      </c>
      <c r="G19" s="31"/>
      <c r="H19" s="28">
        <v>23.2</v>
      </c>
      <c r="I19" s="29">
        <f t="shared" ref="I19:I28" si="1">G19*H19</f>
        <v>0</v>
      </c>
      <c r="J19" s="46"/>
      <c r="K19" s="12"/>
      <c r="L19" s="29">
        <f t="shared" ref="L19:L71" si="2">K19*G19</f>
        <v>0</v>
      </c>
      <c r="M19" s="12"/>
      <c r="N19" s="7"/>
      <c r="O19" s="8"/>
    </row>
    <row r="20" spans="1:15" x14ac:dyDescent="0.25">
      <c r="A20" s="2" t="s">
        <v>17</v>
      </c>
      <c r="B20" s="26" t="s">
        <v>22</v>
      </c>
      <c r="C20" s="26" t="s">
        <v>23</v>
      </c>
      <c r="D20" s="26">
        <v>750</v>
      </c>
      <c r="E20" s="30">
        <f>SUM(E11:E12)</f>
        <v>759</v>
      </c>
      <c r="F20" s="26">
        <f>E20/D20</f>
        <v>1.012</v>
      </c>
      <c r="G20" s="31"/>
      <c r="H20" s="28">
        <v>9</v>
      </c>
      <c r="I20" s="29">
        <f t="shared" si="1"/>
        <v>0</v>
      </c>
      <c r="J20" s="33"/>
      <c r="K20" s="29"/>
      <c r="L20" s="29">
        <f t="shared" si="2"/>
        <v>0</v>
      </c>
      <c r="M20" s="33">
        <v>2020</v>
      </c>
      <c r="N20" s="26"/>
      <c r="O20" s="3"/>
    </row>
    <row r="21" spans="1:15" x14ac:dyDescent="0.25">
      <c r="A21" s="9" t="s">
        <v>17</v>
      </c>
      <c r="B21" s="17" t="s">
        <v>19</v>
      </c>
      <c r="C21" s="17" t="s">
        <v>24</v>
      </c>
      <c r="D21" s="17"/>
      <c r="E21" s="18"/>
      <c r="F21" s="18">
        <v>12</v>
      </c>
      <c r="G21" s="18"/>
      <c r="H21" s="11">
        <v>2</v>
      </c>
      <c r="I21" s="13">
        <f t="shared" si="1"/>
        <v>0</v>
      </c>
      <c r="J21" s="10"/>
      <c r="K21" s="13"/>
      <c r="L21" s="29">
        <f t="shared" si="2"/>
        <v>0</v>
      </c>
      <c r="M21" s="13"/>
      <c r="N21" s="17"/>
      <c r="O21" s="10"/>
    </row>
    <row r="22" spans="1:15" x14ac:dyDescent="0.25">
      <c r="A22" s="2" t="s">
        <v>17</v>
      </c>
      <c r="B22" s="26" t="s">
        <v>27</v>
      </c>
      <c r="C22" s="26" t="s">
        <v>28</v>
      </c>
      <c r="D22" s="26">
        <v>410</v>
      </c>
      <c r="E22" s="27">
        <v>500</v>
      </c>
      <c r="F22" s="27">
        <v>1</v>
      </c>
      <c r="G22" s="27">
        <v>1</v>
      </c>
      <c r="H22" s="28">
        <v>20</v>
      </c>
      <c r="I22" s="29">
        <f t="shared" si="1"/>
        <v>20</v>
      </c>
      <c r="J22" s="39" t="s">
        <v>55</v>
      </c>
      <c r="K22" s="29"/>
      <c r="L22" s="29">
        <f t="shared" si="2"/>
        <v>0</v>
      </c>
      <c r="M22" s="29"/>
      <c r="N22" s="26"/>
      <c r="O22" s="3"/>
    </row>
    <row r="23" spans="1:15" x14ac:dyDescent="0.25">
      <c r="A23" s="2" t="s">
        <v>17</v>
      </c>
      <c r="B23" s="34" t="s">
        <v>29</v>
      </c>
      <c r="C23" s="34" t="s">
        <v>107</v>
      </c>
      <c r="D23" s="26">
        <v>40</v>
      </c>
      <c r="E23" s="27"/>
      <c r="F23" s="27">
        <v>12</v>
      </c>
      <c r="G23" s="27">
        <v>3</v>
      </c>
      <c r="H23" s="28">
        <v>3</v>
      </c>
      <c r="I23" s="29">
        <f t="shared" si="1"/>
        <v>9</v>
      </c>
      <c r="J23" s="39" t="s">
        <v>84</v>
      </c>
      <c r="K23" s="29"/>
      <c r="L23" s="29">
        <f t="shared" si="2"/>
        <v>0</v>
      </c>
      <c r="M23" s="29"/>
      <c r="N23" s="26"/>
      <c r="O23" s="3"/>
    </row>
    <row r="24" spans="1:15" x14ac:dyDescent="0.25">
      <c r="A24" s="2" t="s">
        <v>17</v>
      </c>
      <c r="B24" s="26" t="s">
        <v>29</v>
      </c>
      <c r="C24" s="26" t="s">
        <v>106</v>
      </c>
      <c r="D24" s="26">
        <v>50</v>
      </c>
      <c r="E24" s="27"/>
      <c r="F24" s="27">
        <v>6</v>
      </c>
      <c r="G24" s="27">
        <v>2</v>
      </c>
      <c r="H24" s="28">
        <v>3</v>
      </c>
      <c r="I24" s="29">
        <f t="shared" si="1"/>
        <v>6</v>
      </c>
      <c r="J24" s="39" t="s">
        <v>97</v>
      </c>
      <c r="K24" s="29"/>
      <c r="L24" s="29">
        <f t="shared" si="2"/>
        <v>0</v>
      </c>
      <c r="M24" s="29"/>
      <c r="N24" s="26"/>
      <c r="O24" s="3"/>
    </row>
    <row r="25" spans="1:15" x14ac:dyDescent="0.25">
      <c r="A25" s="2" t="s">
        <v>17</v>
      </c>
      <c r="B25" s="26" t="s">
        <v>215</v>
      </c>
      <c r="C25" s="26" t="s">
        <v>45</v>
      </c>
      <c r="D25" s="26"/>
      <c r="E25" s="27"/>
      <c r="F25" s="27">
        <v>3</v>
      </c>
      <c r="G25" s="27">
        <v>1</v>
      </c>
      <c r="H25" s="28">
        <v>3</v>
      </c>
      <c r="I25" s="29">
        <f t="shared" si="1"/>
        <v>3</v>
      </c>
      <c r="J25" s="39" t="s">
        <v>46</v>
      </c>
      <c r="K25" s="29"/>
      <c r="L25" s="29">
        <f t="shared" si="2"/>
        <v>0</v>
      </c>
      <c r="M25" s="29"/>
      <c r="N25" s="26"/>
      <c r="O25" s="3"/>
    </row>
    <row r="26" spans="1:15" x14ac:dyDescent="0.25">
      <c r="A26" s="2" t="s">
        <v>17</v>
      </c>
      <c r="B26" s="34" t="s">
        <v>69</v>
      </c>
      <c r="C26" s="34" t="s">
        <v>73</v>
      </c>
      <c r="D26" s="26" t="s">
        <v>128</v>
      </c>
      <c r="E26" s="27"/>
      <c r="F26" s="27">
        <v>1225</v>
      </c>
      <c r="G26" s="27">
        <v>1225</v>
      </c>
      <c r="H26" s="28">
        <v>0.08</v>
      </c>
      <c r="I26" s="29">
        <f t="shared" si="1"/>
        <v>98</v>
      </c>
      <c r="J26" s="39" t="s">
        <v>72</v>
      </c>
      <c r="K26" s="29">
        <v>0.08</v>
      </c>
      <c r="L26" s="29">
        <f t="shared" si="2"/>
        <v>98</v>
      </c>
      <c r="M26" s="35" t="s">
        <v>72</v>
      </c>
      <c r="N26" s="26"/>
      <c r="O26" s="3"/>
    </row>
    <row r="27" spans="1:15" x14ac:dyDescent="0.25">
      <c r="A27" s="2" t="s">
        <v>17</v>
      </c>
      <c r="B27" s="34" t="s">
        <v>85</v>
      </c>
      <c r="C27" s="34" t="s">
        <v>86</v>
      </c>
      <c r="D27" s="34">
        <v>30</v>
      </c>
      <c r="E27" s="27"/>
      <c r="F27" s="27">
        <v>3</v>
      </c>
      <c r="G27" s="27">
        <v>2</v>
      </c>
      <c r="H27" s="28">
        <v>2.5</v>
      </c>
      <c r="I27" s="29">
        <f t="shared" si="1"/>
        <v>5</v>
      </c>
      <c r="J27" s="39" t="s">
        <v>87</v>
      </c>
      <c r="K27" s="29"/>
      <c r="L27" s="29">
        <f t="shared" si="2"/>
        <v>0</v>
      </c>
      <c r="M27" s="29"/>
      <c r="N27" s="26"/>
      <c r="O27" s="3"/>
    </row>
    <row r="28" spans="1:15" x14ac:dyDescent="0.25">
      <c r="A28" s="2" t="s">
        <v>17</v>
      </c>
      <c r="B28" s="34" t="s">
        <v>112</v>
      </c>
      <c r="C28" s="34" t="s">
        <v>113</v>
      </c>
      <c r="D28" s="34">
        <v>310</v>
      </c>
      <c r="E28" s="27"/>
      <c r="F28" s="27">
        <v>1</v>
      </c>
      <c r="G28" s="27">
        <v>1</v>
      </c>
      <c r="H28" s="28">
        <v>40</v>
      </c>
      <c r="I28" s="29">
        <f t="shared" si="1"/>
        <v>40</v>
      </c>
      <c r="J28" s="39" t="s">
        <v>114</v>
      </c>
      <c r="K28" s="29"/>
      <c r="L28" s="29">
        <f t="shared" si="2"/>
        <v>0</v>
      </c>
      <c r="M28" s="29"/>
      <c r="N28" s="26"/>
      <c r="O28" s="3"/>
    </row>
    <row r="29" spans="1:15" x14ac:dyDescent="0.25">
      <c r="A29" s="2" t="s">
        <v>30</v>
      </c>
      <c r="B29" s="54" t="s">
        <v>31</v>
      </c>
      <c r="C29" s="54" t="s">
        <v>161</v>
      </c>
      <c r="E29" s="60"/>
      <c r="F29" s="54">
        <v>11</v>
      </c>
      <c r="G29" s="60"/>
      <c r="H29" s="62"/>
      <c r="I29" s="29">
        <f t="shared" ref="I29:I62" si="3">G29*H29</f>
        <v>0</v>
      </c>
      <c r="J29" s="38"/>
      <c r="K29" s="29"/>
      <c r="L29" s="29"/>
      <c r="M29" s="29"/>
      <c r="N29" s="26"/>
      <c r="O29" s="3"/>
    </row>
    <row r="30" spans="1:15" x14ac:dyDescent="0.25">
      <c r="A30" s="2" t="s">
        <v>30</v>
      </c>
      <c r="B30" s="54" t="s">
        <v>31</v>
      </c>
      <c r="C30" s="54" t="s">
        <v>163</v>
      </c>
      <c r="E30" s="60"/>
      <c r="F30" s="54">
        <v>34</v>
      </c>
      <c r="G30" s="60"/>
      <c r="H30" s="62"/>
      <c r="I30" s="29">
        <f t="shared" si="3"/>
        <v>0</v>
      </c>
      <c r="J30" s="38"/>
      <c r="K30" s="29"/>
      <c r="L30" s="29"/>
      <c r="M30" s="29"/>
      <c r="N30" s="26"/>
      <c r="O30" s="3"/>
    </row>
    <row r="31" spans="1:15" x14ac:dyDescent="0.25">
      <c r="A31" s="2" t="s">
        <v>30</v>
      </c>
      <c r="B31" s="54" t="s">
        <v>31</v>
      </c>
      <c r="C31" s="54" t="s">
        <v>164</v>
      </c>
      <c r="E31" s="60"/>
      <c r="F31" s="54">
        <v>8</v>
      </c>
      <c r="G31" s="60"/>
      <c r="H31" s="62"/>
      <c r="I31" s="29">
        <f t="shared" si="3"/>
        <v>0</v>
      </c>
      <c r="J31" s="38"/>
      <c r="K31" s="29"/>
      <c r="L31" s="29"/>
      <c r="M31" s="29"/>
      <c r="N31" s="26"/>
      <c r="O31" s="3"/>
    </row>
    <row r="32" spans="1:15" x14ac:dyDescent="0.25">
      <c r="A32" s="2" t="s">
        <v>30</v>
      </c>
      <c r="B32" s="54" t="s">
        <v>33</v>
      </c>
      <c r="C32" s="54" t="s">
        <v>165</v>
      </c>
      <c r="E32" s="60"/>
      <c r="F32" s="54">
        <v>24</v>
      </c>
      <c r="G32" s="60"/>
      <c r="H32" s="62"/>
      <c r="I32" s="29">
        <f t="shared" si="3"/>
        <v>0</v>
      </c>
      <c r="J32" s="38"/>
      <c r="K32" s="29"/>
      <c r="L32" s="29"/>
      <c r="M32" s="29"/>
      <c r="N32" s="26"/>
      <c r="O32" s="3"/>
    </row>
    <row r="33" spans="1:15" x14ac:dyDescent="0.25">
      <c r="A33" s="2" t="s">
        <v>30</v>
      </c>
      <c r="B33" s="54" t="s">
        <v>33</v>
      </c>
      <c r="C33" s="54" t="s">
        <v>167</v>
      </c>
      <c r="E33" s="60"/>
      <c r="F33" s="54">
        <v>38</v>
      </c>
      <c r="G33" s="60"/>
      <c r="H33" s="62"/>
      <c r="I33" s="29">
        <f t="shared" si="3"/>
        <v>0</v>
      </c>
      <c r="J33" s="38"/>
      <c r="K33" s="29"/>
      <c r="L33" s="29"/>
      <c r="M33" s="29"/>
      <c r="N33" s="26"/>
      <c r="O33" s="3"/>
    </row>
    <row r="34" spans="1:15" x14ac:dyDescent="0.25">
      <c r="A34" s="2" t="s">
        <v>30</v>
      </c>
      <c r="B34" s="54" t="s">
        <v>33</v>
      </c>
      <c r="C34" s="54" t="s">
        <v>169</v>
      </c>
      <c r="E34" s="60"/>
      <c r="F34" s="54">
        <v>12</v>
      </c>
      <c r="G34" s="60"/>
      <c r="H34" s="62"/>
      <c r="I34" s="29">
        <f t="shared" si="3"/>
        <v>0</v>
      </c>
      <c r="J34" s="38"/>
      <c r="K34" s="29"/>
      <c r="L34" s="29"/>
      <c r="M34" s="29"/>
      <c r="N34" s="26"/>
      <c r="O34" s="3"/>
    </row>
    <row r="35" spans="1:15" x14ac:dyDescent="0.25">
      <c r="A35" s="2" t="s">
        <v>30</v>
      </c>
      <c r="B35" s="54" t="s">
        <v>33</v>
      </c>
      <c r="C35" s="54" t="s">
        <v>170</v>
      </c>
      <c r="E35" s="60"/>
      <c r="F35" s="54">
        <v>4</v>
      </c>
      <c r="G35" s="60"/>
      <c r="H35" s="62"/>
      <c r="I35" s="29">
        <f t="shared" si="3"/>
        <v>0</v>
      </c>
      <c r="J35" s="38"/>
      <c r="K35" s="29"/>
      <c r="L35" s="29"/>
      <c r="M35" s="29"/>
      <c r="N35" s="26"/>
      <c r="O35" s="3"/>
    </row>
    <row r="36" spans="1:15" x14ac:dyDescent="0.25">
      <c r="A36" s="2" t="s">
        <v>30</v>
      </c>
      <c r="B36" s="54" t="s">
        <v>33</v>
      </c>
      <c r="C36" s="54" t="s">
        <v>171</v>
      </c>
      <c r="E36" s="60"/>
      <c r="F36" s="54">
        <v>4</v>
      </c>
      <c r="G36" s="60"/>
      <c r="H36" s="62"/>
      <c r="I36" s="29">
        <f t="shared" si="3"/>
        <v>0</v>
      </c>
      <c r="J36" s="38"/>
      <c r="K36" s="29"/>
      <c r="L36" s="29"/>
      <c r="M36" s="29"/>
      <c r="N36" s="26"/>
      <c r="O36" s="3"/>
    </row>
    <row r="37" spans="1:15" x14ac:dyDescent="0.25">
      <c r="A37" s="2" t="s">
        <v>30</v>
      </c>
      <c r="B37" s="54" t="s">
        <v>33</v>
      </c>
      <c r="C37" s="54" t="s">
        <v>172</v>
      </c>
      <c r="E37" s="60"/>
      <c r="F37" s="54">
        <v>3</v>
      </c>
      <c r="G37" s="60"/>
      <c r="H37" s="62">
        <v>4</v>
      </c>
      <c r="I37" s="29">
        <f t="shared" si="3"/>
        <v>0</v>
      </c>
      <c r="J37" s="39" t="s">
        <v>105</v>
      </c>
      <c r="K37" s="29"/>
      <c r="L37" s="29"/>
      <c r="M37" s="29"/>
      <c r="N37" s="26"/>
      <c r="O37" s="3"/>
    </row>
    <row r="38" spans="1:15" x14ac:dyDescent="0.25">
      <c r="A38" s="2" t="s">
        <v>30</v>
      </c>
      <c r="B38" s="54" t="s">
        <v>31</v>
      </c>
      <c r="C38" s="54" t="s">
        <v>216</v>
      </c>
      <c r="E38" s="60"/>
      <c r="F38" s="54">
        <v>3</v>
      </c>
      <c r="G38" s="60"/>
      <c r="H38" s="62"/>
      <c r="I38" s="29">
        <f t="shared" si="3"/>
        <v>0</v>
      </c>
      <c r="J38" s="38"/>
      <c r="K38" s="29"/>
      <c r="L38" s="29"/>
      <c r="M38" s="29"/>
      <c r="N38" s="26"/>
      <c r="O38" s="3"/>
    </row>
    <row r="39" spans="1:15" x14ac:dyDescent="0.25">
      <c r="A39" s="2" t="s">
        <v>30</v>
      </c>
      <c r="B39" s="54" t="s">
        <v>31</v>
      </c>
      <c r="C39" s="54" t="s">
        <v>217</v>
      </c>
      <c r="E39" s="60"/>
      <c r="F39" s="54">
        <v>3</v>
      </c>
      <c r="G39" s="60"/>
      <c r="H39" s="62"/>
      <c r="I39" s="29">
        <f t="shared" si="3"/>
        <v>0</v>
      </c>
      <c r="J39" s="38"/>
      <c r="K39" s="29"/>
      <c r="L39" s="29"/>
      <c r="M39" s="29"/>
      <c r="N39" s="26"/>
      <c r="O39" s="3"/>
    </row>
    <row r="40" spans="1:15" x14ac:dyDescent="0.25">
      <c r="A40" s="2" t="s">
        <v>30</v>
      </c>
      <c r="B40" s="54" t="s">
        <v>32</v>
      </c>
      <c r="C40" s="54" t="s">
        <v>175</v>
      </c>
      <c r="E40" s="60"/>
      <c r="F40" s="54">
        <v>3</v>
      </c>
      <c r="G40" s="60"/>
      <c r="H40" s="62"/>
      <c r="I40" s="29">
        <f t="shared" si="3"/>
        <v>0</v>
      </c>
      <c r="J40" s="38"/>
      <c r="K40" s="29"/>
      <c r="L40" s="29"/>
      <c r="M40" s="29"/>
      <c r="N40" s="26"/>
      <c r="O40" s="3"/>
    </row>
    <row r="41" spans="1:15" x14ac:dyDescent="0.25">
      <c r="A41" s="2" t="s">
        <v>30</v>
      </c>
      <c r="B41" s="54" t="s">
        <v>33</v>
      </c>
      <c r="C41" s="54" t="s">
        <v>218</v>
      </c>
      <c r="E41" s="60"/>
      <c r="F41" s="54">
        <v>3</v>
      </c>
      <c r="G41" s="60"/>
      <c r="H41" s="62"/>
      <c r="I41" s="29">
        <f t="shared" si="3"/>
        <v>0</v>
      </c>
      <c r="J41" s="61"/>
      <c r="K41" s="29"/>
      <c r="L41" s="29"/>
      <c r="M41" s="29"/>
      <c r="N41" s="26"/>
      <c r="O41" s="3"/>
    </row>
    <row r="42" spans="1:15" x14ac:dyDescent="0.25">
      <c r="A42" s="2" t="s">
        <v>30</v>
      </c>
      <c r="B42" s="54" t="s">
        <v>33</v>
      </c>
      <c r="C42" s="54" t="s">
        <v>177</v>
      </c>
      <c r="E42" s="60"/>
      <c r="F42" s="54">
        <v>3</v>
      </c>
      <c r="G42" s="60"/>
      <c r="H42" s="62"/>
      <c r="I42" s="29">
        <f t="shared" si="3"/>
        <v>0</v>
      </c>
      <c r="J42" s="3"/>
      <c r="K42" s="29"/>
      <c r="L42" s="29"/>
      <c r="M42" s="29"/>
      <c r="N42" s="26"/>
      <c r="O42" s="3"/>
    </row>
    <row r="43" spans="1:15" x14ac:dyDescent="0.25">
      <c r="A43" s="2" t="s">
        <v>30</v>
      </c>
      <c r="B43" s="54" t="s">
        <v>31</v>
      </c>
      <c r="C43" s="54" t="s">
        <v>180</v>
      </c>
      <c r="E43" s="60"/>
      <c r="F43" s="54">
        <v>4</v>
      </c>
      <c r="G43" s="60"/>
      <c r="H43" s="62"/>
      <c r="I43" s="29">
        <f t="shared" si="3"/>
        <v>0</v>
      </c>
      <c r="J43" s="38"/>
      <c r="K43" s="29"/>
      <c r="L43" s="29"/>
      <c r="M43" s="29"/>
      <c r="N43" s="26"/>
      <c r="O43" s="3"/>
    </row>
    <row r="44" spans="1:15" x14ac:dyDescent="0.25">
      <c r="A44" s="2" t="s">
        <v>30</v>
      </c>
      <c r="B44" s="54" t="s">
        <v>31</v>
      </c>
      <c r="C44" s="54" t="s">
        <v>219</v>
      </c>
      <c r="E44" s="60"/>
      <c r="F44" s="54">
        <v>29</v>
      </c>
      <c r="G44" s="60">
        <v>1</v>
      </c>
      <c r="H44" s="62">
        <v>11</v>
      </c>
      <c r="I44" s="29">
        <f t="shared" si="3"/>
        <v>11</v>
      </c>
      <c r="J44" s="39" t="s">
        <v>155</v>
      </c>
      <c r="K44" s="29"/>
      <c r="L44" s="29"/>
      <c r="M44" s="29"/>
      <c r="N44" s="26"/>
      <c r="O44" s="3"/>
    </row>
    <row r="45" spans="1:15" x14ac:dyDescent="0.25">
      <c r="A45" s="2" t="s">
        <v>30</v>
      </c>
      <c r="B45" s="54" t="s">
        <v>31</v>
      </c>
      <c r="C45" s="54" t="s">
        <v>181</v>
      </c>
      <c r="E45" s="60"/>
      <c r="F45" s="54">
        <v>13</v>
      </c>
      <c r="G45" s="60"/>
      <c r="H45" s="62"/>
      <c r="I45" s="29">
        <f t="shared" si="3"/>
        <v>0</v>
      </c>
      <c r="J45" s="38"/>
      <c r="K45" s="29"/>
      <c r="L45" s="29"/>
      <c r="M45" s="29"/>
      <c r="N45" s="26"/>
      <c r="O45" s="3"/>
    </row>
    <row r="46" spans="1:15" x14ac:dyDescent="0.25">
      <c r="A46" s="2" t="s">
        <v>30</v>
      </c>
      <c r="B46" s="54" t="s">
        <v>31</v>
      </c>
      <c r="C46" s="54" t="s">
        <v>220</v>
      </c>
      <c r="E46" s="60"/>
      <c r="F46" s="54">
        <v>84</v>
      </c>
      <c r="G46" s="60">
        <v>1</v>
      </c>
      <c r="H46" s="62">
        <v>12.5</v>
      </c>
      <c r="I46" s="29">
        <f t="shared" si="3"/>
        <v>12.5</v>
      </c>
      <c r="J46" s="39" t="s">
        <v>221</v>
      </c>
      <c r="K46" s="29"/>
      <c r="L46" s="29"/>
      <c r="M46" s="29"/>
      <c r="N46" s="26"/>
      <c r="O46" s="3"/>
    </row>
    <row r="47" spans="1:15" x14ac:dyDescent="0.25">
      <c r="A47" s="2" t="s">
        <v>30</v>
      </c>
      <c r="B47" s="54" t="s">
        <v>32</v>
      </c>
      <c r="C47" s="54" t="s">
        <v>182</v>
      </c>
      <c r="E47" s="60"/>
      <c r="F47" s="54">
        <v>95</v>
      </c>
      <c r="G47" s="60">
        <v>1</v>
      </c>
      <c r="H47" s="62"/>
      <c r="I47" s="29">
        <f t="shared" si="3"/>
        <v>0</v>
      </c>
      <c r="J47" s="39"/>
      <c r="K47" s="29"/>
      <c r="L47" s="29"/>
      <c r="M47" s="29"/>
      <c r="N47" s="26"/>
      <c r="O47" s="3"/>
    </row>
    <row r="48" spans="1:15" x14ac:dyDescent="0.25">
      <c r="A48" s="2" t="s">
        <v>30</v>
      </c>
      <c r="B48" s="54" t="s">
        <v>33</v>
      </c>
      <c r="C48" s="54" t="s">
        <v>183</v>
      </c>
      <c r="E48" s="60"/>
      <c r="F48" s="54">
        <v>8</v>
      </c>
      <c r="G48" s="60"/>
      <c r="H48" s="62"/>
      <c r="I48" s="29">
        <f t="shared" si="3"/>
        <v>0</v>
      </c>
      <c r="J48" s="38"/>
      <c r="K48" s="29"/>
      <c r="L48" s="29"/>
      <c r="M48" s="29"/>
      <c r="N48" s="26"/>
      <c r="O48" s="3"/>
    </row>
    <row r="49" spans="1:15" x14ac:dyDescent="0.25">
      <c r="A49" s="2" t="s">
        <v>30</v>
      </c>
      <c r="B49" s="54" t="s">
        <v>33</v>
      </c>
      <c r="C49" s="54" t="s">
        <v>184</v>
      </c>
      <c r="E49" s="60"/>
      <c r="F49" s="54">
        <v>111</v>
      </c>
      <c r="G49" s="60">
        <v>12</v>
      </c>
      <c r="H49" s="62">
        <v>3.5</v>
      </c>
      <c r="I49" s="29">
        <f t="shared" si="3"/>
        <v>42</v>
      </c>
      <c r="J49" s="39" t="s">
        <v>153</v>
      </c>
      <c r="K49" s="29"/>
      <c r="L49" s="29"/>
      <c r="M49" s="29"/>
      <c r="N49" s="26"/>
      <c r="O49" s="3"/>
    </row>
    <row r="50" spans="1:15" x14ac:dyDescent="0.25">
      <c r="A50" s="2" t="s">
        <v>30</v>
      </c>
      <c r="B50" s="54" t="s">
        <v>33</v>
      </c>
      <c r="C50" s="54" t="s">
        <v>185</v>
      </c>
      <c r="E50" s="60"/>
      <c r="F50" s="54">
        <v>2</v>
      </c>
      <c r="G50" s="60"/>
      <c r="H50" s="62"/>
      <c r="I50" s="29">
        <f t="shared" si="3"/>
        <v>0</v>
      </c>
      <c r="J50" s="38"/>
      <c r="K50" s="29"/>
      <c r="L50" s="29"/>
      <c r="M50" s="29"/>
      <c r="N50" s="26"/>
      <c r="O50" s="3"/>
    </row>
    <row r="51" spans="1:15" x14ac:dyDescent="0.25">
      <c r="A51" s="2" t="s">
        <v>30</v>
      </c>
      <c r="B51" s="54" t="s">
        <v>33</v>
      </c>
      <c r="C51" s="54" t="s">
        <v>186</v>
      </c>
      <c r="E51" s="60"/>
      <c r="F51" s="54">
        <v>4</v>
      </c>
      <c r="G51" s="60"/>
      <c r="H51" s="62"/>
      <c r="I51" s="29">
        <f t="shared" si="3"/>
        <v>0</v>
      </c>
      <c r="J51" s="38"/>
      <c r="K51" s="29"/>
      <c r="L51" s="29"/>
      <c r="M51" s="29"/>
      <c r="N51" s="26"/>
      <c r="O51" s="3"/>
    </row>
    <row r="52" spans="1:15" x14ac:dyDescent="0.25">
      <c r="A52" s="2" t="s">
        <v>30</v>
      </c>
      <c r="B52" s="54" t="s">
        <v>33</v>
      </c>
      <c r="C52" s="54" t="s">
        <v>187</v>
      </c>
      <c r="E52" s="60"/>
      <c r="F52" s="54">
        <v>4</v>
      </c>
      <c r="G52" s="60"/>
      <c r="H52" s="62"/>
      <c r="I52" s="29">
        <f t="shared" si="3"/>
        <v>0</v>
      </c>
      <c r="J52" s="38"/>
      <c r="K52" s="29"/>
      <c r="L52" s="29"/>
      <c r="M52" s="29"/>
      <c r="N52" s="26"/>
      <c r="O52" s="3"/>
    </row>
    <row r="53" spans="1:15" x14ac:dyDescent="0.25">
      <c r="A53" s="2" t="s">
        <v>30</v>
      </c>
      <c r="B53" s="54" t="s">
        <v>188</v>
      </c>
      <c r="C53" s="54" t="s">
        <v>189</v>
      </c>
      <c r="E53" s="60"/>
      <c r="F53" s="54">
        <v>5</v>
      </c>
      <c r="G53" s="60"/>
      <c r="H53" s="62"/>
      <c r="I53" s="29">
        <f t="shared" si="3"/>
        <v>0</v>
      </c>
      <c r="J53" s="38"/>
      <c r="K53" s="29"/>
      <c r="L53" s="29"/>
      <c r="M53" s="29"/>
      <c r="N53" s="26"/>
      <c r="O53" s="3"/>
    </row>
    <row r="54" spans="1:15" x14ac:dyDescent="0.25">
      <c r="A54" s="2" t="s">
        <v>30</v>
      </c>
      <c r="B54" s="54" t="s">
        <v>190</v>
      </c>
      <c r="C54" s="54" t="s">
        <v>191</v>
      </c>
      <c r="E54" s="60"/>
      <c r="F54" s="54">
        <v>33</v>
      </c>
      <c r="G54" s="60"/>
      <c r="H54" s="62"/>
      <c r="I54" s="29">
        <f t="shared" si="3"/>
        <v>0</v>
      </c>
      <c r="J54" s="38"/>
      <c r="K54" s="29"/>
      <c r="L54" s="29"/>
      <c r="M54" s="29"/>
      <c r="N54" s="26"/>
      <c r="O54" s="3"/>
    </row>
    <row r="55" spans="1:15" x14ac:dyDescent="0.25">
      <c r="A55" s="2" t="s">
        <v>34</v>
      </c>
      <c r="B55" s="26" t="s">
        <v>35</v>
      </c>
      <c r="C55" s="26" t="s">
        <v>36</v>
      </c>
      <c r="D55" s="26"/>
      <c r="E55" s="27"/>
      <c r="F55" s="27">
        <v>1</v>
      </c>
      <c r="G55" s="27">
        <v>0</v>
      </c>
      <c r="H55" s="28">
        <v>70</v>
      </c>
      <c r="I55" s="29">
        <f t="shared" si="3"/>
        <v>0</v>
      </c>
      <c r="J55" s="39" t="s">
        <v>37</v>
      </c>
      <c r="K55" s="29"/>
      <c r="L55" s="29">
        <f t="shared" si="2"/>
        <v>0</v>
      </c>
      <c r="M55" s="29"/>
      <c r="N55" s="26"/>
      <c r="O55" s="3"/>
    </row>
    <row r="56" spans="1:15" x14ac:dyDescent="0.25">
      <c r="A56" s="2" t="s">
        <v>34</v>
      </c>
      <c r="B56" s="34" t="s">
        <v>35</v>
      </c>
      <c r="C56" s="34" t="s">
        <v>76</v>
      </c>
      <c r="D56" s="26"/>
      <c r="E56" s="27"/>
      <c r="F56" s="27">
        <v>1</v>
      </c>
      <c r="G56" s="27">
        <v>1</v>
      </c>
      <c r="H56" s="28">
        <v>71</v>
      </c>
      <c r="I56" s="29">
        <f t="shared" si="3"/>
        <v>71</v>
      </c>
      <c r="J56" s="39" t="s">
        <v>77</v>
      </c>
      <c r="K56" s="29"/>
      <c r="L56" s="29">
        <f t="shared" si="2"/>
        <v>0</v>
      </c>
      <c r="M56" s="29"/>
      <c r="N56" s="26"/>
      <c r="O56" s="3"/>
    </row>
    <row r="57" spans="1:15" x14ac:dyDescent="0.25">
      <c r="A57" s="2" t="s">
        <v>34</v>
      </c>
      <c r="B57" s="34" t="s">
        <v>74</v>
      </c>
      <c r="C57" s="34" t="s">
        <v>79</v>
      </c>
      <c r="D57" s="26"/>
      <c r="E57" s="27"/>
      <c r="F57" s="27">
        <v>1</v>
      </c>
      <c r="G57" s="27">
        <v>1</v>
      </c>
      <c r="H57" s="28">
        <v>23</v>
      </c>
      <c r="I57" s="29">
        <f t="shared" si="3"/>
        <v>23</v>
      </c>
      <c r="J57" s="39" t="s">
        <v>75</v>
      </c>
      <c r="K57" s="29"/>
      <c r="L57" s="29">
        <f t="shared" si="2"/>
        <v>0</v>
      </c>
      <c r="M57" s="29"/>
      <c r="N57" s="26"/>
      <c r="O57" s="3"/>
    </row>
    <row r="58" spans="1:15" x14ac:dyDescent="0.25">
      <c r="A58" s="2" t="s">
        <v>34</v>
      </c>
      <c r="B58" s="34" t="s">
        <v>78</v>
      </c>
      <c r="C58" s="34" t="s">
        <v>80</v>
      </c>
      <c r="D58" s="26"/>
      <c r="E58" s="27"/>
      <c r="F58" s="27">
        <v>5</v>
      </c>
      <c r="G58" s="27">
        <v>5</v>
      </c>
      <c r="H58" s="28">
        <v>2</v>
      </c>
      <c r="I58" s="29">
        <f t="shared" si="3"/>
        <v>10</v>
      </c>
      <c r="J58" s="39" t="s">
        <v>81</v>
      </c>
      <c r="K58" s="29"/>
      <c r="L58" s="29">
        <f t="shared" si="2"/>
        <v>0</v>
      </c>
      <c r="M58" s="29"/>
      <c r="N58" s="26"/>
      <c r="O58" s="3"/>
    </row>
    <row r="59" spans="1:15" x14ac:dyDescent="0.25">
      <c r="A59" s="2" t="s">
        <v>34</v>
      </c>
      <c r="B59" s="34" t="s">
        <v>78</v>
      </c>
      <c r="C59" s="34" t="s">
        <v>82</v>
      </c>
      <c r="D59" s="26"/>
      <c r="E59" s="27"/>
      <c r="F59" s="27">
        <v>1</v>
      </c>
      <c r="G59" s="27">
        <v>1</v>
      </c>
      <c r="H59" s="28">
        <v>7.5</v>
      </c>
      <c r="I59" s="29">
        <f t="shared" si="3"/>
        <v>7.5</v>
      </c>
      <c r="J59" s="39" t="s">
        <v>83</v>
      </c>
      <c r="K59" s="29"/>
      <c r="L59" s="29">
        <f t="shared" si="2"/>
        <v>0</v>
      </c>
      <c r="M59" s="29"/>
      <c r="N59" s="26"/>
      <c r="O59" s="3"/>
    </row>
    <row r="60" spans="1:15" x14ac:dyDescent="0.25">
      <c r="A60" s="2" t="s">
        <v>34</v>
      </c>
      <c r="B60" s="34" t="s">
        <v>99</v>
      </c>
      <c r="C60" s="34" t="s">
        <v>100</v>
      </c>
      <c r="D60" s="26">
        <v>310</v>
      </c>
      <c r="E60" s="27"/>
      <c r="F60" s="27">
        <v>1</v>
      </c>
      <c r="G60" s="27">
        <v>1</v>
      </c>
      <c r="H60" s="28">
        <v>23.5</v>
      </c>
      <c r="I60" s="29">
        <f t="shared" si="3"/>
        <v>23.5</v>
      </c>
      <c r="J60" s="39" t="s">
        <v>101</v>
      </c>
      <c r="K60" s="29">
        <v>75</v>
      </c>
      <c r="L60" s="29">
        <f t="shared" si="2"/>
        <v>75</v>
      </c>
      <c r="M60" s="19" t="s">
        <v>104</v>
      </c>
      <c r="N60" s="26"/>
      <c r="O60" s="3"/>
    </row>
    <row r="61" spans="1:15" x14ac:dyDescent="0.25">
      <c r="A61" s="2" t="s">
        <v>34</v>
      </c>
      <c r="B61" s="34" t="s">
        <v>78</v>
      </c>
      <c r="C61" s="34" t="s">
        <v>102</v>
      </c>
      <c r="D61" s="26"/>
      <c r="E61" s="27"/>
      <c r="F61" s="27">
        <v>1</v>
      </c>
      <c r="G61" s="27">
        <v>1</v>
      </c>
      <c r="H61" s="28">
        <v>5.5</v>
      </c>
      <c r="I61" s="29">
        <f t="shared" si="3"/>
        <v>5.5</v>
      </c>
      <c r="J61" s="39" t="s">
        <v>136</v>
      </c>
      <c r="K61" s="29"/>
      <c r="L61" s="29">
        <f t="shared" si="2"/>
        <v>0</v>
      </c>
      <c r="M61" s="29"/>
      <c r="N61" s="26"/>
      <c r="O61" s="3"/>
    </row>
    <row r="62" spans="1:15" x14ac:dyDescent="0.25">
      <c r="A62" s="2" t="s">
        <v>34</v>
      </c>
      <c r="B62" s="34" t="s">
        <v>103</v>
      </c>
      <c r="C62" s="34" t="s">
        <v>134</v>
      </c>
      <c r="D62" s="26"/>
      <c r="E62" s="27"/>
      <c r="F62" s="27">
        <v>1</v>
      </c>
      <c r="G62" s="27">
        <v>1</v>
      </c>
      <c r="H62" s="28">
        <v>3</v>
      </c>
      <c r="I62" s="29">
        <f t="shared" si="3"/>
        <v>3</v>
      </c>
      <c r="J62" s="39" t="s">
        <v>135</v>
      </c>
      <c r="K62" s="29"/>
      <c r="L62" s="29">
        <f t="shared" si="2"/>
        <v>0</v>
      </c>
      <c r="M62" s="29"/>
      <c r="N62" s="26"/>
      <c r="O62" s="3"/>
    </row>
    <row r="63" spans="1:15" x14ac:dyDescent="0.25">
      <c r="A63" s="2" t="s">
        <v>93</v>
      </c>
      <c r="B63" s="34" t="s">
        <v>88</v>
      </c>
      <c r="C63" s="34" t="s">
        <v>89</v>
      </c>
      <c r="D63" s="26"/>
      <c r="E63" s="27"/>
      <c r="F63" s="27">
        <v>1</v>
      </c>
      <c r="G63" s="27">
        <v>0</v>
      </c>
      <c r="H63" s="28">
        <v>30</v>
      </c>
      <c r="I63" s="29">
        <f t="shared" ref="I63:I84" si="4">G63*H63</f>
        <v>0</v>
      </c>
      <c r="J63" s="39" t="s">
        <v>90</v>
      </c>
      <c r="K63" s="29"/>
      <c r="L63" s="29">
        <f t="shared" si="2"/>
        <v>0</v>
      </c>
      <c r="M63" s="29"/>
      <c r="N63" s="26"/>
      <c r="O63" s="3"/>
    </row>
    <row r="64" spans="1:15" x14ac:dyDescent="0.25">
      <c r="A64" s="2" t="s">
        <v>93</v>
      </c>
      <c r="B64" s="34" t="s">
        <v>88</v>
      </c>
      <c r="C64" s="34" t="s">
        <v>91</v>
      </c>
      <c r="D64" s="26"/>
      <c r="E64" s="27"/>
      <c r="F64" s="27">
        <v>1</v>
      </c>
      <c r="G64" s="27">
        <v>1</v>
      </c>
      <c r="H64" s="28">
        <v>85</v>
      </c>
      <c r="I64" s="29">
        <f t="shared" si="4"/>
        <v>85</v>
      </c>
      <c r="J64" s="39" t="s">
        <v>92</v>
      </c>
      <c r="K64" s="29"/>
      <c r="L64" s="29">
        <f t="shared" si="2"/>
        <v>0</v>
      </c>
      <c r="M64" s="29"/>
      <c r="N64" s="26"/>
      <c r="O64" s="3"/>
    </row>
    <row r="65" spans="1:15" x14ac:dyDescent="0.25">
      <c r="A65" s="2" t="s">
        <v>93</v>
      </c>
      <c r="B65" s="34" t="s">
        <v>93</v>
      </c>
      <c r="C65" s="34" t="s">
        <v>94</v>
      </c>
      <c r="D65" s="26"/>
      <c r="E65" s="27"/>
      <c r="F65" s="27">
        <v>1</v>
      </c>
      <c r="G65" s="27">
        <v>0</v>
      </c>
      <c r="H65" s="28">
        <v>65</v>
      </c>
      <c r="I65" s="29">
        <f t="shared" si="4"/>
        <v>0</v>
      </c>
      <c r="J65" s="39" t="s">
        <v>95</v>
      </c>
      <c r="K65" s="29"/>
      <c r="L65" s="29">
        <f t="shared" si="2"/>
        <v>0</v>
      </c>
      <c r="M65" s="29"/>
      <c r="N65" s="26"/>
      <c r="O65" s="3"/>
    </row>
    <row r="66" spans="1:15" x14ac:dyDescent="0.25">
      <c r="A66" s="2" t="s">
        <v>93</v>
      </c>
      <c r="B66" s="34" t="s">
        <v>93</v>
      </c>
      <c r="C66" s="34" t="s">
        <v>108</v>
      </c>
      <c r="D66" s="26"/>
      <c r="E66" s="27"/>
      <c r="F66" s="27">
        <v>1</v>
      </c>
      <c r="G66" s="27">
        <v>0</v>
      </c>
      <c r="H66" s="28">
        <v>100</v>
      </c>
      <c r="I66" s="29">
        <f t="shared" si="4"/>
        <v>0</v>
      </c>
      <c r="J66" s="39" t="s">
        <v>96</v>
      </c>
      <c r="K66" s="29"/>
      <c r="L66" s="29">
        <f t="shared" si="2"/>
        <v>0</v>
      </c>
      <c r="M66" s="29"/>
      <c r="N66" s="26"/>
      <c r="O66" s="3"/>
    </row>
    <row r="67" spans="1:15" x14ac:dyDescent="0.25">
      <c r="A67" s="2" t="s">
        <v>93</v>
      </c>
      <c r="B67" s="34" t="s">
        <v>93</v>
      </c>
      <c r="C67" s="34" t="s">
        <v>118</v>
      </c>
      <c r="D67" s="26"/>
      <c r="E67" s="27"/>
      <c r="F67" s="27">
        <v>1</v>
      </c>
      <c r="G67" s="27">
        <v>1</v>
      </c>
      <c r="H67" s="28">
        <v>70</v>
      </c>
      <c r="I67" s="29">
        <f t="shared" si="4"/>
        <v>70</v>
      </c>
      <c r="J67" s="39" t="s">
        <v>119</v>
      </c>
      <c r="K67" s="29"/>
      <c r="L67" s="29">
        <f t="shared" si="2"/>
        <v>0</v>
      </c>
      <c r="M67" s="29"/>
      <c r="N67" s="26"/>
      <c r="O67" s="3"/>
    </row>
    <row r="68" spans="1:15" x14ac:dyDescent="0.25">
      <c r="A68" s="2" t="s">
        <v>38</v>
      </c>
      <c r="B68" s="26" t="s">
        <v>39</v>
      </c>
      <c r="C68" s="26" t="s">
        <v>54</v>
      </c>
      <c r="D68" s="26">
        <v>100</v>
      </c>
      <c r="E68" s="27">
        <v>7000</v>
      </c>
      <c r="F68" s="27"/>
      <c r="G68" s="27">
        <v>1</v>
      </c>
      <c r="H68" s="28">
        <v>39</v>
      </c>
      <c r="I68" s="29">
        <f t="shared" si="4"/>
        <v>39</v>
      </c>
      <c r="J68" s="39" t="s">
        <v>47</v>
      </c>
      <c r="K68" s="29"/>
      <c r="L68" s="29">
        <f t="shared" si="2"/>
        <v>0</v>
      </c>
      <c r="M68" s="29"/>
      <c r="N68" s="26"/>
      <c r="O68" s="3"/>
    </row>
    <row r="69" spans="1:15" x14ac:dyDescent="0.25">
      <c r="A69" s="2" t="s">
        <v>38</v>
      </c>
      <c r="B69" s="26" t="s">
        <v>40</v>
      </c>
      <c r="C69" s="26" t="s">
        <v>50</v>
      </c>
      <c r="D69" s="26"/>
      <c r="E69" s="27"/>
      <c r="F69" s="27">
        <v>10</v>
      </c>
      <c r="G69" s="27">
        <v>10</v>
      </c>
      <c r="H69" s="28">
        <v>4.0999999999999996</v>
      </c>
      <c r="I69" s="29">
        <f t="shared" si="4"/>
        <v>41</v>
      </c>
      <c r="J69" s="39" t="s">
        <v>48</v>
      </c>
      <c r="K69" s="29">
        <v>5.5</v>
      </c>
      <c r="L69" s="29">
        <f t="shared" si="2"/>
        <v>55</v>
      </c>
      <c r="M69" s="19" t="s">
        <v>58</v>
      </c>
      <c r="N69" s="26"/>
      <c r="O69" s="3"/>
    </row>
    <row r="70" spans="1:15" x14ac:dyDescent="0.25">
      <c r="A70" s="2" t="s">
        <v>38</v>
      </c>
      <c r="B70" s="26" t="s">
        <v>40</v>
      </c>
      <c r="C70" s="26" t="s">
        <v>51</v>
      </c>
      <c r="D70" s="26"/>
      <c r="E70" s="27"/>
      <c r="F70" s="27">
        <v>5</v>
      </c>
      <c r="G70" s="27">
        <v>5</v>
      </c>
      <c r="H70" s="28">
        <v>6</v>
      </c>
      <c r="I70" s="29">
        <f t="shared" si="4"/>
        <v>30</v>
      </c>
      <c r="J70" s="39" t="s">
        <v>49</v>
      </c>
      <c r="K70" s="29">
        <v>7</v>
      </c>
      <c r="L70" s="29">
        <f t="shared" si="2"/>
        <v>35</v>
      </c>
      <c r="M70" s="19" t="s">
        <v>57</v>
      </c>
      <c r="N70" s="26"/>
      <c r="O70" s="3"/>
    </row>
    <row r="71" spans="1:15" x14ac:dyDescent="0.25">
      <c r="A71" s="2" t="s">
        <v>38</v>
      </c>
      <c r="B71" s="26" t="s">
        <v>41</v>
      </c>
      <c r="C71" s="26" t="s">
        <v>52</v>
      </c>
      <c r="D71" s="26"/>
      <c r="E71" s="27"/>
      <c r="F71" s="27">
        <v>5</v>
      </c>
      <c r="G71" s="27">
        <v>5</v>
      </c>
      <c r="H71" s="28">
        <v>4</v>
      </c>
      <c r="I71" s="29">
        <f t="shared" si="4"/>
        <v>20</v>
      </c>
      <c r="J71" s="39" t="s">
        <v>53</v>
      </c>
      <c r="K71" s="29">
        <v>6</v>
      </c>
      <c r="L71" s="29">
        <f t="shared" si="2"/>
        <v>30</v>
      </c>
      <c r="M71" s="19" t="s">
        <v>59</v>
      </c>
      <c r="N71" s="26"/>
      <c r="O71" s="3"/>
    </row>
    <row r="72" spans="1:15" x14ac:dyDescent="0.25">
      <c r="A72" s="2" t="s">
        <v>38</v>
      </c>
      <c r="B72" s="26" t="s">
        <v>62</v>
      </c>
      <c r="C72" s="26" t="s">
        <v>42</v>
      </c>
      <c r="D72" s="26">
        <v>200</v>
      </c>
      <c r="E72" s="27">
        <v>600</v>
      </c>
      <c r="F72" s="27">
        <v>3</v>
      </c>
      <c r="G72" s="27">
        <v>3</v>
      </c>
      <c r="H72" s="28">
        <v>15</v>
      </c>
      <c r="I72" s="29">
        <f t="shared" si="4"/>
        <v>45</v>
      </c>
      <c r="J72" s="39" t="s">
        <v>63</v>
      </c>
      <c r="K72" s="29"/>
      <c r="L72" s="29"/>
      <c r="M72" s="29"/>
      <c r="N72" s="26"/>
      <c r="O72" s="3"/>
    </row>
    <row r="73" spans="1:15" x14ac:dyDescent="0.25">
      <c r="A73" s="2" t="s">
        <v>38</v>
      </c>
      <c r="B73" s="26" t="s">
        <v>43</v>
      </c>
      <c r="C73" s="26" t="s">
        <v>141</v>
      </c>
      <c r="D73" s="26"/>
      <c r="E73" s="27"/>
      <c r="F73" s="27">
        <v>5</v>
      </c>
      <c r="G73" s="27">
        <v>5</v>
      </c>
      <c r="H73" s="28">
        <v>14.5</v>
      </c>
      <c r="I73" s="29">
        <f t="shared" si="4"/>
        <v>72.5</v>
      </c>
      <c r="J73" s="39" t="s">
        <v>142</v>
      </c>
      <c r="K73" s="28">
        <v>11</v>
      </c>
      <c r="L73" s="29">
        <f>K73*G73</f>
        <v>55</v>
      </c>
      <c r="M73" s="19" t="s">
        <v>61</v>
      </c>
      <c r="N73" s="26"/>
      <c r="O73" s="3"/>
    </row>
    <row r="74" spans="1:15" x14ac:dyDescent="0.25">
      <c r="A74" s="2" t="s">
        <v>38</v>
      </c>
      <c r="B74" s="34" t="s">
        <v>115</v>
      </c>
      <c r="C74" s="34" t="s">
        <v>130</v>
      </c>
      <c r="D74" s="26">
        <v>350</v>
      </c>
      <c r="E74" s="27"/>
      <c r="F74" s="27">
        <v>3</v>
      </c>
      <c r="G74" s="27">
        <v>3</v>
      </c>
      <c r="H74" s="28">
        <v>15.6</v>
      </c>
      <c r="I74" s="29">
        <f t="shared" si="4"/>
        <v>46.8</v>
      </c>
      <c r="J74" s="39" t="s">
        <v>117</v>
      </c>
      <c r="K74" s="28"/>
      <c r="L74" s="29"/>
      <c r="M74" s="19"/>
      <c r="N74" s="26"/>
      <c r="O74" s="3"/>
    </row>
    <row r="75" spans="1:15" x14ac:dyDescent="0.25">
      <c r="A75" s="2" t="s">
        <v>38</v>
      </c>
      <c r="B75" s="34" t="s">
        <v>115</v>
      </c>
      <c r="C75" s="34" t="s">
        <v>131</v>
      </c>
      <c r="D75" s="26">
        <v>400</v>
      </c>
      <c r="E75" s="27"/>
      <c r="F75" s="27">
        <v>2</v>
      </c>
      <c r="G75" s="27">
        <v>2</v>
      </c>
      <c r="H75" s="28">
        <v>17.5</v>
      </c>
      <c r="I75" s="29">
        <f t="shared" si="4"/>
        <v>35</v>
      </c>
      <c r="J75" s="39" t="s">
        <v>129</v>
      </c>
      <c r="K75" s="28"/>
      <c r="L75" s="29"/>
      <c r="M75" s="19"/>
      <c r="N75" s="26"/>
      <c r="O75" s="3"/>
    </row>
    <row r="76" spans="1:15" x14ac:dyDescent="0.25">
      <c r="A76" s="2" t="s">
        <v>38</v>
      </c>
      <c r="B76" s="34" t="s">
        <v>115</v>
      </c>
      <c r="C76" s="34" t="s">
        <v>132</v>
      </c>
      <c r="D76" s="26">
        <v>400</v>
      </c>
      <c r="E76" s="27"/>
      <c r="F76" s="27">
        <v>1</v>
      </c>
      <c r="G76" s="27">
        <v>1</v>
      </c>
      <c r="H76" s="28">
        <v>16</v>
      </c>
      <c r="I76" s="29">
        <f t="shared" si="4"/>
        <v>16</v>
      </c>
      <c r="J76" s="39" t="s">
        <v>116</v>
      </c>
      <c r="K76" s="28"/>
      <c r="L76" s="29"/>
      <c r="M76" s="19"/>
      <c r="N76" s="26"/>
      <c r="O76" s="3"/>
    </row>
    <row r="77" spans="1:15" x14ac:dyDescent="0.25">
      <c r="A77" s="2" t="s">
        <v>64</v>
      </c>
      <c r="B77" s="34" t="s">
        <v>65</v>
      </c>
      <c r="C77" s="34" t="s">
        <v>67</v>
      </c>
      <c r="D77" s="26"/>
      <c r="E77" s="27"/>
      <c r="F77" s="27">
        <v>1</v>
      </c>
      <c r="G77" s="27">
        <v>1</v>
      </c>
      <c r="H77" s="28">
        <v>50</v>
      </c>
      <c r="I77" s="29">
        <f t="shared" si="4"/>
        <v>50</v>
      </c>
      <c r="J77" s="39" t="s">
        <v>121</v>
      </c>
      <c r="K77" s="28"/>
      <c r="L77" s="29"/>
      <c r="M77" s="19"/>
      <c r="N77" s="26"/>
      <c r="O77" s="3"/>
    </row>
    <row r="78" spans="1:15" x14ac:dyDescent="0.25">
      <c r="A78" s="2" t="s">
        <v>64</v>
      </c>
      <c r="B78" s="34" t="s">
        <v>66</v>
      </c>
      <c r="C78" s="34" t="s">
        <v>68</v>
      </c>
      <c r="D78" s="26"/>
      <c r="E78" s="27"/>
      <c r="F78" s="27">
        <v>2</v>
      </c>
      <c r="G78" s="27">
        <v>2</v>
      </c>
      <c r="H78" s="28">
        <v>20</v>
      </c>
      <c r="I78" s="29">
        <f t="shared" si="4"/>
        <v>40</v>
      </c>
      <c r="J78" s="39" t="s">
        <v>123</v>
      </c>
      <c r="K78" s="28"/>
      <c r="L78" s="29"/>
      <c r="M78" s="19"/>
      <c r="N78" s="26"/>
      <c r="O78" s="3"/>
    </row>
    <row r="79" spans="1:15" x14ac:dyDescent="0.25">
      <c r="A79" s="2" t="s">
        <v>64</v>
      </c>
      <c r="B79" s="34" t="s">
        <v>109</v>
      </c>
      <c r="C79" s="34" t="s">
        <v>133</v>
      </c>
      <c r="D79" s="26"/>
      <c r="E79" s="27"/>
      <c r="F79" s="27">
        <v>1</v>
      </c>
      <c r="G79" s="27">
        <v>1</v>
      </c>
      <c r="H79" s="28">
        <v>70</v>
      </c>
      <c r="I79" s="29">
        <f t="shared" si="4"/>
        <v>70</v>
      </c>
      <c r="J79" s="39" t="s">
        <v>122</v>
      </c>
      <c r="K79" s="28"/>
      <c r="L79" s="29"/>
      <c r="M79" s="19"/>
      <c r="N79" s="26"/>
      <c r="O79" s="3"/>
    </row>
    <row r="80" spans="1:15" x14ac:dyDescent="0.25">
      <c r="A80" s="2" t="s">
        <v>64</v>
      </c>
      <c r="B80" s="34" t="s">
        <v>110</v>
      </c>
      <c r="C80" s="26"/>
      <c r="D80" s="26"/>
      <c r="E80" s="27"/>
      <c r="F80" s="27">
        <v>1</v>
      </c>
      <c r="G80" s="27"/>
      <c r="H80" s="28"/>
      <c r="I80" s="29">
        <f t="shared" si="4"/>
        <v>0</v>
      </c>
      <c r="J80" s="39"/>
      <c r="K80" s="28"/>
      <c r="L80" s="29"/>
      <c r="M80" s="19"/>
      <c r="N80" s="26"/>
      <c r="O80" s="3"/>
    </row>
    <row r="81" spans="1:15" x14ac:dyDescent="0.25">
      <c r="A81" s="2" t="s">
        <v>64</v>
      </c>
      <c r="B81" s="34" t="s">
        <v>111</v>
      </c>
      <c r="C81" s="26"/>
      <c r="D81" s="26"/>
      <c r="E81" s="27"/>
      <c r="F81" s="27">
        <v>1</v>
      </c>
      <c r="G81" s="27"/>
      <c r="H81" s="28"/>
      <c r="I81" s="29">
        <f t="shared" si="4"/>
        <v>0</v>
      </c>
      <c r="J81" s="39"/>
      <c r="K81" s="28"/>
      <c r="L81" s="29"/>
      <c r="M81" s="19"/>
      <c r="N81" s="26"/>
      <c r="O81" s="3"/>
    </row>
    <row r="82" spans="1:15" x14ac:dyDescent="0.25">
      <c r="A82" s="2" t="s">
        <v>124</v>
      </c>
      <c r="B82" s="34" t="s">
        <v>125</v>
      </c>
      <c r="C82" s="26"/>
      <c r="D82" s="26"/>
      <c r="E82" s="27"/>
      <c r="F82" s="27">
        <v>1</v>
      </c>
      <c r="G82" s="27">
        <v>1</v>
      </c>
      <c r="H82" s="28">
        <v>20</v>
      </c>
      <c r="I82" s="29">
        <f t="shared" si="4"/>
        <v>20</v>
      </c>
      <c r="J82" s="39" t="s">
        <v>156</v>
      </c>
      <c r="K82" s="28"/>
      <c r="L82" s="29"/>
      <c r="M82" s="19"/>
      <c r="N82" s="26"/>
      <c r="O82" s="3"/>
    </row>
    <row r="83" spans="1:15" x14ac:dyDescent="0.25">
      <c r="A83" s="2" t="s">
        <v>124</v>
      </c>
      <c r="B83" s="34" t="s">
        <v>126</v>
      </c>
      <c r="C83" s="26"/>
      <c r="D83" s="26"/>
      <c r="E83" s="27"/>
      <c r="F83" s="27">
        <v>4</v>
      </c>
      <c r="G83" s="27">
        <v>4</v>
      </c>
      <c r="H83" s="28"/>
      <c r="I83" s="29">
        <f t="shared" si="4"/>
        <v>0</v>
      </c>
      <c r="J83" s="39"/>
      <c r="K83" s="28"/>
      <c r="L83" s="29"/>
      <c r="M83" s="19"/>
      <c r="N83" s="26"/>
      <c r="O83" s="3"/>
    </row>
    <row r="84" spans="1:15" x14ac:dyDescent="0.25">
      <c r="A84" s="2" t="s">
        <v>124</v>
      </c>
      <c r="B84" s="34" t="s">
        <v>127</v>
      </c>
      <c r="C84" s="26"/>
      <c r="D84" s="26"/>
      <c r="E84" s="27"/>
      <c r="F84" s="27">
        <v>1</v>
      </c>
      <c r="G84" s="27"/>
      <c r="H84" s="28"/>
      <c r="I84" s="29">
        <f t="shared" si="4"/>
        <v>0</v>
      </c>
      <c r="J84" s="39"/>
      <c r="K84" s="28"/>
      <c r="L84" s="29"/>
      <c r="M84" s="19"/>
      <c r="N84" s="26"/>
      <c r="O84" s="3"/>
    </row>
    <row r="85" spans="1:15" ht="15.75" thickBot="1" x14ac:dyDescent="0.3">
      <c r="A85" s="41" t="s">
        <v>120</v>
      </c>
      <c r="B85" s="42" t="s">
        <v>44</v>
      </c>
      <c r="C85" s="42" t="s">
        <v>60</v>
      </c>
      <c r="D85" s="42"/>
      <c r="E85" s="42"/>
      <c r="F85" s="42"/>
      <c r="G85" s="42"/>
      <c r="H85" s="42"/>
      <c r="I85" s="43">
        <f>SUM(I18:I84)</f>
        <v>1280.3</v>
      </c>
      <c r="J85" s="40"/>
      <c r="K85" s="32"/>
      <c r="L85" s="32"/>
      <c r="M85" s="32"/>
      <c r="N85" s="4"/>
      <c r="O85" s="5"/>
    </row>
  </sheetData>
  <autoFilter ref="A10:O85" xr:uid="{00000000-0001-0000-0000-000000000000}"/>
  <mergeCells count="2">
    <mergeCell ref="A1:O1"/>
    <mergeCell ref="A2:O2"/>
  </mergeCells>
  <hyperlinks>
    <hyperlink ref="J68" r:id="rId1" xr:uid="{AA6174A7-7F32-4CA5-815C-1D533DDE9F41}"/>
    <hyperlink ref="J69" r:id="rId2" display="Link" xr:uid="{3534C385-06DC-4CA4-9BD2-43314754659B}"/>
    <hyperlink ref="J70" r:id="rId3" display="Link" xr:uid="{182FB9B2-97AA-4C37-B920-E3964DCD972B}"/>
    <hyperlink ref="J71" r:id="rId4" display="Link" xr:uid="{F71A0265-955D-4D26-B211-E32D15EE1D56}"/>
    <hyperlink ref="J72" r:id="rId5" display="Link" xr:uid="{B9C35A18-9E24-41B8-8C22-68FEA326621C}"/>
    <hyperlink ref="M73" r:id="rId6" display="Compact Powerful Motor" xr:uid="{9EFF2727-C3AB-4597-8B26-0F812CAFC429}"/>
    <hyperlink ref="J22" r:id="rId7" display="Link" xr:uid="{695B4940-C0A7-4809-BDF2-0C233AA6AE26}"/>
    <hyperlink ref="J24" r:id="rId8" display="2x Length: 45mm 4PC" xr:uid="{6B68950A-869F-4FCE-BC1C-F219E055C5B9}"/>
    <hyperlink ref="J55" r:id="rId9" xr:uid="{24787D90-0D34-481E-9743-F212E75A3881}"/>
    <hyperlink ref="J25" r:id="rId10" xr:uid="{D6A1DF84-384D-40FB-BD4A-701A0F364D79}"/>
    <hyperlink ref="M69" r:id="rId11" display="Gates" xr:uid="{E093F5B4-8BAD-4356-A43B-07E9B513EAC3}"/>
    <hyperlink ref="M70" r:id="rId12" display="Gates" xr:uid="{49D5B23E-126C-4370-A262-C5184F11CAFE}"/>
    <hyperlink ref="M71" r:id="rId13" display="Pulley 20 Tooth 9mm" xr:uid="{27F936CE-C292-435B-B7DE-316A6986F2BD}"/>
    <hyperlink ref="J26" r:id="rId14" xr:uid="{A8C5E0F3-B1FB-4E57-8DD8-1DF57CDC1A28}"/>
    <hyperlink ref="J57" r:id="rId15" xr:uid="{ACB41F0C-D739-4C4C-B9A7-3FBBB0E03C0B}"/>
    <hyperlink ref="J56" r:id="rId16" display="FYSETC Big Dipper" xr:uid="{531DCC85-6FB5-4C6C-8657-8A481CD30069}"/>
    <hyperlink ref="J58" r:id="rId17" display="6pcs Optical Endstop" xr:uid="{0AB90FFF-9946-4F78-93E2-A102C645ECAE}"/>
    <hyperlink ref="J59" r:id="rId18" xr:uid="{1A2B703D-766E-449D-AD03-BDC8990C9635}"/>
    <hyperlink ref="J23" r:id="rId19" xr:uid="{7E1F7424-E58C-4FCB-9D3A-3CB69F34CE9F}"/>
    <hyperlink ref="J27" r:id="rId20" xr:uid="{755FCD6D-D745-447C-AAA6-2D31A19F9A40}"/>
    <hyperlink ref="J63" r:id="rId21" xr:uid="{A90E869A-7328-473A-BA20-82979A845F00}"/>
    <hyperlink ref="J64" r:id="rId22" xr:uid="{37B2932B-CA7B-49AA-9F35-9BCE3D136353}"/>
    <hyperlink ref="J65" r:id="rId23" xr:uid="{BE140B59-D4B8-46C3-B6EC-BEB5F431781F}"/>
    <hyperlink ref="J66" r:id="rId24" xr:uid="{54817A0E-3A4B-42D7-AA92-5C84B2F161F2}"/>
    <hyperlink ref="J60" r:id="rId25" xr:uid="{4F053E16-31A4-458E-B422-7E74FE54E665}"/>
    <hyperlink ref="M60" r:id="rId26" display="Color: 220V 750W" xr:uid="{6A46011B-C1CA-4A88-AD58-75064F9710C4}"/>
    <hyperlink ref="M26" r:id="rId27" xr:uid="{F5DB1B37-0615-45FE-8D85-29C4F7CAFAB1}"/>
    <hyperlink ref="J28" r:id="rId28" xr:uid="{AB0B8958-9970-4FAA-8724-81774C9EF9F1}"/>
    <hyperlink ref="J74" r:id="rId29" display="https://s.click.aliexpress.com/e/_AnfRXB" xr:uid="{AEC77D91-6FD3-455F-B901-C8AECBF4FBFC}"/>
    <hyperlink ref="J76" r:id="rId30" display="Color: MGN9 H" xr:uid="{EF1CF25C-A286-4000-976B-3EF1290B85D5}"/>
    <hyperlink ref="J67" r:id="rId31" xr:uid="{DB0C305C-D8F4-4B4B-BC4F-C7B8CEFFD8B9}"/>
    <hyperlink ref="J77" r:id="rId32" xr:uid="{DD8F2F46-A4D3-45B7-8C61-BE3E5D8E77D4}"/>
    <hyperlink ref="J79" r:id="rId33" display="Blade Color: 140mm reservoir" xr:uid="{1B2FD753-14EC-44DA-A449-AA8B531B9F4C}"/>
    <hyperlink ref="J78" r:id="rId34" xr:uid="{14075AD2-C38A-4641-AE38-8D82C15730CB}"/>
    <hyperlink ref="J75" r:id="rId35" display="https://s.click.aliexpress.com/e/_AnfRXB" xr:uid="{87ABA4C9-E494-4982-9A2A-9EB09D4C4F32}"/>
    <hyperlink ref="J62" r:id="rId36" xr:uid="{7420580F-5469-4338-8D3D-9259352A596B}"/>
    <hyperlink ref="J61" r:id="rId37" xr:uid="{EFED6ED9-EE5F-46BC-B31F-70D83F581B59}"/>
    <hyperlink ref="J15" r:id="rId38" xr:uid="{295A4C29-D457-4346-89F2-C8F491474683}"/>
    <hyperlink ref="J14" r:id="rId39" display="Color: 750 mm" xr:uid="{94C730F7-348B-41A5-806E-F0BF24EB60AA}"/>
    <hyperlink ref="J13" r:id="rId40" display="Color: 750 mm" xr:uid="{4033F5F5-D2DC-4E1B-9028-50B6F444F7CD}"/>
    <hyperlink ref="J12" r:id="rId41" display="Color: 250 mm" xr:uid="{E0A63DCC-F535-4BC5-9F41-DCCE7FE857A6}"/>
    <hyperlink ref="J11" r:id="rId42" display="Color: 250 mm" xr:uid="{390B4AE1-6B94-48FE-992C-92B2C04994E2}"/>
    <hyperlink ref="J17" r:id="rId43" xr:uid="{563E21C0-381D-44F8-8FBC-944CF9FE7B6A}"/>
    <hyperlink ref="J16" r:id="rId44" display="Color: 5pcs 2028" xr:uid="{1C87A78E-750D-441D-BDAF-8A3315D08535}"/>
    <hyperlink ref="M20" r:id="rId45" location="/56-color-silver_grey_anodized/105-length-750mm" display="https://makersupplies.dk/en/v-slot-profiles/13-v-slot-profiles-20x20-v-slot.html - /56-color-silver_grey_anodized/105-length-750mm" xr:uid="{B4B0AE2C-70F2-449C-BC20-9BB60F3DB087}"/>
    <hyperlink ref="J73" r:id="rId46" xr:uid="{991F3D10-4224-4E86-BCB4-AFCFA2A64478}"/>
    <hyperlink ref="J18" r:id="rId47" display="WIP" xr:uid="{A48579E2-EF49-4729-81C6-C54E4E73F150}"/>
    <hyperlink ref="J82" r:id="rId48" xr:uid="{894E09D5-8AF5-4C2F-A85D-98661DCBF526}"/>
    <hyperlink ref="J37" r:id="rId49" xr:uid="{AA489145-7D60-48E1-9C07-306F8FEB2BFC}"/>
    <hyperlink ref="J49" r:id="rId50" xr:uid="{EDF6505F-9619-435E-B46E-B9123E7D7A43}"/>
    <hyperlink ref="J44" r:id="rId51" display="M5 Hammer Nut" xr:uid="{41B5B8CF-1C49-4CCA-B8BD-4BF45C65F224}"/>
    <hyperlink ref="J46" r:id="rId52" display="Size: M5" xr:uid="{D4E2B164-D518-40F4-9BD9-52532DC985DA}"/>
  </hyperlinks>
  <pageMargins left="0.25" right="0.25" top="0.75" bottom="0.75" header="0.3" footer="0.3"/>
  <pageSetup paperSize="9" scale="78" orientation="landscape" r:id="rId53"/>
  <drawing r:id="rId54"/>
  <legacyDrawing r:id="rId5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856EF-C61B-4CD0-9EB5-7A3D3F54F93A}">
  <dimension ref="A1:G45"/>
  <sheetViews>
    <sheetView zoomScale="93" zoomScaleNormal="93" workbookViewId="0">
      <pane ySplit="1" topLeftCell="A2" activePane="bottomLeft" state="frozen"/>
      <selection pane="bottomLeft" activeCell="B5" sqref="B5:C9"/>
    </sheetView>
  </sheetViews>
  <sheetFormatPr defaultColWidth="8.7109375" defaultRowHeight="15" x14ac:dyDescent="0.25"/>
  <cols>
    <col min="1" max="1" width="11.28515625" bestFit="1" customWidth="1"/>
    <col min="2" max="2" width="7.42578125" bestFit="1" customWidth="1"/>
    <col min="3" max="3" width="25.7109375" bestFit="1" customWidth="1"/>
    <col min="4" max="4" width="10.5703125" bestFit="1" customWidth="1"/>
    <col min="5" max="5" width="8.7109375" customWidth="1"/>
  </cols>
  <sheetData>
    <row r="1" spans="1:7" s="1" customFormat="1" x14ac:dyDescent="0.25">
      <c r="A1" s="1" t="s">
        <v>5</v>
      </c>
      <c r="B1" s="1" t="s">
        <v>157</v>
      </c>
      <c r="C1" s="1" t="s">
        <v>158</v>
      </c>
      <c r="D1" s="1" t="s">
        <v>159</v>
      </c>
      <c r="E1" s="1" t="s">
        <v>160</v>
      </c>
      <c r="F1" s="1" t="s">
        <v>15</v>
      </c>
      <c r="G1" s="1" t="s">
        <v>16</v>
      </c>
    </row>
    <row r="2" spans="1:7" x14ac:dyDescent="0.25">
      <c r="A2" s="54" t="s">
        <v>30</v>
      </c>
      <c r="B2" s="54" t="s">
        <v>31</v>
      </c>
      <c r="C2" s="54" t="s">
        <v>161</v>
      </c>
      <c r="D2" s="54">
        <v>11</v>
      </c>
      <c r="E2" s="54" t="s">
        <v>162</v>
      </c>
      <c r="F2" s="54"/>
      <c r="G2" s="54"/>
    </row>
    <row r="3" spans="1:7" x14ac:dyDescent="0.25">
      <c r="A3" s="54" t="s">
        <v>30</v>
      </c>
      <c r="B3" s="54" t="s">
        <v>31</v>
      </c>
      <c r="C3" s="54" t="s">
        <v>163</v>
      </c>
      <c r="D3" s="54">
        <v>34</v>
      </c>
      <c r="E3" s="54" t="s">
        <v>162</v>
      </c>
      <c r="F3" s="54"/>
      <c r="G3" s="54"/>
    </row>
    <row r="4" spans="1:7" x14ac:dyDescent="0.25">
      <c r="A4" s="54" t="s">
        <v>30</v>
      </c>
      <c r="B4" s="54" t="s">
        <v>31</v>
      </c>
      <c r="C4" s="54" t="s">
        <v>164</v>
      </c>
      <c r="D4" s="54">
        <v>8</v>
      </c>
      <c r="E4" s="54" t="s">
        <v>162</v>
      </c>
      <c r="F4" s="54"/>
      <c r="G4" s="54"/>
    </row>
    <row r="5" spans="1:7" x14ac:dyDescent="0.25">
      <c r="A5" s="54" t="s">
        <v>30</v>
      </c>
      <c r="B5" s="54" t="s">
        <v>33</v>
      </c>
      <c r="C5" s="54" t="s">
        <v>165</v>
      </c>
      <c r="D5" s="54">
        <v>24</v>
      </c>
      <c r="E5" s="54" t="s">
        <v>166</v>
      </c>
      <c r="F5" s="54"/>
      <c r="G5" s="54">
        <v>7380</v>
      </c>
    </row>
    <row r="6" spans="1:7" x14ac:dyDescent="0.25">
      <c r="A6" s="54" t="s">
        <v>30</v>
      </c>
      <c r="B6" s="54" t="s">
        <v>33</v>
      </c>
      <c r="C6" s="54" t="s">
        <v>167</v>
      </c>
      <c r="D6" s="54">
        <v>38</v>
      </c>
      <c r="E6" s="54" t="s">
        <v>168</v>
      </c>
      <c r="F6" s="54">
        <v>912</v>
      </c>
      <c r="G6" s="54">
        <v>4762</v>
      </c>
    </row>
    <row r="7" spans="1:7" x14ac:dyDescent="0.25">
      <c r="A7" s="54" t="s">
        <v>30</v>
      </c>
      <c r="B7" s="54" t="s">
        <v>33</v>
      </c>
      <c r="C7" s="54" t="s">
        <v>169</v>
      </c>
      <c r="D7" s="54">
        <v>12</v>
      </c>
      <c r="E7" s="54" t="s">
        <v>166</v>
      </c>
      <c r="F7" s="54"/>
      <c r="G7" s="54">
        <v>7380</v>
      </c>
    </row>
    <row r="8" spans="1:7" x14ac:dyDescent="0.25">
      <c r="A8" s="54" t="s">
        <v>30</v>
      </c>
      <c r="B8" s="54" t="s">
        <v>33</v>
      </c>
      <c r="C8" s="54" t="s">
        <v>170</v>
      </c>
      <c r="D8" s="54">
        <v>4</v>
      </c>
      <c r="E8" s="54" t="s">
        <v>168</v>
      </c>
      <c r="F8" s="54">
        <v>912</v>
      </c>
      <c r="G8" s="54">
        <v>4762</v>
      </c>
    </row>
    <row r="9" spans="1:7" x14ac:dyDescent="0.25">
      <c r="A9" s="54" t="s">
        <v>30</v>
      </c>
      <c r="B9" s="54" t="s">
        <v>33</v>
      </c>
      <c r="C9" s="54" t="s">
        <v>171</v>
      </c>
      <c r="D9" s="54">
        <v>4</v>
      </c>
      <c r="E9" s="54" t="s">
        <v>166</v>
      </c>
      <c r="F9" s="54"/>
      <c r="G9" s="54">
        <v>7380</v>
      </c>
    </row>
    <row r="10" spans="1:7" x14ac:dyDescent="0.25">
      <c r="A10" s="54" t="s">
        <v>30</v>
      </c>
      <c r="B10" s="54" t="s">
        <v>33</v>
      </c>
      <c r="C10" s="54" t="s">
        <v>172</v>
      </c>
      <c r="D10" s="54">
        <v>3</v>
      </c>
      <c r="E10" s="54" t="s">
        <v>168</v>
      </c>
      <c r="F10" s="54"/>
      <c r="G10" s="54"/>
    </row>
    <row r="11" spans="1:7" x14ac:dyDescent="0.25">
      <c r="A11" s="54" t="s">
        <v>30</v>
      </c>
      <c r="B11" s="54" t="s">
        <v>31</v>
      </c>
      <c r="C11" s="54" t="s">
        <v>173</v>
      </c>
      <c r="D11" s="54">
        <v>3</v>
      </c>
      <c r="E11" s="54" t="s">
        <v>162</v>
      </c>
      <c r="F11" s="54"/>
      <c r="G11" s="54"/>
    </row>
    <row r="12" spans="1:7" x14ac:dyDescent="0.25">
      <c r="A12" s="54" t="s">
        <v>30</v>
      </c>
      <c r="B12" s="54" t="s">
        <v>31</v>
      </c>
      <c r="C12" s="54" t="s">
        <v>174</v>
      </c>
      <c r="D12" s="54">
        <v>3</v>
      </c>
      <c r="E12" s="54" t="s">
        <v>162</v>
      </c>
      <c r="F12" s="54"/>
      <c r="G12" s="54"/>
    </row>
    <row r="13" spans="1:7" x14ac:dyDescent="0.25">
      <c r="A13" s="54" t="s">
        <v>30</v>
      </c>
      <c r="B13" s="54" t="s">
        <v>32</v>
      </c>
      <c r="C13" s="54" t="s">
        <v>175</v>
      </c>
      <c r="D13" s="54">
        <v>3</v>
      </c>
      <c r="E13" s="54" t="s">
        <v>176</v>
      </c>
      <c r="F13" s="54"/>
      <c r="G13" s="54"/>
    </row>
    <row r="14" spans="1:7" x14ac:dyDescent="0.25">
      <c r="A14" s="54" t="s">
        <v>30</v>
      </c>
      <c r="B14" s="54" t="s">
        <v>33</v>
      </c>
      <c r="C14" s="54" t="s">
        <v>177</v>
      </c>
      <c r="D14" s="54">
        <v>3</v>
      </c>
      <c r="E14" s="54" t="s">
        <v>178</v>
      </c>
      <c r="F14" s="54">
        <v>7991</v>
      </c>
      <c r="G14" s="54">
        <v>10642</v>
      </c>
    </row>
    <row r="15" spans="1:7" x14ac:dyDescent="0.25">
      <c r="A15" s="54" t="s">
        <v>30</v>
      </c>
      <c r="B15" s="54" t="s">
        <v>31</v>
      </c>
      <c r="C15" s="54" t="s">
        <v>179</v>
      </c>
      <c r="D15" s="54">
        <v>29</v>
      </c>
      <c r="E15" s="54" t="s">
        <v>214</v>
      </c>
      <c r="F15" s="54"/>
      <c r="G15" s="54"/>
    </row>
    <row r="16" spans="1:7" x14ac:dyDescent="0.25">
      <c r="A16" s="54" t="s">
        <v>30</v>
      </c>
      <c r="B16" s="54" t="s">
        <v>31</v>
      </c>
      <c r="C16" s="54" t="s">
        <v>180</v>
      </c>
      <c r="D16" s="54">
        <v>4</v>
      </c>
      <c r="E16" s="54" t="s">
        <v>162</v>
      </c>
      <c r="F16" s="54"/>
      <c r="G16" s="54"/>
    </row>
    <row r="17" spans="1:7" x14ac:dyDescent="0.25">
      <c r="A17" s="54" t="s">
        <v>30</v>
      </c>
      <c r="B17" s="54" t="s">
        <v>31</v>
      </c>
      <c r="C17" s="54" t="s">
        <v>181</v>
      </c>
      <c r="D17" s="54">
        <v>13</v>
      </c>
      <c r="E17" s="54" t="s">
        <v>162</v>
      </c>
      <c r="F17" s="54"/>
      <c r="G17" s="54"/>
    </row>
    <row r="18" spans="1:7" x14ac:dyDescent="0.25">
      <c r="A18" s="54" t="s">
        <v>30</v>
      </c>
      <c r="B18" s="54" t="s">
        <v>31</v>
      </c>
      <c r="C18" s="54" t="s">
        <v>154</v>
      </c>
      <c r="D18" s="54">
        <v>84</v>
      </c>
      <c r="E18" s="54" t="s">
        <v>214</v>
      </c>
      <c r="F18" s="54"/>
      <c r="G18" s="54"/>
    </row>
    <row r="19" spans="1:7" x14ac:dyDescent="0.25">
      <c r="A19" s="54" t="s">
        <v>30</v>
      </c>
      <c r="B19" s="54" t="s">
        <v>32</v>
      </c>
      <c r="C19" s="54" t="s">
        <v>182</v>
      </c>
      <c r="D19" s="54">
        <v>95</v>
      </c>
      <c r="E19" s="54" t="s">
        <v>176</v>
      </c>
      <c r="F19" s="54"/>
      <c r="G19" s="54"/>
    </row>
    <row r="20" spans="1:7" x14ac:dyDescent="0.25">
      <c r="A20" s="54" t="s">
        <v>30</v>
      </c>
      <c r="B20" s="54" t="s">
        <v>33</v>
      </c>
      <c r="C20" s="54" t="s">
        <v>183</v>
      </c>
      <c r="D20" s="54">
        <v>8</v>
      </c>
      <c r="E20" s="54" t="s">
        <v>166</v>
      </c>
      <c r="F20" s="54"/>
      <c r="G20" s="54">
        <v>7380</v>
      </c>
    </row>
    <row r="21" spans="1:7" x14ac:dyDescent="0.25">
      <c r="A21" s="54" t="s">
        <v>30</v>
      </c>
      <c r="B21" s="54" t="s">
        <v>33</v>
      </c>
      <c r="C21" s="54" t="s">
        <v>184</v>
      </c>
      <c r="D21" s="54">
        <v>111</v>
      </c>
      <c r="E21" s="54" t="s">
        <v>166</v>
      </c>
      <c r="F21" s="54"/>
      <c r="G21" s="54">
        <v>7380</v>
      </c>
    </row>
    <row r="22" spans="1:7" x14ac:dyDescent="0.25">
      <c r="A22" s="54" t="s">
        <v>30</v>
      </c>
      <c r="B22" s="54" t="s">
        <v>33</v>
      </c>
      <c r="C22" s="54" t="s">
        <v>185</v>
      </c>
      <c r="D22" s="54">
        <v>2</v>
      </c>
      <c r="E22" s="54" t="s">
        <v>166</v>
      </c>
      <c r="F22" s="54"/>
      <c r="G22" s="54">
        <v>7380</v>
      </c>
    </row>
    <row r="23" spans="1:7" x14ac:dyDescent="0.25">
      <c r="A23" s="54" t="s">
        <v>30</v>
      </c>
      <c r="B23" s="54" t="s">
        <v>33</v>
      </c>
      <c r="C23" s="54" t="s">
        <v>186</v>
      </c>
      <c r="D23" s="54">
        <v>4</v>
      </c>
      <c r="E23" s="54" t="s">
        <v>166</v>
      </c>
      <c r="F23" s="54"/>
      <c r="G23" s="54">
        <v>7380</v>
      </c>
    </row>
    <row r="24" spans="1:7" x14ac:dyDescent="0.25">
      <c r="A24" s="54" t="s">
        <v>30</v>
      </c>
      <c r="B24" s="54" t="s">
        <v>33</v>
      </c>
      <c r="C24" s="54" t="s">
        <v>187</v>
      </c>
      <c r="D24" s="54">
        <v>4</v>
      </c>
      <c r="E24" s="54" t="s">
        <v>166</v>
      </c>
      <c r="F24" s="54"/>
      <c r="G24" s="54">
        <v>7380</v>
      </c>
    </row>
    <row r="25" spans="1:7" x14ac:dyDescent="0.25">
      <c r="A25" s="54" t="s">
        <v>30</v>
      </c>
      <c r="B25" s="54" t="s">
        <v>188</v>
      </c>
      <c r="C25" s="54" t="s">
        <v>189</v>
      </c>
      <c r="D25" s="54">
        <v>5</v>
      </c>
      <c r="E25" s="54" t="s">
        <v>162</v>
      </c>
      <c r="F25" s="54">
        <v>933</v>
      </c>
      <c r="G25" s="54">
        <v>4017</v>
      </c>
    </row>
    <row r="26" spans="1:7" x14ac:dyDescent="0.25">
      <c r="A26" s="54" t="s">
        <v>30</v>
      </c>
      <c r="B26" s="54" t="s">
        <v>190</v>
      </c>
      <c r="C26" s="54" t="s">
        <v>191</v>
      </c>
      <c r="D26" s="54">
        <v>33</v>
      </c>
      <c r="E26" s="54" t="s">
        <v>176</v>
      </c>
      <c r="F26" s="54"/>
      <c r="G26" s="54"/>
    </row>
    <row r="27" spans="1:7" x14ac:dyDescent="0.25">
      <c r="A27" s="55" t="s">
        <v>17</v>
      </c>
      <c r="B27" s="55" t="s">
        <v>25</v>
      </c>
      <c r="C27" s="55" t="s">
        <v>26</v>
      </c>
      <c r="D27" s="55">
        <v>26</v>
      </c>
      <c r="E27" s="55"/>
      <c r="F27" s="55"/>
      <c r="G27" s="55"/>
    </row>
    <row r="28" spans="1:7" x14ac:dyDescent="0.25">
      <c r="A28" s="55" t="s">
        <v>17</v>
      </c>
      <c r="B28" s="55" t="s">
        <v>25</v>
      </c>
      <c r="C28" s="55" t="s">
        <v>145</v>
      </c>
      <c r="D28" s="55">
        <v>8</v>
      </c>
      <c r="E28" s="55"/>
      <c r="F28" s="55"/>
      <c r="G28" s="55"/>
    </row>
    <row r="29" spans="1:7" x14ac:dyDescent="0.25">
      <c r="A29" s="55" t="s">
        <v>17</v>
      </c>
      <c r="B29" s="55" t="s">
        <v>192</v>
      </c>
      <c r="C29" s="55" t="s">
        <v>193</v>
      </c>
      <c r="D29" s="55">
        <v>5</v>
      </c>
      <c r="E29" s="55"/>
      <c r="F29" s="55"/>
      <c r="G29" s="55"/>
    </row>
    <row r="30" spans="1:7" x14ac:dyDescent="0.25">
      <c r="A30" s="55" t="s">
        <v>17</v>
      </c>
      <c r="B30" s="55" t="s">
        <v>192</v>
      </c>
      <c r="C30" s="55" t="s">
        <v>194</v>
      </c>
      <c r="D30" s="55">
        <v>10</v>
      </c>
      <c r="E30" s="55"/>
      <c r="F30" s="55"/>
      <c r="G30" s="55"/>
    </row>
    <row r="31" spans="1:7" x14ac:dyDescent="0.25">
      <c r="A31" s="55" t="s">
        <v>17</v>
      </c>
      <c r="B31" s="55" t="s">
        <v>192</v>
      </c>
      <c r="C31" s="55" t="s">
        <v>195</v>
      </c>
      <c r="D31" s="55">
        <v>6</v>
      </c>
      <c r="E31" s="55"/>
      <c r="F31" s="55"/>
      <c r="G31" s="55"/>
    </row>
    <row r="32" spans="1:7" x14ac:dyDescent="0.25">
      <c r="A32" s="55" t="s">
        <v>17</v>
      </c>
      <c r="B32" s="55" t="s">
        <v>196</v>
      </c>
      <c r="C32" s="55" t="s">
        <v>197</v>
      </c>
      <c r="D32" s="55">
        <v>6</v>
      </c>
      <c r="E32" s="55"/>
      <c r="F32" s="55"/>
      <c r="G32" s="55"/>
    </row>
    <row r="33" spans="1:7" x14ac:dyDescent="0.25">
      <c r="A33" s="55" t="s">
        <v>17</v>
      </c>
      <c r="B33" s="55" t="s">
        <v>198</v>
      </c>
      <c r="C33" s="55" t="s">
        <v>199</v>
      </c>
      <c r="D33" s="55">
        <v>3</v>
      </c>
      <c r="E33" s="55"/>
      <c r="F33" s="55"/>
      <c r="G33" s="55"/>
    </row>
    <row r="34" spans="1:7" x14ac:dyDescent="0.25">
      <c r="A34" s="55" t="s">
        <v>17</v>
      </c>
      <c r="B34" s="55" t="s">
        <v>85</v>
      </c>
      <c r="C34" s="55" t="s">
        <v>200</v>
      </c>
      <c r="D34" s="55">
        <v>3</v>
      </c>
      <c r="E34" s="55"/>
      <c r="F34" s="55"/>
      <c r="G34" s="55"/>
    </row>
    <row r="35" spans="1:7" x14ac:dyDescent="0.25">
      <c r="A35" s="55" t="s">
        <v>17</v>
      </c>
      <c r="B35" s="55" t="s">
        <v>27</v>
      </c>
      <c r="C35" s="55" t="s">
        <v>201</v>
      </c>
      <c r="D35" s="55">
        <v>1</v>
      </c>
      <c r="E35" s="55"/>
      <c r="F35" s="55"/>
      <c r="G35" s="55"/>
    </row>
    <row r="36" spans="1:7" x14ac:dyDescent="0.25">
      <c r="A36" s="56" t="s">
        <v>38</v>
      </c>
      <c r="B36" s="56" t="s">
        <v>39</v>
      </c>
      <c r="C36" s="56" t="s">
        <v>202</v>
      </c>
      <c r="D36" s="56">
        <v>3</v>
      </c>
      <c r="E36" s="56"/>
      <c r="F36" s="56"/>
      <c r="G36" s="56"/>
    </row>
    <row r="37" spans="1:7" x14ac:dyDescent="0.25">
      <c r="A37" s="56" t="s">
        <v>38</v>
      </c>
      <c r="B37" s="56" t="s">
        <v>41</v>
      </c>
      <c r="C37" s="56" t="s">
        <v>203</v>
      </c>
      <c r="D37" s="56">
        <v>3</v>
      </c>
      <c r="E37" s="56"/>
      <c r="F37" s="56"/>
      <c r="G37" s="56"/>
    </row>
    <row r="38" spans="1:7" x14ac:dyDescent="0.25">
      <c r="A38" s="56" t="s">
        <v>38</v>
      </c>
      <c r="B38" s="56" t="s">
        <v>41</v>
      </c>
      <c r="C38" s="56" t="s">
        <v>204</v>
      </c>
      <c r="D38" s="56">
        <v>3</v>
      </c>
      <c r="E38" s="56"/>
      <c r="F38" s="56"/>
      <c r="G38" s="56"/>
    </row>
    <row r="39" spans="1:7" x14ac:dyDescent="0.25">
      <c r="A39" s="56" t="s">
        <v>38</v>
      </c>
      <c r="B39" s="56" t="s">
        <v>40</v>
      </c>
      <c r="C39" s="56" t="s">
        <v>205</v>
      </c>
      <c r="D39" s="56">
        <v>10</v>
      </c>
      <c r="E39" s="56"/>
      <c r="F39" s="56"/>
      <c r="G39" s="56"/>
    </row>
    <row r="40" spans="1:7" x14ac:dyDescent="0.25">
      <c r="A40" s="56" t="s">
        <v>38</v>
      </c>
      <c r="B40" s="56" t="s">
        <v>40</v>
      </c>
      <c r="C40" s="56" t="s">
        <v>206</v>
      </c>
      <c r="D40" s="56">
        <v>5</v>
      </c>
      <c r="E40" s="56"/>
      <c r="F40" s="56"/>
      <c r="G40" s="56"/>
    </row>
    <row r="41" spans="1:7" x14ac:dyDescent="0.25">
      <c r="A41" s="56" t="s">
        <v>38</v>
      </c>
      <c r="B41" s="56" t="s">
        <v>41</v>
      </c>
      <c r="C41" s="56" t="s">
        <v>207</v>
      </c>
      <c r="D41" s="56">
        <v>5</v>
      </c>
      <c r="E41" s="56"/>
      <c r="F41" s="56"/>
      <c r="G41" s="56"/>
    </row>
    <row r="42" spans="1:7" x14ac:dyDescent="0.25">
      <c r="A42" s="56" t="s">
        <v>38</v>
      </c>
      <c r="B42" s="56" t="s">
        <v>208</v>
      </c>
      <c r="C42" s="56" t="s">
        <v>209</v>
      </c>
      <c r="D42" s="56">
        <v>1</v>
      </c>
      <c r="E42" s="56"/>
      <c r="F42" s="56"/>
      <c r="G42" s="56"/>
    </row>
    <row r="43" spans="1:7" x14ac:dyDescent="0.25">
      <c r="A43" s="56" t="s">
        <v>38</v>
      </c>
      <c r="B43" s="56" t="s">
        <v>208</v>
      </c>
      <c r="C43" s="56" t="s">
        <v>210</v>
      </c>
      <c r="D43" s="56">
        <v>3</v>
      </c>
      <c r="E43" s="56"/>
      <c r="F43" s="56"/>
      <c r="G43" s="56"/>
    </row>
    <row r="44" spans="1:7" x14ac:dyDescent="0.25">
      <c r="A44" s="56" t="s">
        <v>38</v>
      </c>
      <c r="B44" s="56" t="s">
        <v>208</v>
      </c>
      <c r="C44" s="56" t="s">
        <v>211</v>
      </c>
      <c r="D44" s="56">
        <v>2</v>
      </c>
      <c r="E44" s="56"/>
      <c r="F44" s="56"/>
      <c r="G44" s="56"/>
    </row>
    <row r="45" spans="1:7" x14ac:dyDescent="0.25">
      <c r="A45" s="56" t="s">
        <v>38</v>
      </c>
      <c r="B45" s="56" t="s">
        <v>212</v>
      </c>
      <c r="C45" s="56" t="s">
        <v>213</v>
      </c>
      <c r="D45" s="56">
        <v>5</v>
      </c>
      <c r="E45" s="56"/>
      <c r="F45" s="56"/>
      <c r="G45" s="56"/>
    </row>
  </sheetData>
  <autoFilter ref="A1:G45" xr:uid="{00000000-0009-0000-0000-000000000000}">
    <sortState xmlns:xlrd2="http://schemas.microsoft.com/office/spreadsheetml/2017/richdata2" ref="A2:G45">
      <sortCondition ref="A2:A4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Valkyrie Base Frame BOM 02</vt:lpstr>
      <vt:lpstr>220215 Hardware</vt:lpstr>
      <vt:lpstr>'Valkyrie Base Frame BOM 02'!Print_Area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Roy Berntsen</dc:creator>
  <cp:keywords/>
  <dc:description/>
  <cp:lastModifiedBy>Roy Berntsen</cp:lastModifiedBy>
  <cp:revision/>
  <dcterms:created xsi:type="dcterms:W3CDTF">2021-11-13T13:18:32Z</dcterms:created>
  <dcterms:modified xsi:type="dcterms:W3CDTF">2022-02-15T22:31:53Z</dcterms:modified>
  <cp:category/>
  <cp:contentStatus/>
</cp:coreProperties>
</file>