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iago\workspace\CaosLatas\"/>
    </mc:Choice>
  </mc:AlternateContent>
  <bookViews>
    <workbookView xWindow="0" yWindow="0" windowWidth="20490" windowHeight="7755"/>
  </bookViews>
  <sheets>
    <sheet name="Métricas" sheetId="2" r:id="rId1"/>
  </sheets>
  <calcPr calcId="152511"/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G26" i="2"/>
  <c r="F26" i="2"/>
  <c r="E5" i="2"/>
  <c r="E37" i="2" s="1"/>
  <c r="E9" i="2"/>
  <c r="E38" i="2" s="1"/>
  <c r="E13" i="2"/>
  <c r="E39" i="2" s="1"/>
  <c r="E30" i="2"/>
  <c r="J22" i="2"/>
  <c r="N22" i="2"/>
  <c r="N23" i="2"/>
  <c r="J25" i="2"/>
  <c r="N25" i="2" s="1"/>
  <c r="J19" i="2"/>
  <c r="N19" i="2" s="1"/>
  <c r="J20" i="2"/>
  <c r="N20" i="2" s="1"/>
  <c r="J21" i="2"/>
  <c r="N21" i="2" s="1"/>
  <c r="J23" i="2"/>
  <c r="J18" i="2"/>
  <c r="N18" i="2" s="1"/>
  <c r="N26" i="2" s="1"/>
  <c r="B19" i="2"/>
  <c r="B20" i="2"/>
  <c r="B21" i="2"/>
  <c r="B22" i="2"/>
  <c r="B23" i="2"/>
  <c r="B25" i="2"/>
  <c r="B18" i="2"/>
  <c r="E41" i="2"/>
  <c r="E40" i="2"/>
  <c r="E33" i="2"/>
  <c r="J26" i="2" l="1"/>
  <c r="E42" i="2" s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<sst xmlns="http://schemas.openxmlformats.org/spreadsheetml/2006/main" count="54" uniqueCount="37">
  <si>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</si>
  <si>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</si>
  <si>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</si>
  <si>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</si>
  <si>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</si>
  <si>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</si>
  <si>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</si>
  <si>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</si>
  <si>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</si>
  <si>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</si>
  <si>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</si>
  <si>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</si>
  <si>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</si>
  <si>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</si>
  <si>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</si>
  <si>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</si>
  <si>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</si>
  <si>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</si>
  <si>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</si>
  <si>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</si>
  <si>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</si>
  <si>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</si>
  <si>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</si>
  <si>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</si>
  <si>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</si>
  <si>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</si>
  <si>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</si>
  <si>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</si>
  <si>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</si>
  <si>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</si>
  <si>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</si>
  <si>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</si>
  <si>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</si>
  <si>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</si>
  <si>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Caos Latas</t>
  </si>
  <si>
    <t>clase Hilera, costructor</t>
  </si>
  <si>
    <t>método resolver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</si>
</sst>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5.5555555555555358E-3</c:v>
                </c:pt>
                <c:pt idx="1">
                  <c:v>9.0277777777777457E-3</c:v>
                </c:pt>
                <c:pt idx="2">
                  <c:v>4.8611111111110938E-3</c:v>
                </c:pt>
                <c:pt idx="3">
                  <c:v>0</c:v>
                </c:pt>
                <c:pt idx="4">
                  <c:v>0</c:v>
                </c:pt>
                <c:pt idx="5">
                  <c:v>8.3333333333333037E-3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4" workbookViewId="0">
      <selection activeCell="I19" sqref="I19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 t="s">
        <v>34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6.9444444444444441E-3</v>
      </c>
      <c r="C5" s="2">
        <v>0.60763888888888895</v>
      </c>
      <c r="D5" s="2">
        <v>0.61319444444444449</v>
      </c>
      <c r="E5" s="52">
        <f>IFERROR(IF(OR(ISBLANK(C5),ISBLANK(D5)),"Completar",IF(D5&gt;=C5,D5-C5,"Error")),"Error")</f>
        <v>5.5555555555555358E-3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1.0416666666666666E-2</v>
      </c>
      <c r="C9" s="2">
        <v>0.61319444444444449</v>
      </c>
      <c r="D9" s="2">
        <v>0.62222222222222223</v>
      </c>
      <c r="E9" s="52">
        <f>IFERROR(IF(OR(ISBLANK(C9),ISBLANK(D9)),"Completar",IF(D9&gt;=C9,D9-C9,"Error")),"Error")</f>
        <v>9.0277777777777457E-3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6.9444444444444441E-3</v>
      </c>
      <c r="C13" s="2">
        <v>0.62222222222222223</v>
      </c>
      <c r="D13" s="2">
        <v>0.62708333333333333</v>
      </c>
      <c r="E13" s="52">
        <f>IFERROR(IF(OR(ISBLANK(C13),ISBLANK(D13)),"Completar",IF(D13&gt;=C13,D13-C13,"Error")),"Error")</f>
        <v>4.8611111111110938E-3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 t="s">
        <v>35</v>
      </c>
      <c r="D18" s="79"/>
      <c r="E18" s="80"/>
      <c r="F18" s="3">
        <v>15</v>
      </c>
      <c r="G18" s="4">
        <v>3.472222222222222E-3</v>
      </c>
      <c r="H18" s="5">
        <v>0.62708333333333333</v>
      </c>
      <c r="I18" s="6">
        <v>0.63541666666666663</v>
      </c>
      <c r="J18" s="53">
        <f>IFERROR(IF(OR(ISBLANK(H18),ISBLANK(I18)),"",IF(I18&gt;=H18,I18-H18,"Error")),"Error")</f>
        <v>8.3333333333333037E-3</v>
      </c>
      <c r="K18" s="7">
        <v>0</v>
      </c>
      <c r="L18" s="8">
        <v>0</v>
      </c>
      <c r="M18" s="9"/>
      <c r="N18" s="54">
        <f>IFERROR(IF(OR(J18="",ISBLANK(L18)),"",J18+L18),"Error")</f>
        <v>8.3333333333333037E-3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 t="s">
        <v>36</v>
      </c>
      <c r="D19" s="79"/>
      <c r="E19" s="80"/>
      <c r="F19" s="3">
        <v>25</v>
      </c>
      <c r="G19" s="4">
        <v>1.3888888888888888E-2</v>
      </c>
      <c r="H19" s="5">
        <v>0.63541666666666663</v>
      </c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>
        <f>IF(SUM(F18:F25)=0,"Completar",SUM(F18:F25))</f>
        <v>40</v>
      </c>
      <c r="G26" s="46">
        <f>IF(SUM(G18:G25)=0,"Completar",SUM(G18:G25))</f>
        <v>1.7361111111111112E-2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8.3333333333333037E-3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>
        <f>IF(OR(COUNTIF(N18:N25,"Error")&gt;0,COUNTIF(N18:N25,"Completar")&gt;0),"Error",IF(SUM(N18:N25)=0,"Completar",SUM(N18:N25)))</f>
        <v>8.3333333333333037E-3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5.5555555555555358E-3</v>
      </c>
      <c r="F37" s="58">
        <f>IF(E37="Completar",E37,IFERROR(E37/$E$43,"Error"))</f>
        <v>0.2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9.0277777777777457E-3</v>
      </c>
      <c r="F38" s="58">
        <f>IF(E38="Completar",E38,IFERROR(E38/$E$43,"Error"))</f>
        <v>0.32500000000000001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4.8611111111110938E-3</v>
      </c>
      <c r="F39" s="58">
        <f t="shared" ref="F39" si="3">IF(E39="Completar",E39,IFERROR(E39/$E$43,"Error"))</f>
        <v>0.17499999999999999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8.3333333333333037E-3</v>
      </c>
      <c r="F42" s="58">
        <f>IF(E42="Completar",E42,IFERROR(E42/$E$43,"Completar"))</f>
        <v>0.3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2.7777777777777679E-2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Santiago</cp:lastModifiedBy>
  <dcterms:created xsi:type="dcterms:W3CDTF">2014-04-14T14:00:11Z</dcterms:created>
  <dcterms:modified xsi:type="dcterms:W3CDTF">2016-05-24T19:11:57Z</dcterms:modified>
</cp:coreProperties>
</file>