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2.1 p797 胃癌异质性探究 吴昆\P797 Raw experimental data\DATA\"/>
    </mc:Choice>
  </mc:AlternateContent>
  <xr:revisionPtr revIDLastSave="0" documentId="13_ncr:1_{2E00E10E-6CBC-4407-9008-E9BED99538E5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sult" sheetId="1" r:id="rId1"/>
    <sheet name="raw data" sheetId="2" r:id="rId2"/>
    <sheet name="Invasion" sheetId="3" r:id="rId3"/>
    <sheet name="wound hea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H5" i="4"/>
  <c r="I5" i="4" s="1"/>
  <c r="H4" i="4"/>
  <c r="H3" i="4"/>
  <c r="J2" i="4"/>
  <c r="H7" i="4" s="1"/>
  <c r="I7" i="4" s="1"/>
  <c r="H2" i="4"/>
  <c r="C2" i="4"/>
  <c r="C5" i="4" s="1"/>
  <c r="D5" i="4" s="1"/>
  <c r="E2" i="3"/>
  <c r="C6" i="4" l="1"/>
  <c r="D6" i="4" s="1"/>
  <c r="H6" i="4"/>
  <c r="I6" i="4" s="1"/>
  <c r="C7" i="4"/>
  <c r="D7" i="4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F24" i="1"/>
  <c r="D24" i="1"/>
  <c r="F23" i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G14" i="1"/>
  <c r="G15" i="1" s="1"/>
  <c r="G16" i="1" s="1"/>
  <c r="G17" i="1" s="1"/>
  <c r="G18" i="1" s="1"/>
  <c r="G19" i="1" s="1"/>
  <c r="G32" i="1"/>
  <c r="G33" i="1" s="1"/>
  <c r="G44" i="1"/>
  <c r="G45" i="1" s="1"/>
  <c r="G46" i="1" s="1"/>
  <c r="G47" i="1" s="1"/>
  <c r="G48" i="1" s="1"/>
  <c r="G49" i="1" s="1"/>
  <c r="H49" i="1" s="1"/>
  <c r="I49" i="1" s="1"/>
  <c r="H39" i="1"/>
  <c r="I39" i="1" s="1"/>
  <c r="H5" i="1"/>
  <c r="I5" i="1" s="1"/>
  <c r="H6" i="1"/>
  <c r="I6" i="1" s="1"/>
  <c r="H17" i="1"/>
  <c r="I17" i="1" s="1"/>
  <c r="G26" i="1"/>
  <c r="G27" i="1" s="1"/>
  <c r="G28" i="1" s="1"/>
  <c r="G29" i="1" s="1"/>
  <c r="G30" i="1" s="1"/>
  <c r="G8" i="1"/>
  <c r="G9" i="1" s="1"/>
  <c r="G10" i="1" s="1"/>
  <c r="G11" i="1" s="1"/>
  <c r="G12" i="1" s="1"/>
  <c r="G13" i="1" s="1"/>
  <c r="H13" i="1" s="1"/>
  <c r="I13" i="1" s="1"/>
  <c r="H19" i="1"/>
  <c r="I19" i="1" s="1"/>
  <c r="H27" i="1"/>
  <c r="I27" i="1" s="1"/>
  <c r="G20" i="1"/>
  <c r="G21" i="1" s="1"/>
  <c r="G22" i="1" s="1"/>
  <c r="G23" i="1" s="1"/>
  <c r="H28" i="1"/>
  <c r="I28" i="1" s="1"/>
  <c r="H48" i="1"/>
  <c r="I48" i="1" s="1"/>
  <c r="H3" i="1"/>
  <c r="I3" i="1" s="1"/>
  <c r="H7" i="1"/>
  <c r="I7" i="1" s="1"/>
  <c r="H10" i="1"/>
  <c r="I10" i="1" s="1"/>
  <c r="G38" i="1"/>
  <c r="G39" i="1" s="1"/>
  <c r="G40" i="1" s="1"/>
  <c r="G41" i="1" s="1"/>
  <c r="G42" i="1" s="1"/>
  <c r="G43" i="1" s="1"/>
  <c r="H43" i="1" s="1"/>
  <c r="I43" i="1" s="1"/>
  <c r="H47" i="1" l="1"/>
  <c r="I47" i="1" s="1"/>
  <c r="H32" i="1"/>
  <c r="I32" i="1" s="1"/>
  <c r="H12" i="1"/>
  <c r="I12" i="1" s="1"/>
  <c r="H45" i="1"/>
  <c r="I45" i="1" s="1"/>
  <c r="H29" i="1"/>
  <c r="I29" i="1" s="1"/>
  <c r="H21" i="1"/>
  <c r="I21" i="1" s="1"/>
  <c r="H26" i="1"/>
  <c r="I26" i="1" s="1"/>
  <c r="K5" i="1"/>
  <c r="J5" i="1"/>
  <c r="H42" i="1"/>
  <c r="I42" i="1" s="1"/>
  <c r="H8" i="1"/>
  <c r="I8" i="1" s="1"/>
  <c r="K17" i="1"/>
  <c r="H14" i="1"/>
  <c r="I14" i="1" s="1"/>
  <c r="G24" i="1"/>
  <c r="H23" i="1"/>
  <c r="I23" i="1" s="1"/>
  <c r="J47" i="1"/>
  <c r="K47" i="1"/>
  <c r="H20" i="1"/>
  <c r="I20" i="1" s="1"/>
  <c r="H18" i="1"/>
  <c r="I18" i="1" s="1"/>
  <c r="J17" i="1" s="1"/>
  <c r="H44" i="1"/>
  <c r="I44" i="1" s="1"/>
  <c r="H2" i="1"/>
  <c r="I2" i="1" s="1"/>
  <c r="K26" i="1"/>
  <c r="J26" i="1"/>
  <c r="H11" i="1"/>
  <c r="I11" i="1" s="1"/>
  <c r="H9" i="1"/>
  <c r="I9" i="1" s="1"/>
  <c r="H46" i="1"/>
  <c r="I46" i="1" s="1"/>
  <c r="H16" i="1"/>
  <c r="I16" i="1" s="1"/>
  <c r="H22" i="1"/>
  <c r="I22" i="1" s="1"/>
  <c r="H38" i="1"/>
  <c r="I38" i="1" s="1"/>
  <c r="H15" i="1"/>
  <c r="I15" i="1" s="1"/>
  <c r="H4" i="1"/>
  <c r="I4" i="1" s="1"/>
  <c r="H41" i="1"/>
  <c r="I41" i="1" s="1"/>
  <c r="H40" i="1"/>
  <c r="I40" i="1" s="1"/>
  <c r="H30" i="1"/>
  <c r="I30" i="1" s="1"/>
  <c r="L29" i="1" s="1"/>
  <c r="G31" i="1"/>
  <c r="H31" i="1" s="1"/>
  <c r="I31" i="1" s="1"/>
  <c r="H33" i="1"/>
  <c r="I33" i="1" s="1"/>
  <c r="G34" i="1"/>
  <c r="J29" i="1" l="1"/>
  <c r="G25" i="1"/>
  <c r="H25" i="1" s="1"/>
  <c r="I25" i="1" s="1"/>
  <c r="H24" i="1"/>
  <c r="I24" i="1" s="1"/>
  <c r="K23" i="1" s="1"/>
  <c r="K29" i="1"/>
  <c r="K11" i="1"/>
  <c r="J11" i="1"/>
  <c r="J14" i="1"/>
  <c r="L17" i="1"/>
  <c r="K14" i="1"/>
  <c r="K41" i="1"/>
  <c r="J41" i="1"/>
  <c r="K8" i="1"/>
  <c r="L11" i="1"/>
  <c r="J8" i="1"/>
  <c r="K20" i="1"/>
  <c r="J20" i="1"/>
  <c r="L23" i="1"/>
  <c r="K38" i="1"/>
  <c r="J38" i="1"/>
  <c r="L41" i="1"/>
  <c r="L5" i="1"/>
  <c r="J2" i="1"/>
  <c r="K2" i="1"/>
  <c r="K44" i="1"/>
  <c r="J44" i="1"/>
  <c r="L47" i="1"/>
  <c r="G35" i="1"/>
  <c r="H34" i="1"/>
  <c r="I34" i="1" s="1"/>
  <c r="J32" i="1" s="1"/>
  <c r="G36" i="1" l="1"/>
  <c r="H35" i="1"/>
  <c r="I35" i="1" s="1"/>
  <c r="J23" i="1"/>
  <c r="K32" i="1"/>
  <c r="G37" i="1" l="1"/>
  <c r="H37" i="1" s="1"/>
  <c r="I37" i="1" s="1"/>
  <c r="H36" i="1"/>
  <c r="I36" i="1" s="1"/>
  <c r="J35" i="1" s="1"/>
  <c r="L35" i="1" l="1"/>
  <c r="K35" i="1"/>
</calcChain>
</file>

<file path=xl/sharedStrings.xml><?xml version="1.0" encoding="utf-8"?>
<sst xmlns="http://schemas.openxmlformats.org/spreadsheetml/2006/main" count="347" uniqueCount="96">
  <si>
    <t xml:space="preserve">Cq   </t>
  </si>
  <si>
    <t>Cq Mean</t>
  </si>
  <si>
    <t>target gene</t>
  </si>
  <si>
    <t>expression</t>
  </si>
  <si>
    <t>average</t>
  </si>
  <si>
    <t>p value</t>
  </si>
  <si>
    <t>AGS</t>
    <phoneticPr fontId="1" type="noConversion"/>
  </si>
  <si>
    <t>GAPDH</t>
  </si>
  <si>
    <t>SYK</t>
    <phoneticPr fontId="1" type="noConversion"/>
  </si>
  <si>
    <t>HGC27</t>
    <phoneticPr fontId="1" type="noConversion"/>
  </si>
  <si>
    <t>CD1C</t>
    <phoneticPr fontId="1" type="noConversion"/>
  </si>
  <si>
    <t>PLTP</t>
    <phoneticPr fontId="1" type="noConversion"/>
  </si>
  <si>
    <t>HSPA1A</t>
    <phoneticPr fontId="1" type="noConversion"/>
  </si>
  <si>
    <t>CXCL8</t>
    <phoneticPr fontId="1" type="noConversion"/>
  </si>
  <si>
    <t>CCL22</t>
    <phoneticPr fontId="1" type="noConversion"/>
  </si>
  <si>
    <t>CD74</t>
    <phoneticPr fontId="1" type="noConversion"/>
  </si>
  <si>
    <t>HLA-E</t>
    <phoneticPr fontId="1" type="noConversion"/>
  </si>
  <si>
    <t>A01</t>
  </si>
  <si>
    <t>FAM</t>
  </si>
  <si>
    <t>SYK</t>
  </si>
  <si>
    <t>A02</t>
  </si>
  <si>
    <t>A03</t>
  </si>
  <si>
    <t>A04</t>
  </si>
  <si>
    <t>A05</t>
  </si>
  <si>
    <t>A06</t>
  </si>
  <si>
    <t>A07</t>
  </si>
  <si>
    <t>CD1C</t>
  </si>
  <si>
    <t>A08</t>
  </si>
  <si>
    <t>A09</t>
  </si>
  <si>
    <t>A10</t>
  </si>
  <si>
    <t>A11</t>
  </si>
  <si>
    <t>A12</t>
  </si>
  <si>
    <t>B01</t>
  </si>
  <si>
    <t>PLTP</t>
  </si>
  <si>
    <t>B02</t>
  </si>
  <si>
    <t>B03</t>
  </si>
  <si>
    <t>B04</t>
  </si>
  <si>
    <t>B05</t>
  </si>
  <si>
    <t>B06</t>
  </si>
  <si>
    <t>B07</t>
  </si>
  <si>
    <t>HSPA1A</t>
  </si>
  <si>
    <t>B08</t>
  </si>
  <si>
    <t>B09</t>
  </si>
  <si>
    <t>B10</t>
  </si>
  <si>
    <t>B11</t>
  </si>
  <si>
    <t>B12</t>
  </si>
  <si>
    <t>C01</t>
  </si>
  <si>
    <t>CXCL8</t>
  </si>
  <si>
    <t>C02</t>
  </si>
  <si>
    <t>C03</t>
  </si>
  <si>
    <t>C04</t>
  </si>
  <si>
    <t>C05</t>
  </si>
  <si>
    <t>C06</t>
  </si>
  <si>
    <t>C07</t>
  </si>
  <si>
    <t>CCL22</t>
  </si>
  <si>
    <t>C08</t>
  </si>
  <si>
    <t>C09</t>
  </si>
  <si>
    <t>C10</t>
  </si>
  <si>
    <t>C11</t>
  </si>
  <si>
    <t>C12</t>
  </si>
  <si>
    <t>D01</t>
  </si>
  <si>
    <t>CD74</t>
  </si>
  <si>
    <t>D02</t>
  </si>
  <si>
    <t>D03</t>
  </si>
  <si>
    <t>D04</t>
  </si>
  <si>
    <t>D05</t>
  </si>
  <si>
    <t>D06</t>
  </si>
  <si>
    <t>D07</t>
  </si>
  <si>
    <t>HLA-E</t>
  </si>
  <si>
    <t>D08</t>
  </si>
  <si>
    <t>D09</t>
  </si>
  <si>
    <t>D10</t>
  </si>
  <si>
    <t>D11</t>
  </si>
  <si>
    <t>D12</t>
  </si>
  <si>
    <t>E01</t>
    <phoneticPr fontId="1" type="noConversion"/>
  </si>
  <si>
    <t>E02</t>
  </si>
  <si>
    <t>E03</t>
  </si>
  <si>
    <t>E04</t>
  </si>
  <si>
    <t>E05</t>
  </si>
  <si>
    <t>E06</t>
  </si>
  <si>
    <t>si-NC</t>
    <phoneticPr fontId="1" type="noConversion"/>
  </si>
  <si>
    <t>P</t>
    <phoneticPr fontId="1" type="noConversion"/>
  </si>
  <si>
    <t>Invasion</t>
    <phoneticPr fontId="1" type="noConversion"/>
  </si>
  <si>
    <t>p</t>
    <phoneticPr fontId="1" type="noConversion"/>
  </si>
  <si>
    <t>si-CXCL8</t>
    <phoneticPr fontId="1" type="noConversion"/>
  </si>
  <si>
    <t>blank area</t>
    <phoneticPr fontId="1" type="noConversion"/>
  </si>
  <si>
    <t>Migration rate%</t>
    <phoneticPr fontId="1" type="noConversion"/>
  </si>
  <si>
    <t>Pore</t>
    <phoneticPr fontId="1" type="noConversion"/>
  </si>
  <si>
    <t>channel</t>
    <phoneticPr fontId="1" type="noConversion"/>
  </si>
  <si>
    <t>CT value</t>
    <phoneticPr fontId="1" type="noConversion"/>
  </si>
  <si>
    <t>TM value</t>
    <phoneticPr fontId="1" type="noConversion"/>
  </si>
  <si>
    <t>Target gene</t>
    <phoneticPr fontId="1" type="noConversion"/>
  </si>
  <si>
    <t>Sample Name</t>
    <phoneticPr fontId="1" type="noConversion"/>
  </si>
  <si>
    <t>Steward gene</t>
    <phoneticPr fontId="1" type="noConversion"/>
  </si>
  <si>
    <t>Control sample</t>
    <phoneticPr fontId="1" type="noConversion"/>
  </si>
  <si>
    <t>channel gene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</si>
</sst>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9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workbookViewId="0">
      <selection activeCell="U21" sqref="U21"/>
    </sheetView>
  </sheetViews>
  <sheetFormatPr defaultRowHeight="14" x14ac:dyDescent="0.3"/>
  <sheetData>
    <row r="1" spans="1:13" x14ac:dyDescent="0.3">
      <c r="C1" s="1" t="s">
        <v>0</v>
      </c>
      <c r="D1" s="1" t="s">
        <v>1</v>
      </c>
      <c r="E1" s="2" t="s">
        <v>2</v>
      </c>
      <c r="I1" t="s">
        <v>3</v>
      </c>
      <c r="J1" t="s">
        <v>4</v>
      </c>
      <c r="L1" s="3" t="s">
        <v>5</v>
      </c>
      <c r="M1" s="2"/>
    </row>
    <row r="2" spans="1:13" ht="15.5" x14ac:dyDescent="0.3">
      <c r="A2" s="4" t="s">
        <v>6</v>
      </c>
      <c r="B2" t="s">
        <v>7</v>
      </c>
      <c r="C2" s="2">
        <v>14.44</v>
      </c>
      <c r="D2" s="1">
        <f>AVERAGE(C2:C4)</f>
        <v>14.403333333333331</v>
      </c>
      <c r="E2" s="2">
        <v>28.54</v>
      </c>
      <c r="F2" s="1">
        <f>E2-D2</f>
        <v>14.136666666666668</v>
      </c>
      <c r="G2" s="1">
        <f>AVERAGE(F2:F4)</f>
        <v>14.120000000000003</v>
      </c>
      <c r="H2" s="1">
        <f>F2-G2</f>
        <v>1.6666666666665719E-2</v>
      </c>
      <c r="I2">
        <f>POWER(2,-H2)</f>
        <v>0.98851402035289671</v>
      </c>
      <c r="J2">
        <f>AVERAGE(I2:I4)</f>
        <v>1.000713973678756</v>
      </c>
      <c r="K2">
        <f>STDEV(I2:I4)</f>
        <v>4.6545885388192862E-2</v>
      </c>
      <c r="M2" s="9" t="s">
        <v>8</v>
      </c>
    </row>
    <row r="3" spans="1:13" ht="15.5" x14ac:dyDescent="0.3">
      <c r="A3" s="4" t="s">
        <v>6</v>
      </c>
      <c r="B3" t="s">
        <v>7</v>
      </c>
      <c r="C3" s="2">
        <v>14.36</v>
      </c>
      <c r="D3" s="1">
        <f>AVERAGE(C2:C4)</f>
        <v>14.403333333333331</v>
      </c>
      <c r="E3" s="2">
        <v>28.58</v>
      </c>
      <c r="F3" s="1">
        <f t="shared" ref="F3:F7" si="0">E3-D3</f>
        <v>14.176666666666668</v>
      </c>
      <c r="G3" s="1">
        <f>G2</f>
        <v>14.120000000000003</v>
      </c>
      <c r="H3" s="1">
        <f t="shared" ref="H3:H7" si="1">F3-G3</f>
        <v>5.6666666666664867E-2</v>
      </c>
      <c r="I3">
        <f t="shared" ref="I3:I7" si="2">POWER(2,-H3)</f>
        <v>0.96148305248265442</v>
      </c>
      <c r="M3" s="10"/>
    </row>
    <row r="4" spans="1:13" ht="15.5" x14ac:dyDescent="0.3">
      <c r="A4" s="4" t="s">
        <v>6</v>
      </c>
      <c r="B4" t="s">
        <v>7</v>
      </c>
      <c r="C4" s="2">
        <v>14.41</v>
      </c>
      <c r="D4" s="1">
        <f>AVERAGE(C2:C4)</f>
        <v>14.403333333333331</v>
      </c>
      <c r="E4" s="2">
        <v>28.45</v>
      </c>
      <c r="F4" s="1">
        <f t="shared" si="0"/>
        <v>14.046666666666669</v>
      </c>
      <c r="G4" s="1">
        <f t="shared" ref="G4:G7" si="3">G3</f>
        <v>14.120000000000003</v>
      </c>
      <c r="H4" s="1">
        <f t="shared" si="1"/>
        <v>-7.3333333333334139E-2</v>
      </c>
      <c r="I4">
        <f t="shared" si="2"/>
        <v>1.052144848200717</v>
      </c>
      <c r="M4" s="10"/>
    </row>
    <row r="5" spans="1:13" ht="15.5" x14ac:dyDescent="0.3">
      <c r="A5" s="4" t="s">
        <v>9</v>
      </c>
      <c r="B5" t="s">
        <v>7</v>
      </c>
      <c r="C5" s="2">
        <v>14.08</v>
      </c>
      <c r="D5" s="1">
        <f>AVERAGE(C5:C7)</f>
        <v>14.076666666666668</v>
      </c>
      <c r="E5" s="2">
        <v>30.22</v>
      </c>
      <c r="F5" s="1">
        <f t="shared" si="0"/>
        <v>16.143333333333331</v>
      </c>
      <c r="G5" s="1">
        <f t="shared" si="3"/>
        <v>14.120000000000003</v>
      </c>
      <c r="H5" s="1">
        <f t="shared" si="1"/>
        <v>2.0233333333333281</v>
      </c>
      <c r="I5">
        <f t="shared" si="2"/>
        <v>0.24598916337702892</v>
      </c>
      <c r="J5">
        <f>AVERAGE(I5:I7)</f>
        <v>0.26390462222952032</v>
      </c>
      <c r="K5">
        <f>STDEV(I5:I7)</f>
        <v>2.667967697839322E-2</v>
      </c>
      <c r="L5" s="5">
        <f>IF(_xlfn.F.TEST(I2:I4,I5:I7)&gt;0.05,_xlfn.T.TEST(I2:I4,I5:I7,2,2),_xlfn.T.TEST(I2:I4,I5:I7,2,3))</f>
        <v>1.8521160058677776E-5</v>
      </c>
      <c r="M5" s="10"/>
    </row>
    <row r="6" spans="1:13" ht="15.5" x14ac:dyDescent="0.3">
      <c r="A6" s="4" t="s">
        <v>9</v>
      </c>
      <c r="B6" t="s">
        <v>7</v>
      </c>
      <c r="C6" s="2">
        <v>14.1</v>
      </c>
      <c r="D6" s="1">
        <f>AVERAGE(C5:C7)</f>
        <v>14.076666666666668</v>
      </c>
      <c r="E6" s="2">
        <v>30.19</v>
      </c>
      <c r="F6" s="1">
        <f t="shared" si="0"/>
        <v>16.113333333333333</v>
      </c>
      <c r="G6" s="1">
        <f t="shared" si="3"/>
        <v>14.120000000000003</v>
      </c>
      <c r="H6" s="1">
        <f t="shared" si="1"/>
        <v>1.9933333333333305</v>
      </c>
      <c r="I6">
        <f t="shared" si="2"/>
        <v>0.25115791860051395</v>
      </c>
      <c r="M6" s="10"/>
    </row>
    <row r="7" spans="1:13" ht="15.5" x14ac:dyDescent="0.3">
      <c r="A7" s="4" t="s">
        <v>9</v>
      </c>
      <c r="B7" t="s">
        <v>7</v>
      </c>
      <c r="C7" s="2">
        <v>14.05</v>
      </c>
      <c r="D7" s="1">
        <f>AVERAGE(C5:C7)</f>
        <v>14.076666666666668</v>
      </c>
      <c r="E7" s="2">
        <v>29.96</v>
      </c>
      <c r="F7" s="1">
        <f t="shared" si="0"/>
        <v>15.883333333333333</v>
      </c>
      <c r="G7" s="1">
        <f t="shared" si="3"/>
        <v>14.120000000000003</v>
      </c>
      <c r="H7" s="1">
        <f t="shared" si="1"/>
        <v>1.7633333333333301</v>
      </c>
      <c r="I7">
        <f t="shared" si="2"/>
        <v>0.29456678471101816</v>
      </c>
      <c r="M7" s="10"/>
    </row>
    <row r="8" spans="1:13" ht="15.5" x14ac:dyDescent="0.3">
      <c r="A8" s="4" t="s">
        <v>6</v>
      </c>
      <c r="B8" t="s">
        <v>7</v>
      </c>
      <c r="C8" s="2">
        <v>14.44</v>
      </c>
      <c r="D8" s="1">
        <f>AVERAGE(C8:C10)</f>
        <v>14.403333333333331</v>
      </c>
      <c r="E8" s="2">
        <v>30.16</v>
      </c>
      <c r="F8" s="1">
        <f>E8-D8</f>
        <v>15.756666666666669</v>
      </c>
      <c r="G8" s="1">
        <f>AVERAGE(F8:F10)</f>
        <v>15.793333333333337</v>
      </c>
      <c r="H8" s="1">
        <f>F8-G8</f>
        <v>-3.6666666666667069E-2</v>
      </c>
      <c r="I8">
        <f>POWER(2,-H8)</f>
        <v>1.025741121434018</v>
      </c>
      <c r="J8">
        <f>AVERAGE(I8:I10)</f>
        <v>1.0019063151205321</v>
      </c>
      <c r="K8">
        <f>STDEV(I8:I10)</f>
        <v>7.4828227180702978E-2</v>
      </c>
      <c r="M8" s="9" t="s">
        <v>10</v>
      </c>
    </row>
    <row r="9" spans="1:13" ht="15.5" x14ac:dyDescent="0.3">
      <c r="A9" s="4" t="s">
        <v>6</v>
      </c>
      <c r="B9" t="s">
        <v>7</v>
      </c>
      <c r="C9" s="2">
        <v>14.36</v>
      </c>
      <c r="D9" s="1">
        <f>AVERAGE(C8:C10)</f>
        <v>14.403333333333331</v>
      </c>
      <c r="E9" s="2">
        <v>30.11</v>
      </c>
      <c r="F9" s="1">
        <f t="shared" ref="F9:F13" si="4">E9-D9</f>
        <v>15.706666666666669</v>
      </c>
      <c r="G9" s="1">
        <f>G8</f>
        <v>15.793333333333337</v>
      </c>
      <c r="H9" s="1">
        <f t="shared" ref="H9:H13" si="5">F9-G9</f>
        <v>-8.666666666666778E-2</v>
      </c>
      <c r="I9">
        <f t="shared" ref="I9:I13" si="6">POWER(2,-H9)</f>
        <v>1.0619138039623583</v>
      </c>
      <c r="M9" s="10"/>
    </row>
    <row r="10" spans="1:13" ht="15.5" x14ac:dyDescent="0.3">
      <c r="A10" s="4" t="s">
        <v>6</v>
      </c>
      <c r="B10" t="s">
        <v>7</v>
      </c>
      <c r="C10" s="2">
        <v>14.41</v>
      </c>
      <c r="D10" s="1">
        <f>AVERAGE(C8:C10)</f>
        <v>14.403333333333331</v>
      </c>
      <c r="E10" s="2">
        <v>30.32</v>
      </c>
      <c r="F10" s="1">
        <f t="shared" si="4"/>
        <v>15.91666666666667</v>
      </c>
      <c r="G10" s="1">
        <f t="shared" ref="G10:G13" si="7">G9</f>
        <v>15.793333333333337</v>
      </c>
      <c r="H10" s="1">
        <f t="shared" si="5"/>
        <v>0.12333333333333307</v>
      </c>
      <c r="I10">
        <f t="shared" si="6"/>
        <v>0.9180640199652198</v>
      </c>
      <c r="M10" s="10"/>
    </row>
    <row r="11" spans="1:13" ht="15.5" x14ac:dyDescent="0.3">
      <c r="A11" s="4" t="s">
        <v>9</v>
      </c>
      <c r="B11" t="s">
        <v>7</v>
      </c>
      <c r="C11" s="2">
        <v>14.08</v>
      </c>
      <c r="D11" s="1">
        <f>AVERAGE(C11:C13)</f>
        <v>14.076666666666668</v>
      </c>
      <c r="E11" s="2">
        <v>30.86</v>
      </c>
      <c r="F11" s="1">
        <f t="shared" si="4"/>
        <v>16.783333333333331</v>
      </c>
      <c r="G11" s="1">
        <f t="shared" si="7"/>
        <v>15.793333333333337</v>
      </c>
      <c r="H11" s="1">
        <f t="shared" si="5"/>
        <v>0.98999999999999488</v>
      </c>
      <c r="I11">
        <f t="shared" si="6"/>
        <v>0.50347777502836122</v>
      </c>
      <c r="J11">
        <f>AVERAGE(I11:I13)</f>
        <v>0.59340903627451214</v>
      </c>
      <c r="K11">
        <f>STDEV(I11:I13)</f>
        <v>0.11424972802499155</v>
      </c>
      <c r="L11" s="5">
        <f>IF(_xlfn.F.TEST(I8:I10,I11:I13)&gt;0.05,_xlfn.T.TEST(I8:I10,I11:I13,2,2),_xlfn.T.TEST(I8:I10,I11:I13,2,3))</f>
        <v>6.6033785197462539E-3</v>
      </c>
      <c r="M11" s="10"/>
    </row>
    <row r="12" spans="1:13" ht="15.5" x14ac:dyDescent="0.3">
      <c r="A12" s="4" t="s">
        <v>9</v>
      </c>
      <c r="B12" t="s">
        <v>7</v>
      </c>
      <c r="C12" s="2">
        <v>14.1</v>
      </c>
      <c r="D12" s="1">
        <f>AVERAGE(C11:C13)</f>
        <v>14.076666666666668</v>
      </c>
      <c r="E12" s="2">
        <v>30.34</v>
      </c>
      <c r="F12" s="1">
        <f t="shared" si="4"/>
        <v>16.263333333333332</v>
      </c>
      <c r="G12" s="1">
        <f t="shared" si="7"/>
        <v>15.793333333333337</v>
      </c>
      <c r="H12" s="1">
        <f t="shared" si="5"/>
        <v>0.46999999999999531</v>
      </c>
      <c r="I12">
        <f t="shared" si="6"/>
        <v>0.72196459776125044</v>
      </c>
      <c r="M12" s="10"/>
    </row>
    <row r="13" spans="1:13" ht="15.5" x14ac:dyDescent="0.3">
      <c r="A13" s="4" t="s">
        <v>9</v>
      </c>
      <c r="B13" t="s">
        <v>7</v>
      </c>
      <c r="C13" s="2">
        <v>14.05</v>
      </c>
      <c r="D13" s="1">
        <f>AVERAGE(C11:C13)</f>
        <v>14.076666666666668</v>
      </c>
      <c r="E13" s="2">
        <v>30.72</v>
      </c>
      <c r="F13" s="1">
        <f t="shared" si="4"/>
        <v>16.643333333333331</v>
      </c>
      <c r="G13" s="1">
        <f t="shared" si="7"/>
        <v>15.793333333333337</v>
      </c>
      <c r="H13" s="1">
        <f t="shared" si="5"/>
        <v>0.84999999999999432</v>
      </c>
      <c r="I13">
        <f t="shared" si="6"/>
        <v>0.55478473603392464</v>
      </c>
      <c r="M13" s="10"/>
    </row>
    <row r="14" spans="1:13" ht="15.5" x14ac:dyDescent="0.3">
      <c r="A14" s="4" t="s">
        <v>6</v>
      </c>
      <c r="B14" t="s">
        <v>7</v>
      </c>
      <c r="C14" s="2">
        <v>14.44</v>
      </c>
      <c r="D14" s="1">
        <f>AVERAGE(C14:C16)</f>
        <v>14.403333333333331</v>
      </c>
      <c r="E14" s="2">
        <v>28.46</v>
      </c>
      <c r="F14" s="1">
        <f>E14-D14</f>
        <v>14.05666666666667</v>
      </c>
      <c r="G14" s="1">
        <f>AVERAGE(F14:F16)</f>
        <v>13.926666666666669</v>
      </c>
      <c r="H14" s="1">
        <f>F14-G14</f>
        <v>0.13000000000000078</v>
      </c>
      <c r="I14">
        <f>POWER(2,-H14)</f>
        <v>0.91383145022940004</v>
      </c>
      <c r="J14">
        <f>AVERAGE(I14:I16)</f>
        <v>1.0020381382107191</v>
      </c>
      <c r="K14">
        <f>STDEV(I14:I16)</f>
        <v>7.7159668060676978E-2</v>
      </c>
      <c r="M14" s="9" t="s">
        <v>11</v>
      </c>
    </row>
    <row r="15" spans="1:13" ht="15.5" x14ac:dyDescent="0.3">
      <c r="A15" s="4" t="s">
        <v>6</v>
      </c>
      <c r="B15" t="s">
        <v>7</v>
      </c>
      <c r="C15" s="2">
        <v>14.36</v>
      </c>
      <c r="D15" s="1">
        <f>AVERAGE(C14:C16)</f>
        <v>14.403333333333331</v>
      </c>
      <c r="E15" s="2">
        <v>28.28</v>
      </c>
      <c r="F15" s="1">
        <f t="shared" ref="F15:F19" si="8">E15-D15</f>
        <v>13.87666666666667</v>
      </c>
      <c r="G15" s="1">
        <f>G14</f>
        <v>13.926666666666669</v>
      </c>
      <c r="H15" s="1">
        <f t="shared" ref="H15:H19" si="9">F15-G15</f>
        <v>-4.9999999999998934E-2</v>
      </c>
      <c r="I15">
        <f t="shared" ref="I15:I19" si="10">POWER(2,-H15)</f>
        <v>1.0352649238413767</v>
      </c>
      <c r="M15" s="10"/>
    </row>
    <row r="16" spans="1:13" ht="15.5" x14ac:dyDescent="0.3">
      <c r="A16" s="4" t="s">
        <v>6</v>
      </c>
      <c r="B16" t="s">
        <v>7</v>
      </c>
      <c r="C16" s="2">
        <v>14.41</v>
      </c>
      <c r="D16" s="1">
        <f>AVERAGE(C14:C16)</f>
        <v>14.403333333333331</v>
      </c>
      <c r="E16" s="2">
        <v>28.25</v>
      </c>
      <c r="F16" s="1">
        <f t="shared" si="8"/>
        <v>13.846666666666669</v>
      </c>
      <c r="G16" s="1">
        <f t="shared" ref="G16:G19" si="11">G15</f>
        <v>13.926666666666669</v>
      </c>
      <c r="H16" s="1">
        <f t="shared" si="9"/>
        <v>-8.0000000000000071E-2</v>
      </c>
      <c r="I16">
        <f t="shared" si="10"/>
        <v>1.0570180405613805</v>
      </c>
      <c r="M16" s="10"/>
    </row>
    <row r="17" spans="1:13" ht="15.5" x14ac:dyDescent="0.3">
      <c r="A17" s="4" t="s">
        <v>9</v>
      </c>
      <c r="B17" t="s">
        <v>7</v>
      </c>
      <c r="C17" s="2">
        <v>14.08</v>
      </c>
      <c r="D17" s="1">
        <f>AVERAGE(C17:C19)</f>
        <v>14.076666666666668</v>
      </c>
      <c r="E17" s="2">
        <v>29.98</v>
      </c>
      <c r="F17" s="1">
        <f t="shared" si="8"/>
        <v>15.903333333333332</v>
      </c>
      <c r="G17" s="1">
        <f t="shared" si="11"/>
        <v>13.926666666666669</v>
      </c>
      <c r="H17" s="1">
        <f t="shared" si="9"/>
        <v>1.976666666666663</v>
      </c>
      <c r="I17">
        <f t="shared" si="10"/>
        <v>0.25407623304204785</v>
      </c>
      <c r="J17">
        <f>AVERAGE(I17:I19)</f>
        <v>0.28697583685175482</v>
      </c>
      <c r="K17">
        <f>STDEV(I17:I19)</f>
        <v>9.4186682861185991E-2</v>
      </c>
      <c r="L17" s="5">
        <f>IF(_xlfn.F.TEST(I14:I16,I17:I19)&gt;0.05,_xlfn.T.TEST(I14:I16,I17:I19,2,2),_xlfn.T.TEST(I14:I16,I17:I19,2,3))</f>
        <v>5.260557454019976E-4</v>
      </c>
      <c r="M17" s="10"/>
    </row>
    <row r="18" spans="1:13" ht="15.5" x14ac:dyDescent="0.3">
      <c r="A18" s="4" t="s">
        <v>9</v>
      </c>
      <c r="B18" t="s">
        <v>7</v>
      </c>
      <c r="C18" s="2">
        <v>14.1</v>
      </c>
      <c r="D18" s="1">
        <f>AVERAGE(C17:C19)</f>
        <v>14.076666666666668</v>
      </c>
      <c r="E18" s="2">
        <v>30.23</v>
      </c>
      <c r="F18" s="1">
        <f t="shared" si="8"/>
        <v>16.153333333333332</v>
      </c>
      <c r="G18" s="1">
        <f t="shared" si="11"/>
        <v>13.926666666666669</v>
      </c>
      <c r="H18" s="1">
        <f t="shared" si="9"/>
        <v>2.226666666666663</v>
      </c>
      <c r="I18">
        <f t="shared" si="10"/>
        <v>0.21365179356622543</v>
      </c>
      <c r="M18" s="10"/>
    </row>
    <row r="19" spans="1:13" ht="15.5" x14ac:dyDescent="0.3">
      <c r="A19" s="4" t="s">
        <v>9</v>
      </c>
      <c r="B19" t="s">
        <v>7</v>
      </c>
      <c r="C19" s="2">
        <v>14.05</v>
      </c>
      <c r="D19" s="1">
        <f>AVERAGE(C17:C19)</f>
        <v>14.076666666666668</v>
      </c>
      <c r="E19" s="2">
        <v>29.35</v>
      </c>
      <c r="F19" s="1">
        <f t="shared" si="8"/>
        <v>15.273333333333333</v>
      </c>
      <c r="G19" s="1">
        <f t="shared" si="11"/>
        <v>13.926666666666669</v>
      </c>
      <c r="H19" s="1">
        <f t="shared" si="9"/>
        <v>1.346666666666664</v>
      </c>
      <c r="I19">
        <f t="shared" si="10"/>
        <v>0.39319948394699128</v>
      </c>
      <c r="M19" s="10"/>
    </row>
    <row r="20" spans="1:13" ht="15.5" x14ac:dyDescent="0.3">
      <c r="A20" s="4" t="s">
        <v>6</v>
      </c>
      <c r="B20" t="s">
        <v>7</v>
      </c>
      <c r="C20" s="2">
        <v>14.44</v>
      </c>
      <c r="D20" s="1">
        <f>AVERAGE(C20:C22)</f>
        <v>14.403333333333331</v>
      </c>
      <c r="E20" s="2">
        <v>30.53</v>
      </c>
      <c r="F20" s="1">
        <f>E20-D20</f>
        <v>16.126666666666672</v>
      </c>
      <c r="G20" s="1">
        <f>AVERAGE(F20:F22)</f>
        <v>16.110000000000003</v>
      </c>
      <c r="H20" s="1">
        <f>F20-G20</f>
        <v>1.6666666666669272E-2</v>
      </c>
      <c r="I20">
        <f>POWER(2,-H20)</f>
        <v>0.98851402035289437</v>
      </c>
      <c r="J20">
        <f>AVERAGE(I20:I22)</f>
        <v>1.0055537794998155</v>
      </c>
      <c r="K20">
        <f>STDEV(I20:I22)</f>
        <v>0.13016800977267384</v>
      </c>
      <c r="M20" s="9" t="s">
        <v>12</v>
      </c>
    </row>
    <row r="21" spans="1:13" ht="15.5" x14ac:dyDescent="0.3">
      <c r="A21" s="4" t="s">
        <v>6</v>
      </c>
      <c r="B21" t="s">
        <v>7</v>
      </c>
      <c r="C21" s="2">
        <v>14.36</v>
      </c>
      <c r="D21" s="1">
        <f>AVERAGE(C20:C22)</f>
        <v>14.403333333333331</v>
      </c>
      <c r="E21" s="2">
        <v>30.69</v>
      </c>
      <c r="F21" s="1">
        <f t="shared" ref="F21:F25" si="12">E21-D21</f>
        <v>16.286666666666669</v>
      </c>
      <c r="G21" s="1">
        <f>G20</f>
        <v>16.110000000000003</v>
      </c>
      <c r="H21" s="1">
        <f t="shared" ref="H21:H25" si="13">F21-G21</f>
        <v>0.17666666666666586</v>
      </c>
      <c r="I21">
        <f t="shared" ref="I21:I25" si="14">POWER(2,-H21)</f>
        <v>0.88474483117964664</v>
      </c>
      <c r="M21" s="10"/>
    </row>
    <row r="22" spans="1:13" ht="15.5" x14ac:dyDescent="0.3">
      <c r="A22" s="4" t="s">
        <v>6</v>
      </c>
      <c r="B22" t="s">
        <v>7</v>
      </c>
      <c r="C22" s="2">
        <v>14.41</v>
      </c>
      <c r="D22" s="1">
        <f>AVERAGE(C20:C22)</f>
        <v>14.403333333333331</v>
      </c>
      <c r="E22" s="2">
        <v>30.32</v>
      </c>
      <c r="F22" s="1">
        <f t="shared" si="12"/>
        <v>15.91666666666667</v>
      </c>
      <c r="G22" s="1">
        <f t="shared" ref="G22:G25" si="15">G21</f>
        <v>16.110000000000003</v>
      </c>
      <c r="H22" s="1">
        <f t="shared" si="13"/>
        <v>-0.19333333333333336</v>
      </c>
      <c r="I22">
        <f t="shared" si="14"/>
        <v>1.1434024869669057</v>
      </c>
      <c r="M22" s="10"/>
    </row>
    <row r="23" spans="1:13" ht="15.5" x14ac:dyDescent="0.3">
      <c r="A23" s="4" t="s">
        <v>9</v>
      </c>
      <c r="B23" t="s">
        <v>7</v>
      </c>
      <c r="C23" s="2">
        <v>14.08</v>
      </c>
      <c r="D23" s="1">
        <f>AVERAGE(C23:C25)</f>
        <v>14.076666666666668</v>
      </c>
      <c r="E23" s="2">
        <v>29.24</v>
      </c>
      <c r="F23" s="1">
        <f t="shared" si="12"/>
        <v>15.16333333333333</v>
      </c>
      <c r="G23" s="1">
        <f t="shared" si="15"/>
        <v>16.110000000000003</v>
      </c>
      <c r="H23" s="1">
        <f t="shared" si="13"/>
        <v>-0.94666666666667254</v>
      </c>
      <c r="I23">
        <f t="shared" si="14"/>
        <v>1.9274142367831115</v>
      </c>
      <c r="J23">
        <f>AVERAGE(I23:I25)</f>
        <v>2.0090058063250402</v>
      </c>
      <c r="K23">
        <f>STDEV(I23:I25)</f>
        <v>0.16483579581342617</v>
      </c>
      <c r="L23" s="5">
        <f>IF(_xlfn.F.TEST(I20:I22,I23:I25)&gt;0.05,_xlfn.T.TEST(I20:I22,I23:I25,2,2),_xlfn.T.TEST(I20:I22,I23:I25,2,3))</f>
        <v>1.1639750932290491E-3</v>
      </c>
      <c r="M23" s="10"/>
    </row>
    <row r="24" spans="1:13" ht="15.5" x14ac:dyDescent="0.3">
      <c r="A24" s="4" t="s">
        <v>9</v>
      </c>
      <c r="B24" t="s">
        <v>7</v>
      </c>
      <c r="C24" s="2">
        <v>14.1</v>
      </c>
      <c r="D24" s="1">
        <f>AVERAGE(C23:C25)</f>
        <v>14.076666666666668</v>
      </c>
      <c r="E24" s="2">
        <v>29.05</v>
      </c>
      <c r="F24" s="1">
        <f t="shared" si="12"/>
        <v>14.973333333333333</v>
      </c>
      <c r="G24" s="1">
        <f t="shared" si="15"/>
        <v>16.110000000000003</v>
      </c>
      <c r="H24" s="1">
        <f t="shared" si="13"/>
        <v>-1.1366666666666703</v>
      </c>
      <c r="I24">
        <f t="shared" si="14"/>
        <v>2.1987242267704006</v>
      </c>
      <c r="M24" s="10"/>
    </row>
    <row r="25" spans="1:13" ht="15.5" x14ac:dyDescent="0.3">
      <c r="A25" s="4" t="s">
        <v>9</v>
      </c>
      <c r="B25" t="s">
        <v>7</v>
      </c>
      <c r="C25" s="2">
        <v>14.05</v>
      </c>
      <c r="D25" s="1">
        <f>AVERAGE(C23:C25)</f>
        <v>14.076666666666668</v>
      </c>
      <c r="E25" s="2">
        <v>29.26</v>
      </c>
      <c r="F25" s="1">
        <f t="shared" si="12"/>
        <v>15.183333333333334</v>
      </c>
      <c r="G25" s="1">
        <f t="shared" si="15"/>
        <v>16.110000000000003</v>
      </c>
      <c r="H25" s="1">
        <f t="shared" si="13"/>
        <v>-0.92666666666666941</v>
      </c>
      <c r="I25">
        <f t="shared" si="14"/>
        <v>1.9008789554216077</v>
      </c>
      <c r="M25" s="10"/>
    </row>
    <row r="26" spans="1:13" ht="15.5" x14ac:dyDescent="0.3">
      <c r="A26" s="4" t="s">
        <v>6</v>
      </c>
      <c r="B26" t="s">
        <v>7</v>
      </c>
      <c r="C26" s="2">
        <v>14.44</v>
      </c>
      <c r="D26" s="1">
        <f>AVERAGE(C26:C28)</f>
        <v>14.403333333333331</v>
      </c>
      <c r="E26" s="2">
        <v>23.71</v>
      </c>
      <c r="F26" s="1">
        <f>E26-D26</f>
        <v>9.3066666666666702</v>
      </c>
      <c r="G26" s="1">
        <f>AVERAGE(F26:F28)</f>
        <v>9.2633333333333354</v>
      </c>
      <c r="H26" s="1">
        <f>F26-G26</f>
        <v>4.3333333333334778E-2</v>
      </c>
      <c r="I26">
        <f>POWER(2,-H26)</f>
        <v>0.97041023149353955</v>
      </c>
      <c r="J26">
        <f>AVERAGE(I26:I28)</f>
        <v>1.0002610091098703</v>
      </c>
      <c r="K26">
        <f>STDEV(I26:I28)</f>
        <v>2.7923178216735178E-2</v>
      </c>
      <c r="M26" s="9" t="s">
        <v>13</v>
      </c>
    </row>
    <row r="27" spans="1:13" ht="15.5" x14ac:dyDescent="0.3">
      <c r="A27" s="4" t="s">
        <v>6</v>
      </c>
      <c r="B27" t="s">
        <v>7</v>
      </c>
      <c r="C27" s="2">
        <v>14.36</v>
      </c>
      <c r="D27" s="1">
        <f>AVERAGE(C26:C28)</f>
        <v>14.403333333333331</v>
      </c>
      <c r="E27" s="2">
        <v>23.63</v>
      </c>
      <c r="F27" s="1">
        <f t="shared" ref="F27:F31" si="16">E27-D27</f>
        <v>9.2266666666666683</v>
      </c>
      <c r="G27" s="1">
        <f>G26</f>
        <v>9.2633333333333354</v>
      </c>
      <c r="H27" s="1">
        <f t="shared" ref="H27:H31" si="17">F27-G27</f>
        <v>-3.6666666666667069E-2</v>
      </c>
      <c r="I27">
        <f t="shared" ref="I27:I31" si="18">POWER(2,-H27)</f>
        <v>1.025741121434018</v>
      </c>
      <c r="M27" s="10"/>
    </row>
    <row r="28" spans="1:13" ht="15.5" x14ac:dyDescent="0.3">
      <c r="A28" s="4" t="s">
        <v>6</v>
      </c>
      <c r="B28" t="s">
        <v>7</v>
      </c>
      <c r="C28" s="2">
        <v>14.41</v>
      </c>
      <c r="D28" s="1">
        <f>AVERAGE(C26:C28)</f>
        <v>14.403333333333331</v>
      </c>
      <c r="E28" s="2">
        <v>23.66</v>
      </c>
      <c r="F28" s="1">
        <f t="shared" si="16"/>
        <v>9.2566666666666695</v>
      </c>
      <c r="G28" s="1">
        <f t="shared" ref="G28:G31" si="19">G27</f>
        <v>9.2633333333333354</v>
      </c>
      <c r="H28" s="1">
        <f t="shared" si="17"/>
        <v>-6.6666666666659324E-3</v>
      </c>
      <c r="I28">
        <f t="shared" si="18"/>
        <v>1.0046316744020534</v>
      </c>
      <c r="M28" s="10"/>
    </row>
    <row r="29" spans="1:13" ht="15.5" x14ac:dyDescent="0.3">
      <c r="A29" s="4" t="s">
        <v>9</v>
      </c>
      <c r="B29" t="s">
        <v>7</v>
      </c>
      <c r="C29" s="2">
        <v>14.08</v>
      </c>
      <c r="D29" s="1">
        <f>AVERAGE(C29:C31)</f>
        <v>14.076666666666668</v>
      </c>
      <c r="E29" s="2">
        <v>21.12</v>
      </c>
      <c r="F29" s="1">
        <f t="shared" si="16"/>
        <v>7.043333333333333</v>
      </c>
      <c r="G29" s="1">
        <f t="shared" si="19"/>
        <v>9.2633333333333354</v>
      </c>
      <c r="H29" s="1">
        <f t="shared" si="17"/>
        <v>-2.2200000000000024</v>
      </c>
      <c r="I29">
        <f t="shared" si="18"/>
        <v>4.6589343458738313</v>
      </c>
      <c r="J29">
        <f>AVERAGE(I29:I31)</f>
        <v>4.5746549899221272</v>
      </c>
      <c r="K29">
        <f>STDEV(I29:I31)</f>
        <v>0.11919710315526105</v>
      </c>
      <c r="L29" s="5">
        <f>IF(_xlfn.F.TEST(I26:I28,I29:I31)&gt;0.05,_xlfn.T.TEST(I26:I28,I29:I31,2,2),_xlfn.T.TEST(I26:I28,I29:I31,2,3))</f>
        <v>9.1502938800405603E-7</v>
      </c>
      <c r="M29" s="10"/>
    </row>
    <row r="30" spans="1:13" ht="15.5" x14ac:dyDescent="0.3">
      <c r="A30" s="4" t="s">
        <v>9</v>
      </c>
      <c r="B30" t="s">
        <v>7</v>
      </c>
      <c r="C30" s="2">
        <v>14.1</v>
      </c>
      <c r="D30" s="1">
        <f>AVERAGE(C29:C31)</f>
        <v>14.076666666666668</v>
      </c>
      <c r="E30" s="2">
        <v>21.19</v>
      </c>
      <c r="F30" s="1">
        <f t="shared" si="16"/>
        <v>7.1133333333333333</v>
      </c>
      <c r="G30" s="1">
        <f t="shared" si="19"/>
        <v>9.2633333333333354</v>
      </c>
      <c r="H30" s="1">
        <f t="shared" si="17"/>
        <v>-2.1500000000000021</v>
      </c>
      <c r="I30">
        <f t="shared" si="18"/>
        <v>4.4382778882713865</v>
      </c>
      <c r="M30" s="10"/>
    </row>
    <row r="31" spans="1:13" ht="15.5" x14ac:dyDescent="0.3">
      <c r="A31" s="4" t="s">
        <v>9</v>
      </c>
      <c r="B31" t="s">
        <v>7</v>
      </c>
      <c r="C31" s="2">
        <v>14.05</v>
      </c>
      <c r="D31" s="1">
        <f>AVERAGE(C29:C31)</f>
        <v>14.076666666666668</v>
      </c>
      <c r="E31" s="2">
        <v>21.13</v>
      </c>
      <c r="F31" s="1">
        <f t="shared" si="16"/>
        <v>7.053333333333331</v>
      </c>
      <c r="G31" s="1">
        <f t="shared" si="19"/>
        <v>9.2633333333333354</v>
      </c>
      <c r="H31" s="1">
        <f t="shared" si="17"/>
        <v>-2.2100000000000044</v>
      </c>
      <c r="I31">
        <f t="shared" si="18"/>
        <v>4.6267527356211628</v>
      </c>
      <c r="M31" s="10"/>
    </row>
    <row r="32" spans="1:13" ht="15.5" x14ac:dyDescent="0.3">
      <c r="A32" s="4" t="s">
        <v>6</v>
      </c>
      <c r="B32" t="s">
        <v>7</v>
      </c>
      <c r="C32" s="2">
        <v>14.44</v>
      </c>
      <c r="D32" s="1">
        <f>AVERAGE(C32:C34)</f>
        <v>14.403333333333331</v>
      </c>
      <c r="E32" s="2">
        <v>32.06</v>
      </c>
      <c r="F32" s="1">
        <f>E32-D32</f>
        <v>17.656666666666673</v>
      </c>
      <c r="G32" s="1">
        <f>AVERAGE(F32:F34)</f>
        <v>17.706666666666671</v>
      </c>
      <c r="H32" s="1">
        <f>F32-G32</f>
        <v>-4.9999999999997158E-2</v>
      </c>
      <c r="I32">
        <f>POWER(2,-H32)</f>
        <v>1.0352649238413754</v>
      </c>
      <c r="J32">
        <f>AVERAGE(I32:I34)</f>
        <v>1.0004004175887411</v>
      </c>
      <c r="K32">
        <f>STDEV(I32:I34)</f>
        <v>3.4666031918277433E-2</v>
      </c>
      <c r="M32" s="9" t="s">
        <v>14</v>
      </c>
    </row>
    <row r="33" spans="1:13" ht="15.5" x14ac:dyDescent="0.3">
      <c r="A33" s="4" t="s">
        <v>6</v>
      </c>
      <c r="B33" t="s">
        <v>7</v>
      </c>
      <c r="C33" s="2">
        <v>14.36</v>
      </c>
      <c r="D33" s="1">
        <f>AVERAGE(C32:C34)</f>
        <v>14.403333333333331</v>
      </c>
      <c r="E33" s="2">
        <v>32.11</v>
      </c>
      <c r="F33" s="1">
        <f t="shared" ref="F33:F37" si="20">E33-D33</f>
        <v>17.706666666666671</v>
      </c>
      <c r="G33" s="1">
        <f>G32</f>
        <v>17.706666666666671</v>
      </c>
      <c r="H33" s="1">
        <f t="shared" ref="H33:H37" si="21">F33-G33</f>
        <v>0</v>
      </c>
      <c r="I33">
        <f t="shared" ref="I33:I37" si="22">POWER(2,-H33)</f>
        <v>1</v>
      </c>
      <c r="M33" s="10"/>
    </row>
    <row r="34" spans="1:13" ht="15.5" x14ac:dyDescent="0.3">
      <c r="A34" s="4" t="s">
        <v>6</v>
      </c>
      <c r="B34" t="s">
        <v>7</v>
      </c>
      <c r="C34" s="2">
        <v>14.41</v>
      </c>
      <c r="D34" s="1">
        <f>AVERAGE(C32:C34)</f>
        <v>14.403333333333331</v>
      </c>
      <c r="E34" s="2">
        <v>32.159999999999997</v>
      </c>
      <c r="F34" s="1">
        <f t="shared" si="20"/>
        <v>17.756666666666668</v>
      </c>
      <c r="G34" s="1">
        <f t="shared" ref="G34:G37" si="23">G33</f>
        <v>17.706666666666671</v>
      </c>
      <c r="H34" s="1">
        <f t="shared" si="21"/>
        <v>4.9999999999997158E-2</v>
      </c>
      <c r="I34">
        <f t="shared" si="22"/>
        <v>0.9659363289248476</v>
      </c>
      <c r="M34" s="10"/>
    </row>
    <row r="35" spans="1:13" ht="15.5" x14ac:dyDescent="0.3">
      <c r="A35" s="4" t="s">
        <v>9</v>
      </c>
      <c r="B35" t="s">
        <v>7</v>
      </c>
      <c r="C35" s="2">
        <v>14.08</v>
      </c>
      <c r="D35" s="1">
        <f>AVERAGE(C35:C37)</f>
        <v>14.076666666666668</v>
      </c>
      <c r="E35" s="2">
        <v>31.23</v>
      </c>
      <c r="F35" s="1">
        <f t="shared" si="20"/>
        <v>17.153333333333332</v>
      </c>
      <c r="G35" s="1">
        <f t="shared" si="23"/>
        <v>17.706666666666671</v>
      </c>
      <c r="H35" s="1">
        <f t="shared" si="21"/>
        <v>-0.55333333333333812</v>
      </c>
      <c r="I35">
        <f t="shared" si="22"/>
        <v>1.4674723631111628</v>
      </c>
      <c r="J35">
        <f>AVERAGE(I35:I37)</f>
        <v>1.4511332703988753</v>
      </c>
      <c r="K35">
        <f>STDEV(I35:I37)</f>
        <v>4.7166360780698635E-2</v>
      </c>
      <c r="L35" s="5">
        <f>IF(_xlfn.F.TEST(I32:I34,I35:I37)&gt;0.05,_xlfn.T.TEST(I32:I34,I35:I37,2,2),_xlfn.T.TEST(I32:I34,I35:I37,2,3))</f>
        <v>1.8272745585167245E-4</v>
      </c>
      <c r="M35" s="10"/>
    </row>
    <row r="36" spans="1:13" ht="15.5" x14ac:dyDescent="0.3">
      <c r="A36" s="4" t="s">
        <v>9</v>
      </c>
      <c r="B36" t="s">
        <v>7</v>
      </c>
      <c r="C36" s="2">
        <v>14.1</v>
      </c>
      <c r="D36" s="1">
        <f>AVERAGE(C35:C37)</f>
        <v>14.076666666666668</v>
      </c>
      <c r="E36" s="2">
        <v>31.3</v>
      </c>
      <c r="F36" s="1">
        <f t="shared" si="20"/>
        <v>17.223333333333333</v>
      </c>
      <c r="G36" s="1">
        <f t="shared" si="23"/>
        <v>17.706666666666671</v>
      </c>
      <c r="H36" s="1">
        <f t="shared" si="21"/>
        <v>-0.48333333333333783</v>
      </c>
      <c r="I36">
        <f t="shared" si="22"/>
        <v>1.3979699341790237</v>
      </c>
      <c r="M36" s="10"/>
    </row>
    <row r="37" spans="1:13" ht="15.5" x14ac:dyDescent="0.3">
      <c r="A37" s="4" t="s">
        <v>9</v>
      </c>
      <c r="B37" t="s">
        <v>7</v>
      </c>
      <c r="C37" s="2">
        <v>14.05</v>
      </c>
      <c r="D37" s="1">
        <f>AVERAGE(C35:C37)</f>
        <v>14.076666666666668</v>
      </c>
      <c r="E37" s="2">
        <v>31.21</v>
      </c>
      <c r="F37" s="1">
        <f t="shared" si="20"/>
        <v>17.133333333333333</v>
      </c>
      <c r="G37" s="1">
        <f t="shared" si="23"/>
        <v>17.706666666666671</v>
      </c>
      <c r="H37" s="1">
        <f t="shared" si="21"/>
        <v>-0.57333333333333769</v>
      </c>
      <c r="I37">
        <f t="shared" si="22"/>
        <v>1.4879575139064389</v>
      </c>
      <c r="M37" s="10"/>
    </row>
    <row r="38" spans="1:13" ht="15.5" x14ac:dyDescent="0.3">
      <c r="A38" s="4" t="s">
        <v>6</v>
      </c>
      <c r="B38" t="s">
        <v>7</v>
      </c>
      <c r="C38" s="2">
        <v>14.44</v>
      </c>
      <c r="D38" s="1">
        <f>AVERAGE(C38:C40)</f>
        <v>14.403333333333331</v>
      </c>
      <c r="E38" s="2">
        <v>24.33</v>
      </c>
      <c r="F38" s="1">
        <f>E38-D38</f>
        <v>9.9266666666666676</v>
      </c>
      <c r="G38" s="1">
        <f>AVERAGE(F38:F40)</f>
        <v>9.8600000000000012</v>
      </c>
      <c r="H38" s="1">
        <f>F38-G38</f>
        <v>6.666666666666643E-2</v>
      </c>
      <c r="I38">
        <f>POWER(2,-H38)</f>
        <v>0.95484160391041673</v>
      </c>
      <c r="J38">
        <f>AVERAGE(I38:I40)</f>
        <v>1.0028912357098778</v>
      </c>
      <c r="K38">
        <f>STDEV(I38:I40)</f>
        <v>9.4836857655088716E-2</v>
      </c>
      <c r="M38" s="9" t="s">
        <v>15</v>
      </c>
    </row>
    <row r="39" spans="1:13" ht="15.5" x14ac:dyDescent="0.3">
      <c r="A39" s="4" t="s">
        <v>6</v>
      </c>
      <c r="B39" t="s">
        <v>7</v>
      </c>
      <c r="C39" s="2">
        <v>14.36</v>
      </c>
      <c r="D39" s="1">
        <f>AVERAGE(C38:C40)</f>
        <v>14.403333333333331</v>
      </c>
      <c r="E39" s="2">
        <v>24.35</v>
      </c>
      <c r="F39" s="1">
        <f t="shared" ref="F39:F43" si="24">E39-D39</f>
        <v>9.9466666666666708</v>
      </c>
      <c r="G39" s="1">
        <f>G38</f>
        <v>9.8600000000000012</v>
      </c>
      <c r="H39" s="1">
        <f t="shared" ref="H39:H43" si="25">F39-G39</f>
        <v>8.6666666666669556E-2</v>
      </c>
      <c r="I39">
        <f t="shared" ref="I39:I43" si="26">POWER(2,-H39)</f>
        <v>0.9416960173873451</v>
      </c>
      <c r="M39" s="10"/>
    </row>
    <row r="40" spans="1:13" ht="15.5" x14ac:dyDescent="0.3">
      <c r="A40" s="4" t="s">
        <v>6</v>
      </c>
      <c r="B40" t="s">
        <v>7</v>
      </c>
      <c r="C40" s="2">
        <v>14.41</v>
      </c>
      <c r="D40" s="1">
        <f>AVERAGE(C38:C40)</f>
        <v>14.403333333333331</v>
      </c>
      <c r="E40" s="2">
        <v>24.11</v>
      </c>
      <c r="F40" s="1">
        <f t="shared" si="24"/>
        <v>9.7066666666666688</v>
      </c>
      <c r="G40" s="1">
        <f t="shared" ref="G40:G43" si="27">G39</f>
        <v>9.8600000000000012</v>
      </c>
      <c r="H40" s="1">
        <f t="shared" si="25"/>
        <v>-0.15333333333333243</v>
      </c>
      <c r="I40">
        <f t="shared" si="26"/>
        <v>1.1121360858318716</v>
      </c>
      <c r="M40" s="10"/>
    </row>
    <row r="41" spans="1:13" ht="15.5" x14ac:dyDescent="0.3">
      <c r="A41" s="4" t="s">
        <v>9</v>
      </c>
      <c r="B41" t="s">
        <v>7</v>
      </c>
      <c r="C41" s="2">
        <v>14.08</v>
      </c>
      <c r="D41" s="1">
        <f>AVERAGE(C41:C43)</f>
        <v>14.076666666666668</v>
      </c>
      <c r="E41" s="2">
        <v>22.67</v>
      </c>
      <c r="F41" s="1">
        <f t="shared" si="24"/>
        <v>8.5933333333333337</v>
      </c>
      <c r="G41" s="1">
        <f t="shared" si="27"/>
        <v>9.8600000000000012</v>
      </c>
      <c r="H41" s="1">
        <f t="shared" si="25"/>
        <v>-1.2666666666666675</v>
      </c>
      <c r="I41">
        <f t="shared" si="26"/>
        <v>2.4060500721642346</v>
      </c>
      <c r="J41">
        <f>AVERAGE(I41:I43)</f>
        <v>2.3731905054639877</v>
      </c>
      <c r="K41">
        <f>STDEV(I41:I43)</f>
        <v>4.3325658936352394E-2</v>
      </c>
      <c r="L41" s="5">
        <f>IF(_xlfn.F.TEST(I38:I40,I41:I43)&gt;0.05,_xlfn.T.TEST(I38:I40,I41:I43,2,2),_xlfn.T.TEST(I38:I40,I41:I43,2,3))</f>
        <v>2.2061268387431336E-5</v>
      </c>
      <c r="M41" s="10"/>
    </row>
    <row r="42" spans="1:13" ht="15.5" x14ac:dyDescent="0.3">
      <c r="A42" s="4" t="s">
        <v>9</v>
      </c>
      <c r="B42" t="s">
        <v>7</v>
      </c>
      <c r="C42" s="2">
        <v>14.1</v>
      </c>
      <c r="D42" s="1">
        <f>AVERAGE(C41:C43)</f>
        <v>14.076666666666668</v>
      </c>
      <c r="E42" s="2">
        <v>22.68</v>
      </c>
      <c r="F42" s="1">
        <f t="shared" si="24"/>
        <v>8.6033333333333317</v>
      </c>
      <c r="G42" s="1">
        <f t="shared" si="27"/>
        <v>9.8600000000000012</v>
      </c>
      <c r="H42" s="1">
        <f t="shared" si="25"/>
        <v>-1.2566666666666695</v>
      </c>
      <c r="I42">
        <f t="shared" si="26"/>
        <v>2.3894302703120434</v>
      </c>
      <c r="M42" s="10"/>
    </row>
    <row r="43" spans="1:13" ht="15.5" x14ac:dyDescent="0.3">
      <c r="A43" s="4" t="s">
        <v>9</v>
      </c>
      <c r="B43" t="s">
        <v>7</v>
      </c>
      <c r="C43" s="2">
        <v>14.05</v>
      </c>
      <c r="D43" s="1">
        <f>AVERAGE(C41:C43)</f>
        <v>14.076666666666668</v>
      </c>
      <c r="E43" s="2">
        <v>22.72</v>
      </c>
      <c r="F43" s="1">
        <f t="shared" si="24"/>
        <v>8.6433333333333309</v>
      </c>
      <c r="G43" s="1">
        <f t="shared" si="27"/>
        <v>9.8600000000000012</v>
      </c>
      <c r="H43" s="1">
        <f t="shared" si="25"/>
        <v>-1.2166666666666703</v>
      </c>
      <c r="I43">
        <f t="shared" si="26"/>
        <v>2.3240911739156851</v>
      </c>
      <c r="M43" s="10"/>
    </row>
    <row r="44" spans="1:13" ht="15.5" x14ac:dyDescent="0.3">
      <c r="A44" s="4" t="s">
        <v>6</v>
      </c>
      <c r="B44" t="s">
        <v>7</v>
      </c>
      <c r="C44" s="2">
        <v>14.44</v>
      </c>
      <c r="D44" s="1">
        <f>AVERAGE(C44:C46)</f>
        <v>14.403333333333331</v>
      </c>
      <c r="E44" s="2">
        <v>24.47</v>
      </c>
      <c r="F44" s="1">
        <f>E44-D44</f>
        <v>10.066666666666668</v>
      </c>
      <c r="G44" s="1">
        <f>AVERAGE(F44:F46)</f>
        <v>9.9633333333333365</v>
      </c>
      <c r="H44" s="1">
        <f>F44-G44</f>
        <v>0.10333333333333172</v>
      </c>
      <c r="I44">
        <f>POWER(2,-H44)</f>
        <v>0.93087971609787823</v>
      </c>
      <c r="J44">
        <f>AVERAGE(I44:I46)</f>
        <v>1.0075890374382359</v>
      </c>
      <c r="K44">
        <f>STDEV(I44:I46)</f>
        <v>0.15543105090295375</v>
      </c>
      <c r="M44" s="9" t="s">
        <v>16</v>
      </c>
    </row>
    <row r="45" spans="1:13" ht="15.5" x14ac:dyDescent="0.3">
      <c r="A45" s="4" t="s">
        <v>6</v>
      </c>
      <c r="B45" t="s">
        <v>7</v>
      </c>
      <c r="C45" s="2">
        <v>14.36</v>
      </c>
      <c r="D45" s="1">
        <f>AVERAGE(C44:C46)</f>
        <v>14.403333333333331</v>
      </c>
      <c r="E45" s="2">
        <v>24.12</v>
      </c>
      <c r="F45" s="1">
        <f t="shared" ref="F45:F49" si="28">E45-D45</f>
        <v>9.7166666666666703</v>
      </c>
      <c r="G45" s="1">
        <f>G44</f>
        <v>9.9633333333333365</v>
      </c>
      <c r="H45" s="1">
        <f t="shared" ref="H45:H49" si="29">F45-G45</f>
        <v>-0.24666666666666615</v>
      </c>
      <c r="I45">
        <f t="shared" ref="I45:I49" si="30">POWER(2,-H45)</f>
        <v>1.1864626349084866</v>
      </c>
      <c r="M45" s="10"/>
    </row>
    <row r="46" spans="1:13" ht="15.5" x14ac:dyDescent="0.3">
      <c r="A46" s="4" t="s">
        <v>6</v>
      </c>
      <c r="B46" t="s">
        <v>7</v>
      </c>
      <c r="C46" s="2">
        <v>14.41</v>
      </c>
      <c r="D46" s="1">
        <f>AVERAGE(C44:C46)</f>
        <v>14.403333333333331</v>
      </c>
      <c r="E46" s="2">
        <v>24.51</v>
      </c>
      <c r="F46" s="1">
        <f t="shared" si="28"/>
        <v>10.106666666666671</v>
      </c>
      <c r="G46" s="1">
        <f t="shared" ref="G46:G49" si="31">G45</f>
        <v>9.9633333333333365</v>
      </c>
      <c r="H46" s="1">
        <f t="shared" si="29"/>
        <v>0.14333333333333442</v>
      </c>
      <c r="I46">
        <f t="shared" si="30"/>
        <v>0.90542476130834326</v>
      </c>
      <c r="M46" s="10"/>
    </row>
    <row r="47" spans="1:13" ht="15.5" x14ac:dyDescent="0.3">
      <c r="A47" s="4" t="s">
        <v>9</v>
      </c>
      <c r="B47" t="s">
        <v>7</v>
      </c>
      <c r="C47" s="2">
        <v>14.08</v>
      </c>
      <c r="D47" s="1">
        <f>AVERAGE(C47:C49)</f>
        <v>14.076666666666668</v>
      </c>
      <c r="E47" s="2">
        <v>22.33</v>
      </c>
      <c r="F47" s="1">
        <f t="shared" si="28"/>
        <v>8.2533333333333303</v>
      </c>
      <c r="G47" s="1">
        <f t="shared" si="31"/>
        <v>9.9633333333333365</v>
      </c>
      <c r="H47" s="1">
        <f t="shared" si="29"/>
        <v>-1.7100000000000062</v>
      </c>
      <c r="I47">
        <f t="shared" si="30"/>
        <v>3.2716082342311381</v>
      </c>
      <c r="J47">
        <f>AVERAGE(I47:I49)</f>
        <v>3.6664281670604542</v>
      </c>
      <c r="K47">
        <f>STDEV(I47:I49)</f>
        <v>0.34297134228231674</v>
      </c>
      <c r="L47" s="5">
        <f>IF(_xlfn.F.TEST(I44:I46,I47:I49)&gt;0.05,_xlfn.T.TEST(I44:I46,I47:I49,2,2),_xlfn.T.TEST(I44:I46,I47:I49,2,3))</f>
        <v>2.5663012147721131E-4</v>
      </c>
      <c r="M47" s="10"/>
    </row>
    <row r="48" spans="1:13" ht="15.5" x14ac:dyDescent="0.3">
      <c r="A48" s="4" t="s">
        <v>9</v>
      </c>
      <c r="B48" t="s">
        <v>7</v>
      </c>
      <c r="C48" s="2">
        <v>14.1</v>
      </c>
      <c r="D48" s="1">
        <f>AVERAGE(C47:C49)</f>
        <v>14.076666666666668</v>
      </c>
      <c r="E48" s="2">
        <v>22.08</v>
      </c>
      <c r="F48" s="1">
        <f t="shared" si="28"/>
        <v>8.0033333333333303</v>
      </c>
      <c r="G48" s="1">
        <f t="shared" si="31"/>
        <v>9.9633333333333365</v>
      </c>
      <c r="H48" s="1">
        <f t="shared" si="29"/>
        <v>-1.9600000000000062</v>
      </c>
      <c r="I48">
        <f t="shared" si="30"/>
        <v>3.8906197896491586</v>
      </c>
      <c r="M48" s="10"/>
    </row>
    <row r="49" spans="1:13" ht="15.5" x14ac:dyDescent="0.3">
      <c r="A49" s="4" t="s">
        <v>9</v>
      </c>
      <c r="B49" t="s">
        <v>7</v>
      </c>
      <c r="C49" s="2">
        <v>14.05</v>
      </c>
      <c r="D49" s="1">
        <f>AVERAGE(C47:C49)</f>
        <v>14.076666666666668</v>
      </c>
      <c r="E49" s="2">
        <v>22.1</v>
      </c>
      <c r="F49" s="1">
        <f t="shared" si="28"/>
        <v>8.0233333333333334</v>
      </c>
      <c r="G49" s="1">
        <f t="shared" si="31"/>
        <v>9.9633333333333365</v>
      </c>
      <c r="H49" s="1">
        <f t="shared" si="29"/>
        <v>-1.9400000000000031</v>
      </c>
      <c r="I49">
        <f t="shared" si="30"/>
        <v>3.8370564773010658</v>
      </c>
      <c r="M49" s="10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</sheetData>
  <mergeCells count="8">
    <mergeCell ref="M38:M43"/>
    <mergeCell ref="M44:M49"/>
    <mergeCell ref="M2:M7"/>
    <mergeCell ref="M8:M13"/>
    <mergeCell ref="M14:M19"/>
    <mergeCell ref="M20:M25"/>
    <mergeCell ref="M26:M31"/>
    <mergeCell ref="M32:M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63A5-249E-4D20-9778-92FCC1AB9B6E}">
  <dimension ref="A1:J79"/>
  <sheetViews>
    <sheetView tabSelected="1" workbookViewId="0">
      <selection activeCell="I10" sqref="I10"/>
    </sheetView>
  </sheetViews>
  <sheetFormatPr defaultRowHeight="14" x14ac:dyDescent="0.3"/>
  <sheetData>
    <row r="1" spans="1:10" x14ac:dyDescent="0.3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/>
    </row>
    <row r="2" spans="1:10" ht="15.5" x14ac:dyDescent="0.3">
      <c r="A2" s="2" t="s">
        <v>17</v>
      </c>
      <c r="B2" s="2" t="s">
        <v>18</v>
      </c>
      <c r="C2" s="2">
        <v>28.54</v>
      </c>
      <c r="D2" s="2">
        <v>80.5</v>
      </c>
      <c r="E2" s="2" t="s">
        <v>19</v>
      </c>
      <c r="F2" s="4" t="s">
        <v>6</v>
      </c>
      <c r="G2" s="2"/>
      <c r="H2" s="2"/>
      <c r="I2" s="2"/>
      <c r="J2" s="2"/>
    </row>
    <row r="3" spans="1:10" ht="15.5" x14ac:dyDescent="0.3">
      <c r="A3" s="2" t="s">
        <v>20</v>
      </c>
      <c r="B3" s="2" t="s">
        <v>18</v>
      </c>
      <c r="C3" s="2">
        <v>28.58</v>
      </c>
      <c r="D3" s="2">
        <v>80.5</v>
      </c>
      <c r="E3" s="2" t="s">
        <v>19</v>
      </c>
      <c r="F3" s="4" t="s">
        <v>6</v>
      </c>
      <c r="G3" s="2"/>
      <c r="H3" s="2"/>
      <c r="I3" s="2"/>
      <c r="J3" s="2"/>
    </row>
    <row r="4" spans="1:10" ht="15.5" x14ac:dyDescent="0.3">
      <c r="A4" s="2" t="s">
        <v>21</v>
      </c>
      <c r="B4" s="2" t="s">
        <v>18</v>
      </c>
      <c r="C4" s="2">
        <v>28.45</v>
      </c>
      <c r="D4" s="2">
        <v>80.5</v>
      </c>
      <c r="E4" s="2" t="s">
        <v>19</v>
      </c>
      <c r="F4" s="4" t="s">
        <v>6</v>
      </c>
      <c r="G4" s="2"/>
      <c r="H4" s="2"/>
      <c r="I4" s="2"/>
      <c r="J4" s="2"/>
    </row>
    <row r="5" spans="1:10" ht="15.5" x14ac:dyDescent="0.3">
      <c r="A5" s="2" t="s">
        <v>22</v>
      </c>
      <c r="B5" s="2" t="s">
        <v>18</v>
      </c>
      <c r="C5" s="2">
        <v>30.22</v>
      </c>
      <c r="D5" s="2">
        <v>80.5</v>
      </c>
      <c r="E5" s="2" t="s">
        <v>19</v>
      </c>
      <c r="F5" s="4" t="s">
        <v>9</v>
      </c>
      <c r="G5" s="2"/>
      <c r="H5" s="2"/>
      <c r="I5" s="2"/>
      <c r="J5" s="2"/>
    </row>
    <row r="6" spans="1:10" ht="15.5" x14ac:dyDescent="0.3">
      <c r="A6" s="2" t="s">
        <v>23</v>
      </c>
      <c r="B6" s="2" t="s">
        <v>18</v>
      </c>
      <c r="C6" s="2">
        <v>30.19</v>
      </c>
      <c r="D6" s="2">
        <v>80.5</v>
      </c>
      <c r="E6" s="2" t="s">
        <v>19</v>
      </c>
      <c r="F6" s="4" t="s">
        <v>9</v>
      </c>
      <c r="G6" s="2"/>
      <c r="H6" s="2"/>
      <c r="I6" s="2"/>
      <c r="J6" s="2"/>
    </row>
    <row r="7" spans="1:10" ht="15.5" x14ac:dyDescent="0.3">
      <c r="A7" s="2" t="s">
        <v>24</v>
      </c>
      <c r="B7" s="2" t="s">
        <v>18</v>
      </c>
      <c r="C7" s="2">
        <v>29.96</v>
      </c>
      <c r="D7" s="2">
        <v>80.5</v>
      </c>
      <c r="E7" s="2" t="s">
        <v>19</v>
      </c>
      <c r="F7" s="4" t="s">
        <v>9</v>
      </c>
      <c r="G7" s="2"/>
      <c r="H7" s="2"/>
      <c r="I7" s="2"/>
      <c r="J7" s="2"/>
    </row>
    <row r="8" spans="1:10" ht="15.5" x14ac:dyDescent="0.3">
      <c r="A8" s="2" t="s">
        <v>25</v>
      </c>
      <c r="B8" s="2" t="s">
        <v>18</v>
      </c>
      <c r="C8" s="2">
        <v>30.16</v>
      </c>
      <c r="D8" s="2">
        <v>80.5</v>
      </c>
      <c r="E8" s="2" t="s">
        <v>26</v>
      </c>
      <c r="F8" s="4" t="s">
        <v>6</v>
      </c>
      <c r="G8" s="2"/>
      <c r="H8" s="2"/>
      <c r="I8" s="2"/>
      <c r="J8" s="2"/>
    </row>
    <row r="9" spans="1:10" ht="15.5" x14ac:dyDescent="0.3">
      <c r="A9" s="2" t="s">
        <v>27</v>
      </c>
      <c r="B9" s="2" t="s">
        <v>18</v>
      </c>
      <c r="C9" s="2">
        <v>30.11</v>
      </c>
      <c r="D9" s="2">
        <v>80.5</v>
      </c>
      <c r="E9" s="4" t="s">
        <v>10</v>
      </c>
      <c r="F9" s="4" t="s">
        <v>6</v>
      </c>
      <c r="G9" s="2"/>
      <c r="H9" s="2"/>
      <c r="I9" s="2"/>
      <c r="J9" s="2"/>
    </row>
    <row r="10" spans="1:10" ht="15.5" x14ac:dyDescent="0.3">
      <c r="A10" s="2" t="s">
        <v>28</v>
      </c>
      <c r="B10" s="2" t="s">
        <v>18</v>
      </c>
      <c r="C10" s="2">
        <v>30.32</v>
      </c>
      <c r="D10" s="2">
        <v>80.5</v>
      </c>
      <c r="E10" s="2" t="s">
        <v>26</v>
      </c>
      <c r="F10" s="4" t="s">
        <v>6</v>
      </c>
      <c r="G10" s="2"/>
      <c r="H10" s="2"/>
      <c r="I10" s="2"/>
      <c r="J10" s="2"/>
    </row>
    <row r="11" spans="1:10" ht="15.5" x14ac:dyDescent="0.3">
      <c r="A11" s="2" t="s">
        <v>29</v>
      </c>
      <c r="B11" s="2" t="s">
        <v>18</v>
      </c>
      <c r="C11" s="2">
        <v>30.86</v>
      </c>
      <c r="D11" s="2">
        <v>80.5</v>
      </c>
      <c r="E11" s="4" t="s">
        <v>26</v>
      </c>
      <c r="F11" s="4" t="s">
        <v>9</v>
      </c>
      <c r="G11" s="2"/>
      <c r="H11" s="2"/>
      <c r="I11" s="2"/>
      <c r="J11" s="2"/>
    </row>
    <row r="12" spans="1:10" ht="15.5" x14ac:dyDescent="0.3">
      <c r="A12" s="2" t="s">
        <v>30</v>
      </c>
      <c r="B12" s="2" t="s">
        <v>18</v>
      </c>
      <c r="C12" s="2">
        <v>30.34</v>
      </c>
      <c r="D12" s="2">
        <v>80.5</v>
      </c>
      <c r="E12" s="2" t="s">
        <v>26</v>
      </c>
      <c r="F12" s="4" t="s">
        <v>9</v>
      </c>
      <c r="G12" s="2"/>
      <c r="H12" s="2"/>
      <c r="I12" s="2"/>
      <c r="J12" s="2"/>
    </row>
    <row r="13" spans="1:10" ht="15.5" x14ac:dyDescent="0.3">
      <c r="A13" s="2" t="s">
        <v>31</v>
      </c>
      <c r="B13" s="2" t="s">
        <v>18</v>
      </c>
      <c r="C13" s="2">
        <v>30.72</v>
      </c>
      <c r="D13" s="2">
        <v>80.5</v>
      </c>
      <c r="E13" s="4" t="s">
        <v>26</v>
      </c>
      <c r="F13" s="4" t="s">
        <v>9</v>
      </c>
      <c r="G13" s="2"/>
      <c r="H13" s="2"/>
      <c r="I13" s="2"/>
      <c r="J13" s="2"/>
    </row>
    <row r="14" spans="1:10" ht="15.5" x14ac:dyDescent="0.3">
      <c r="A14" s="2" t="s">
        <v>32</v>
      </c>
      <c r="B14" s="2" t="s">
        <v>18</v>
      </c>
      <c r="C14" s="2">
        <v>28.46</v>
      </c>
      <c r="D14" s="2">
        <v>88.5</v>
      </c>
      <c r="E14" s="2" t="s">
        <v>33</v>
      </c>
      <c r="F14" s="4" t="s">
        <v>6</v>
      </c>
      <c r="G14" s="2"/>
      <c r="H14" s="2"/>
      <c r="I14" s="2"/>
      <c r="J14" s="2"/>
    </row>
    <row r="15" spans="1:10" ht="15.5" x14ac:dyDescent="0.3">
      <c r="A15" s="2" t="s">
        <v>34</v>
      </c>
      <c r="B15" s="2" t="s">
        <v>18</v>
      </c>
      <c r="C15" s="2">
        <v>28.28</v>
      </c>
      <c r="D15" s="2">
        <v>88.5</v>
      </c>
      <c r="E15" s="2" t="s">
        <v>33</v>
      </c>
      <c r="F15" s="4" t="s">
        <v>6</v>
      </c>
      <c r="G15" s="2"/>
      <c r="H15" s="2"/>
      <c r="I15" s="2"/>
      <c r="J15" s="2"/>
    </row>
    <row r="16" spans="1:10" ht="15.5" x14ac:dyDescent="0.3">
      <c r="A16" s="2" t="s">
        <v>35</v>
      </c>
      <c r="B16" s="2" t="s">
        <v>18</v>
      </c>
      <c r="C16" s="2">
        <v>28.25</v>
      </c>
      <c r="D16" s="2">
        <v>88.5</v>
      </c>
      <c r="E16" s="2" t="s">
        <v>33</v>
      </c>
      <c r="F16" s="4" t="s">
        <v>6</v>
      </c>
      <c r="G16" s="2"/>
      <c r="H16" s="2"/>
      <c r="I16" s="2"/>
      <c r="J16" s="2"/>
    </row>
    <row r="17" spans="1:10" ht="15.5" x14ac:dyDescent="0.3">
      <c r="A17" s="2" t="s">
        <v>36</v>
      </c>
      <c r="B17" s="2" t="s">
        <v>18</v>
      </c>
      <c r="C17" s="2">
        <v>29.98</v>
      </c>
      <c r="D17" s="2">
        <v>88.5</v>
      </c>
      <c r="E17" s="2" t="s">
        <v>33</v>
      </c>
      <c r="F17" s="4" t="s">
        <v>9</v>
      </c>
      <c r="G17" s="2"/>
      <c r="H17" s="2"/>
      <c r="I17" s="2"/>
      <c r="J17" s="2"/>
    </row>
    <row r="18" spans="1:10" ht="15.5" x14ac:dyDescent="0.3">
      <c r="A18" s="2" t="s">
        <v>37</v>
      </c>
      <c r="B18" s="2" t="s">
        <v>18</v>
      </c>
      <c r="C18" s="2">
        <v>30.23</v>
      </c>
      <c r="D18" s="2">
        <v>88.5</v>
      </c>
      <c r="E18" s="2" t="s">
        <v>33</v>
      </c>
      <c r="F18" s="4" t="s">
        <v>9</v>
      </c>
      <c r="G18" s="2"/>
      <c r="H18" s="2"/>
      <c r="I18" s="2"/>
      <c r="J18" s="2"/>
    </row>
    <row r="19" spans="1:10" ht="15.5" x14ac:dyDescent="0.3">
      <c r="A19" s="2" t="s">
        <v>38</v>
      </c>
      <c r="B19" s="2" t="s">
        <v>18</v>
      </c>
      <c r="C19" s="2">
        <v>29.35</v>
      </c>
      <c r="D19" s="2">
        <v>88.5</v>
      </c>
      <c r="E19" s="2" t="s">
        <v>33</v>
      </c>
      <c r="F19" s="4" t="s">
        <v>9</v>
      </c>
      <c r="G19" s="2"/>
      <c r="H19" s="2"/>
      <c r="I19" s="2"/>
      <c r="J19" s="2"/>
    </row>
    <row r="20" spans="1:10" ht="15.5" x14ac:dyDescent="0.3">
      <c r="A20" s="2" t="s">
        <v>39</v>
      </c>
      <c r="B20" s="2" t="s">
        <v>18</v>
      </c>
      <c r="C20" s="2">
        <v>30.53</v>
      </c>
      <c r="D20" s="2">
        <v>84</v>
      </c>
      <c r="E20" s="2" t="s">
        <v>40</v>
      </c>
      <c r="F20" s="4" t="s">
        <v>6</v>
      </c>
      <c r="G20" s="2"/>
      <c r="H20" s="2"/>
      <c r="I20" s="2"/>
      <c r="J20" s="2"/>
    </row>
    <row r="21" spans="1:10" ht="15.5" x14ac:dyDescent="0.3">
      <c r="A21" s="2" t="s">
        <v>41</v>
      </c>
      <c r="B21" s="2" t="s">
        <v>18</v>
      </c>
      <c r="C21" s="2">
        <v>30.69</v>
      </c>
      <c r="D21" s="2">
        <v>84</v>
      </c>
      <c r="E21" s="4" t="s">
        <v>12</v>
      </c>
      <c r="F21" s="4" t="s">
        <v>6</v>
      </c>
      <c r="G21" s="2"/>
      <c r="H21" s="2"/>
      <c r="I21" s="2"/>
      <c r="J21" s="2"/>
    </row>
    <row r="22" spans="1:10" ht="15.5" x14ac:dyDescent="0.3">
      <c r="A22" s="2" t="s">
        <v>42</v>
      </c>
      <c r="B22" s="2" t="s">
        <v>18</v>
      </c>
      <c r="C22" s="2">
        <v>30.32</v>
      </c>
      <c r="D22" s="2">
        <v>84</v>
      </c>
      <c r="E22" s="2" t="s">
        <v>40</v>
      </c>
      <c r="F22" s="4" t="s">
        <v>6</v>
      </c>
      <c r="G22" s="2"/>
      <c r="H22" s="2"/>
      <c r="I22" s="2"/>
      <c r="J22" s="2"/>
    </row>
    <row r="23" spans="1:10" ht="15.5" x14ac:dyDescent="0.3">
      <c r="A23" s="2" t="s">
        <v>43</v>
      </c>
      <c r="B23" s="2" t="s">
        <v>18</v>
      </c>
      <c r="C23" s="2">
        <v>29.24</v>
      </c>
      <c r="D23" s="2">
        <v>83.5</v>
      </c>
      <c r="E23" s="4" t="s">
        <v>40</v>
      </c>
      <c r="F23" s="4" t="s">
        <v>9</v>
      </c>
      <c r="G23" s="2"/>
      <c r="H23" s="2"/>
      <c r="I23" s="2"/>
      <c r="J23" s="2"/>
    </row>
    <row r="24" spans="1:10" ht="15.5" x14ac:dyDescent="0.3">
      <c r="A24" s="2" t="s">
        <v>44</v>
      </c>
      <c r="B24" s="2" t="s">
        <v>18</v>
      </c>
      <c r="C24" s="2">
        <v>29.05</v>
      </c>
      <c r="D24" s="2">
        <v>84</v>
      </c>
      <c r="E24" s="2" t="s">
        <v>40</v>
      </c>
      <c r="F24" s="4" t="s">
        <v>9</v>
      </c>
      <c r="G24" s="2"/>
      <c r="H24" s="2"/>
      <c r="I24" s="2"/>
      <c r="J24" s="2"/>
    </row>
    <row r="25" spans="1:10" ht="15.5" x14ac:dyDescent="0.3">
      <c r="A25" s="2" t="s">
        <v>45</v>
      </c>
      <c r="B25" s="2" t="s">
        <v>18</v>
      </c>
      <c r="C25" s="2">
        <v>29.26</v>
      </c>
      <c r="D25" s="2">
        <v>84</v>
      </c>
      <c r="E25" s="4" t="s">
        <v>40</v>
      </c>
      <c r="F25" s="4" t="s">
        <v>9</v>
      </c>
      <c r="G25" s="2"/>
      <c r="H25" s="2"/>
      <c r="I25" s="2"/>
      <c r="J25" s="2"/>
    </row>
    <row r="26" spans="1:10" ht="15.5" x14ac:dyDescent="0.3">
      <c r="A26" s="2" t="s">
        <v>46</v>
      </c>
      <c r="B26" s="2" t="s">
        <v>18</v>
      </c>
      <c r="C26" s="2">
        <v>23.71</v>
      </c>
      <c r="D26" s="2">
        <v>80.5</v>
      </c>
      <c r="E26" s="2" t="s">
        <v>47</v>
      </c>
      <c r="F26" s="4" t="s">
        <v>6</v>
      </c>
      <c r="G26" s="2"/>
      <c r="H26" s="2"/>
      <c r="I26" s="2"/>
      <c r="J26" s="2"/>
    </row>
    <row r="27" spans="1:10" ht="15.5" x14ac:dyDescent="0.3">
      <c r="A27" s="2" t="s">
        <v>48</v>
      </c>
      <c r="B27" s="2" t="s">
        <v>18</v>
      </c>
      <c r="C27" s="2">
        <v>23.63</v>
      </c>
      <c r="D27" s="2">
        <v>80.5</v>
      </c>
      <c r="E27" s="2" t="s">
        <v>47</v>
      </c>
      <c r="F27" s="4" t="s">
        <v>6</v>
      </c>
      <c r="G27" s="2"/>
      <c r="H27" s="2"/>
      <c r="I27" s="2"/>
      <c r="J27" s="2"/>
    </row>
    <row r="28" spans="1:10" ht="15.5" x14ac:dyDescent="0.3">
      <c r="A28" s="2" t="s">
        <v>49</v>
      </c>
      <c r="B28" s="2" t="s">
        <v>18</v>
      </c>
      <c r="C28" s="2">
        <v>23.66</v>
      </c>
      <c r="D28" s="2">
        <v>80.5</v>
      </c>
      <c r="E28" s="2" t="s">
        <v>47</v>
      </c>
      <c r="F28" s="4" t="s">
        <v>6</v>
      </c>
      <c r="G28" s="2"/>
      <c r="H28" s="2"/>
      <c r="I28" s="2"/>
      <c r="J28" s="2"/>
    </row>
    <row r="29" spans="1:10" ht="15.5" x14ac:dyDescent="0.3">
      <c r="A29" s="2" t="s">
        <v>50</v>
      </c>
      <c r="B29" s="2" t="s">
        <v>18</v>
      </c>
      <c r="C29" s="2">
        <v>21.12</v>
      </c>
      <c r="D29" s="2">
        <v>80.5</v>
      </c>
      <c r="E29" s="2" t="s">
        <v>47</v>
      </c>
      <c r="F29" s="4" t="s">
        <v>9</v>
      </c>
      <c r="G29" s="2"/>
      <c r="H29" s="2"/>
      <c r="I29" s="2"/>
      <c r="J29" s="2"/>
    </row>
    <row r="30" spans="1:10" ht="15.5" x14ac:dyDescent="0.3">
      <c r="A30" s="2" t="s">
        <v>51</v>
      </c>
      <c r="B30" s="2" t="s">
        <v>18</v>
      </c>
      <c r="C30" s="2">
        <v>21.19</v>
      </c>
      <c r="D30" s="2">
        <v>80.5</v>
      </c>
      <c r="E30" s="2" t="s">
        <v>47</v>
      </c>
      <c r="F30" s="4" t="s">
        <v>9</v>
      </c>
      <c r="G30" s="2"/>
      <c r="H30" s="2"/>
      <c r="I30" s="2"/>
      <c r="J30" s="2"/>
    </row>
    <row r="31" spans="1:10" ht="15.5" x14ac:dyDescent="0.3">
      <c r="A31" s="2" t="s">
        <v>52</v>
      </c>
      <c r="B31" s="2" t="s">
        <v>18</v>
      </c>
      <c r="C31" s="2">
        <v>21.13</v>
      </c>
      <c r="D31" s="2">
        <v>80.5</v>
      </c>
      <c r="E31" s="2" t="s">
        <v>47</v>
      </c>
      <c r="F31" s="4" t="s">
        <v>9</v>
      </c>
      <c r="G31" s="2"/>
      <c r="H31" s="2"/>
      <c r="I31" s="2"/>
      <c r="J31" s="2"/>
    </row>
    <row r="32" spans="1:10" ht="15.5" x14ac:dyDescent="0.3">
      <c r="A32" s="2" t="s">
        <v>53</v>
      </c>
      <c r="B32" s="2" t="s">
        <v>18</v>
      </c>
      <c r="C32" s="2">
        <v>32.06</v>
      </c>
      <c r="D32" s="2">
        <v>86</v>
      </c>
      <c r="E32" s="2" t="s">
        <v>54</v>
      </c>
      <c r="F32" s="4" t="s">
        <v>6</v>
      </c>
      <c r="G32" s="2"/>
      <c r="H32" s="2"/>
      <c r="I32" s="2"/>
      <c r="J32" s="2"/>
    </row>
    <row r="33" spans="1:10" ht="15.5" x14ac:dyDescent="0.3">
      <c r="A33" s="2" t="s">
        <v>55</v>
      </c>
      <c r="B33" s="2" t="s">
        <v>18</v>
      </c>
      <c r="C33" s="2">
        <v>32.11</v>
      </c>
      <c r="D33" s="2">
        <v>86</v>
      </c>
      <c r="E33" s="2" t="s">
        <v>54</v>
      </c>
      <c r="F33" s="4" t="s">
        <v>6</v>
      </c>
      <c r="G33" s="2"/>
      <c r="H33" s="2"/>
      <c r="I33" s="2"/>
      <c r="J33" s="2"/>
    </row>
    <row r="34" spans="1:10" ht="15.5" x14ac:dyDescent="0.3">
      <c r="A34" s="2" t="s">
        <v>56</v>
      </c>
      <c r="B34" s="2" t="s">
        <v>18</v>
      </c>
      <c r="C34" s="2">
        <v>32.159999999999997</v>
      </c>
      <c r="D34" s="2">
        <v>85.5</v>
      </c>
      <c r="E34" s="2" t="s">
        <v>54</v>
      </c>
      <c r="F34" s="4" t="s">
        <v>6</v>
      </c>
      <c r="G34" s="2"/>
      <c r="H34" s="2"/>
      <c r="I34" s="2"/>
      <c r="J34" s="2"/>
    </row>
    <row r="35" spans="1:10" ht="15.5" x14ac:dyDescent="0.3">
      <c r="A35" s="2" t="s">
        <v>57</v>
      </c>
      <c r="B35" s="2" t="s">
        <v>18</v>
      </c>
      <c r="C35" s="2">
        <v>31.23</v>
      </c>
      <c r="D35" s="2">
        <v>85.5</v>
      </c>
      <c r="E35" s="2" t="s">
        <v>54</v>
      </c>
      <c r="F35" s="4" t="s">
        <v>9</v>
      </c>
      <c r="G35" s="2"/>
      <c r="H35" s="2"/>
      <c r="I35" s="2"/>
      <c r="J35" s="2"/>
    </row>
    <row r="36" spans="1:10" ht="15.5" x14ac:dyDescent="0.3">
      <c r="A36" s="2" t="s">
        <v>58</v>
      </c>
      <c r="B36" s="2" t="s">
        <v>18</v>
      </c>
      <c r="C36" s="2">
        <v>31.3</v>
      </c>
      <c r="D36" s="2">
        <v>85.5</v>
      </c>
      <c r="E36" s="2" t="s">
        <v>54</v>
      </c>
      <c r="F36" s="4" t="s">
        <v>9</v>
      </c>
      <c r="G36" s="2"/>
      <c r="H36" s="2"/>
      <c r="I36" s="2"/>
      <c r="J36" s="2"/>
    </row>
    <row r="37" spans="1:10" ht="15.5" x14ac:dyDescent="0.3">
      <c r="A37" s="2" t="s">
        <v>59</v>
      </c>
      <c r="B37" s="2" t="s">
        <v>18</v>
      </c>
      <c r="C37" s="2">
        <v>31.21</v>
      </c>
      <c r="D37" s="2">
        <v>86</v>
      </c>
      <c r="E37" s="2" t="s">
        <v>54</v>
      </c>
      <c r="F37" s="4" t="s">
        <v>9</v>
      </c>
      <c r="G37" s="2"/>
      <c r="H37" s="2"/>
      <c r="I37" s="2"/>
      <c r="J37" s="2"/>
    </row>
    <row r="38" spans="1:10" ht="15.5" x14ac:dyDescent="0.3">
      <c r="A38" s="2" t="s">
        <v>60</v>
      </c>
      <c r="B38" s="2" t="s">
        <v>18</v>
      </c>
      <c r="C38" s="2">
        <v>24.33</v>
      </c>
      <c r="D38" s="2">
        <v>86.5</v>
      </c>
      <c r="E38" s="2" t="s">
        <v>61</v>
      </c>
      <c r="F38" s="4" t="s">
        <v>6</v>
      </c>
      <c r="G38" s="2"/>
      <c r="H38" s="2"/>
      <c r="I38" s="2"/>
      <c r="J38" s="2"/>
    </row>
    <row r="39" spans="1:10" ht="15.5" x14ac:dyDescent="0.3">
      <c r="A39" s="2" t="s">
        <v>62</v>
      </c>
      <c r="B39" s="2" t="s">
        <v>18</v>
      </c>
      <c r="C39" s="2">
        <v>24.35</v>
      </c>
      <c r="D39" s="2">
        <v>86.5</v>
      </c>
      <c r="E39" s="2" t="s">
        <v>61</v>
      </c>
      <c r="F39" s="4" t="s">
        <v>6</v>
      </c>
      <c r="G39" s="2"/>
      <c r="H39" s="2"/>
      <c r="I39" s="2"/>
      <c r="J39" s="2"/>
    </row>
    <row r="40" spans="1:10" ht="15.5" x14ac:dyDescent="0.3">
      <c r="A40" s="2" t="s">
        <v>63</v>
      </c>
      <c r="B40" s="2" t="s">
        <v>18</v>
      </c>
      <c r="C40" s="2">
        <v>24.11</v>
      </c>
      <c r="D40" s="2">
        <v>86.5</v>
      </c>
      <c r="E40" s="2" t="s">
        <v>61</v>
      </c>
      <c r="F40" s="4" t="s">
        <v>6</v>
      </c>
      <c r="G40" s="2"/>
      <c r="H40" s="2"/>
      <c r="I40" s="2"/>
      <c r="J40" s="2"/>
    </row>
    <row r="41" spans="1:10" ht="15.5" x14ac:dyDescent="0.3">
      <c r="A41" s="2" t="s">
        <v>64</v>
      </c>
      <c r="B41" s="2" t="s">
        <v>18</v>
      </c>
      <c r="C41" s="2">
        <v>22.67</v>
      </c>
      <c r="D41" s="2">
        <v>87.5</v>
      </c>
      <c r="E41" s="2" t="s">
        <v>61</v>
      </c>
      <c r="F41" s="4" t="s">
        <v>9</v>
      </c>
      <c r="G41" s="2"/>
      <c r="H41" s="2"/>
      <c r="I41" s="2"/>
      <c r="J41" s="2"/>
    </row>
    <row r="42" spans="1:10" ht="15.5" x14ac:dyDescent="0.3">
      <c r="A42" s="2" t="s">
        <v>65</v>
      </c>
      <c r="B42" s="2" t="s">
        <v>18</v>
      </c>
      <c r="C42" s="2">
        <v>22.68</v>
      </c>
      <c r="D42" s="2">
        <v>87.5</v>
      </c>
      <c r="E42" s="2" t="s">
        <v>61</v>
      </c>
      <c r="F42" s="4" t="s">
        <v>9</v>
      </c>
      <c r="G42" s="2"/>
      <c r="H42" s="2"/>
      <c r="I42" s="2"/>
      <c r="J42" s="2"/>
    </row>
    <row r="43" spans="1:10" ht="15.5" x14ac:dyDescent="0.3">
      <c r="A43" s="2" t="s">
        <v>66</v>
      </c>
      <c r="B43" s="2" t="s">
        <v>18</v>
      </c>
      <c r="C43" s="2">
        <v>22.72</v>
      </c>
      <c r="D43" s="2">
        <v>87.5</v>
      </c>
      <c r="E43" s="2" t="s">
        <v>61</v>
      </c>
      <c r="F43" s="4" t="s">
        <v>9</v>
      </c>
      <c r="G43" s="2"/>
      <c r="H43" s="2"/>
      <c r="I43" s="2"/>
      <c r="J43" s="2"/>
    </row>
    <row r="44" spans="1:10" ht="15.5" x14ac:dyDescent="0.3">
      <c r="A44" s="2" t="s">
        <v>67</v>
      </c>
      <c r="B44" s="2" t="s">
        <v>18</v>
      </c>
      <c r="C44" s="2">
        <v>24.47</v>
      </c>
      <c r="D44" s="2">
        <v>87.5</v>
      </c>
      <c r="E44" s="2" t="s">
        <v>68</v>
      </c>
      <c r="F44" s="4" t="s">
        <v>6</v>
      </c>
      <c r="G44" s="2"/>
      <c r="H44" s="2"/>
      <c r="I44" s="2"/>
      <c r="J44" s="2"/>
    </row>
    <row r="45" spans="1:10" ht="15.5" x14ac:dyDescent="0.3">
      <c r="A45" s="2" t="s">
        <v>69</v>
      </c>
      <c r="B45" s="2" t="s">
        <v>18</v>
      </c>
      <c r="C45" s="2">
        <v>24.12</v>
      </c>
      <c r="D45" s="2">
        <v>87</v>
      </c>
      <c r="E45" s="2" t="s">
        <v>68</v>
      </c>
      <c r="F45" s="4" t="s">
        <v>6</v>
      </c>
      <c r="G45" s="2"/>
      <c r="H45" s="2"/>
      <c r="I45" s="2"/>
      <c r="J45" s="2"/>
    </row>
    <row r="46" spans="1:10" ht="15.5" x14ac:dyDescent="0.3">
      <c r="A46" s="2" t="s">
        <v>70</v>
      </c>
      <c r="B46" s="2" t="s">
        <v>18</v>
      </c>
      <c r="C46" s="2">
        <v>24.51</v>
      </c>
      <c r="D46" s="2">
        <v>87.5</v>
      </c>
      <c r="E46" s="2" t="s">
        <v>68</v>
      </c>
      <c r="F46" s="4" t="s">
        <v>6</v>
      </c>
      <c r="G46" s="2"/>
      <c r="H46" s="2"/>
      <c r="I46" s="2"/>
      <c r="J46" s="2"/>
    </row>
    <row r="47" spans="1:10" ht="15.5" x14ac:dyDescent="0.3">
      <c r="A47" s="2" t="s">
        <v>71</v>
      </c>
      <c r="B47" s="2" t="s">
        <v>18</v>
      </c>
      <c r="C47" s="2">
        <v>22.33</v>
      </c>
      <c r="D47" s="2">
        <v>87</v>
      </c>
      <c r="E47" s="2" t="s">
        <v>68</v>
      </c>
      <c r="F47" s="4" t="s">
        <v>9</v>
      </c>
      <c r="G47" s="2"/>
      <c r="H47" s="2"/>
      <c r="I47" s="2"/>
      <c r="J47" s="2"/>
    </row>
    <row r="48" spans="1:10" ht="15.5" x14ac:dyDescent="0.3">
      <c r="A48" s="2" t="s">
        <v>72</v>
      </c>
      <c r="B48" s="2" t="s">
        <v>18</v>
      </c>
      <c r="C48" s="2">
        <v>22.08</v>
      </c>
      <c r="D48" s="2">
        <v>87.5</v>
      </c>
      <c r="E48" s="2" t="s">
        <v>68</v>
      </c>
      <c r="F48" s="4" t="s">
        <v>9</v>
      </c>
      <c r="G48" s="2"/>
      <c r="H48" s="2"/>
      <c r="I48" s="2"/>
      <c r="J48" s="2"/>
    </row>
    <row r="49" spans="1:10" ht="15.5" x14ac:dyDescent="0.3">
      <c r="A49" s="2" t="s">
        <v>73</v>
      </c>
      <c r="B49" s="2" t="s">
        <v>18</v>
      </c>
      <c r="C49" s="2">
        <v>22.1</v>
      </c>
      <c r="D49" s="2">
        <v>87.5</v>
      </c>
      <c r="E49" s="2" t="s">
        <v>68</v>
      </c>
      <c r="F49" s="4" t="s">
        <v>9</v>
      </c>
      <c r="G49" s="2"/>
      <c r="H49" s="2"/>
      <c r="I49" s="2"/>
      <c r="J49" s="2"/>
    </row>
    <row r="50" spans="1:10" ht="15.5" x14ac:dyDescent="0.3">
      <c r="A50" s="4" t="s">
        <v>74</v>
      </c>
      <c r="B50" s="2" t="s">
        <v>18</v>
      </c>
      <c r="C50" s="2">
        <v>14.44</v>
      </c>
      <c r="D50" s="2">
        <v>86.5</v>
      </c>
      <c r="E50" s="2" t="s">
        <v>7</v>
      </c>
      <c r="F50" s="4" t="s">
        <v>6</v>
      </c>
      <c r="G50" s="2"/>
      <c r="H50" s="2"/>
      <c r="I50" s="2"/>
      <c r="J50" s="2"/>
    </row>
    <row r="51" spans="1:10" ht="15.5" x14ac:dyDescent="0.3">
      <c r="A51" s="4" t="s">
        <v>75</v>
      </c>
      <c r="B51" s="2" t="s">
        <v>18</v>
      </c>
      <c r="C51" s="2">
        <v>14.36</v>
      </c>
      <c r="D51" s="2">
        <v>86.5</v>
      </c>
      <c r="E51" s="2" t="s">
        <v>7</v>
      </c>
      <c r="F51" s="4" t="s">
        <v>6</v>
      </c>
      <c r="G51" s="2"/>
      <c r="H51" s="2"/>
      <c r="I51" s="2"/>
      <c r="J51" s="2"/>
    </row>
    <row r="52" spans="1:10" ht="15.5" x14ac:dyDescent="0.3">
      <c r="A52" s="4" t="s">
        <v>76</v>
      </c>
      <c r="B52" s="2" t="s">
        <v>18</v>
      </c>
      <c r="C52" s="2">
        <v>14.41</v>
      </c>
      <c r="D52" s="2">
        <v>86.5</v>
      </c>
      <c r="E52" s="2" t="s">
        <v>7</v>
      </c>
      <c r="F52" s="4" t="s">
        <v>6</v>
      </c>
      <c r="G52" s="2"/>
      <c r="H52" s="2"/>
      <c r="I52" s="2"/>
      <c r="J52" s="2"/>
    </row>
    <row r="53" spans="1:10" ht="15.5" x14ac:dyDescent="0.3">
      <c r="A53" s="4" t="s">
        <v>77</v>
      </c>
      <c r="B53" s="2" t="s">
        <v>18</v>
      </c>
      <c r="C53" s="2">
        <v>14.08</v>
      </c>
      <c r="D53" s="2">
        <v>85.5</v>
      </c>
      <c r="E53" s="2" t="s">
        <v>7</v>
      </c>
      <c r="F53" s="4" t="s">
        <v>9</v>
      </c>
      <c r="G53" s="2"/>
      <c r="H53" s="2"/>
      <c r="I53" s="2"/>
      <c r="J53" s="2"/>
    </row>
    <row r="54" spans="1:10" ht="15.5" x14ac:dyDescent="0.3">
      <c r="A54" s="4" t="s">
        <v>78</v>
      </c>
      <c r="B54" s="2" t="s">
        <v>18</v>
      </c>
      <c r="C54" s="2">
        <v>14.1</v>
      </c>
      <c r="D54" s="2">
        <v>85.5</v>
      </c>
      <c r="E54" s="2" t="s">
        <v>7</v>
      </c>
      <c r="F54" s="4" t="s">
        <v>9</v>
      </c>
      <c r="G54" s="2"/>
      <c r="H54" s="2"/>
      <c r="I54" s="2"/>
      <c r="J54" s="2"/>
    </row>
    <row r="55" spans="1:10" ht="15.5" x14ac:dyDescent="0.3">
      <c r="A55" s="4" t="s">
        <v>79</v>
      </c>
      <c r="B55" s="2" t="s">
        <v>18</v>
      </c>
      <c r="C55" s="2">
        <v>14.05</v>
      </c>
      <c r="D55" s="2">
        <v>85.5</v>
      </c>
      <c r="E55" s="2" t="s">
        <v>7</v>
      </c>
      <c r="F55" s="4" t="s">
        <v>9</v>
      </c>
      <c r="G55" s="2"/>
      <c r="H55" s="2"/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76F1-2F42-4FD9-B218-385C72AE158D}">
  <dimension ref="A1:E5"/>
  <sheetViews>
    <sheetView workbookViewId="0">
      <selection activeCell="C1" sqref="C1:D1"/>
    </sheetView>
  </sheetViews>
  <sheetFormatPr defaultRowHeight="14" x14ac:dyDescent="0.3"/>
  <sheetData>
    <row r="1" spans="1:5" x14ac:dyDescent="0.3">
      <c r="A1" t="s">
        <v>9</v>
      </c>
      <c r="C1" s="3" t="s">
        <v>80</v>
      </c>
      <c r="D1" s="3" t="s">
        <v>84</v>
      </c>
      <c r="E1" s="3" t="s">
        <v>81</v>
      </c>
    </row>
    <row r="2" spans="1:5" x14ac:dyDescent="0.3">
      <c r="B2" s="3" t="s">
        <v>82</v>
      </c>
      <c r="C2" s="6">
        <v>759</v>
      </c>
      <c r="D2" s="6">
        <v>54</v>
      </c>
      <c r="E2" s="3">
        <f>_xlfn.T.TEST(C2:C4,D2:D4,2,3)</f>
        <v>2.2050303189314641E-6</v>
      </c>
    </row>
    <row r="3" spans="1:5" x14ac:dyDescent="0.3">
      <c r="B3" s="3"/>
      <c r="C3" s="6">
        <v>782</v>
      </c>
      <c r="D3" s="6">
        <v>68</v>
      </c>
      <c r="E3" s="3"/>
    </row>
    <row r="4" spans="1:5" x14ac:dyDescent="0.3">
      <c r="B4" s="3"/>
      <c r="C4" s="6">
        <v>793</v>
      </c>
      <c r="D4" s="6">
        <v>45</v>
      </c>
      <c r="E4" s="3"/>
    </row>
    <row r="5" spans="1:5" x14ac:dyDescent="0.3"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2C93-7B2A-46C8-8E02-30594CFF666C}">
  <dimension ref="A1:K7"/>
  <sheetViews>
    <sheetView workbookViewId="0">
      <selection activeCell="K21" sqref="K21"/>
    </sheetView>
  </sheetViews>
  <sheetFormatPr defaultRowHeight="14" x14ac:dyDescent="0.3"/>
  <sheetData>
    <row r="1" spans="1:11" ht="15.5" x14ac:dyDescent="0.3">
      <c r="A1" t="s">
        <v>80</v>
      </c>
      <c r="B1" t="s">
        <v>85</v>
      </c>
      <c r="D1" t="s">
        <v>86</v>
      </c>
      <c r="F1" s="7" t="s">
        <v>84</v>
      </c>
      <c r="G1" t="s">
        <v>85</v>
      </c>
      <c r="I1" t="s">
        <v>86</v>
      </c>
      <c r="K1" t="s">
        <v>83</v>
      </c>
    </row>
    <row r="2" spans="1:11" x14ac:dyDescent="0.3">
      <c r="A2">
        <v>1</v>
      </c>
      <c r="B2">
        <v>1618303</v>
      </c>
      <c r="C2">
        <f>AVERAGE(B2:B4)</f>
        <v>1636708.3333333333</v>
      </c>
      <c r="F2">
        <v>1</v>
      </c>
      <c r="G2">
        <v>1595975</v>
      </c>
      <c r="H2">
        <f>G2/G2</f>
        <v>1</v>
      </c>
      <c r="J2">
        <f>AVERAGE(G2:G4)</f>
        <v>1597689</v>
      </c>
    </row>
    <row r="3" spans="1:11" x14ac:dyDescent="0.3">
      <c r="A3">
        <v>1</v>
      </c>
      <c r="B3">
        <v>1647308</v>
      </c>
      <c r="F3">
        <v>1</v>
      </c>
      <c r="G3">
        <v>1541565</v>
      </c>
      <c r="H3">
        <f t="shared" ref="H3:H4" si="0">G3/G3</f>
        <v>1</v>
      </c>
    </row>
    <row r="4" spans="1:11" x14ac:dyDescent="0.3">
      <c r="A4">
        <v>1</v>
      </c>
      <c r="B4">
        <v>1644514</v>
      </c>
      <c r="F4">
        <v>1</v>
      </c>
      <c r="G4">
        <v>1655527</v>
      </c>
      <c r="H4">
        <f t="shared" si="0"/>
        <v>1</v>
      </c>
    </row>
    <row r="5" spans="1:11" x14ac:dyDescent="0.3">
      <c r="A5">
        <v>1</v>
      </c>
      <c r="B5">
        <v>582839</v>
      </c>
      <c r="C5" s="8">
        <f>B5/C2</f>
        <v>0.35610437616150303</v>
      </c>
      <c r="D5" s="8">
        <f>1-C5</f>
        <v>0.64389562383849697</v>
      </c>
      <c r="F5">
        <v>1</v>
      </c>
      <c r="G5">
        <v>982316</v>
      </c>
      <c r="H5" s="8">
        <f>G5/J2</f>
        <v>0.61483555310201177</v>
      </c>
      <c r="I5" s="8">
        <f>1-H5</f>
        <v>0.38516444689798823</v>
      </c>
      <c r="K5">
        <f>_xlfn.T.TEST(D5:D7,I5:I7,2,3)</f>
        <v>3.0995081548864239E-7</v>
      </c>
    </row>
    <row r="6" spans="1:11" x14ac:dyDescent="0.3">
      <c r="A6">
        <v>1</v>
      </c>
      <c r="B6">
        <v>583455</v>
      </c>
      <c r="C6" s="8">
        <f>B6/C2</f>
        <v>0.3564807413253227</v>
      </c>
      <c r="D6" s="8">
        <f t="shared" ref="D6:D7" si="1">1-C6</f>
        <v>0.6435192586746773</v>
      </c>
      <c r="F6">
        <v>1</v>
      </c>
      <c r="G6">
        <v>975642</v>
      </c>
      <c r="H6" s="8">
        <f>G6/J2</f>
        <v>0.61065826953806401</v>
      </c>
      <c r="I6" s="8">
        <f t="shared" ref="I6:I7" si="2">1-H6</f>
        <v>0.38934173046193599</v>
      </c>
    </row>
    <row r="7" spans="1:11" x14ac:dyDescent="0.3">
      <c r="A7">
        <v>1</v>
      </c>
      <c r="B7">
        <v>579643</v>
      </c>
      <c r="C7" s="8">
        <f>B7/C2</f>
        <v>0.35415167638298417</v>
      </c>
      <c r="D7" s="8">
        <f t="shared" si="1"/>
        <v>0.64584832361701583</v>
      </c>
      <c r="F7">
        <v>1</v>
      </c>
      <c r="G7">
        <v>981654</v>
      </c>
      <c r="H7" s="8">
        <f>G7/J2</f>
        <v>0.61442120462743377</v>
      </c>
      <c r="I7" s="8">
        <f t="shared" si="2"/>
        <v>0.38557879537256623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Invasion</vt:lpstr>
      <vt:lpstr>wound healing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2024-03-27T07:35:24Z</dcterms:modified>
</cp:coreProperties>
</file>