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I:\100 - DUO FREEZER\01 - Pesquisa\02 - Referências Internas\06 - VRTM Simulator\03 - VB.net Engine\01 - Code\"/>
    </mc:Choice>
  </mc:AlternateContent>
  <bookViews>
    <workbookView xWindow="0" yWindow="0" windowWidth="15300" windowHeight="7650" activeTab="2"/>
  </bookViews>
  <sheets>
    <sheet name="Current VBA Code" sheetId="5" r:id="rId1"/>
    <sheet name="Binary Search" sheetId="4" r:id="rId2"/>
    <sheet name="Precomputed Curve Fit" sheetId="3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5" l="1"/>
  <c r="K2" i="4"/>
  <c r="K2" i="3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/>
  <c r="H4" i="5" a="1"/>
  <c r="K3" i="5"/>
  <c r="H3" i="5" a="1"/>
  <c r="H3" i="5" s="1"/>
  <c r="H16" i="4" a="1"/>
  <c r="H16" i="4" s="1"/>
  <c r="H15" i="4"/>
  <c r="H15" i="4" a="1"/>
  <c r="H14" i="4"/>
  <c r="H14" i="4" a="1"/>
  <c r="H13" i="4" a="1"/>
  <c r="H13" i="4" s="1"/>
  <c r="H12" i="4" a="1"/>
  <c r="H12" i="4" s="1"/>
  <c r="H11" i="4"/>
  <c r="H11" i="4" a="1"/>
  <c r="H10" i="4"/>
  <c r="H10" i="4" a="1"/>
  <c r="H9" i="4" a="1"/>
  <c r="H9" i="4" s="1"/>
  <c r="H8" i="4" a="1"/>
  <c r="H8" i="4" s="1"/>
  <c r="H7" i="4"/>
  <c r="H7" i="4" a="1"/>
  <c r="H6" i="4"/>
  <c r="H6" i="4" a="1"/>
  <c r="H5" i="4" a="1"/>
  <c r="H5" i="4" s="1"/>
  <c r="H4" i="4" a="1"/>
  <c r="H4" i="4" s="1"/>
  <c r="H3" i="4" a="1"/>
  <c r="H3" i="4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H4" i="3" a="1"/>
  <c r="H4" i="3" s="1"/>
  <c r="H3" i="3" a="1"/>
  <c r="H3" i="3" s="1"/>
  <c r="H2" i="5" l="1"/>
  <c r="K4" i="5" s="1"/>
  <c r="K3" i="4"/>
  <c r="K3" i="3"/>
  <c r="K5" i="3" l="1"/>
  <c r="K5" i="5"/>
  <c r="H2" i="3"/>
  <c r="K4" i="3" s="1"/>
  <c r="H2" i="4"/>
  <c r="K4" i="4" s="1"/>
  <c r="K5" i="4" s="1"/>
</calcChain>
</file>

<file path=xl/sharedStrings.xml><?xml version="1.0" encoding="utf-8"?>
<sst xmlns="http://schemas.openxmlformats.org/spreadsheetml/2006/main" count="81" uniqueCount="27">
  <si>
    <t>d_li</t>
  </si>
  <si>
    <t>d_mi</t>
  </si>
  <si>
    <t>+/-</t>
  </si>
  <si>
    <t>*</t>
  </si>
  <si>
    <t>/</t>
  </si>
  <si>
    <t>^</t>
  </si>
  <si>
    <t>d_ui</t>
  </si>
  <si>
    <t>C_i</t>
  </si>
  <si>
    <t>lambda</t>
  </si>
  <si>
    <t>omega</t>
  </si>
  <si>
    <t>Tkx</t>
  </si>
  <si>
    <t>alpha</t>
  </si>
  <si>
    <t>x</t>
  </si>
  <si>
    <t>x1</t>
  </si>
  <si>
    <t>x2</t>
  </si>
  <si>
    <t>Time Cost [ns]</t>
  </si>
  <si>
    <t>t_base [ns]</t>
  </si>
  <si>
    <t>Timestep cost</t>
  </si>
  <si>
    <t>if</t>
  </si>
  <si>
    <t>k</t>
  </si>
  <si>
    <t>k1</t>
  </si>
  <si>
    <t>k2</t>
  </si>
  <si>
    <t>bin Search 100</t>
  </si>
  <si>
    <t>General Statistics</t>
  </si>
  <si>
    <t>Number of Timesteps</t>
  </si>
  <si>
    <t>Time to Calculate</t>
  </si>
  <si>
    <t>Performance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</si>
</sst>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\ &quot;x&quot;"/>
    <numFmt numFmtId="165" formatCode="0\ &quot;s&quot;"/>
    <numFmt numFmtId="166" formatCode="0.0\ &quot;μ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4" xfId="0" applyFill="1" applyBorder="1"/>
    <xf numFmtId="0" fontId="0" fillId="3" borderId="5" xfId="0" quotePrefix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/>
    <xf numFmtId="0" fontId="0" fillId="2" borderId="10" xfId="0" applyFill="1" applyBorder="1"/>
    <xf numFmtId="11" fontId="0" fillId="0" borderId="12" xfId="0" applyNumberFormat="1" applyBorder="1"/>
    <xf numFmtId="165" fontId="0" fillId="0" borderId="12" xfId="0" applyNumberFormat="1" applyBorder="1"/>
    <xf numFmtId="0" fontId="0" fillId="2" borderId="13" xfId="0" applyFill="1" applyBorder="1"/>
    <xf numFmtId="164" fontId="0" fillId="0" borderId="15" xfId="0" applyNumberFormat="1" applyBorder="1"/>
    <xf numFmtId="166" fontId="0" fillId="0" borderId="9" xfId="0" applyNumberFormat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workbookViewId="0">
      <selection activeCell="K8" sqref="K8"/>
    </sheetView>
  </sheetViews>
  <sheetFormatPr defaultRowHeight="15" x14ac:dyDescent="0.25"/>
  <cols>
    <col min="1" max="1" width="11" customWidth="1"/>
    <col min="7" max="8" width="15.7109375" customWidth="1"/>
    <col min="9" max="9" width="9" customWidth="1"/>
    <col min="10" max="10" width="21.5703125" customWidth="1"/>
    <col min="11" max="11" width="14.140625" customWidth="1"/>
    <col min="13" max="13" width="16.5703125" customWidth="1"/>
    <col min="14" max="16" width="25.85546875" customWidth="1"/>
  </cols>
  <sheetData>
    <row r="1" spans="1:11" x14ac:dyDescent="0.25">
      <c r="A1" s="2"/>
      <c r="B1" s="3" t="s">
        <v>2</v>
      </c>
      <c r="C1" s="4" t="s">
        <v>3</v>
      </c>
      <c r="D1" s="4" t="s">
        <v>4</v>
      </c>
      <c r="E1" s="4" t="s">
        <v>5</v>
      </c>
      <c r="F1" s="4" t="s">
        <v>18</v>
      </c>
      <c r="G1" s="5" t="s">
        <v>22</v>
      </c>
      <c r="H1" s="22" t="s">
        <v>15</v>
      </c>
      <c r="J1" s="30" t="s">
        <v>23</v>
      </c>
      <c r="K1" s="31"/>
    </row>
    <row r="2" spans="1:11" x14ac:dyDescent="0.25">
      <c r="A2" s="1" t="s">
        <v>16</v>
      </c>
      <c r="B2" s="9">
        <v>9.4500000000000011</v>
      </c>
      <c r="C2" s="9">
        <v>9.4500000000000011</v>
      </c>
      <c r="D2" s="9">
        <v>16.650000000000002</v>
      </c>
      <c r="E2" s="9">
        <v>175.95000000000002</v>
      </c>
      <c r="F2" s="9">
        <v>54</v>
      </c>
      <c r="G2" s="10">
        <v>2340</v>
      </c>
      <c r="H2" s="21">
        <f>SUM(H3:H17)</f>
        <v>22366.800000000003</v>
      </c>
      <c r="J2" s="23" t="s">
        <v>17</v>
      </c>
      <c r="K2" s="29">
        <f>(H2*20+4.5*700)/1000</f>
        <v>450.48600000000005</v>
      </c>
    </row>
    <row r="3" spans="1:11" x14ac:dyDescent="0.25">
      <c r="A3" s="6" t="s">
        <v>0</v>
      </c>
      <c r="B3" s="11">
        <v>1</v>
      </c>
      <c r="C3" s="11">
        <v>2</v>
      </c>
      <c r="D3" s="11"/>
      <c r="E3" s="11"/>
      <c r="F3" s="11"/>
      <c r="G3" s="12"/>
      <c r="H3" s="17">
        <f t="array" ref="H3">SUM(B3:G3*$B$2:$G$2)</f>
        <v>28.35</v>
      </c>
      <c r="J3" s="24" t="s">
        <v>24</v>
      </c>
      <c r="K3" s="25">
        <f>(71*25)*(24*3600*30/300)</f>
        <v>15336000</v>
      </c>
    </row>
    <row r="4" spans="1:11" x14ac:dyDescent="0.25">
      <c r="A4" s="7" t="s">
        <v>1</v>
      </c>
      <c r="B4" s="13">
        <v>1</v>
      </c>
      <c r="C4" s="13">
        <v>1</v>
      </c>
      <c r="D4" s="13"/>
      <c r="E4" s="13"/>
      <c r="F4" s="13"/>
      <c r="G4" s="14"/>
      <c r="H4" s="18">
        <f t="array" ref="H4">SUM(B4:G4*$B$2:$G$2)</f>
        <v>18.900000000000002</v>
      </c>
      <c r="J4" s="24" t="s">
        <v>25</v>
      </c>
      <c r="K4" s="26">
        <f>K3*K2/1000000</f>
        <v>6908.6532960000013</v>
      </c>
    </row>
    <row r="5" spans="1:11" x14ac:dyDescent="0.25">
      <c r="A5" s="7" t="s">
        <v>6</v>
      </c>
      <c r="B5" s="13">
        <v>1</v>
      </c>
      <c r="C5" s="13">
        <v>2</v>
      </c>
      <c r="D5" s="13"/>
      <c r="E5" s="13"/>
      <c r="F5" s="13"/>
      <c r="G5" s="14"/>
      <c r="H5" s="18">
        <f t="array" ref="H5">SUM(B5:G5*$B$2:$G$2)</f>
        <v>28.35</v>
      </c>
      <c r="J5" s="27" t="s">
        <v>26</v>
      </c>
      <c r="K5" s="28">
        <f>'Current VBA Code'!$K$4/K4</f>
        <v>1</v>
      </c>
    </row>
    <row r="6" spans="1:11" x14ac:dyDescent="0.25">
      <c r="A6" s="7" t="s">
        <v>7</v>
      </c>
      <c r="B6" s="13">
        <v>5</v>
      </c>
      <c r="C6" s="13">
        <v>6</v>
      </c>
      <c r="D6" s="13"/>
      <c r="E6" s="13"/>
      <c r="F6" s="13"/>
      <c r="G6" s="14"/>
      <c r="H6" s="18">
        <f t="array" ref="H6">SUM(B6:G6*$B$2:$G$2)</f>
        <v>103.95000000000002</v>
      </c>
    </row>
    <row r="7" spans="1:11" x14ac:dyDescent="0.25">
      <c r="A7" s="7" t="s">
        <v>8</v>
      </c>
      <c r="B7" s="13"/>
      <c r="C7" s="13">
        <v>2</v>
      </c>
      <c r="D7" s="13">
        <v>1</v>
      </c>
      <c r="E7" s="13"/>
      <c r="F7" s="13"/>
      <c r="G7" s="14"/>
      <c r="H7" s="18">
        <f t="array" ref="H7">SUM(B7:G7*$B$2:$G$2)</f>
        <v>35.550000000000004</v>
      </c>
    </row>
    <row r="8" spans="1:11" x14ac:dyDescent="0.25">
      <c r="A8" s="7" t="s">
        <v>9</v>
      </c>
      <c r="B8" s="13"/>
      <c r="C8" s="13">
        <v>1</v>
      </c>
      <c r="D8" s="13">
        <v>1</v>
      </c>
      <c r="E8" s="13"/>
      <c r="F8" s="13"/>
      <c r="G8" s="14"/>
      <c r="H8" s="18">
        <f t="array" ref="H8">SUM(B8:G8*$B$2:$G$2)</f>
        <v>26.1</v>
      </c>
    </row>
    <row r="9" spans="1:11" x14ac:dyDescent="0.25">
      <c r="A9" s="7" t="s">
        <v>10</v>
      </c>
      <c r="B9" s="13">
        <v>1</v>
      </c>
      <c r="C9" s="13">
        <v>4</v>
      </c>
      <c r="D9" s="13">
        <v>1</v>
      </c>
      <c r="E9" s="13">
        <v>3</v>
      </c>
      <c r="F9" s="13"/>
      <c r="G9" s="14"/>
      <c r="H9" s="18">
        <f t="array" ref="H9">SUM(B9:G9*$B$2:$G$2)</f>
        <v>591.75</v>
      </c>
    </row>
    <row r="10" spans="1:11" x14ac:dyDescent="0.25">
      <c r="A10" s="7" t="s">
        <v>12</v>
      </c>
      <c r="B10" s="13"/>
      <c r="C10" s="13">
        <v>1</v>
      </c>
      <c r="D10" s="13"/>
      <c r="E10" s="13"/>
      <c r="F10" s="13"/>
      <c r="G10" s="14"/>
      <c r="H10" s="18">
        <f t="array" ref="H10">SUM(B10:G10*$B$2:$G$2)</f>
        <v>9.4500000000000011</v>
      </c>
    </row>
    <row r="11" spans="1:11" x14ac:dyDescent="0.25">
      <c r="A11" s="7" t="s">
        <v>13</v>
      </c>
      <c r="B11" s="13">
        <v>1</v>
      </c>
      <c r="C11" s="13">
        <v>1</v>
      </c>
      <c r="D11" s="13"/>
      <c r="E11" s="13"/>
      <c r="F11" s="13"/>
      <c r="G11" s="14"/>
      <c r="H11" s="18">
        <f t="array" ref="H11">SUM(B11:G11*$B$2:$G$2)</f>
        <v>18.900000000000002</v>
      </c>
    </row>
    <row r="12" spans="1:11" x14ac:dyDescent="0.25">
      <c r="A12" s="7" t="s">
        <v>14</v>
      </c>
      <c r="B12" s="13">
        <v>1</v>
      </c>
      <c r="C12" s="13">
        <v>1</v>
      </c>
      <c r="D12" s="13"/>
      <c r="E12" s="13"/>
      <c r="F12" s="13"/>
      <c r="G12" s="14"/>
      <c r="H12" s="18">
        <f t="array" ref="H12">SUM(B12:G12*$B$2:$G$2)</f>
        <v>18.900000000000002</v>
      </c>
    </row>
    <row r="13" spans="1:11" x14ac:dyDescent="0.25">
      <c r="A13" s="7" t="s">
        <v>11</v>
      </c>
      <c r="B13" s="13">
        <v>69</v>
      </c>
      <c r="C13" s="13">
        <v>63</v>
      </c>
      <c r="D13" s="13">
        <v>17</v>
      </c>
      <c r="E13" s="13">
        <v>16</v>
      </c>
      <c r="F13" s="13">
        <v>19</v>
      </c>
      <c r="G13" s="14"/>
      <c r="H13" s="18">
        <f t="array" ref="H13">SUM(B13:G13*$B$2:$G$2)</f>
        <v>5371.6500000000005</v>
      </c>
    </row>
    <row r="14" spans="1:11" x14ac:dyDescent="0.25">
      <c r="A14" s="7" t="s">
        <v>19</v>
      </c>
      <c r="B14" s="13">
        <v>69</v>
      </c>
      <c r="C14" s="13">
        <v>63</v>
      </c>
      <c r="D14" s="13">
        <v>17</v>
      </c>
      <c r="E14" s="13">
        <v>16</v>
      </c>
      <c r="F14" s="13">
        <v>19</v>
      </c>
      <c r="G14" s="14"/>
      <c r="H14" s="18">
        <f t="array" ref="H14">SUM(B14:G14*$B$2:$G$2)</f>
        <v>5371.6500000000005</v>
      </c>
    </row>
    <row r="15" spans="1:11" x14ac:dyDescent="0.25">
      <c r="A15" s="7" t="s">
        <v>20</v>
      </c>
      <c r="B15" s="13">
        <v>69</v>
      </c>
      <c r="C15" s="13">
        <v>63</v>
      </c>
      <c r="D15" s="13">
        <v>17</v>
      </c>
      <c r="E15" s="13">
        <v>16</v>
      </c>
      <c r="F15" s="13">
        <v>19</v>
      </c>
      <c r="G15" s="14"/>
      <c r="H15" s="18">
        <f t="array" ref="H15">SUM(B15:G15*$B$2:$G$2)</f>
        <v>5371.6500000000005</v>
      </c>
    </row>
    <row r="16" spans="1:11" x14ac:dyDescent="0.25">
      <c r="A16" s="7" t="s">
        <v>21</v>
      </c>
      <c r="B16" s="13">
        <v>69</v>
      </c>
      <c r="C16" s="13">
        <v>63</v>
      </c>
      <c r="D16" s="13">
        <v>17</v>
      </c>
      <c r="E16" s="13">
        <v>16</v>
      </c>
      <c r="F16" s="13">
        <v>19</v>
      </c>
      <c r="G16" s="14"/>
      <c r="H16" s="18">
        <f t="array" ref="H16">SUM(B16:G16*$B$2:$G$2)</f>
        <v>5371.6500000000005</v>
      </c>
    </row>
    <row r="17" spans="1:8" x14ac:dyDescent="0.25">
      <c r="A17" s="8"/>
      <c r="B17" s="15"/>
      <c r="C17" s="15"/>
      <c r="D17" s="15"/>
      <c r="E17" s="15"/>
      <c r="F17" s="15"/>
      <c r="G17" s="16"/>
      <c r="H17" s="19"/>
    </row>
  </sheetData>
  <mergeCells count="1">
    <mergeCell ref="J1:K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workbookViewId="0">
      <selection activeCell="K2" sqref="K2"/>
    </sheetView>
  </sheetViews>
  <sheetFormatPr defaultRowHeight="15" x14ac:dyDescent="0.25"/>
  <cols>
    <col min="1" max="1" width="11" customWidth="1"/>
    <col min="7" max="8" width="15.7109375" customWidth="1"/>
    <col min="9" max="9" width="9" customWidth="1"/>
    <col min="10" max="10" width="21.5703125" customWidth="1"/>
    <col min="11" max="11" width="14.140625" customWidth="1"/>
    <col min="13" max="13" width="16.5703125" customWidth="1"/>
    <col min="14" max="16" width="25.85546875" customWidth="1"/>
  </cols>
  <sheetData>
    <row r="1" spans="1:11" x14ac:dyDescent="0.25">
      <c r="A1" s="2"/>
      <c r="B1" s="3" t="s">
        <v>2</v>
      </c>
      <c r="C1" s="4" t="s">
        <v>3</v>
      </c>
      <c r="D1" s="4" t="s">
        <v>4</v>
      </c>
      <c r="E1" s="4" t="s">
        <v>5</v>
      </c>
      <c r="F1" s="4" t="s">
        <v>18</v>
      </c>
      <c r="G1" s="5" t="s">
        <v>22</v>
      </c>
      <c r="H1" s="20" t="s">
        <v>15</v>
      </c>
      <c r="J1" s="30" t="s">
        <v>23</v>
      </c>
      <c r="K1" s="31"/>
    </row>
    <row r="2" spans="1:11" x14ac:dyDescent="0.25">
      <c r="A2" s="1" t="s">
        <v>16</v>
      </c>
      <c r="B2" s="9">
        <v>2.1</v>
      </c>
      <c r="C2" s="9">
        <v>2.1</v>
      </c>
      <c r="D2" s="9">
        <v>3.7</v>
      </c>
      <c r="E2" s="9">
        <v>39.1</v>
      </c>
      <c r="F2" s="9">
        <v>12</v>
      </c>
      <c r="G2" s="10">
        <v>520</v>
      </c>
      <c r="H2" s="21">
        <f>SUM(H3:H17)</f>
        <v>2184.4</v>
      </c>
      <c r="J2" s="23" t="s">
        <v>17</v>
      </c>
      <c r="K2" s="29">
        <f>(H2*20+700)/1000</f>
        <v>44.387999999999998</v>
      </c>
    </row>
    <row r="3" spans="1:11" x14ac:dyDescent="0.25">
      <c r="A3" s="6" t="s">
        <v>0</v>
      </c>
      <c r="B3" s="11">
        <v>1</v>
      </c>
      <c r="C3" s="11">
        <v>2</v>
      </c>
      <c r="D3" s="11"/>
      <c r="E3" s="11"/>
      <c r="F3" s="11"/>
      <c r="G3" s="12"/>
      <c r="H3" s="17">
        <f t="array" ref="H3">SUM(B3:G3*$B$2:$G$2)</f>
        <v>6.3000000000000007</v>
      </c>
      <c r="J3" s="24" t="s">
        <v>24</v>
      </c>
      <c r="K3" s="25">
        <f>(71*25)*(24*3600*30/300)</f>
        <v>15336000</v>
      </c>
    </row>
    <row r="4" spans="1:11" x14ac:dyDescent="0.25">
      <c r="A4" s="7" t="s">
        <v>1</v>
      </c>
      <c r="B4" s="13">
        <v>1</v>
      </c>
      <c r="C4" s="13">
        <v>1</v>
      </c>
      <c r="D4" s="13"/>
      <c r="E4" s="13"/>
      <c r="F4" s="13"/>
      <c r="G4" s="14"/>
      <c r="H4" s="18">
        <f t="array" ref="H4">SUM(B4:G4*$B$2:$G$2)</f>
        <v>4.2</v>
      </c>
      <c r="J4" s="24" t="s">
        <v>25</v>
      </c>
      <c r="K4" s="26">
        <f>K3*K2/1000000</f>
        <v>680.73436800000002</v>
      </c>
    </row>
    <row r="5" spans="1:11" x14ac:dyDescent="0.25">
      <c r="A5" s="7" t="s">
        <v>6</v>
      </c>
      <c r="B5" s="13">
        <v>1</v>
      </c>
      <c r="C5" s="13">
        <v>2</v>
      </c>
      <c r="D5" s="13"/>
      <c r="E5" s="13"/>
      <c r="F5" s="13"/>
      <c r="G5" s="14"/>
      <c r="H5" s="18">
        <f t="array" ref="H5">SUM(B5:G5*$B$2:$G$2)</f>
        <v>6.3000000000000007</v>
      </c>
      <c r="J5" s="27" t="s">
        <v>26</v>
      </c>
      <c r="K5" s="28">
        <f>'Current VBA Code'!$K$4/K4</f>
        <v>10.148824006488242</v>
      </c>
    </row>
    <row r="6" spans="1:11" x14ac:dyDescent="0.25">
      <c r="A6" s="7" t="s">
        <v>7</v>
      </c>
      <c r="B6" s="13">
        <v>5</v>
      </c>
      <c r="C6" s="13">
        <v>6</v>
      </c>
      <c r="D6" s="13"/>
      <c r="E6" s="13"/>
      <c r="F6" s="13"/>
      <c r="G6" s="14"/>
      <c r="H6" s="18">
        <f t="array" ref="H6">SUM(B6:G6*$B$2:$G$2)</f>
        <v>23.1</v>
      </c>
    </row>
    <row r="7" spans="1:11" x14ac:dyDescent="0.25">
      <c r="A7" s="7" t="s">
        <v>8</v>
      </c>
      <c r="B7" s="13"/>
      <c r="C7" s="13">
        <v>2</v>
      </c>
      <c r="D7" s="13">
        <v>1</v>
      </c>
      <c r="E7" s="13"/>
      <c r="F7" s="13"/>
      <c r="G7" s="14"/>
      <c r="H7" s="18">
        <f t="array" ref="H7">SUM(B7:G7*$B$2:$G$2)</f>
        <v>7.9</v>
      </c>
    </row>
    <row r="8" spans="1:11" x14ac:dyDescent="0.25">
      <c r="A8" s="7" t="s">
        <v>9</v>
      </c>
      <c r="B8" s="13"/>
      <c r="C8" s="13">
        <v>1</v>
      </c>
      <c r="D8" s="13">
        <v>1</v>
      </c>
      <c r="E8" s="13"/>
      <c r="F8" s="13"/>
      <c r="G8" s="14"/>
      <c r="H8" s="18">
        <f t="array" ref="H8">SUM(B8:G8*$B$2:$G$2)</f>
        <v>5.8000000000000007</v>
      </c>
    </row>
    <row r="9" spans="1:11" x14ac:dyDescent="0.25">
      <c r="A9" s="7" t="s">
        <v>10</v>
      </c>
      <c r="B9" s="13">
        <v>1</v>
      </c>
      <c r="C9" s="13">
        <v>5</v>
      </c>
      <c r="D9" s="13">
        <v>1</v>
      </c>
      <c r="E9" s="13"/>
      <c r="F9" s="13">
        <v>2</v>
      </c>
      <c r="G9" s="14"/>
      <c r="H9" s="18">
        <f t="array" ref="H9">SUM(B9:G9*$B$2:$G$2)</f>
        <v>40.299999999999997</v>
      </c>
    </row>
    <row r="10" spans="1:11" x14ac:dyDescent="0.25">
      <c r="A10" s="7" t="s">
        <v>12</v>
      </c>
      <c r="B10" s="13"/>
      <c r="C10" s="13">
        <v>1</v>
      </c>
      <c r="D10" s="13"/>
      <c r="E10" s="13"/>
      <c r="F10" s="13"/>
      <c r="G10" s="14"/>
      <c r="H10" s="18">
        <f t="array" ref="H10">SUM(B10:G10*$B$2:$G$2)</f>
        <v>2.1</v>
      </c>
    </row>
    <row r="11" spans="1:11" x14ac:dyDescent="0.25">
      <c r="A11" s="7" t="s">
        <v>13</v>
      </c>
      <c r="B11" s="13">
        <v>1</v>
      </c>
      <c r="C11" s="13">
        <v>1</v>
      </c>
      <c r="D11" s="13"/>
      <c r="E11" s="13"/>
      <c r="F11" s="13"/>
      <c r="G11" s="14"/>
      <c r="H11" s="18">
        <f t="array" ref="H11">SUM(B11:G11*$B$2:$G$2)</f>
        <v>4.2</v>
      </c>
    </row>
    <row r="12" spans="1:11" x14ac:dyDescent="0.25">
      <c r="A12" s="7" t="s">
        <v>14</v>
      </c>
      <c r="B12" s="13">
        <v>1</v>
      </c>
      <c r="C12" s="13">
        <v>1</v>
      </c>
      <c r="D12" s="13"/>
      <c r="E12" s="13"/>
      <c r="F12" s="13"/>
      <c r="G12" s="14"/>
      <c r="H12" s="18">
        <f t="array" ref="H12">SUM(B12:G12*$B$2:$G$2)</f>
        <v>4.2</v>
      </c>
    </row>
    <row r="13" spans="1:11" x14ac:dyDescent="0.25">
      <c r="A13" s="7" t="s">
        <v>11</v>
      </c>
      <c r="B13" s="13"/>
      <c r="C13" s="13"/>
      <c r="D13" s="13"/>
      <c r="E13" s="13"/>
      <c r="F13" s="13"/>
      <c r="G13" s="14">
        <v>1</v>
      </c>
      <c r="H13" s="18">
        <f t="array" ref="H13">SUM(B13:G13*$B$2:$G$2)</f>
        <v>520</v>
      </c>
    </row>
    <row r="14" spans="1:11" x14ac:dyDescent="0.25">
      <c r="A14" s="7" t="s">
        <v>19</v>
      </c>
      <c r="B14" s="13"/>
      <c r="C14" s="13"/>
      <c r="D14" s="13"/>
      <c r="E14" s="13"/>
      <c r="F14" s="13"/>
      <c r="G14" s="14">
        <v>1</v>
      </c>
      <c r="H14" s="18">
        <f t="array" ref="H14">SUM(B14:G14*$B$2:$G$2)</f>
        <v>520</v>
      </c>
    </row>
    <row r="15" spans="1:11" x14ac:dyDescent="0.25">
      <c r="A15" s="7" t="s">
        <v>20</v>
      </c>
      <c r="B15" s="13"/>
      <c r="C15" s="13"/>
      <c r="D15" s="13"/>
      <c r="E15" s="13"/>
      <c r="F15" s="13"/>
      <c r="G15" s="14">
        <v>1</v>
      </c>
      <c r="H15" s="18">
        <f t="array" ref="H15">SUM(B15:G15*$B$2:$G$2)</f>
        <v>520</v>
      </c>
    </row>
    <row r="16" spans="1:11" x14ac:dyDescent="0.25">
      <c r="A16" s="7" t="s">
        <v>21</v>
      </c>
      <c r="B16" s="13"/>
      <c r="C16" s="13"/>
      <c r="D16" s="13"/>
      <c r="E16" s="13"/>
      <c r="F16" s="13"/>
      <c r="G16" s="14">
        <v>1</v>
      </c>
      <c r="H16" s="18">
        <f t="array" ref="H16">SUM(B16:G16*$B$2:$G$2)</f>
        <v>520</v>
      </c>
    </row>
    <row r="17" spans="1:8" x14ac:dyDescent="0.25">
      <c r="A17" s="8"/>
      <c r="B17" s="15"/>
      <c r="C17" s="15"/>
      <c r="D17" s="15"/>
      <c r="E17" s="15"/>
      <c r="F17" s="15"/>
      <c r="G17" s="16"/>
      <c r="H17" s="19"/>
    </row>
  </sheetData>
  <mergeCells count="1">
    <mergeCell ref="J1:K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K17"/>
  <sheetViews>
    <sheetView showGridLines="0" tabSelected="1" workbookViewId="0">
      <selection activeCell="L6" sqref="L6"/>
    </sheetView>
  </sheetViews>
  <sheetFormatPr defaultRowHeight="15" x14ac:dyDescent="0.25"/>
  <cols>
    <col min="1" max="1" width="11" customWidth="1"/>
    <col min="7" max="8" width="15.7109375" customWidth="1"/>
    <col min="9" max="9" width="9" customWidth="1"/>
    <col min="10" max="10" width="21.5703125" customWidth="1"/>
    <col min="11" max="11" width="14.140625" customWidth="1"/>
    <col min="13" max="13" width="16.5703125" customWidth="1"/>
    <col min="14" max="16" width="25.85546875" customWidth="1"/>
  </cols>
  <sheetData>
    <row r="1" spans="1:11" x14ac:dyDescent="0.25">
      <c r="A1" s="2"/>
      <c r="B1" s="3" t="s">
        <v>2</v>
      </c>
      <c r="C1" s="4" t="s">
        <v>3</v>
      </c>
      <c r="D1" s="4" t="s">
        <v>4</v>
      </c>
      <c r="E1" s="4" t="s">
        <v>5</v>
      </c>
      <c r="F1" s="4" t="s">
        <v>18</v>
      </c>
      <c r="G1" s="5" t="s">
        <v>22</v>
      </c>
      <c r="H1" s="20" t="s">
        <v>15</v>
      </c>
      <c r="J1" s="30" t="s">
        <v>23</v>
      </c>
      <c r="K1" s="31"/>
    </row>
    <row r="2" spans="1:11" x14ac:dyDescent="0.25">
      <c r="A2" s="1" t="s">
        <v>16</v>
      </c>
      <c r="B2" s="9">
        <v>2.1</v>
      </c>
      <c r="C2" s="9">
        <v>2.1</v>
      </c>
      <c r="D2" s="9">
        <v>3.7</v>
      </c>
      <c r="E2" s="9">
        <v>39.1</v>
      </c>
      <c r="F2" s="9">
        <v>12</v>
      </c>
      <c r="G2" s="10">
        <v>520</v>
      </c>
      <c r="H2" s="21">
        <f>SUM(H3:H17)</f>
        <v>534.4</v>
      </c>
      <c r="J2" s="23" t="s">
        <v>17</v>
      </c>
      <c r="K2" s="29">
        <f>(H2*20+700)/1000</f>
        <v>11.388</v>
      </c>
    </row>
    <row r="3" spans="1:11" x14ac:dyDescent="0.25">
      <c r="A3" s="6" t="s">
        <v>0</v>
      </c>
      <c r="B3" s="11">
        <v>1</v>
      </c>
      <c r="C3" s="11">
        <v>2</v>
      </c>
      <c r="D3" s="11"/>
      <c r="E3" s="11"/>
      <c r="F3" s="11"/>
      <c r="G3" s="12"/>
      <c r="H3" s="17">
        <f t="array" ref="H3">SUM(B3:G3*$B$2:$G$2)</f>
        <v>6.3000000000000007</v>
      </c>
      <c r="J3" s="24" t="s">
        <v>24</v>
      </c>
      <c r="K3" s="25">
        <f>(71*25)*(24*3600*30/300)</f>
        <v>15336000</v>
      </c>
    </row>
    <row r="4" spans="1:11" x14ac:dyDescent="0.25">
      <c r="A4" s="7" t="s">
        <v>1</v>
      </c>
      <c r="B4" s="13">
        <v>1</v>
      </c>
      <c r="C4" s="13">
        <v>1</v>
      </c>
      <c r="D4" s="13"/>
      <c r="E4" s="13"/>
      <c r="F4" s="13"/>
      <c r="G4" s="14"/>
      <c r="H4" s="18">
        <f t="array" ref="H4">SUM(B4:G4*$B$2:$G$2)</f>
        <v>4.2</v>
      </c>
      <c r="J4" s="24" t="s">
        <v>25</v>
      </c>
      <c r="K4" s="26">
        <f>K3*K2/1000000</f>
        <v>174.646368</v>
      </c>
    </row>
    <row r="5" spans="1:11" x14ac:dyDescent="0.25">
      <c r="A5" s="7" t="s">
        <v>6</v>
      </c>
      <c r="B5" s="13">
        <v>1</v>
      </c>
      <c r="C5" s="13">
        <v>2</v>
      </c>
      <c r="D5" s="13"/>
      <c r="E5" s="13"/>
      <c r="F5" s="13"/>
      <c r="G5" s="14"/>
      <c r="H5" s="18">
        <f t="array" ref="H5">SUM(B5:G5*$B$2:$G$2)</f>
        <v>6.3000000000000007</v>
      </c>
      <c r="J5" s="27" t="s">
        <v>26</v>
      </c>
      <c r="K5" s="28">
        <f>'Current VBA Code'!$K$4/K4</f>
        <v>39.557955742887259</v>
      </c>
    </row>
    <row r="6" spans="1:11" x14ac:dyDescent="0.25">
      <c r="A6" s="7" t="s">
        <v>7</v>
      </c>
      <c r="B6" s="13">
        <v>5</v>
      </c>
      <c r="C6" s="13">
        <v>6</v>
      </c>
      <c r="D6" s="13"/>
      <c r="E6" s="13"/>
      <c r="F6" s="13"/>
      <c r="G6" s="14"/>
      <c r="H6" s="18">
        <f t="array" ref="H6">SUM(B6:G6*$B$2:$G$2)</f>
        <v>23.1</v>
      </c>
    </row>
    <row r="7" spans="1:11" x14ac:dyDescent="0.25">
      <c r="A7" s="7" t="s">
        <v>8</v>
      </c>
      <c r="B7" s="13"/>
      <c r="C7" s="13">
        <v>2</v>
      </c>
      <c r="D7" s="13">
        <v>1</v>
      </c>
      <c r="E7" s="13"/>
      <c r="F7" s="13"/>
      <c r="G7" s="14"/>
      <c r="H7" s="18">
        <f t="array" ref="H7">SUM(B7:G7*$B$2:$G$2)</f>
        <v>7.9</v>
      </c>
    </row>
    <row r="8" spans="1:11" x14ac:dyDescent="0.25">
      <c r="A8" s="7" t="s">
        <v>9</v>
      </c>
      <c r="B8" s="13"/>
      <c r="C8" s="13">
        <v>1</v>
      </c>
      <c r="D8" s="13">
        <v>1</v>
      </c>
      <c r="E8" s="13"/>
      <c r="F8" s="13"/>
      <c r="G8" s="14"/>
      <c r="H8" s="18">
        <f t="array" ref="H8">SUM(B8:G8*$B$2:$G$2)</f>
        <v>5.8000000000000007</v>
      </c>
    </row>
    <row r="9" spans="1:11" x14ac:dyDescent="0.25">
      <c r="A9" s="7" t="s">
        <v>10</v>
      </c>
      <c r="B9" s="13">
        <v>1</v>
      </c>
      <c r="C9" s="13">
        <v>5</v>
      </c>
      <c r="D9" s="13">
        <v>1</v>
      </c>
      <c r="E9" s="13"/>
      <c r="F9" s="13">
        <v>2</v>
      </c>
      <c r="G9" s="14"/>
      <c r="H9" s="18">
        <f t="array" ref="H9">SUM(B9:G9*$B$2:$G$2)</f>
        <v>40.299999999999997</v>
      </c>
    </row>
    <row r="10" spans="1:11" x14ac:dyDescent="0.25">
      <c r="A10" s="7" t="s">
        <v>12</v>
      </c>
      <c r="B10" s="13"/>
      <c r="C10" s="13">
        <v>1</v>
      </c>
      <c r="D10" s="13"/>
      <c r="E10" s="13"/>
      <c r="F10" s="13"/>
      <c r="G10" s="14"/>
      <c r="H10" s="18">
        <f t="array" ref="H10">SUM(B10:G10*$B$2:$G$2)</f>
        <v>2.1</v>
      </c>
    </row>
    <row r="11" spans="1:11" x14ac:dyDescent="0.25">
      <c r="A11" s="7" t="s">
        <v>13</v>
      </c>
      <c r="B11" s="13">
        <v>1</v>
      </c>
      <c r="C11" s="13">
        <v>1</v>
      </c>
      <c r="D11" s="13"/>
      <c r="E11" s="13"/>
      <c r="F11" s="13"/>
      <c r="G11" s="14"/>
      <c r="H11" s="18">
        <f t="array" ref="H11">SUM(B11:G11*$B$2:$G$2)</f>
        <v>4.2</v>
      </c>
    </row>
    <row r="12" spans="1:11" x14ac:dyDescent="0.25">
      <c r="A12" s="7" t="s">
        <v>14</v>
      </c>
      <c r="B12" s="13">
        <v>1</v>
      </c>
      <c r="C12" s="13">
        <v>1</v>
      </c>
      <c r="D12" s="13"/>
      <c r="E12" s="13"/>
      <c r="F12" s="13"/>
      <c r="G12" s="14"/>
      <c r="H12" s="18">
        <f t="array" ref="H12">SUM(B12:G12*$B$2:$G$2)</f>
        <v>4.2</v>
      </c>
    </row>
    <row r="13" spans="1:11" x14ac:dyDescent="0.25">
      <c r="A13" s="7" t="s">
        <v>11</v>
      </c>
      <c r="B13" s="13"/>
      <c r="C13" s="13"/>
      <c r="D13" s="13"/>
      <c r="E13" s="13"/>
      <c r="F13" s="13"/>
      <c r="G13" s="14"/>
      <c r="H13" s="18">
        <v>130</v>
      </c>
    </row>
    <row r="14" spans="1:11" x14ac:dyDescent="0.25">
      <c r="A14" s="7" t="s">
        <v>19</v>
      </c>
      <c r="B14" s="13"/>
      <c r="C14" s="13"/>
      <c r="D14" s="13"/>
      <c r="E14" s="13"/>
      <c r="F14" s="13"/>
      <c r="G14" s="14"/>
      <c r="H14" s="18">
        <v>100</v>
      </c>
    </row>
    <row r="15" spans="1:11" x14ac:dyDescent="0.25">
      <c r="A15" s="7" t="s">
        <v>20</v>
      </c>
      <c r="B15" s="13"/>
      <c r="C15" s="13"/>
      <c r="D15" s="13"/>
      <c r="E15" s="13"/>
      <c r="F15" s="13"/>
      <c r="G15" s="14"/>
      <c r="H15" s="18">
        <v>100</v>
      </c>
    </row>
    <row r="16" spans="1:11" x14ac:dyDescent="0.25">
      <c r="A16" s="7" t="s">
        <v>21</v>
      </c>
      <c r="B16" s="13"/>
      <c r="C16" s="13"/>
      <c r="D16" s="13"/>
      <c r="E16" s="13"/>
      <c r="F16" s="13"/>
      <c r="G16" s="14"/>
      <c r="H16" s="18">
        <v>100</v>
      </c>
    </row>
    <row r="17" spans="1:8" x14ac:dyDescent="0.25">
      <c r="A17" s="8"/>
      <c r="B17" s="15"/>
      <c r="C17" s="15"/>
      <c r="D17" s="15"/>
      <c r="E17" s="15"/>
      <c r="F17" s="15"/>
      <c r="G17" s="16"/>
      <c r="H17" s="19"/>
    </row>
  </sheetData>
  <mergeCells count="1">
    <mergeCell ref="J1:K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Current VBA Code</vt:lpstr>
      <vt:lpstr>Binary Search</vt:lpstr>
      <vt:lpstr>Precomputed Curve 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Zigunov</dc:creator>
  <cp:lastModifiedBy>Fernando Zigunov</cp:lastModifiedBy>
  <dcterms:created xsi:type="dcterms:W3CDTF">2016-12-01T18:10:45Z</dcterms:created>
  <dcterms:modified xsi:type="dcterms:W3CDTF">2016-12-06T14:01:36Z</dcterms:modified>
</cp:coreProperties>
</file>