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P1 Computational Graphs" sheetId="3" r:id="rId1"/>
    <sheet name="Problem 2 Naıve Bayes Classif" sheetId="1" r:id="rId2"/>
    <sheet name="Problem 3 Bayesian Networks" sheetId="2" r:id="rId3"/>
    <sheet name="P4" sheetId="4" r:id="rId4"/>
  </sheets>
  <calcPr calcId="144525"/>
</workbook>
</file>

<file path=xl/sharedStrings.xml><?xml version="1.0" encoding="utf-8"?>
<sst xmlns="http://schemas.openxmlformats.org/spreadsheetml/2006/main" count="325" uniqueCount="140">
  <si>
    <t>Q1</t>
  </si>
  <si>
    <t>Q2</t>
  </si>
  <si>
    <t>b</t>
  </si>
  <si>
    <t>W</t>
  </si>
  <si>
    <t>U</t>
  </si>
  <si>
    <t>c</t>
  </si>
  <si>
    <t>V</t>
  </si>
  <si>
    <t>are learned</t>
  </si>
  <si>
    <t>Q3</t>
  </si>
  <si>
    <t>Forward Pass</t>
  </si>
  <si>
    <t>b=[0.1,1]T</t>
  </si>
  <si>
    <t>w=</t>
  </si>
  <si>
    <t>U=</t>
  </si>
  <si>
    <t>c=0.7</t>
  </si>
  <si>
    <t>V=[0.5,0.8]T</t>
  </si>
  <si>
    <t>x1=[1,-1,1]T</t>
  </si>
  <si>
    <t>y1=1.5</t>
  </si>
  <si>
    <t>x2=[1,-1,-1]T</t>
  </si>
  <si>
    <t>y2=0.8</t>
  </si>
  <si>
    <t>a1=</t>
  </si>
  <si>
    <t>b+Who+Ux0</t>
  </si>
  <si>
    <t>=</t>
  </si>
  <si>
    <t>[0.1,1]T</t>
  </si>
  <si>
    <t>+</t>
  </si>
  <si>
    <t>*</t>
  </si>
  <si>
    <t>[1,-1,1]T</t>
  </si>
  <si>
    <t>h1=</t>
  </si>
  <si>
    <t>tanh(a1)</t>
  </si>
  <si>
    <t>O1=</t>
  </si>
  <si>
    <t>c+Vth1</t>
  </si>
  <si>
    <t>[0.5,0.8]</t>
  </si>
  <si>
    <t>L1=</t>
  </si>
  <si>
    <r>
      <rPr>
        <sz val="11"/>
        <color theme="1"/>
        <rFont val="宋体"/>
        <charset val="134"/>
        <scheme val="minor"/>
      </rPr>
      <t>(O1 - y1)</t>
    </r>
    <r>
      <rPr>
        <sz val="11"/>
        <color theme="1"/>
        <rFont val="Microsoft YaHei"/>
        <charset val="134"/>
      </rPr>
      <t>²</t>
    </r>
  </si>
  <si>
    <t>(1.0098-1.5)²</t>
  </si>
  <si>
    <t>as same as the above</t>
  </si>
  <si>
    <t>a2=</t>
  </si>
  <si>
    <t>b+Wh1+Ux2</t>
  </si>
  <si>
    <t>h2=</t>
  </si>
  <si>
    <t>tanh(a2)</t>
  </si>
  <si>
    <t>O2=</t>
  </si>
  <si>
    <t>c+Vth2</t>
  </si>
  <si>
    <t>L2=</t>
  </si>
  <si>
    <r>
      <rPr>
        <sz val="11"/>
        <color theme="1"/>
        <rFont val="宋体"/>
        <charset val="134"/>
        <scheme val="minor"/>
      </rPr>
      <t>(O2 - y2)</t>
    </r>
    <r>
      <rPr>
        <sz val="11"/>
        <color theme="1"/>
        <rFont val="Microsoft YaHei"/>
        <charset val="134"/>
      </rPr>
      <t>²</t>
    </r>
  </si>
  <si>
    <t>Backward Pass</t>
  </si>
  <si>
    <t>2(O1-y1)+2(O2-y2)</t>
  </si>
  <si>
    <t>2(O1-y1)h1+2(O2-y2)h2</t>
  </si>
  <si>
    <t>2(O1-y1)diag(1-h1²）</t>
  </si>
  <si>
    <t>2(O2-y2)diag(1-h2²）</t>
  </si>
  <si>
    <t>2(O1-y1)diag(1-h1²)vX1</t>
  </si>
  <si>
    <t>2(O1-y1)diag(1-h1²)vX2</t>
  </si>
  <si>
    <t>2(O1-y1)diag(1-h1²)vh0</t>
  </si>
  <si>
    <t>2(O1-y1)diag(1-h1²)vh1</t>
  </si>
  <si>
    <t>color</t>
  </si>
  <si>
    <t>root</t>
  </si>
  <si>
    <t>texture</t>
  </si>
  <si>
    <t>surface</t>
  </si>
  <si>
    <t>ripe</t>
  </si>
  <si>
    <t>P(ripe=yes) = 8 / 17</t>
  </si>
  <si>
    <t>green</t>
  </si>
  <si>
    <t>curly</t>
  </si>
  <si>
    <t>clear</t>
  </si>
  <si>
    <t>hard</t>
  </si>
  <si>
    <t>yes</t>
  </si>
  <si>
    <t>P(ripe=no) = 9 / 17</t>
  </si>
  <si>
    <t>dark</t>
  </si>
  <si>
    <t>P(color=green | ripe=yes) = 3 / 8</t>
  </si>
  <si>
    <t>P(color=green | ripe=no) = 3 / 9</t>
  </si>
  <si>
    <t>light</t>
  </si>
  <si>
    <t>P(root=slightly curly | ripe=yes) = 3 / 8</t>
  </si>
  <si>
    <t>slightly curly</t>
  </si>
  <si>
    <t>soft</t>
  </si>
  <si>
    <t>P(root=slightly curly | ripe=no) = 4 / 9</t>
  </si>
  <si>
    <t>slightly blurry</t>
  </si>
  <si>
    <t>P(texture=clear | ripe=yes) = 7 / 8</t>
  </si>
  <si>
    <t>P(texture=clear | ripe=no) = 2 / 9</t>
  </si>
  <si>
    <t>no</t>
  </si>
  <si>
    <t>P(texture=hard | ripe=yes) = 6 / 8</t>
  </si>
  <si>
    <t>straight</t>
  </si>
  <si>
    <t>P(texture=hard | ripe=no) = 6 / 9</t>
  </si>
  <si>
    <t>blurry</t>
  </si>
  <si>
    <t>color=green, root=slightly curly, texture=clear, and surface=hard</t>
  </si>
  <si>
    <t>the result ripe label will be yes</t>
  </si>
  <si>
    <t>P(E=1,A=1)=</t>
  </si>
  <si>
    <t>P(E=1 | D=1)</t>
  </si>
  <si>
    <t>P(D=1 | B=1)</t>
  </si>
  <si>
    <t>P(B=1 | A=1)</t>
  </si>
  <si>
    <t>P(A=1)</t>
  </si>
  <si>
    <t>P(E=1 | D=0)</t>
  </si>
  <si>
    <t>P(D=0 | B=1)</t>
  </si>
  <si>
    <t>P(D=1 | B=0)</t>
  </si>
  <si>
    <t>P(B=0 | A=1)</t>
  </si>
  <si>
    <t>P(D=0 | B=0)</t>
  </si>
  <si>
    <t>0.9*0.7*0.8*0.4</t>
  </si>
  <si>
    <t>A</t>
  </si>
  <si>
    <t>0.2*0.3*0.8*0.4</t>
  </si>
  <si>
    <t>0.9*0.2*0.2*0.4</t>
  </si>
  <si>
    <t>P(A=0)</t>
  </si>
  <si>
    <t>B</t>
  </si>
  <si>
    <t>P(B=1)</t>
  </si>
  <si>
    <t>0.2*0.8*0.2*0.4</t>
  </si>
  <si>
    <t>P(B=0)</t>
  </si>
  <si>
    <t>P(A=1)=0.4</t>
  </si>
  <si>
    <t>P(B=1 | A=0)</t>
  </si>
  <si>
    <t>P(A=0)=0.6</t>
  </si>
  <si>
    <t>P(C=1 | B=1)</t>
  </si>
  <si>
    <t>P(C=1 | B=0)</t>
  </si>
  <si>
    <t>D</t>
  </si>
  <si>
    <t>P(D=1)</t>
  </si>
  <si>
    <t>P(D=0)</t>
  </si>
  <si>
    <t>P(B=1)=0.62</t>
  </si>
  <si>
    <t>P(B=0)=0.38</t>
  </si>
  <si>
    <t>E</t>
  </si>
  <si>
    <t>P(E=1)</t>
  </si>
  <si>
    <t>P(E=0)</t>
  </si>
  <si>
    <t>P(D=1)=0.51</t>
  </si>
  <si>
    <t>P(D=0)=0.49</t>
  </si>
  <si>
    <t>P(E=0 | D=1)</t>
  </si>
  <si>
    <t>The agent starts from Square 1 and makes the following actions:</t>
  </si>
  <si>
    <t>reward=10</t>
  </si>
  <si>
    <t>MoveSouth, MoveEast, MoveNorth, MoveWest.</t>
  </si>
  <si>
    <t>step1:</t>
  </si>
  <si>
    <t>Initialize the Q table</t>
  </si>
  <si>
    <t>east</t>
  </si>
  <si>
    <t>west</t>
  </si>
  <si>
    <t>north</t>
  </si>
  <si>
    <t>south</t>
  </si>
  <si>
    <t>step2:</t>
  </si>
  <si>
    <t>perform update</t>
  </si>
  <si>
    <t>Action 1 (MoveSouth):  s=1, a=south, s1 = 3, r=10</t>
  </si>
  <si>
    <t>Q(1,south)</t>
  </si>
  <si>
    <t>&lt;-</t>
  </si>
  <si>
    <t>0+0.5*(10+0-0)</t>
  </si>
  <si>
    <t>Action 2 (MoveEast):  s=3, a=east, s1 = 4, r=0</t>
  </si>
  <si>
    <t>Q(1,east)</t>
  </si>
  <si>
    <t>0+0.5*(0+0-0)</t>
  </si>
  <si>
    <t>Action 3 (MoveNorth):  s=4, a=north, s1 = 2, r=0</t>
  </si>
  <si>
    <t>Q(1,north)</t>
  </si>
  <si>
    <t>Action 4 (MoveWest):  s=2, a=west, s1 = 1, r=5</t>
  </si>
  <si>
    <t>Q(1,west)</t>
  </si>
  <si>
    <t>0+0.5*(5+0-0)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</si>
</sst>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9"/>
      <color rgb="FF000000"/>
      <name val="NimbusRomNo9L-Regu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NimbusRomNo9L-Regu"/>
        <scheme val="none"/>
        <sz val="10"/>
        <color rgb="FF000000"/>
      </font>
    </dxf>
    <dxf>
      <font>
        <name val="NimbusRomNo9L-Regu"/>
        <scheme val="none"/>
        <sz val="10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11</xdr:col>
      <xdr:colOff>142240</xdr:colOff>
      <xdr:row>31</xdr:row>
      <xdr:rowOff>113665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47625"/>
          <a:ext cx="8638540" cy="538099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6350</xdr:colOff>
      <xdr:row>64</xdr:row>
      <xdr:rowOff>313055</xdr:rowOff>
    </xdr:from>
    <xdr:ext cx="62801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92150" y="11622405"/>
              <a:ext cx="62801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𝜕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𝑇𝐿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/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𝜕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𝑐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92150" y="11622405"/>
              <a:ext cx="62801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𝑇𝐿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666750</xdr:colOff>
      <xdr:row>65</xdr:row>
      <xdr:rowOff>163830</xdr:rowOff>
    </xdr:from>
    <xdr:ext cx="640080" cy="262890"/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2"/>
            <xdr:cNvSpPr txBox="1"/>
          </xdr:nvSpPr>
          <xdr:spPr>
            <a:xfrm>
              <a:off x="666750" y="11816080"/>
              <a:ext cx="640080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𝜕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𝑇𝐿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/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𝜕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𝑣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666750" y="11816080"/>
              <a:ext cx="640080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𝑇𝐿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𝑣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22225</xdr:colOff>
      <xdr:row>67</xdr:row>
      <xdr:rowOff>147955</xdr:rowOff>
    </xdr:from>
    <xdr:ext cx="63944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5" name="文本框 4"/>
            <xdr:cNvSpPr txBox="1"/>
          </xdr:nvSpPr>
          <xdr:spPr>
            <a:xfrm>
              <a:off x="708025" y="12143105"/>
              <a:ext cx="63944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𝜕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𝑇𝐿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/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𝜕</m:t>
                    </m:r>
                    <m:r>
                      <a:rPr lang="en-US" altLang="zh-CN" sz="1100" i="1">
                        <a:latin typeface="Cambria Math" panose="02040503050406030204" charset="0"/>
                        <a:cs typeface="Cambria Math" panose="02040503050406030204" charset="0"/>
                      </a:rPr>
                      <m:t>𝑏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5" name="文本框 4"/>
            <xdr:cNvSpPr txBox="1"/>
          </xdr:nvSpPr>
          <xdr:spPr>
            <a:xfrm>
              <a:off x="708025" y="12143105"/>
              <a:ext cx="63944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𝑇𝐿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𝑏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82550</xdr:colOff>
      <xdr:row>69</xdr:row>
      <xdr:rowOff>141605</xdr:rowOff>
    </xdr:from>
    <xdr:ext cx="65468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768350" y="12479655"/>
              <a:ext cx="65468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 xmlns:m="http://schemas.openxmlformats.org/officeDocument/2006/math"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𝜕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𝑇𝐿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/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𝜕</m:t>
                  </m:r>
                </m:oMath>
              </a14:m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U</a:t>
              </a:r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768350" y="12479655"/>
              <a:ext cx="65468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𝑇𝐿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U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72</xdr:row>
      <xdr:rowOff>144780</xdr:rowOff>
    </xdr:from>
    <xdr:ext cx="69278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714375" y="12997180"/>
              <a:ext cx="69278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 xmlns:m="http://schemas.openxmlformats.org/officeDocument/2006/math"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𝜕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𝑇𝐿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/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𝜕</m:t>
                  </m:r>
                </m:oMath>
              </a14:m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W</a:t>
              </a:r>
              <a:endParaRPr lang="zh-CN" altLang="en-US" sz="1100"/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714375" y="12997180"/>
              <a:ext cx="69278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𝑇𝐿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𝜕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W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96520</xdr:colOff>
      <xdr:row>20</xdr:row>
      <xdr:rowOff>38100</xdr:rowOff>
    </xdr:from>
    <xdr:to>
      <xdr:col>8</xdr:col>
      <xdr:colOff>633730</xdr:colOff>
      <xdr:row>36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520" y="3467100"/>
          <a:ext cx="7109460" cy="2724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1000125</xdr:colOff>
      <xdr:row>0</xdr:row>
      <xdr:rowOff>78105</xdr:rowOff>
    </xdr:from>
    <xdr:to>
      <xdr:col>5</xdr:col>
      <xdr:colOff>1019810</xdr:colOff>
      <xdr:row>19</xdr:row>
      <xdr:rowOff>10160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00125" y="78105"/>
          <a:ext cx="4172585" cy="3189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276225</xdr:colOff>
      <xdr:row>9</xdr:row>
      <xdr:rowOff>57150</xdr:rowOff>
    </xdr:from>
    <xdr:to>
      <xdr:col>8</xdr:col>
      <xdr:colOff>180975</xdr:colOff>
      <xdr:row>11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76475" y="1619250"/>
          <a:ext cx="333375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2:E19" totalsRowShown="0">
  <autoFilter ref="A2:E19"/>
  <tableColumns count="5">
    <tableColumn id="1" name="color" dataDxfId="0"/>
    <tableColumn id="2" name="root"/>
    <tableColumn id="3" name="texture"/>
    <tableColumn id="4" name="surface"/>
    <tableColumn id="5" name="rip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abSelected="1" zoomScale="115" zoomScaleNormal="115" topLeftCell="A37" workbookViewId="0">
      <selection activeCell="G52" sqref="G52"/>
    </sheetView>
  </sheetViews>
  <sheetFormatPr defaultColWidth="9" defaultRowHeight="13.5"/>
  <cols>
    <col min="2" max="2" width="13.75" customWidth="1"/>
    <col min="3" max="3" width="11" customWidth="1"/>
    <col min="4" max="4" width="13.75" customWidth="1"/>
    <col min="5" max="5" width="11.5"/>
    <col min="6" max="6" width="11.5" customWidth="1"/>
    <col min="7" max="7" width="12.625" customWidth="1"/>
    <col min="10" max="10" width="10.375" customWidth="1"/>
  </cols>
  <sheetData>
    <row r="1" spans="1:1">
      <c r="A1" s="2" t="s">
        <v>0</v>
      </c>
    </row>
    <row r="37" spans="1:7">
      <c r="A37" s="2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</row>
    <row r="39" spans="1:1">
      <c r="A39" s="2" t="s">
        <v>8</v>
      </c>
    </row>
    <row r="40" ht="34" customHeight="1" spans="1:11">
      <c r="A40" s="8" t="s">
        <v>9</v>
      </c>
      <c r="B40" t="s">
        <v>10</v>
      </c>
      <c r="D40" s="3" t="s">
        <v>11</v>
      </c>
      <c r="E40" s="3">
        <v>0.5</v>
      </c>
      <c r="F40" s="3">
        <v>-0.4</v>
      </c>
      <c r="H40" s="3" t="s">
        <v>12</v>
      </c>
      <c r="I40" s="3">
        <v>0.8</v>
      </c>
      <c r="J40" s="3">
        <v>-0.3</v>
      </c>
      <c r="K40" s="3">
        <v>0.5</v>
      </c>
    </row>
    <row r="41" spans="4:11">
      <c r="D41" s="3"/>
      <c r="E41" s="3">
        <v>-0.3</v>
      </c>
      <c r="F41" s="3">
        <v>0.4</v>
      </c>
      <c r="H41" s="3"/>
      <c r="I41" s="3">
        <v>-1</v>
      </c>
      <c r="J41" s="3">
        <v>0.1</v>
      </c>
      <c r="K41" s="3">
        <v>0.9</v>
      </c>
    </row>
    <row r="42" spans="2:4">
      <c r="B42" t="s">
        <v>13</v>
      </c>
      <c r="D42" t="s">
        <v>14</v>
      </c>
    </row>
    <row r="43" spans="2:3">
      <c r="B43" t="s">
        <v>15</v>
      </c>
      <c r="C43" t="s">
        <v>16</v>
      </c>
    </row>
    <row r="44" spans="2:3">
      <c r="B44" t="s">
        <v>17</v>
      </c>
      <c r="C44" t="s">
        <v>18</v>
      </c>
    </row>
    <row r="46" spans="2:13">
      <c r="B46" t="s">
        <v>19</v>
      </c>
      <c r="C46" t="s">
        <v>20</v>
      </c>
      <c r="D46" t="s">
        <v>21</v>
      </c>
      <c r="E46" t="s">
        <v>22</v>
      </c>
      <c r="F46" t="s">
        <v>23</v>
      </c>
      <c r="G46" s="3">
        <v>0.8</v>
      </c>
      <c r="H46" s="3">
        <v>-0.3</v>
      </c>
      <c r="I46" s="3">
        <v>0.5</v>
      </c>
      <c r="J46" t="s">
        <v>24</v>
      </c>
      <c r="K46" t="s">
        <v>25</v>
      </c>
      <c r="L46" t="s">
        <v>21</v>
      </c>
      <c r="M46" s="6">
        <v>1.7</v>
      </c>
    </row>
    <row r="47" spans="7:13">
      <c r="G47" s="3">
        <v>-1</v>
      </c>
      <c r="H47" s="3">
        <v>0.1</v>
      </c>
      <c r="I47" s="3">
        <v>0.9</v>
      </c>
      <c r="M47" s="6">
        <v>-0.2</v>
      </c>
    </row>
    <row r="48" spans="2:5">
      <c r="B48" t="s">
        <v>26</v>
      </c>
      <c r="C48" t="s">
        <v>27</v>
      </c>
      <c r="D48" t="s">
        <v>21</v>
      </c>
      <c r="E48" s="3">
        <v>0.9345</v>
      </c>
    </row>
    <row r="49" spans="5:5">
      <c r="E49" s="3">
        <v>-1974</v>
      </c>
    </row>
    <row r="50" spans="2:11">
      <c r="B50" t="s">
        <v>28</v>
      </c>
      <c r="C50" t="s">
        <v>29</v>
      </c>
      <c r="D50" t="s">
        <v>21</v>
      </c>
      <c r="E50">
        <v>0.7</v>
      </c>
      <c r="F50" t="s">
        <v>23</v>
      </c>
      <c r="G50" t="s">
        <v>30</v>
      </c>
      <c r="H50" t="s">
        <v>24</v>
      </c>
      <c r="I50" s="3">
        <v>0.9345</v>
      </c>
      <c r="J50" t="s">
        <v>21</v>
      </c>
      <c r="K50" s="11">
        <v>1.0098</v>
      </c>
    </row>
    <row r="51" spans="9:9">
      <c r="I51" s="3">
        <v>-1974</v>
      </c>
    </row>
    <row r="52" ht="16.5" spans="2:7">
      <c r="B52" t="s">
        <v>31</v>
      </c>
      <c r="C52" s="10" t="s">
        <v>32</v>
      </c>
      <c r="D52" t="s">
        <v>21</v>
      </c>
      <c r="E52" t="s">
        <v>33</v>
      </c>
      <c r="F52" t="s">
        <v>21</v>
      </c>
      <c r="G52" s="11">
        <v>0.2403</v>
      </c>
    </row>
    <row r="54" spans="2:2">
      <c r="B54" t="s">
        <v>34</v>
      </c>
    </row>
    <row r="55" spans="2:5">
      <c r="B55" t="s">
        <v>35</v>
      </c>
      <c r="C55" t="s">
        <v>36</v>
      </c>
      <c r="D55" t="s">
        <v>21</v>
      </c>
      <c r="E55" s="6">
        <v>1.2467</v>
      </c>
    </row>
    <row r="56" spans="5:5">
      <c r="E56" s="6">
        <v>-2.4188</v>
      </c>
    </row>
    <row r="58" spans="2:5">
      <c r="B58" t="s">
        <v>37</v>
      </c>
      <c r="C58" t="s">
        <v>38</v>
      </c>
      <c r="D58" t="s">
        <v>21</v>
      </c>
      <c r="E58" s="6">
        <v>0.8473</v>
      </c>
    </row>
    <row r="59" spans="5:5">
      <c r="E59" s="6">
        <v>-0.9843</v>
      </c>
    </row>
    <row r="61" spans="2:5">
      <c r="B61" t="s">
        <v>39</v>
      </c>
      <c r="C61" t="s">
        <v>40</v>
      </c>
      <c r="D61" t="s">
        <v>21</v>
      </c>
      <c r="E61" s="6">
        <v>0.3363</v>
      </c>
    </row>
    <row r="63" ht="16.5" spans="2:5">
      <c r="B63" t="s">
        <v>41</v>
      </c>
      <c r="C63" s="10" t="s">
        <v>42</v>
      </c>
      <c r="D63" t="s">
        <v>21</v>
      </c>
      <c r="E63" s="6">
        <v>0.21501769</v>
      </c>
    </row>
    <row r="64" spans="3:3">
      <c r="C64" s="10"/>
    </row>
    <row r="65" ht="27" spans="1:1">
      <c r="A65" s="8" t="s">
        <v>43</v>
      </c>
    </row>
    <row r="66" spans="3:7">
      <c r="C66" t="s">
        <v>21</v>
      </c>
      <c r="D66" s="12" t="s">
        <v>44</v>
      </c>
      <c r="E66" s="12"/>
      <c r="F66" t="s">
        <v>21</v>
      </c>
      <c r="G66">
        <f>2*(1.0098-1.5)+2*(0.3363-0.8)</f>
        <v>-1.9078</v>
      </c>
    </row>
    <row r="67" spans="3:7">
      <c r="C67" t="s">
        <v>21</v>
      </c>
      <c r="D67" s="13" t="s">
        <v>45</v>
      </c>
      <c r="E67" s="13"/>
      <c r="F67" t="s">
        <v>21</v>
      </c>
      <c r="G67" s="3">
        <v>-1.703</v>
      </c>
    </row>
    <row r="68" spans="7:7">
      <c r="G68" s="3">
        <v>1.1064</v>
      </c>
    </row>
    <row r="69" spans="3:7">
      <c r="C69" t="s">
        <v>21</v>
      </c>
      <c r="D69" s="13" t="s">
        <v>46</v>
      </c>
      <c r="E69" s="13"/>
      <c r="F69" t="s">
        <v>23</v>
      </c>
      <c r="G69" s="3">
        <v>-0.1921</v>
      </c>
    </row>
    <row r="70" spans="4:7">
      <c r="D70" s="13" t="s">
        <v>47</v>
      </c>
      <c r="E70" s="13"/>
      <c r="F70" t="s">
        <v>21</v>
      </c>
      <c r="G70" s="14">
        <v>-0.7769</v>
      </c>
    </row>
    <row r="71" spans="4:5">
      <c r="D71" s="13"/>
      <c r="E71" s="13"/>
    </row>
    <row r="72" spans="3:9">
      <c r="C72" t="s">
        <v>21</v>
      </c>
      <c r="D72" s="13" t="s">
        <v>48</v>
      </c>
      <c r="E72" s="13"/>
      <c r="F72" t="s">
        <v>23</v>
      </c>
      <c r="G72" s="3">
        <v>-0.1921</v>
      </c>
      <c r="H72" s="3">
        <v>0.1921</v>
      </c>
      <c r="I72" s="3">
        <v>0.0695</v>
      </c>
    </row>
    <row r="73" spans="4:9">
      <c r="D73" s="13" t="s">
        <v>49</v>
      </c>
      <c r="E73" s="13"/>
      <c r="F73" t="s">
        <v>21</v>
      </c>
      <c r="G73" s="3">
        <v>-0.7769</v>
      </c>
      <c r="H73" s="3">
        <v>0.7769</v>
      </c>
      <c r="I73" s="3">
        <v>-0.7306</v>
      </c>
    </row>
    <row r="74" spans="4:5">
      <c r="D74" s="13"/>
      <c r="E74" s="13"/>
    </row>
    <row r="75" spans="3:8">
      <c r="C75" t="s">
        <v>21</v>
      </c>
      <c r="D75" s="13" t="s">
        <v>50</v>
      </c>
      <c r="E75" s="13"/>
      <c r="F75" t="s">
        <v>23</v>
      </c>
      <c r="G75" s="6">
        <v>-0.1224</v>
      </c>
      <c r="H75" s="6">
        <v>0.0258</v>
      </c>
    </row>
    <row r="76" spans="4:8">
      <c r="D76" s="13" t="s">
        <v>51</v>
      </c>
      <c r="E76" s="13"/>
      <c r="F76" t="s">
        <v>21</v>
      </c>
      <c r="G76" s="6">
        <v>-0.0217</v>
      </c>
      <c r="H76" s="6">
        <v>0.0046</v>
      </c>
    </row>
  </sheetData>
  <mergeCells count="8">
    <mergeCell ref="D66:E66"/>
    <mergeCell ref="D67:E67"/>
    <mergeCell ref="D69:E69"/>
    <mergeCell ref="D70:E70"/>
    <mergeCell ref="D72:E72"/>
    <mergeCell ref="D73:E73"/>
    <mergeCell ref="D75:E75"/>
    <mergeCell ref="D76:E7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9"/>
  <sheetViews>
    <sheetView workbookViewId="0">
      <selection activeCell="J11" sqref="J11"/>
    </sheetView>
  </sheetViews>
  <sheetFormatPr defaultColWidth="9" defaultRowHeight="13.5"/>
  <cols>
    <col min="2" max="2" width="16" customWidth="1"/>
    <col min="3" max="3" width="17.125" customWidth="1"/>
    <col min="6" max="6" width="13.625" customWidth="1"/>
    <col min="7" max="8" width="21.625" customWidth="1"/>
    <col min="9" max="9" width="19.25" customWidth="1"/>
    <col min="10" max="10" width="16.75" customWidth="1"/>
    <col min="11" max="11" width="18.375" customWidth="1"/>
    <col min="12" max="12" width="18.875" customWidth="1"/>
  </cols>
  <sheetData>
    <row r="2" ht="14.25" spans="1:8">
      <c r="A2" s="1" t="s">
        <v>52</v>
      </c>
      <c r="B2" t="s">
        <v>53</v>
      </c>
      <c r="C2" t="s">
        <v>54</v>
      </c>
      <c r="D2" t="s">
        <v>55</v>
      </c>
      <c r="E2" s="1" t="s">
        <v>56</v>
      </c>
      <c r="G2" s="8" t="s">
        <v>57</v>
      </c>
      <c r="H2">
        <f>8/17</f>
        <v>0.470588235294118</v>
      </c>
    </row>
    <row r="3" ht="14.25" spans="1:8">
      <c r="A3" s="1" t="s">
        <v>58</v>
      </c>
      <c r="B3" t="s">
        <v>59</v>
      </c>
      <c r="C3" t="s">
        <v>60</v>
      </c>
      <c r="D3" t="s">
        <v>61</v>
      </c>
      <c r="E3" s="1" t="s">
        <v>62</v>
      </c>
      <c r="G3" s="8" t="s">
        <v>63</v>
      </c>
      <c r="H3">
        <f>9/17</f>
        <v>0.529411764705882</v>
      </c>
    </row>
    <row r="4" ht="14.25" spans="1:7">
      <c r="A4" s="1" t="s">
        <v>64</v>
      </c>
      <c r="B4" t="s">
        <v>59</v>
      </c>
      <c r="C4" t="s">
        <v>60</v>
      </c>
      <c r="D4" t="s">
        <v>61</v>
      </c>
      <c r="E4" s="1" t="s">
        <v>62</v>
      </c>
      <c r="G4" s="8"/>
    </row>
    <row r="5" ht="27" spans="1:8">
      <c r="A5" s="1" t="s">
        <v>64</v>
      </c>
      <c r="B5" t="s">
        <v>59</v>
      </c>
      <c r="C5" t="s">
        <v>60</v>
      </c>
      <c r="D5" t="s">
        <v>61</v>
      </c>
      <c r="E5" s="1" t="s">
        <v>62</v>
      </c>
      <c r="G5" s="8" t="s">
        <v>65</v>
      </c>
      <c r="H5">
        <f>3/8</f>
        <v>0.375</v>
      </c>
    </row>
    <row r="6" ht="27" spans="1:8">
      <c r="A6" s="1" t="s">
        <v>58</v>
      </c>
      <c r="B6" t="s">
        <v>59</v>
      </c>
      <c r="C6" t="s">
        <v>60</v>
      </c>
      <c r="D6" t="s">
        <v>61</v>
      </c>
      <c r="E6" s="1" t="s">
        <v>62</v>
      </c>
      <c r="G6" s="8" t="s">
        <v>66</v>
      </c>
      <c r="H6">
        <f>3/9</f>
        <v>0.333333333333333</v>
      </c>
    </row>
    <row r="7" ht="27" spans="1:8">
      <c r="A7" s="1" t="s">
        <v>67</v>
      </c>
      <c r="B7" t="s">
        <v>59</v>
      </c>
      <c r="C7" t="s">
        <v>60</v>
      </c>
      <c r="D7" t="s">
        <v>61</v>
      </c>
      <c r="E7" s="1" t="s">
        <v>62</v>
      </c>
      <c r="G7" s="8" t="s">
        <v>68</v>
      </c>
      <c r="H7">
        <f>3/8</f>
        <v>0.375</v>
      </c>
    </row>
    <row r="8" ht="27" spans="1:8">
      <c r="A8" s="1" t="s">
        <v>58</v>
      </c>
      <c r="B8" t="s">
        <v>69</v>
      </c>
      <c r="C8" t="s">
        <v>60</v>
      </c>
      <c r="D8" t="s">
        <v>70</v>
      </c>
      <c r="E8" s="1" t="s">
        <v>62</v>
      </c>
      <c r="G8" s="8" t="s">
        <v>71</v>
      </c>
      <c r="H8">
        <f>4/9</f>
        <v>0.444444444444444</v>
      </c>
    </row>
    <row r="9" ht="27" spans="1:8">
      <c r="A9" s="1" t="s">
        <v>64</v>
      </c>
      <c r="B9" t="s">
        <v>69</v>
      </c>
      <c r="C9" s="1" t="s">
        <v>72</v>
      </c>
      <c r="D9" t="s">
        <v>70</v>
      </c>
      <c r="E9" s="1" t="s">
        <v>62</v>
      </c>
      <c r="G9" s="8" t="s">
        <v>73</v>
      </c>
      <c r="H9">
        <f>7/8</f>
        <v>0.875</v>
      </c>
    </row>
    <row r="10" ht="27" spans="1:8">
      <c r="A10" s="1" t="s">
        <v>64</v>
      </c>
      <c r="B10" t="s">
        <v>69</v>
      </c>
      <c r="C10" t="s">
        <v>60</v>
      </c>
      <c r="D10" t="s">
        <v>61</v>
      </c>
      <c r="E10" s="1" t="s">
        <v>62</v>
      </c>
      <c r="G10" s="8" t="s">
        <v>74</v>
      </c>
      <c r="H10">
        <f>2/9</f>
        <v>0.222222222222222</v>
      </c>
    </row>
    <row r="11" ht="27" spans="1:8">
      <c r="A11" s="1" t="s">
        <v>64</v>
      </c>
      <c r="B11" t="s">
        <v>69</v>
      </c>
      <c r="C11" s="1" t="s">
        <v>72</v>
      </c>
      <c r="D11" t="s">
        <v>61</v>
      </c>
      <c r="E11" s="1" t="s">
        <v>75</v>
      </c>
      <c r="G11" s="8" t="s">
        <v>76</v>
      </c>
      <c r="H11">
        <f>6/8</f>
        <v>0.75</v>
      </c>
    </row>
    <row r="12" ht="27" spans="1:8">
      <c r="A12" s="1" t="s">
        <v>58</v>
      </c>
      <c r="B12" t="s">
        <v>77</v>
      </c>
      <c r="C12" t="s">
        <v>60</v>
      </c>
      <c r="D12" t="s">
        <v>70</v>
      </c>
      <c r="E12" s="1" t="s">
        <v>75</v>
      </c>
      <c r="G12" s="8" t="s">
        <v>78</v>
      </c>
      <c r="H12">
        <f>6/9</f>
        <v>0.666666666666667</v>
      </c>
    </row>
    <row r="13" ht="14.25" spans="1:7">
      <c r="A13" s="1" t="s">
        <v>67</v>
      </c>
      <c r="B13" t="s">
        <v>77</v>
      </c>
      <c r="C13" t="s">
        <v>79</v>
      </c>
      <c r="D13" t="s">
        <v>61</v>
      </c>
      <c r="E13" s="1" t="s">
        <v>75</v>
      </c>
      <c r="G13" s="1" t="s">
        <v>80</v>
      </c>
    </row>
    <row r="14" ht="40.5" spans="1:12">
      <c r="A14" s="1" t="s">
        <v>67</v>
      </c>
      <c r="B14" t="s">
        <v>59</v>
      </c>
      <c r="C14" t="s">
        <v>79</v>
      </c>
      <c r="D14" t="s">
        <v>70</v>
      </c>
      <c r="E14" s="1" t="s">
        <v>75</v>
      </c>
      <c r="G14" s="8" t="s">
        <v>57</v>
      </c>
      <c r="H14" s="8" t="s">
        <v>65</v>
      </c>
      <c r="I14" s="8" t="s">
        <v>68</v>
      </c>
      <c r="J14" s="8" t="s">
        <v>73</v>
      </c>
      <c r="K14" s="8" t="s">
        <v>76</v>
      </c>
      <c r="L14">
        <f>H2*H5*H7*H9*H11</f>
        <v>0.0434283088235294</v>
      </c>
    </row>
    <row r="15" ht="40.5" spans="1:12">
      <c r="A15" s="1" t="s">
        <v>58</v>
      </c>
      <c r="B15" t="s">
        <v>69</v>
      </c>
      <c r="C15" s="1" t="s">
        <v>72</v>
      </c>
      <c r="D15" t="s">
        <v>61</v>
      </c>
      <c r="E15" s="1" t="s">
        <v>75</v>
      </c>
      <c r="G15" s="8" t="s">
        <v>63</v>
      </c>
      <c r="H15" s="8" t="s">
        <v>66</v>
      </c>
      <c r="I15" s="8" t="s">
        <v>71</v>
      </c>
      <c r="J15" s="8" t="s">
        <v>74</v>
      </c>
      <c r="K15" s="8" t="s">
        <v>78</v>
      </c>
      <c r="L15">
        <f>H3*H6*H8*H10*H12</f>
        <v>0.0116194625998547</v>
      </c>
    </row>
    <row r="16" ht="27" spans="1:12">
      <c r="A16" s="1" t="s">
        <v>67</v>
      </c>
      <c r="B16" t="s">
        <v>69</v>
      </c>
      <c r="C16" s="1" t="s">
        <v>72</v>
      </c>
      <c r="D16" t="s">
        <v>61</v>
      </c>
      <c r="E16" s="1" t="s">
        <v>75</v>
      </c>
      <c r="L16" s="9" t="s">
        <v>81</v>
      </c>
    </row>
    <row r="17" ht="14.25" spans="1:5">
      <c r="A17" s="1" t="s">
        <v>64</v>
      </c>
      <c r="B17" t="s">
        <v>69</v>
      </c>
      <c r="C17" s="1" t="s">
        <v>60</v>
      </c>
      <c r="D17" t="s">
        <v>70</v>
      </c>
      <c r="E17" s="1" t="s">
        <v>75</v>
      </c>
    </row>
    <row r="18" ht="14.25" spans="1:5">
      <c r="A18" s="1" t="s">
        <v>67</v>
      </c>
      <c r="B18" t="s">
        <v>59</v>
      </c>
      <c r="C18" t="s">
        <v>79</v>
      </c>
      <c r="D18" t="s">
        <v>61</v>
      </c>
      <c r="E18" s="1" t="s">
        <v>75</v>
      </c>
    </row>
    <row r="19" ht="14.25" spans="1:5">
      <c r="A19" s="1" t="s">
        <v>58</v>
      </c>
      <c r="B19" t="s">
        <v>59</v>
      </c>
      <c r="C19" s="1" t="s">
        <v>72</v>
      </c>
      <c r="D19" t="s">
        <v>61</v>
      </c>
      <c r="E19" s="1" t="s">
        <v>75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"/>
  <sheetViews>
    <sheetView topLeftCell="A25" workbookViewId="0">
      <selection activeCell="B45" sqref="B45"/>
    </sheetView>
  </sheetViews>
  <sheetFormatPr defaultColWidth="9" defaultRowHeight="13.5"/>
  <cols>
    <col min="1" max="1" width="13.75" customWidth="1"/>
    <col min="4" max="4" width="13.75" customWidth="1"/>
    <col min="6" max="6" width="13.75" customWidth="1"/>
    <col min="11" max="11" width="12.625" customWidth="1"/>
    <col min="12" max="12" width="17.125" customWidth="1"/>
    <col min="13" max="14" width="13.75" customWidth="1"/>
  </cols>
  <sheetData>
    <row r="1" spans="1:1">
      <c r="A1" t="s">
        <v>0</v>
      </c>
    </row>
    <row r="33" spans="11:16">
      <c r="K33" s="6" t="s">
        <v>82</v>
      </c>
      <c r="L33" s="6" t="s">
        <v>83</v>
      </c>
      <c r="M33" s="6" t="s">
        <v>84</v>
      </c>
      <c r="N33" s="6" t="s">
        <v>85</v>
      </c>
      <c r="O33" s="6" t="s">
        <v>86</v>
      </c>
      <c r="P33" s="6" t="s">
        <v>23</v>
      </c>
    </row>
    <row r="34" spans="11:16">
      <c r="K34" s="6"/>
      <c r="L34" s="6" t="s">
        <v>87</v>
      </c>
      <c r="M34" s="6" t="s">
        <v>88</v>
      </c>
      <c r="N34" s="6" t="s">
        <v>85</v>
      </c>
      <c r="O34" s="6" t="s">
        <v>86</v>
      </c>
      <c r="P34" s="6" t="s">
        <v>23</v>
      </c>
    </row>
    <row r="35" spans="11:16">
      <c r="K35" s="6"/>
      <c r="L35" s="6" t="s">
        <v>83</v>
      </c>
      <c r="M35" s="6" t="s">
        <v>89</v>
      </c>
      <c r="N35" s="6" t="s">
        <v>90</v>
      </c>
      <c r="O35" s="6" t="s">
        <v>86</v>
      </c>
      <c r="P35" s="6" t="s">
        <v>23</v>
      </c>
    </row>
    <row r="36" spans="11:16">
      <c r="K36" s="6"/>
      <c r="L36" s="6" t="s">
        <v>87</v>
      </c>
      <c r="M36" s="6" t="s">
        <v>91</v>
      </c>
      <c r="N36" s="6" t="s">
        <v>90</v>
      </c>
      <c r="O36" s="6" t="s">
        <v>86</v>
      </c>
      <c r="P36" s="6"/>
    </row>
    <row r="37" spans="11:16">
      <c r="K37" s="6" t="s">
        <v>21</v>
      </c>
      <c r="L37" s="6" t="s">
        <v>92</v>
      </c>
      <c r="M37" s="6" t="s">
        <v>23</v>
      </c>
      <c r="N37" s="6"/>
      <c r="O37" s="6"/>
      <c r="P37" s="6"/>
    </row>
    <row r="38" spans="4:16">
      <c r="D38" s="3"/>
      <c r="E38" s="3"/>
      <c r="F38" s="3"/>
      <c r="G38" s="3" t="s">
        <v>93</v>
      </c>
      <c r="H38" s="3"/>
      <c r="I38" s="3"/>
      <c r="J38" s="7"/>
      <c r="K38" s="6"/>
      <c r="L38" s="6" t="s">
        <v>94</v>
      </c>
      <c r="M38" s="6" t="s">
        <v>23</v>
      </c>
      <c r="N38" s="6"/>
      <c r="O38" s="6"/>
      <c r="P38" s="6"/>
    </row>
    <row r="39" spans="1:16">
      <c r="A39" t="s">
        <v>86</v>
      </c>
      <c r="B39">
        <v>0.4</v>
      </c>
      <c r="D39" s="3"/>
      <c r="E39" s="3"/>
      <c r="F39" s="3">
        <v>1</v>
      </c>
      <c r="G39" s="3">
        <v>0</v>
      </c>
      <c r="H39" s="3"/>
      <c r="I39" s="3"/>
      <c r="J39" s="7"/>
      <c r="K39" s="6"/>
      <c r="L39" s="6" t="s">
        <v>95</v>
      </c>
      <c r="M39" s="6" t="s">
        <v>23</v>
      </c>
      <c r="N39" s="6"/>
      <c r="O39" s="6"/>
      <c r="P39" s="6"/>
    </row>
    <row r="40" spans="1:16">
      <c r="A40" s="2" t="s">
        <v>96</v>
      </c>
      <c r="B40" s="2">
        <v>0.6</v>
      </c>
      <c r="D40" s="3" t="s">
        <v>97</v>
      </c>
      <c r="E40" s="3">
        <v>1</v>
      </c>
      <c r="F40" s="3">
        <f>B39*B42</f>
        <v>0.32</v>
      </c>
      <c r="G40" s="3">
        <f>B40*B43</f>
        <v>0.3</v>
      </c>
      <c r="H40" s="3"/>
      <c r="I40" s="3" t="s">
        <v>98</v>
      </c>
      <c r="J40" s="7">
        <f>F40+G40</f>
        <v>0.62</v>
      </c>
      <c r="K40" s="6"/>
      <c r="L40" s="6" t="s">
        <v>99</v>
      </c>
      <c r="M40" s="6"/>
      <c r="N40" s="6"/>
      <c r="O40" s="6"/>
      <c r="P40" s="6"/>
    </row>
    <row r="41" spans="4:16">
      <c r="D41" s="3"/>
      <c r="E41" s="3">
        <v>0</v>
      </c>
      <c r="F41" s="3">
        <f>B39-F40</f>
        <v>0.08</v>
      </c>
      <c r="G41" s="3">
        <f>B40-G40</f>
        <v>0.3</v>
      </c>
      <c r="H41" s="3"/>
      <c r="I41" s="3" t="s">
        <v>100</v>
      </c>
      <c r="J41" s="7">
        <f>F41+G41</f>
        <v>0.38</v>
      </c>
      <c r="K41" s="6" t="s">
        <v>21</v>
      </c>
      <c r="L41" s="6">
        <f>0.9*0.7*0.8*0.4</f>
        <v>0.2016</v>
      </c>
      <c r="M41" s="6">
        <f>0.2*0.3*0.8*0.4</f>
        <v>0.0192</v>
      </c>
      <c r="N41" s="6">
        <f>0.9*0.2*0.2*0.4</f>
        <v>0.0144</v>
      </c>
      <c r="O41" s="6">
        <f>0.2*0.8*0.2*0.4</f>
        <v>0.0128</v>
      </c>
      <c r="P41" s="6"/>
    </row>
    <row r="42" spans="1:16">
      <c r="A42" t="s">
        <v>85</v>
      </c>
      <c r="B42">
        <v>0.8</v>
      </c>
      <c r="D42" s="3" t="s">
        <v>101</v>
      </c>
      <c r="E42" s="3"/>
      <c r="F42" s="3"/>
      <c r="G42" s="3"/>
      <c r="H42" s="3"/>
      <c r="I42" s="3"/>
      <c r="J42" s="7"/>
      <c r="K42" s="6" t="s">
        <v>21</v>
      </c>
      <c r="L42" s="6">
        <f>L41+M41+N41+O41</f>
        <v>0.248</v>
      </c>
      <c r="M42" s="6"/>
      <c r="N42" s="6"/>
      <c r="O42" s="6"/>
      <c r="P42" s="6"/>
    </row>
    <row r="43" spans="1:10">
      <c r="A43" t="s">
        <v>102</v>
      </c>
      <c r="B43">
        <v>0.5</v>
      </c>
      <c r="D43" s="3" t="s">
        <v>103</v>
      </c>
      <c r="E43" s="3"/>
      <c r="F43" s="3"/>
      <c r="G43" s="3"/>
      <c r="H43" s="3"/>
      <c r="I43" s="3"/>
      <c r="J43" s="3"/>
    </row>
    <row r="44" spans="4:10">
      <c r="D44" s="2" t="s">
        <v>90</v>
      </c>
      <c r="E44" s="2" t="s">
        <v>21</v>
      </c>
      <c r="F44" s="2" t="s">
        <v>90</v>
      </c>
      <c r="G44" s="2" t="s">
        <v>21</v>
      </c>
      <c r="H44" s="2">
        <v>0.08</v>
      </c>
      <c r="I44" s="2" t="s">
        <v>21</v>
      </c>
      <c r="J44" s="2">
        <f>H44/H45</f>
        <v>0.2</v>
      </c>
    </row>
    <row r="45" spans="1:10">
      <c r="A45" t="s">
        <v>104</v>
      </c>
      <c r="B45">
        <v>0.2</v>
      </c>
      <c r="D45" s="2"/>
      <c r="E45" s="2"/>
      <c r="F45" s="4" t="s">
        <v>86</v>
      </c>
      <c r="G45" s="2"/>
      <c r="H45" s="4">
        <v>0.4</v>
      </c>
      <c r="I45" s="2"/>
      <c r="J45" s="2"/>
    </row>
    <row r="46" spans="1:2">
      <c r="A46" t="s">
        <v>105</v>
      </c>
      <c r="B46">
        <v>0.3</v>
      </c>
    </row>
    <row r="47" spans="4:10">
      <c r="D47" s="3"/>
      <c r="E47" s="3"/>
      <c r="F47" s="3"/>
      <c r="G47" s="3" t="s">
        <v>97</v>
      </c>
      <c r="H47" s="3"/>
      <c r="I47" s="3"/>
      <c r="J47" s="3"/>
    </row>
    <row r="48" spans="1:10">
      <c r="A48" t="s">
        <v>84</v>
      </c>
      <c r="B48">
        <v>0.7</v>
      </c>
      <c r="D48" s="3"/>
      <c r="E48" s="3"/>
      <c r="F48" s="3">
        <v>1</v>
      </c>
      <c r="G48" s="3">
        <v>0</v>
      </c>
      <c r="H48" s="3"/>
      <c r="I48" s="3"/>
      <c r="J48" s="3"/>
    </row>
    <row r="49" spans="1:10">
      <c r="A49" t="s">
        <v>89</v>
      </c>
      <c r="B49">
        <v>0.2</v>
      </c>
      <c r="D49" s="3" t="s">
        <v>106</v>
      </c>
      <c r="E49" s="3">
        <v>1</v>
      </c>
      <c r="F49" s="3">
        <f>B58*B48</f>
        <v>0.434</v>
      </c>
      <c r="G49" s="3">
        <f>B59*B49</f>
        <v>0.076</v>
      </c>
      <c r="H49" s="3"/>
      <c r="I49" s="3" t="s">
        <v>107</v>
      </c>
      <c r="J49" s="3">
        <f>F49+G49</f>
        <v>0.51</v>
      </c>
    </row>
    <row r="50" spans="4:10">
      <c r="D50" s="3"/>
      <c r="E50" s="3">
        <v>0</v>
      </c>
      <c r="F50" s="3">
        <f>B58-F49</f>
        <v>0.186</v>
      </c>
      <c r="G50" s="3">
        <f>B59-G49</f>
        <v>0.304</v>
      </c>
      <c r="H50" s="3"/>
      <c r="I50" s="3" t="s">
        <v>108</v>
      </c>
      <c r="J50" s="3">
        <f>F50+G50</f>
        <v>0.49</v>
      </c>
    </row>
    <row r="51" spans="1:10">
      <c r="A51" t="s">
        <v>83</v>
      </c>
      <c r="B51">
        <v>0.9</v>
      </c>
      <c r="D51" s="3" t="s">
        <v>109</v>
      </c>
      <c r="E51" s="3"/>
      <c r="F51" s="3"/>
      <c r="G51" s="3"/>
      <c r="H51" s="3"/>
      <c r="I51" s="3"/>
      <c r="J51" s="3"/>
    </row>
    <row r="52" spans="1:10">
      <c r="A52" t="s">
        <v>87</v>
      </c>
      <c r="B52">
        <v>0.2</v>
      </c>
      <c r="D52" s="3" t="s">
        <v>110</v>
      </c>
      <c r="E52" s="3"/>
      <c r="F52" s="3"/>
      <c r="G52" s="3"/>
      <c r="H52" s="3"/>
      <c r="I52" s="3"/>
      <c r="J52" s="3"/>
    </row>
    <row r="53" spans="4:10">
      <c r="D53" s="2" t="s">
        <v>88</v>
      </c>
      <c r="E53" s="2" t="s">
        <v>21</v>
      </c>
      <c r="F53" s="2" t="s">
        <v>88</v>
      </c>
      <c r="G53" s="2" t="s">
        <v>21</v>
      </c>
      <c r="H53" s="2">
        <v>0.186</v>
      </c>
      <c r="I53" s="2" t="s">
        <v>21</v>
      </c>
      <c r="J53" s="2">
        <f>H53/H54</f>
        <v>0.3</v>
      </c>
    </row>
    <row r="54" spans="4:10">
      <c r="D54" s="2"/>
      <c r="E54" s="2"/>
      <c r="F54" s="4" t="s">
        <v>98</v>
      </c>
      <c r="G54" s="2"/>
      <c r="H54" s="4">
        <v>0.62</v>
      </c>
      <c r="I54" s="2"/>
      <c r="J54" s="2"/>
    </row>
    <row r="56" spans="4:10">
      <c r="D56" s="2" t="s">
        <v>91</v>
      </c>
      <c r="E56" s="2" t="s">
        <v>21</v>
      </c>
      <c r="F56" s="2" t="s">
        <v>91</v>
      </c>
      <c r="G56" s="2" t="s">
        <v>21</v>
      </c>
      <c r="H56" s="2">
        <v>0.304</v>
      </c>
      <c r="I56" s="2" t="s">
        <v>21</v>
      </c>
      <c r="J56" s="2">
        <f>H56/H57</f>
        <v>0.8</v>
      </c>
    </row>
    <row r="57" spans="4:10">
      <c r="D57" s="2"/>
      <c r="E57" s="2"/>
      <c r="F57" s="4" t="s">
        <v>100</v>
      </c>
      <c r="G57" s="2"/>
      <c r="H57" s="4">
        <v>0.38</v>
      </c>
      <c r="I57" s="2"/>
      <c r="J57" s="2"/>
    </row>
    <row r="58" spans="1:10">
      <c r="A58" s="5" t="s">
        <v>98</v>
      </c>
      <c r="B58" s="5">
        <v>0.62</v>
      </c>
      <c r="D58" s="3"/>
      <c r="E58" s="3"/>
      <c r="F58" s="3"/>
      <c r="G58" s="3" t="s">
        <v>106</v>
      </c>
      <c r="H58" s="3"/>
      <c r="I58" s="3"/>
      <c r="J58" s="3"/>
    </row>
    <row r="59" spans="1:10">
      <c r="A59" s="5" t="s">
        <v>100</v>
      </c>
      <c r="B59" s="5">
        <v>0.38</v>
      </c>
      <c r="D59" s="3"/>
      <c r="E59" s="3"/>
      <c r="F59" s="3">
        <v>1</v>
      </c>
      <c r="G59" s="3">
        <v>0</v>
      </c>
      <c r="H59" s="3"/>
      <c r="I59" s="3"/>
      <c r="J59" s="3"/>
    </row>
    <row r="60" spans="4:10">
      <c r="D60" s="3" t="s">
        <v>111</v>
      </c>
      <c r="E60" s="3">
        <v>1</v>
      </c>
      <c r="F60" s="3">
        <f>B61*B51</f>
        <v>0.459</v>
      </c>
      <c r="G60" s="3">
        <f>B62*B52</f>
        <v>0.098</v>
      </c>
      <c r="H60" s="3"/>
      <c r="I60" s="3" t="s">
        <v>112</v>
      </c>
      <c r="J60" s="3">
        <f>F60+G60</f>
        <v>0.557</v>
      </c>
    </row>
    <row r="61" spans="1:10">
      <c r="A61" s="5" t="s">
        <v>107</v>
      </c>
      <c r="B61" s="5">
        <v>0.51</v>
      </c>
      <c r="D61" s="3"/>
      <c r="E61" s="3">
        <v>0</v>
      </c>
      <c r="F61" s="3">
        <f>B61-F60</f>
        <v>0.051</v>
      </c>
      <c r="G61" s="3">
        <f>B62-G60</f>
        <v>0.392</v>
      </c>
      <c r="H61" s="3"/>
      <c r="I61" s="3" t="s">
        <v>113</v>
      </c>
      <c r="J61" s="3">
        <f>F61+G61</f>
        <v>0.443</v>
      </c>
    </row>
    <row r="62" spans="1:10">
      <c r="A62" s="5" t="s">
        <v>108</v>
      </c>
      <c r="B62" s="5">
        <v>0.49</v>
      </c>
      <c r="D62" s="3" t="s">
        <v>114</v>
      </c>
      <c r="E62" s="3"/>
      <c r="F62" s="3"/>
      <c r="G62" s="3"/>
      <c r="H62" s="3"/>
      <c r="I62" s="3"/>
      <c r="J62" s="3"/>
    </row>
    <row r="63" spans="4:10">
      <c r="D63" s="3" t="s">
        <v>115</v>
      </c>
      <c r="E63" s="3"/>
      <c r="F63" s="3"/>
      <c r="G63" s="3"/>
      <c r="H63" s="3"/>
      <c r="I63" s="3"/>
      <c r="J63" s="3"/>
    </row>
    <row r="64" spans="1:10">
      <c r="A64" s="5" t="s">
        <v>112</v>
      </c>
      <c r="B64" s="5">
        <v>0.557</v>
      </c>
      <c r="D64" s="2" t="s">
        <v>116</v>
      </c>
      <c r="E64" s="2" t="s">
        <v>21</v>
      </c>
      <c r="F64" s="2" t="s">
        <v>116</v>
      </c>
      <c r="G64" s="2" t="s">
        <v>21</v>
      </c>
      <c r="H64" s="2">
        <v>0.051</v>
      </c>
      <c r="I64" s="2" t="s">
        <v>21</v>
      </c>
      <c r="J64" s="2">
        <f>H64/H65</f>
        <v>0.1</v>
      </c>
    </row>
    <row r="65" spans="1:10">
      <c r="A65" s="5" t="s">
        <v>113</v>
      </c>
      <c r="B65" s="5">
        <v>0.443</v>
      </c>
      <c r="D65" s="2"/>
      <c r="E65" s="2"/>
      <c r="F65" s="4" t="s">
        <v>107</v>
      </c>
      <c r="G65" s="2"/>
      <c r="H65" s="4">
        <v>0.51</v>
      </c>
      <c r="I65" s="2"/>
      <c r="J65" s="2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C14" sqref="C14"/>
    </sheetView>
  </sheetViews>
  <sheetFormatPr defaultColWidth="9" defaultRowHeight="13.5" outlineLevelCol="7"/>
  <cols>
    <col min="1" max="1" width="11.5" customWidth="1"/>
    <col min="2" max="2" width="5.75" customWidth="1"/>
  </cols>
  <sheetData>
    <row r="1" ht="14.25" spans="2:8">
      <c r="B1">
        <v>1</v>
      </c>
      <c r="C1">
        <v>2</v>
      </c>
      <c r="H1" s="1" t="s">
        <v>117</v>
      </c>
    </row>
    <row r="2" ht="14.25" spans="1:8">
      <c r="A2" t="s">
        <v>118</v>
      </c>
      <c r="B2">
        <v>3</v>
      </c>
      <c r="C2">
        <v>4</v>
      </c>
      <c r="H2" s="1" t="s">
        <v>119</v>
      </c>
    </row>
    <row r="4" spans="1:2">
      <c r="A4" s="2" t="s">
        <v>120</v>
      </c>
      <c r="B4" t="s">
        <v>121</v>
      </c>
    </row>
    <row r="5" spans="2:5">
      <c r="B5" t="s">
        <v>122</v>
      </c>
      <c r="C5" t="s">
        <v>123</v>
      </c>
      <c r="D5" t="s">
        <v>124</v>
      </c>
      <c r="E5" t="s">
        <v>125</v>
      </c>
    </row>
    <row r="6" spans="1:5">
      <c r="A6">
        <v>1</v>
      </c>
      <c r="B6">
        <v>0</v>
      </c>
      <c r="E6">
        <v>0</v>
      </c>
    </row>
    <row r="7" spans="1:5">
      <c r="A7">
        <v>2</v>
      </c>
      <c r="C7">
        <v>0</v>
      </c>
      <c r="E7">
        <v>0</v>
      </c>
    </row>
    <row r="8" spans="1:4">
      <c r="A8">
        <v>3</v>
      </c>
      <c r="B8">
        <v>0</v>
      </c>
      <c r="D8">
        <v>0</v>
      </c>
    </row>
    <row r="9" spans="1:4">
      <c r="A9">
        <v>4</v>
      </c>
      <c r="C9">
        <v>0</v>
      </c>
      <c r="D9">
        <v>0</v>
      </c>
    </row>
    <row r="11" spans="1:2">
      <c r="A11" s="2" t="s">
        <v>126</v>
      </c>
      <c r="B11" t="s">
        <v>127</v>
      </c>
    </row>
    <row r="13" spans="1:1">
      <c r="A13" s="2" t="s">
        <v>128</v>
      </c>
    </row>
    <row r="14" spans="1:6">
      <c r="A14" t="s">
        <v>129</v>
      </c>
      <c r="B14" t="s">
        <v>130</v>
      </c>
      <c r="C14" t="s">
        <v>131</v>
      </c>
      <c r="E14" t="s">
        <v>21</v>
      </c>
      <c r="F14">
        <v>5</v>
      </c>
    </row>
    <row r="15" spans="2:5">
      <c r="B15" t="s">
        <v>122</v>
      </c>
      <c r="C15" t="s">
        <v>123</v>
      </c>
      <c r="D15" t="s">
        <v>124</v>
      </c>
      <c r="E15" t="s">
        <v>125</v>
      </c>
    </row>
    <row r="16" spans="1:5">
      <c r="A16">
        <v>1</v>
      </c>
      <c r="B16">
        <v>0</v>
      </c>
      <c r="E16">
        <v>5</v>
      </c>
    </row>
    <row r="17" spans="1:5">
      <c r="A17">
        <v>2</v>
      </c>
      <c r="C17">
        <v>0</v>
      </c>
      <c r="E17">
        <v>0</v>
      </c>
    </row>
    <row r="18" spans="1:4">
      <c r="A18">
        <v>3</v>
      </c>
      <c r="B18">
        <v>0</v>
      </c>
      <c r="D18">
        <v>0</v>
      </c>
    </row>
    <row r="19" spans="1:4">
      <c r="A19">
        <v>4</v>
      </c>
      <c r="C19">
        <v>0</v>
      </c>
      <c r="D19">
        <v>0</v>
      </c>
    </row>
    <row r="21" spans="1:1">
      <c r="A21" s="2" t="s">
        <v>132</v>
      </c>
    </row>
    <row r="22" spans="1:6">
      <c r="A22" t="s">
        <v>133</v>
      </c>
      <c r="B22" t="s">
        <v>130</v>
      </c>
      <c r="C22" t="s">
        <v>134</v>
      </c>
      <c r="E22" t="s">
        <v>21</v>
      </c>
      <c r="F22">
        <v>0</v>
      </c>
    </row>
    <row r="23" spans="2:5">
      <c r="B23" t="s">
        <v>122</v>
      </c>
      <c r="C23" t="s">
        <v>123</v>
      </c>
      <c r="D23" t="s">
        <v>124</v>
      </c>
      <c r="E23" t="s">
        <v>125</v>
      </c>
    </row>
    <row r="24" spans="1:5">
      <c r="A24">
        <v>1</v>
      </c>
      <c r="B24">
        <v>0</v>
      </c>
      <c r="E24">
        <v>5</v>
      </c>
    </row>
    <row r="25" spans="1:5">
      <c r="A25">
        <v>2</v>
      </c>
      <c r="C25">
        <v>0</v>
      </c>
      <c r="E25">
        <v>0</v>
      </c>
    </row>
    <row r="26" spans="1:4">
      <c r="A26">
        <v>3</v>
      </c>
      <c r="B26">
        <v>0</v>
      </c>
      <c r="D26">
        <v>0</v>
      </c>
    </row>
    <row r="27" spans="1:4">
      <c r="A27">
        <v>4</v>
      </c>
      <c r="C27">
        <v>0</v>
      </c>
      <c r="D27">
        <v>0</v>
      </c>
    </row>
    <row r="29" spans="1:1">
      <c r="A29" s="2" t="s">
        <v>135</v>
      </c>
    </row>
    <row r="30" spans="1:6">
      <c r="A30" t="s">
        <v>136</v>
      </c>
      <c r="B30" t="s">
        <v>130</v>
      </c>
      <c r="C30" t="s">
        <v>134</v>
      </c>
      <c r="E30" t="s">
        <v>21</v>
      </c>
      <c r="F30">
        <v>0</v>
      </c>
    </row>
    <row r="31" spans="2:5">
      <c r="B31" t="s">
        <v>122</v>
      </c>
      <c r="C31" t="s">
        <v>123</v>
      </c>
      <c r="D31" t="s">
        <v>124</v>
      </c>
      <c r="E31" t="s">
        <v>125</v>
      </c>
    </row>
    <row r="32" spans="1:5">
      <c r="A32">
        <v>1</v>
      </c>
      <c r="B32">
        <v>0</v>
      </c>
      <c r="E32">
        <v>5</v>
      </c>
    </row>
    <row r="33" spans="1:5">
      <c r="A33">
        <v>2</v>
      </c>
      <c r="C33">
        <v>0</v>
      </c>
      <c r="E33">
        <v>0</v>
      </c>
    </row>
    <row r="34" spans="1:4">
      <c r="A34">
        <v>3</v>
      </c>
      <c r="B34">
        <v>0</v>
      </c>
      <c r="D34">
        <v>0</v>
      </c>
    </row>
    <row r="35" spans="1:4">
      <c r="A35">
        <v>4</v>
      </c>
      <c r="C35">
        <v>0</v>
      </c>
      <c r="D35">
        <v>0</v>
      </c>
    </row>
    <row r="37" spans="1:1">
      <c r="A37" s="2" t="s">
        <v>137</v>
      </c>
    </row>
    <row r="38" spans="1:6">
      <c r="A38" t="s">
        <v>138</v>
      </c>
      <c r="B38" t="s">
        <v>130</v>
      </c>
      <c r="C38" t="s">
        <v>139</v>
      </c>
      <c r="E38" t="s">
        <v>21</v>
      </c>
      <c r="F38">
        <v>2.25</v>
      </c>
    </row>
    <row r="39" spans="2:5">
      <c r="B39" t="s">
        <v>122</v>
      </c>
      <c r="C39" t="s">
        <v>123</v>
      </c>
      <c r="D39" t="s">
        <v>124</v>
      </c>
      <c r="E39" t="s">
        <v>125</v>
      </c>
    </row>
    <row r="40" spans="1:5">
      <c r="A40">
        <v>1</v>
      </c>
      <c r="B40">
        <v>0</v>
      </c>
      <c r="E40">
        <v>5</v>
      </c>
    </row>
    <row r="41" spans="1:5">
      <c r="A41">
        <v>2</v>
      </c>
      <c r="C41">
        <v>2.25</v>
      </c>
      <c r="E41">
        <v>0</v>
      </c>
    </row>
    <row r="42" spans="1:4">
      <c r="A42">
        <v>3</v>
      </c>
      <c r="B42">
        <v>0</v>
      </c>
      <c r="D42">
        <v>0</v>
      </c>
    </row>
    <row r="43" spans="1:4">
      <c r="A43">
        <v>4</v>
      </c>
      <c r="C43">
        <v>0</v>
      </c>
      <c r="D43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 Computational Graphs</vt:lpstr>
      <vt:lpstr>Problem 2 Naıve Bayes Classif</vt:lpstr>
      <vt:lpstr>Problem 3 Bayesian Networks</vt:lpstr>
      <vt:lpstr>P4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WPS_1504501813</cp:lastModifiedBy>
  <dcterms:created xsi:type="dcterms:W3CDTF">2022-11-19T11:48:00Z</dcterms:created>
  <dcterms:modified xsi:type="dcterms:W3CDTF">2022-12-07T13:18:29Z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9D7616699B6646EA9F2C3C35949314CE</vt:lpwstr>
  </property>
  <property fmtid="{D5CDD505-2E9C-101B-9397-08002B2CF9AE}" pid="3" name="KSOProductBuildVer">
    <vt:lpwstr>2052-11.1.0.12763</vt:lpwstr>
  </property>
</Properties>
</file>