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<sst xmlns="http://schemas.openxmlformats.org/spreadsheetml/2006/main" count="42" uniqueCount="21">
  <si>
    <t>Height (m)</t>
  </si>
  <si>
    <t>Weight (kg)</t>
  </si>
  <si>
    <t>min(new)</t>
  </si>
  <si>
    <t>max(new)</t>
  </si>
  <si>
    <t>mean (Height)</t>
  </si>
  <si>
    <t>mean (Weight)</t>
  </si>
  <si>
    <t>Normalized Height</t>
  </si>
  <si>
    <t>x_i-min</t>
  </si>
  <si>
    <t>max-min</t>
  </si>
  <si>
    <t>max(new)-min(new)</t>
  </si>
  <si>
    <t>x(i)-x_bar</t>
  </si>
  <si>
    <t>y(i)-y_bar</t>
  </si>
  <si>
    <t>(x(i)-x_bar)(y(i)-y_bar)</t>
  </si>
  <si>
    <t>(x(i)-x_bar)^2</t>
  </si>
  <si>
    <t>theta_1</t>
  </si>
  <si>
    <t>theta_0</t>
  </si>
  <si>
    <t>Normalized Weight</t>
  </si>
  <si>
    <t>Residuals</t>
  </si>
  <si>
    <t>Weight (predicted)</t>
  </si>
  <si>
    <t>Weight (Raw)</t>
  </si>
  <si>
    <t>Residual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</si>
</sst>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3</xdr:col>
      <xdr:colOff>1304925</xdr:colOff>
      <xdr:row>5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06800" y="838200"/>
          <a:ext cx="33877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133350</xdr:colOff>
      <xdr:row>0</xdr:row>
      <xdr:rowOff>133350</xdr:rowOff>
    </xdr:from>
    <xdr:to>
      <xdr:col>20</xdr:col>
      <xdr:colOff>523875</xdr:colOff>
      <xdr:row>5</xdr:row>
      <xdr:rowOff>17231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16795750" y="133350"/>
              <a:ext cx="7699375" cy="93154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p>
                                  <m:sSup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d>
                                      <m:dPr>
                                        <m:ctrlPr>
                                          <a:rPr lang="en-US" sz="32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32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e>
                                    </m:d>
                                  </m:sup>
                                </m:sSup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3200"/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16795750" y="133350"/>
              <a:ext cx="7699375" cy="93154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32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3200">
                  <a:latin typeface="Cambria Math" panose="02040503050406030204" pitchFamily="18" charset="0"/>
                </a:rPr>
                <a:t>_</a:t>
              </a:r>
              <a:r>
                <a:rPr lang="en-US" sz="3200" b="0">
                  <a:latin typeface="Cambria Math" panose="02040503050406030204" pitchFamily="18" charset="0"/>
                </a:rPr>
                <a:t>1</a:t>
              </a:r>
              <a:r>
                <a:rPr lang="en-US" sz="3200" b="0">
                  <a:latin typeface="Cambria Math" panose="02040503050406030204" pitchFamily="18" charset="0"/>
                </a:rPr>
                <a:t>=</a:t>
              </a:r>
              <a:r>
                <a:rPr lang="en-US" sz="3200">
                  <a:latin typeface="Cambria Math" panose="02040503050406030204" pitchFamily="18" charset="0"/>
                </a:rPr>
                <a:t>∑</a:t>
              </a:r>
              <a:r>
                <a:rPr lang="en-US" sz="3200">
                  <a:latin typeface="Cambria Math" panose="02040503050406030204" pitchFamily="18" charset="0"/>
                </a:rPr>
                <a:t>▒</a:t>
              </a:r>
              <a:r>
                <a:rPr lang="en-US" sz="3200">
                  <a:latin typeface="Cambria Math" panose="02040503050406030204" pitchFamily="18" charset="0"/>
                </a:rPr>
                <a:t>(</a:t>
              </a:r>
              <a:r>
                <a:rPr lang="en-US" sz="3200">
                  <a:latin typeface="Cambria Math" panose="02040503050406030204" pitchFamily="18" charset="0"/>
                </a:rPr>
                <a:t>𝑥</a:t>
              </a:r>
              <a:r>
                <a:rPr lang="en-US" sz="3200">
                  <a:latin typeface="Cambria Math" panose="02040503050406030204" pitchFamily="18" charset="0"/>
                </a:rPr>
                <a:t>^</a:t>
              </a:r>
              <a:r>
                <a:rPr lang="en-US" sz="3200">
                  <a:latin typeface="Cambria Math" panose="02040503050406030204" pitchFamily="18" charset="0"/>
                </a:rPr>
                <a:t>(</a:t>
              </a:r>
              <a:r>
                <a:rPr lang="en-US" sz="3200">
                  <a:latin typeface="Cambria Math" panose="02040503050406030204" pitchFamily="18" charset="0"/>
                </a:rPr>
                <a:t>𝑖</a:t>
              </a:r>
              <a:r>
                <a:rPr lang="en-US" sz="3200">
                  <a:latin typeface="Cambria Math" panose="02040503050406030204" pitchFamily="18" charset="0"/>
                </a:rPr>
                <a:t>)</a:t>
              </a:r>
              <a:r>
                <a:rPr lang="en-US" sz="3200">
                  <a:latin typeface="Cambria Math" panose="02040503050406030204" pitchFamily="18" charset="0"/>
                </a:rPr>
                <a:t>−</a:t>
              </a:r>
              <a:r>
                <a:rPr lang="en-US" sz="3200">
                  <a:latin typeface="Cambria Math" panose="02040503050406030204" pitchFamily="18" charset="0"/>
                </a:rPr>
                <a:t>𝑥</a:t>
              </a:r>
              <a:r>
                <a:rPr lang="en-US" sz="3200">
                  <a:latin typeface="Cambria Math" panose="02040503050406030204" pitchFamily="18" charset="0"/>
                </a:rPr>
                <a:t> ̅</a:t>
              </a:r>
              <a:r>
                <a:rPr lang="en-US" sz="3200">
                  <a:latin typeface="Cambria Math" panose="02040503050406030204" pitchFamily="18" charset="0"/>
                </a:rPr>
                <a:t>)</a:t>
              </a:r>
              <a:r>
                <a:rPr lang="en-US" sz="3200" b="0">
                  <a:latin typeface="Cambria Math" panose="02040503050406030204" pitchFamily="18" charset="0"/>
                </a:rPr>
                <a:t>(</a:t>
              </a:r>
              <a:r>
                <a:rPr lang="en-US" sz="3200" b="0">
                  <a:latin typeface="Cambria Math" panose="02040503050406030204" pitchFamily="18" charset="0"/>
                </a:rPr>
                <a:t>𝑦</a:t>
              </a:r>
              <a:r>
                <a:rPr lang="en-US" sz="3200">
                  <a:latin typeface="Cambria Math" panose="02040503050406030204" pitchFamily="18" charset="0"/>
                </a:rPr>
                <a:t>^</a:t>
              </a:r>
              <a:r>
                <a:rPr lang="en-US" sz="3200">
                  <a:latin typeface="Cambria Math" panose="02040503050406030204" pitchFamily="18" charset="0"/>
                </a:rPr>
                <a:t>(</a:t>
              </a:r>
              <a:r>
                <a:rPr lang="en-US" sz="3200">
                  <a:latin typeface="Cambria Math" panose="02040503050406030204" pitchFamily="18" charset="0"/>
                </a:rPr>
                <a:t>𝑖</a:t>
              </a:r>
              <a:r>
                <a:rPr lang="en-US" sz="3200">
                  <a:latin typeface="Cambria Math" panose="02040503050406030204" pitchFamily="18" charset="0"/>
                </a:rPr>
                <a:t>)</a:t>
              </a:r>
              <a:r>
                <a:rPr lang="en-US" sz="3200">
                  <a:latin typeface="Cambria Math" panose="02040503050406030204" pitchFamily="18" charset="0"/>
                </a:rPr>
                <a:t>−</a:t>
              </a:r>
              <a:r>
                <a:rPr lang="en-US" sz="3200" b="0">
                  <a:latin typeface="Cambria Math" panose="02040503050406030204" pitchFamily="18" charset="0"/>
                </a:rPr>
                <a:t>𝑦</a:t>
              </a:r>
              <a:r>
                <a:rPr lang="en-US" sz="3200">
                  <a:latin typeface="Cambria Math" panose="02040503050406030204" pitchFamily="18" charset="0"/>
                </a:rPr>
                <a:t> ̅</a:t>
              </a:r>
              <a:r>
                <a:rPr lang="en-US" sz="3200" b="0">
                  <a:latin typeface="Cambria Math" panose="02040503050406030204" pitchFamily="18" charset="0"/>
                </a:rPr>
                <a:t>)</a:t>
              </a:r>
              <a:r>
                <a:rPr lang="en-US" sz="3200" b="0">
                  <a:latin typeface="Cambria Math" panose="02040503050406030204" pitchFamily="18" charset="0"/>
                </a:rPr>
                <a:t>/</a:t>
              </a:r>
              <a:r>
                <a:rPr lang="en-US" sz="3200" b="0">
                  <a:latin typeface="Cambria Math" panose="02040503050406030204" pitchFamily="18" charset="0"/>
                </a:rPr>
                <a:t>∑</a:t>
              </a:r>
              <a:r>
                <a:rPr lang="en-US" sz="3200" b="0">
                  <a:latin typeface="Cambria Math" panose="02040503050406030204" pitchFamily="18" charset="0"/>
                </a:rPr>
                <a:t>▒</a:t>
              </a:r>
              <a:r>
                <a:rPr lang="en-US" sz="3200">
                  <a:latin typeface="Cambria Math" panose="02040503050406030204" pitchFamily="18" charset="0"/>
                </a:rPr>
                <a:t>(</a:t>
              </a:r>
              <a:r>
                <a:rPr lang="en-US" sz="3200">
                  <a:latin typeface="Cambria Math" panose="02040503050406030204" pitchFamily="18" charset="0"/>
                </a:rPr>
                <a:t>𝑥</a:t>
              </a:r>
              <a:r>
                <a:rPr lang="en-US" sz="3200">
                  <a:latin typeface="Cambria Math" panose="02040503050406030204" pitchFamily="18" charset="0"/>
                </a:rPr>
                <a:t>^</a:t>
              </a:r>
              <a:r>
                <a:rPr lang="en-US" sz="3200">
                  <a:latin typeface="Cambria Math" panose="02040503050406030204" pitchFamily="18" charset="0"/>
                </a:rPr>
                <a:t>(</a:t>
              </a:r>
              <a:r>
                <a:rPr lang="en-US" sz="3200">
                  <a:latin typeface="Cambria Math" panose="02040503050406030204" pitchFamily="18" charset="0"/>
                </a:rPr>
                <a:t>𝑖</a:t>
              </a:r>
              <a:r>
                <a:rPr lang="en-US" sz="3200">
                  <a:latin typeface="Cambria Math" panose="02040503050406030204" pitchFamily="18" charset="0"/>
                </a:rPr>
                <a:t>)</a:t>
              </a:r>
              <a:r>
                <a:rPr lang="en-US" sz="3200">
                  <a:latin typeface="Cambria Math" panose="02040503050406030204" pitchFamily="18" charset="0"/>
                </a:rPr>
                <a:t>−</a:t>
              </a:r>
              <a:r>
                <a:rPr lang="en-US" sz="3200">
                  <a:latin typeface="Cambria Math" panose="02040503050406030204" pitchFamily="18" charset="0"/>
                </a:rPr>
                <a:t>𝑥</a:t>
              </a:r>
              <a:r>
                <a:rPr lang="en-US" sz="3200">
                  <a:latin typeface="Cambria Math" panose="02040503050406030204" pitchFamily="18" charset="0"/>
                </a:rPr>
                <a:t> ̅</a:t>
              </a:r>
              <a:r>
                <a:rPr lang="en-US" sz="3200">
                  <a:latin typeface="Cambria Math" panose="02040503050406030204" pitchFamily="18" charset="0"/>
                </a:rPr>
                <a:t>)</a:t>
              </a:r>
              <a:r>
                <a:rPr lang="en-US" sz="3200" b="0">
                  <a:latin typeface="Cambria Math" panose="02040503050406030204" pitchFamily="18" charset="0"/>
                </a:rPr>
                <a:t>^</a:t>
              </a:r>
              <a:r>
                <a:rPr lang="en-US" sz="3200" b="0">
                  <a:latin typeface="Cambria Math" panose="02040503050406030204" pitchFamily="18" charset="0"/>
                </a:rPr>
                <a:t>2</a:t>
              </a:r>
              <a:endParaRPr lang="en-US" sz="3200"/>
            </a:p>
          </xdr:txBody>
        </xdr:sp>
      </mc:Fallback>
    </mc:AlternateContent>
    <xdr:clientData/>
  </xdr:twoCellAnchor>
  <xdr:twoCellAnchor>
    <xdr:from>
      <xdr:col>14</xdr:col>
      <xdr:colOff>320675</xdr:colOff>
      <xdr:row>6</xdr:row>
      <xdr:rowOff>191207</xdr:rowOff>
    </xdr:from>
    <xdr:to>
      <xdr:col>21</xdr:col>
      <xdr:colOff>511175</xdr:colOff>
      <xdr:row>9</xdr:row>
      <xdr:rowOff>93100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20253325" y="1448435"/>
              <a:ext cx="4902200" cy="4730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32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32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3200"/>
                <a:t>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32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r>
                <a:rPr lang="en-US" sz="32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320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3200"/>
                <a:t>*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32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3200"/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20253325" y="1448435"/>
              <a:ext cx="4902200" cy="4730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32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3200">
                  <a:latin typeface="Cambria Math" panose="02040503050406030204" pitchFamily="18" charset="0"/>
                </a:rPr>
                <a:t>_</a:t>
              </a:r>
              <a:r>
                <a:rPr lang="en-US" sz="3200" b="0">
                  <a:latin typeface="Cambria Math" panose="02040503050406030204" pitchFamily="18" charset="0"/>
                </a:rPr>
                <a:t>0</a:t>
              </a:r>
              <a:r>
                <a:rPr lang="en-US" sz="3200" b="0">
                  <a:latin typeface="Cambria Math" panose="02040503050406030204" pitchFamily="18" charset="0"/>
                </a:rPr>
                <a:t>=</a:t>
              </a:r>
              <a:r>
                <a:rPr lang="en-US" sz="3200"/>
                <a:t> </a:t>
              </a:r>
              <a:r>
                <a:rPr lang="en-US" sz="3200" b="0">
                  <a:latin typeface="Cambria Math" panose="02040503050406030204" pitchFamily="18" charset="0"/>
                </a:rPr>
                <a:t>𝑦</a:t>
              </a:r>
              <a:r>
                <a:rPr lang="en-US" sz="3200">
                  <a:latin typeface="Cambria Math" panose="02040503050406030204" pitchFamily="18" charset="0"/>
                </a:rPr>
                <a:t> ̅</a:t>
              </a:r>
              <a:r>
                <a:rPr lang="en-US" sz="3200"/>
                <a:t>-</a:t>
              </a:r>
              <a:r>
                <a:rPr lang="en-US" sz="32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3200">
                  <a:latin typeface="Cambria Math" panose="02040503050406030204" pitchFamily="18" charset="0"/>
                </a:rPr>
                <a:t>_</a:t>
              </a:r>
              <a:r>
                <a:rPr lang="en-US" sz="3200">
                  <a:latin typeface="Cambria Math" panose="02040503050406030204" pitchFamily="18" charset="0"/>
                </a:rPr>
                <a:t>1</a:t>
              </a:r>
              <a:r>
                <a:rPr lang="en-US" sz="3200"/>
                <a:t>*</a:t>
              </a:r>
              <a:r>
                <a:rPr lang="en-US" sz="3200" b="0">
                  <a:latin typeface="Cambria Math" panose="02040503050406030204" pitchFamily="18" charset="0"/>
                </a:rPr>
                <a:t>𝑥</a:t>
              </a:r>
              <a:r>
                <a:rPr lang="en-US" sz="3200">
                  <a:latin typeface="Cambria Math" panose="02040503050406030204" pitchFamily="18" charset="0"/>
                </a:rPr>
                <a:t> ̅</a:t>
              </a:r>
              <a:endParaRPr lang="en-US" sz="3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topLeftCell="D1" workbookViewId="0">
      <selection activeCell="K29" sqref="K29"/>
    </sheetView>
  </sheetViews>
  <sheetFormatPr defaultColWidth="8.83333333333333" defaultRowHeight="14.25"/>
  <cols>
    <col min="1" max="1" width="23.5" customWidth="1"/>
    <col min="2" max="2" width="23.8333333333333" customWidth="1"/>
    <col min="3" max="3" width="27.3333333333333" customWidth="1"/>
    <col min="4" max="4" width="26.1666666666667" customWidth="1"/>
    <col min="5" max="5" width="35.1666666666667" customWidth="1"/>
    <col min="7" max="7" width="15.5" customWidth="1"/>
    <col min="8" max="8" width="15.3333333333333" customWidth="1"/>
    <col min="9" max="9" width="27" customWidth="1"/>
    <col min="10" max="10" width="16" customWidth="1"/>
    <col min="11" max="12" width="12.625"/>
  </cols>
  <sheetData>
    <row r="1" ht="16.5" spans="1:8">
      <c r="A1" s="1" t="s">
        <v>0</v>
      </c>
      <c r="B1" s="2" t="s">
        <v>1</v>
      </c>
      <c r="G1" s="1" t="s">
        <v>0</v>
      </c>
      <c r="H1" s="2" t="s">
        <v>1</v>
      </c>
    </row>
    <row r="2" ht="16.5" spans="1:8">
      <c r="A2" s="3">
        <v>1.86</v>
      </c>
      <c r="B2" s="4">
        <v>85</v>
      </c>
      <c r="G2" s="3">
        <v>4.066</v>
      </c>
      <c r="H2" s="4">
        <v>4.181</v>
      </c>
    </row>
    <row r="3" ht="16.5" spans="1:8">
      <c r="A3" s="3">
        <v>1.55</v>
      </c>
      <c r="B3" s="4">
        <v>45</v>
      </c>
      <c r="G3" s="3">
        <v>2</v>
      </c>
      <c r="H3" s="4">
        <v>2</v>
      </c>
    </row>
    <row r="4" ht="16.5" spans="1:8">
      <c r="A4" s="3">
        <v>1.62</v>
      </c>
      <c r="B4" s="4">
        <v>55</v>
      </c>
      <c r="G4" s="3">
        <v>2.466</v>
      </c>
      <c r="H4" s="4">
        <v>2.545</v>
      </c>
    </row>
    <row r="5" ht="16.5" spans="1:8">
      <c r="A5" s="3">
        <v>1.95</v>
      </c>
      <c r="B5" s="4">
        <v>92</v>
      </c>
      <c r="G5" s="3">
        <v>4.666</v>
      </c>
      <c r="H5" s="4">
        <v>4.563</v>
      </c>
    </row>
    <row r="6" ht="16.5" spans="1:8">
      <c r="A6" s="3">
        <v>2</v>
      </c>
      <c r="B6" s="4">
        <v>100</v>
      </c>
      <c r="G6" s="3">
        <v>5</v>
      </c>
      <c r="H6" s="4">
        <v>5</v>
      </c>
    </row>
    <row r="7" ht="16.5" spans="1:8">
      <c r="A7" s="3">
        <v>1.77</v>
      </c>
      <c r="B7" s="4">
        <v>74</v>
      </c>
      <c r="G7" s="3">
        <v>3.466</v>
      </c>
      <c r="H7" s="4">
        <v>3.581</v>
      </c>
    </row>
    <row r="9" spans="1:8">
      <c r="A9" t="s">
        <v>2</v>
      </c>
      <c r="B9" t="s">
        <v>3</v>
      </c>
      <c r="G9" t="s">
        <v>4</v>
      </c>
      <c r="H9" t="s">
        <v>5</v>
      </c>
    </row>
    <row r="10" spans="1:8">
      <c r="A10">
        <v>2</v>
      </c>
      <c r="B10">
        <v>5</v>
      </c>
      <c r="G10">
        <f>ROUNDDOWN(AVERAGE(G2:G7),3)</f>
        <v>3.61</v>
      </c>
      <c r="H10">
        <f>ROUNDDOWN(AVERAGE(H2:H7),3)</f>
        <v>3.645</v>
      </c>
    </row>
    <row r="11" spans="1:1">
      <c r="A11" t="s">
        <v>6</v>
      </c>
    </row>
    <row r="12" spans="1:12">
      <c r="A12" t="s">
        <v>7</v>
      </c>
      <c r="B12" t="s">
        <v>8</v>
      </c>
      <c r="C12" t="s">
        <v>9</v>
      </c>
      <c r="D12" t="s">
        <v>2</v>
      </c>
      <c r="E12" t="s">
        <v>6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</row>
    <row r="13" spans="1:12">
      <c r="A13">
        <f>A2-1.55</f>
        <v>0.31</v>
      </c>
      <c r="B13">
        <f>2-1.55</f>
        <v>0.45</v>
      </c>
      <c r="C13">
        <f>5-2</f>
        <v>3</v>
      </c>
      <c r="D13">
        <v>2</v>
      </c>
      <c r="E13">
        <f>ROUNDDOWN(A13/B13*C13+D13,3)</f>
        <v>4.066</v>
      </c>
      <c r="G13">
        <f>G2-G10</f>
        <v>0.456</v>
      </c>
      <c r="H13">
        <f>H2-H10</f>
        <v>0.536</v>
      </c>
      <c r="I13">
        <f>G13*H13</f>
        <v>0.244416</v>
      </c>
      <c r="J13">
        <f>G13^2</f>
        <v>0.207936</v>
      </c>
      <c r="K13">
        <f>SUM(I13:I18)/SUM(J13:J18)</f>
        <v>0.977231457608074</v>
      </c>
      <c r="L13">
        <f>H10-K13*G10</f>
        <v>0.117194438034853</v>
      </c>
    </row>
    <row r="14" spans="1:10">
      <c r="A14">
        <f t="shared" ref="A14:A18" si="0">A3-1.55</f>
        <v>0</v>
      </c>
      <c r="B14">
        <f t="shared" ref="B14:B18" si="1">2-1.55</f>
        <v>0.45</v>
      </c>
      <c r="C14">
        <f t="shared" ref="C14:C18" si="2">5-2</f>
        <v>3</v>
      </c>
      <c r="D14">
        <v>2</v>
      </c>
      <c r="E14">
        <f t="shared" ref="E14:E18" si="3">ROUNDDOWN(A14/B14*C14+D14,3)</f>
        <v>2</v>
      </c>
      <c r="G14">
        <f>G3-G10</f>
        <v>-1.61</v>
      </c>
      <c r="H14">
        <f>H3-H10</f>
        <v>-1.645</v>
      </c>
      <c r="I14">
        <f t="shared" ref="I14:I18" si="4">G14*H14</f>
        <v>2.64845</v>
      </c>
      <c r="J14">
        <f t="shared" ref="J14:J18" si="5">G14^2</f>
        <v>2.5921</v>
      </c>
    </row>
    <row r="15" spans="1:10">
      <c r="A15">
        <f t="shared" si="0"/>
        <v>0.0700000000000001</v>
      </c>
      <c r="B15">
        <f t="shared" si="1"/>
        <v>0.45</v>
      </c>
      <c r="C15">
        <f t="shared" si="2"/>
        <v>3</v>
      </c>
      <c r="D15">
        <v>2</v>
      </c>
      <c r="E15">
        <f t="shared" si="3"/>
        <v>2.466</v>
      </c>
      <c r="G15">
        <f>G4-G10</f>
        <v>-1.144</v>
      </c>
      <c r="H15">
        <f>H4-H10</f>
        <v>-1.1</v>
      </c>
      <c r="I15">
        <f t="shared" si="4"/>
        <v>1.2584</v>
      </c>
      <c r="J15">
        <f t="shared" si="5"/>
        <v>1.308736</v>
      </c>
    </row>
    <row r="16" spans="1:10">
      <c r="A16">
        <f t="shared" si="0"/>
        <v>0.4</v>
      </c>
      <c r="B16">
        <f t="shared" si="1"/>
        <v>0.45</v>
      </c>
      <c r="C16">
        <f t="shared" si="2"/>
        <v>3</v>
      </c>
      <c r="D16">
        <v>2</v>
      </c>
      <c r="E16">
        <f t="shared" si="3"/>
        <v>4.666</v>
      </c>
      <c r="G16">
        <f>G5-G10</f>
        <v>1.056</v>
      </c>
      <c r="H16">
        <f>H5-H10</f>
        <v>0.918</v>
      </c>
      <c r="I16">
        <f t="shared" si="4"/>
        <v>0.969408</v>
      </c>
      <c r="J16">
        <f t="shared" si="5"/>
        <v>1.115136</v>
      </c>
    </row>
    <row r="17" spans="1:10">
      <c r="A17">
        <f t="shared" si="0"/>
        <v>0.45</v>
      </c>
      <c r="B17">
        <f t="shared" si="1"/>
        <v>0.45</v>
      </c>
      <c r="C17">
        <f t="shared" si="2"/>
        <v>3</v>
      </c>
      <c r="D17">
        <v>2</v>
      </c>
      <c r="E17">
        <f t="shared" si="3"/>
        <v>5</v>
      </c>
      <c r="G17">
        <f>G6-G10</f>
        <v>1.39</v>
      </c>
      <c r="H17">
        <f>H6-H10</f>
        <v>1.355</v>
      </c>
      <c r="I17">
        <f t="shared" si="4"/>
        <v>1.88345</v>
      </c>
      <c r="J17">
        <f t="shared" si="5"/>
        <v>1.9321</v>
      </c>
    </row>
    <row r="18" spans="1:10">
      <c r="A18">
        <f t="shared" si="0"/>
        <v>0.22</v>
      </c>
      <c r="B18">
        <f t="shared" si="1"/>
        <v>0.45</v>
      </c>
      <c r="C18">
        <f t="shared" si="2"/>
        <v>3</v>
      </c>
      <c r="D18">
        <v>2</v>
      </c>
      <c r="E18">
        <f t="shared" si="3"/>
        <v>3.466</v>
      </c>
      <c r="G18">
        <f>G7-G10</f>
        <v>-0.144</v>
      </c>
      <c r="H18">
        <f>H7-H10</f>
        <v>-0.0640000000000001</v>
      </c>
      <c r="I18">
        <f t="shared" si="4"/>
        <v>0.00921599999999999</v>
      </c>
      <c r="J18">
        <f t="shared" si="5"/>
        <v>0.0207359999999999</v>
      </c>
    </row>
    <row r="20" spans="1:1">
      <c r="A20" t="s">
        <v>16</v>
      </c>
    </row>
    <row r="21" spans="1:5">
      <c r="A21" t="s">
        <v>7</v>
      </c>
      <c r="B21" t="s">
        <v>8</v>
      </c>
      <c r="C21" t="s">
        <v>9</v>
      </c>
      <c r="D21" t="s">
        <v>2</v>
      </c>
      <c r="E21" t="s">
        <v>16</v>
      </c>
    </row>
    <row r="22" ht="15" spans="1:5">
      <c r="A22">
        <f>B2-45</f>
        <v>40</v>
      </c>
      <c r="B22">
        <v>55</v>
      </c>
      <c r="C22">
        <v>3</v>
      </c>
      <c r="D22">
        <v>2</v>
      </c>
      <c r="E22">
        <f>ROUNDDOWN(A22/B22*C22+D22,3)</f>
        <v>4.181</v>
      </c>
    </row>
    <row r="23" ht="16.5" spans="1:10">
      <c r="A23">
        <f t="shared" ref="A23:A27" si="6">B3-45</f>
        <v>0</v>
      </c>
      <c r="B23">
        <v>55</v>
      </c>
      <c r="C23">
        <v>3</v>
      </c>
      <c r="D23">
        <v>2</v>
      </c>
      <c r="E23">
        <f t="shared" ref="E23:E27" si="7">ROUNDDOWN(A23/B23*C23+D23,3)</f>
        <v>2</v>
      </c>
      <c r="G23" t="s">
        <v>17</v>
      </c>
      <c r="H23" s="1" t="s">
        <v>18</v>
      </c>
      <c r="I23" s="2" t="s">
        <v>19</v>
      </c>
      <c r="J23" t="s">
        <v>20</v>
      </c>
    </row>
    <row r="24" ht="16.5" spans="1:10">
      <c r="A24">
        <f t="shared" si="6"/>
        <v>10</v>
      </c>
      <c r="B24">
        <v>55</v>
      </c>
      <c r="C24">
        <v>3</v>
      </c>
      <c r="D24">
        <v>2</v>
      </c>
      <c r="E24">
        <f t="shared" si="7"/>
        <v>2.545</v>
      </c>
      <c r="H24" s="3">
        <f>L13+K13*G2</f>
        <v>4.09061754466928</v>
      </c>
      <c r="I24" s="4">
        <v>4.181</v>
      </c>
      <c r="J24">
        <f>ABS(H24-I24)</f>
        <v>0.090382455330718</v>
      </c>
    </row>
    <row r="25" ht="16.5" spans="1:10">
      <c r="A25">
        <f t="shared" si="6"/>
        <v>47</v>
      </c>
      <c r="B25">
        <v>55</v>
      </c>
      <c r="C25">
        <v>3</v>
      </c>
      <c r="D25">
        <v>2</v>
      </c>
      <c r="E25">
        <f t="shared" si="7"/>
        <v>4.563</v>
      </c>
      <c r="H25" s="3">
        <f>L13+K13*G3</f>
        <v>2.071657353251</v>
      </c>
      <c r="I25" s="4">
        <v>2</v>
      </c>
      <c r="J25">
        <f t="shared" ref="J25:J29" si="8">ABS(H25-I25)</f>
        <v>0.071657353251001</v>
      </c>
    </row>
    <row r="26" ht="16.5" spans="1:10">
      <c r="A26">
        <f t="shared" si="6"/>
        <v>55</v>
      </c>
      <c r="B26">
        <v>55</v>
      </c>
      <c r="C26">
        <v>3</v>
      </c>
      <c r="D26">
        <v>2</v>
      </c>
      <c r="E26">
        <f t="shared" si="7"/>
        <v>5</v>
      </c>
      <c r="H26" s="3">
        <f>L13+K13*G4</f>
        <v>2.52704721249636</v>
      </c>
      <c r="I26" s="4">
        <v>2.545</v>
      </c>
      <c r="J26">
        <f t="shared" si="8"/>
        <v>0.0179527875036363</v>
      </c>
    </row>
    <row r="27" ht="16.5" spans="1:10">
      <c r="A27">
        <f t="shared" si="6"/>
        <v>29</v>
      </c>
      <c r="B27">
        <v>55</v>
      </c>
      <c r="C27">
        <v>3</v>
      </c>
      <c r="D27">
        <v>2</v>
      </c>
      <c r="E27">
        <f t="shared" si="7"/>
        <v>3.581</v>
      </c>
      <c r="H27" s="3">
        <f>L13+K13*G5</f>
        <v>4.67695641923413</v>
      </c>
      <c r="I27" s="4">
        <v>4.563</v>
      </c>
      <c r="J27">
        <f t="shared" si="8"/>
        <v>0.113956419234127</v>
      </c>
    </row>
    <row r="28" ht="16.5" spans="8:10">
      <c r="H28" s="3">
        <f>L13+K13*G6</f>
        <v>5.00335172607522</v>
      </c>
      <c r="I28" s="4">
        <v>5</v>
      </c>
      <c r="J28">
        <f t="shared" si="8"/>
        <v>0.00335172607522338</v>
      </c>
    </row>
    <row r="29" ht="16.5" spans="8:10">
      <c r="H29" s="3">
        <f>L13+K13*G7</f>
        <v>3.50427867010444</v>
      </c>
      <c r="I29" s="4">
        <v>3.581</v>
      </c>
      <c r="J29">
        <f t="shared" si="8"/>
        <v>0.076721329895562</v>
      </c>
    </row>
    <row r="30" spans="1:1">
      <c r="A30" t="s">
        <v>6</v>
      </c>
    </row>
    <row r="31" spans="1:12">
      <c r="A31" t="s">
        <v>7</v>
      </c>
      <c r="B31" t="s">
        <v>8</v>
      </c>
      <c r="C31" t="s">
        <v>9</v>
      </c>
      <c r="D31" t="s">
        <v>2</v>
      </c>
      <c r="E31" t="s">
        <v>6</v>
      </c>
      <c r="G31" t="s">
        <v>10</v>
      </c>
      <c r="H31" t="s">
        <v>11</v>
      </c>
      <c r="I31" t="s">
        <v>12</v>
      </c>
      <c r="J31" t="s">
        <v>13</v>
      </c>
      <c r="K31" t="s">
        <v>14</v>
      </c>
      <c r="L31" t="s">
        <v>15</v>
      </c>
    </row>
    <row r="32" spans="1:12">
      <c r="A32">
        <f>A2-A3</f>
        <v>0.31</v>
      </c>
      <c r="B32">
        <f>A6-A3</f>
        <v>0.45</v>
      </c>
      <c r="C32">
        <f>5-2</f>
        <v>3</v>
      </c>
      <c r="D32">
        <v>2</v>
      </c>
      <c r="E32">
        <f>A32/B32*C32+D32</f>
        <v>4.06666666666667</v>
      </c>
      <c r="G32">
        <f>G2-G10</f>
        <v>0.456</v>
      </c>
      <c r="H32">
        <f>H2-H10</f>
        <v>0.536</v>
      </c>
      <c r="I32">
        <f>G32*H32</f>
        <v>0.244416</v>
      </c>
      <c r="J32">
        <f>G32^2</f>
        <v>0.207936</v>
      </c>
      <c r="K32">
        <f>SUM(I32:I37)/SUM(J32:J37)</f>
        <v>0.977231457608074</v>
      </c>
      <c r="L32">
        <f>H10-K32*G10</f>
        <v>0.117194438034853</v>
      </c>
    </row>
    <row r="33" spans="1:10">
      <c r="A33">
        <f>A3-A3</f>
        <v>0</v>
      </c>
      <c r="B33">
        <f>A6-A3</f>
        <v>0.45</v>
      </c>
      <c r="C33">
        <f t="shared" ref="C33:C38" si="9">5-2</f>
        <v>3</v>
      </c>
      <c r="D33">
        <v>2</v>
      </c>
      <c r="E33">
        <f>A33/B33*C33+D33</f>
        <v>2</v>
      </c>
      <c r="G33">
        <f>G3-G10</f>
        <v>-1.61</v>
      </c>
      <c r="H33">
        <f>H3-H10</f>
        <v>-1.645</v>
      </c>
      <c r="I33">
        <f>G33*H33</f>
        <v>2.64845</v>
      </c>
      <c r="J33">
        <f>G33^2</f>
        <v>2.5921</v>
      </c>
    </row>
    <row r="34" spans="1:10">
      <c r="A34">
        <f>A4-A3</f>
        <v>0.0700000000000001</v>
      </c>
      <c r="B34">
        <f>A6-A3</f>
        <v>0.45</v>
      </c>
      <c r="C34">
        <f t="shared" si="9"/>
        <v>3</v>
      </c>
      <c r="D34">
        <v>2</v>
      </c>
      <c r="E34">
        <f>A34/B34*C34+D34</f>
        <v>2.46666666666667</v>
      </c>
      <c r="G34">
        <f>G4-G10</f>
        <v>-1.144</v>
      </c>
      <c r="H34">
        <f>H4-H10</f>
        <v>-1.1</v>
      </c>
      <c r="I34">
        <f>G34*H34</f>
        <v>1.2584</v>
      </c>
      <c r="J34">
        <f>G34^2</f>
        <v>1.308736</v>
      </c>
    </row>
    <row r="35" spans="1:10">
      <c r="A35">
        <f>A5-A3</f>
        <v>0.4</v>
      </c>
      <c r="B35">
        <f>A6-A3</f>
        <v>0.45</v>
      </c>
      <c r="C35">
        <f t="shared" si="9"/>
        <v>3</v>
      </c>
      <c r="D35">
        <v>2</v>
      </c>
      <c r="E35">
        <f>A35/B35*C35+D35</f>
        <v>4.66666666666667</v>
      </c>
      <c r="G35">
        <f>G5-G10</f>
        <v>1.056</v>
      </c>
      <c r="H35">
        <f>H5-H10</f>
        <v>0.918</v>
      </c>
      <c r="I35">
        <f>G35*H35</f>
        <v>0.969408</v>
      </c>
      <c r="J35">
        <f>G35^2</f>
        <v>1.115136</v>
      </c>
    </row>
    <row r="36" spans="1:10">
      <c r="A36">
        <f>A6-A3</f>
        <v>0.45</v>
      </c>
      <c r="B36">
        <f>A6-A3</f>
        <v>0.45</v>
      </c>
      <c r="C36">
        <f t="shared" si="9"/>
        <v>3</v>
      </c>
      <c r="D36">
        <v>2</v>
      </c>
      <c r="E36">
        <f>A36/B36*C36+D36</f>
        <v>5</v>
      </c>
      <c r="G36">
        <f>G6-G10</f>
        <v>1.39</v>
      </c>
      <c r="H36">
        <f>H6-H10</f>
        <v>1.355</v>
      </c>
      <c r="I36">
        <f>G36*H36</f>
        <v>1.88345</v>
      </c>
      <c r="J36">
        <f>G36^2</f>
        <v>1.9321</v>
      </c>
    </row>
    <row r="37" spans="1:10">
      <c r="A37">
        <f>A7-A3</f>
        <v>0.22</v>
      </c>
      <c r="B37">
        <f>A6-A3</f>
        <v>0.45</v>
      </c>
      <c r="C37">
        <f t="shared" si="9"/>
        <v>3</v>
      </c>
      <c r="D37">
        <v>2</v>
      </c>
      <c r="E37">
        <f>A37/B37*C37+D37</f>
        <v>3.46666666666667</v>
      </c>
      <c r="G37">
        <f>G7-G10</f>
        <v>-0.144</v>
      </c>
      <c r="H37">
        <f>H7-H10</f>
        <v>-0.0640000000000001</v>
      </c>
      <c r="I37">
        <f>G37*H37</f>
        <v>0.00921599999999999</v>
      </c>
      <c r="J37">
        <f>G37^2</f>
        <v>0.0207359999999999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Lu, Eric</dc:creator>
  <cp:lastModifiedBy>WPS_1504501813</cp:lastModifiedBy>
  <dcterms:created xsi:type="dcterms:W3CDTF">2022-08-15T10:04:00Z</dcterms:created>
  <dcterms:modified xsi:type="dcterms:W3CDTF">2022-10-13T07:57:34Z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3330C6947E9C4FC5A99F64445E729ED4</vt:lpwstr>
  </property>
  <property fmtid="{D5CDD505-2E9C-101B-9397-08002B2CF9AE}" pid="3" name="KSOProductBuildVer">
    <vt:lpwstr>2052-11.1.0.12358</vt:lpwstr>
  </property>
</Properties>
</file>