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&amp;L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CB43" i="1"/>
  <c r="BB43"/>
  <c r="CM41"/>
  <c r="CL41"/>
  <c r="CK41"/>
  <c r="CJ41"/>
  <c r="CJ38" s="1"/>
  <c r="CJ47" s="1"/>
  <c r="CI41"/>
  <c r="CH41"/>
  <c r="CG41"/>
  <c r="CF41"/>
  <c r="CF38" s="1"/>
  <c r="CF47" s="1"/>
  <c r="CE41"/>
  <c r="CD41"/>
  <c r="CC41"/>
  <c r="CA41"/>
  <c r="BZ41"/>
  <c r="BY41"/>
  <c r="BX41"/>
  <c r="BX38" s="1"/>
  <c r="BX47" s="1"/>
  <c r="BW41"/>
  <c r="BV41"/>
  <c r="BU41"/>
  <c r="BT41"/>
  <c r="BT38" s="1"/>
  <c r="BT47" s="1"/>
  <c r="BS41"/>
  <c r="BR41"/>
  <c r="BQ41"/>
  <c r="BP41"/>
  <c r="BP38" s="1"/>
  <c r="BP47" s="1"/>
  <c r="BN41"/>
  <c r="BM41"/>
  <c r="BL41"/>
  <c r="BL38" s="1"/>
  <c r="BL47" s="1"/>
  <c r="BK41"/>
  <c r="BJ41"/>
  <c r="BI41"/>
  <c r="BH41"/>
  <c r="BH38" s="1"/>
  <c r="BH47" s="1"/>
  <c r="BG41"/>
  <c r="BF41"/>
  <c r="BE41"/>
  <c r="BD41"/>
  <c r="BD38" s="1"/>
  <c r="BD47" s="1"/>
  <c r="BC41"/>
  <c r="BO41" s="1"/>
  <c r="BA41"/>
  <c r="AZ41"/>
  <c r="AZ38" s="1"/>
  <c r="AZ47" s="1"/>
  <c r="AY41"/>
  <c r="AX41"/>
  <c r="AW41"/>
  <c r="AV41"/>
  <c r="AV38" s="1"/>
  <c r="AV47" s="1"/>
  <c r="AU41"/>
  <c r="AT41"/>
  <c r="AS41"/>
  <c r="AR41"/>
  <c r="AR38" s="1"/>
  <c r="AR47" s="1"/>
  <c r="AQ41"/>
  <c r="AP41"/>
  <c r="AN41"/>
  <c r="AN38" s="1"/>
  <c r="AN47" s="1"/>
  <c r="AM41"/>
  <c r="AL41"/>
  <c r="AK41"/>
  <c r="AJ41"/>
  <c r="AJ38" s="1"/>
  <c r="AJ47" s="1"/>
  <c r="AI41"/>
  <c r="AH41"/>
  <c r="AG41"/>
  <c r="AF41"/>
  <c r="AF38" s="1"/>
  <c r="AF47" s="1"/>
  <c r="AE41"/>
  <c r="AD41"/>
  <c r="AC41"/>
  <c r="AO41" s="1"/>
  <c r="AA41"/>
  <c r="Z41"/>
  <c r="Y41"/>
  <c r="X41"/>
  <c r="X38" s="1"/>
  <c r="X47" s="1"/>
  <c r="W41"/>
  <c r="V41"/>
  <c r="U41"/>
  <c r="T41"/>
  <c r="T38" s="1"/>
  <c r="T47" s="1"/>
  <c r="S41"/>
  <c r="R41"/>
  <c r="Q41"/>
  <c r="P41"/>
  <c r="P38" s="1"/>
  <c r="P47" s="1"/>
  <c r="N41"/>
  <c r="M41"/>
  <c r="L41"/>
  <c r="L38" s="1"/>
  <c r="L47" s="1"/>
  <c r="K41"/>
  <c r="J41"/>
  <c r="I41"/>
  <c r="H41"/>
  <c r="H38" s="1"/>
  <c r="H47" s="1"/>
  <c r="G41"/>
  <c r="F41"/>
  <c r="E41"/>
  <c r="D41"/>
  <c r="D38" s="1"/>
  <c r="D47" s="1"/>
  <c r="C41"/>
  <c r="O41" s="1"/>
  <c r="CM40"/>
  <c r="CM38" s="1"/>
  <c r="CM47" s="1"/>
  <c r="CL40"/>
  <c r="CK40"/>
  <c r="CJ40"/>
  <c r="CI40"/>
  <c r="CH40"/>
  <c r="CG40"/>
  <c r="CF40"/>
  <c r="CE40"/>
  <c r="CD40"/>
  <c r="CC40"/>
  <c r="CA40"/>
  <c r="BZ40"/>
  <c r="BY40"/>
  <c r="BX40"/>
  <c r="BW40"/>
  <c r="BV40"/>
  <c r="BV38" s="1"/>
  <c r="BV47" s="1"/>
  <c r="BU40"/>
  <c r="BT40"/>
  <c r="BS40"/>
  <c r="BR40"/>
  <c r="BQ40"/>
  <c r="BP40"/>
  <c r="BN40"/>
  <c r="BN38" s="1"/>
  <c r="BN47" s="1"/>
  <c r="BM40"/>
  <c r="BL40"/>
  <c r="BK40"/>
  <c r="BJ40"/>
  <c r="BJ38" s="1"/>
  <c r="BJ47" s="1"/>
  <c r="BI40"/>
  <c r="BH40"/>
  <c r="BG40"/>
  <c r="BF40"/>
  <c r="BF38" s="1"/>
  <c r="BF47" s="1"/>
  <c r="BE40"/>
  <c r="BD40"/>
  <c r="BC40"/>
  <c r="BA40"/>
  <c r="AZ40"/>
  <c r="AY40"/>
  <c r="AX40"/>
  <c r="AX38" s="1"/>
  <c r="AX47" s="1"/>
  <c r="AW40"/>
  <c r="AV40"/>
  <c r="AU40"/>
  <c r="AT40"/>
  <c r="AS40"/>
  <c r="AR40"/>
  <c r="AQ40"/>
  <c r="AP40"/>
  <c r="AN40"/>
  <c r="AM40"/>
  <c r="AM38" s="1"/>
  <c r="AM47" s="1"/>
  <c r="AL40"/>
  <c r="AK40"/>
  <c r="AJ40"/>
  <c r="AI40"/>
  <c r="AI38" s="1"/>
  <c r="AI47" s="1"/>
  <c r="AH40"/>
  <c r="AG40"/>
  <c r="AF40"/>
  <c r="AE40"/>
  <c r="AE38" s="1"/>
  <c r="AE47" s="1"/>
  <c r="AD40"/>
  <c r="AC40"/>
  <c r="AO40" s="1"/>
  <c r="AA40"/>
  <c r="AA38" s="1"/>
  <c r="AA47" s="1"/>
  <c r="Z40"/>
  <c r="Y40"/>
  <c r="X40"/>
  <c r="W40"/>
  <c r="W38" s="1"/>
  <c r="W47" s="1"/>
  <c r="V40"/>
  <c r="U40"/>
  <c r="T40"/>
  <c r="S40"/>
  <c r="S38" s="1"/>
  <c r="S47" s="1"/>
  <c r="R40"/>
  <c r="Q40"/>
  <c r="P40"/>
  <c r="AB40" s="1"/>
  <c r="N40"/>
  <c r="M40"/>
  <c r="L40"/>
  <c r="K40"/>
  <c r="K38" s="1"/>
  <c r="K47" s="1"/>
  <c r="J40"/>
  <c r="I40"/>
  <c r="H40"/>
  <c r="G40"/>
  <c r="G38" s="1"/>
  <c r="G47" s="1"/>
  <c r="F40"/>
  <c r="E40"/>
  <c r="D40"/>
  <c r="C40"/>
  <c r="C38" s="1"/>
  <c r="C47" s="1"/>
  <c r="CM39"/>
  <c r="CL39"/>
  <c r="CL38" s="1"/>
  <c r="CL47" s="1"/>
  <c r="CK39"/>
  <c r="CK38" s="1"/>
  <c r="CK47" s="1"/>
  <c r="CJ39"/>
  <c r="CI39"/>
  <c r="CH39"/>
  <c r="CH38" s="1"/>
  <c r="CH47" s="1"/>
  <c r="CG39"/>
  <c r="CF39"/>
  <c r="CE39"/>
  <c r="CD39"/>
  <c r="CD38" s="1"/>
  <c r="CD47" s="1"/>
  <c r="CC39"/>
  <c r="CA39"/>
  <c r="BZ39"/>
  <c r="BY39"/>
  <c r="BY38" s="1"/>
  <c r="BY47" s="1"/>
  <c r="BX39"/>
  <c r="BW39"/>
  <c r="BV39"/>
  <c r="BU39"/>
  <c r="BU38" s="1"/>
  <c r="BU47" s="1"/>
  <c r="BT39"/>
  <c r="BS39"/>
  <c r="BR39"/>
  <c r="BQ39"/>
  <c r="BQ38" s="1"/>
  <c r="BQ47" s="1"/>
  <c r="BP39"/>
  <c r="BN39"/>
  <c r="BM39"/>
  <c r="BL39"/>
  <c r="BK39"/>
  <c r="BJ39"/>
  <c r="BI39"/>
  <c r="BH39"/>
  <c r="BG39"/>
  <c r="BF39"/>
  <c r="BE39"/>
  <c r="BD39"/>
  <c r="BC39"/>
  <c r="BO39" s="1"/>
  <c r="BA39"/>
  <c r="AZ39"/>
  <c r="AY39"/>
  <c r="AX39"/>
  <c r="AW39"/>
  <c r="AV39"/>
  <c r="AU39"/>
  <c r="AT39"/>
  <c r="AS39"/>
  <c r="AR39"/>
  <c r="AQ39"/>
  <c r="AP39"/>
  <c r="BB39" s="1"/>
  <c r="AN39"/>
  <c r="AM39"/>
  <c r="AL39"/>
  <c r="AK39"/>
  <c r="AJ39"/>
  <c r="AI39"/>
  <c r="AH39"/>
  <c r="AG39"/>
  <c r="AF39"/>
  <c r="AE39"/>
  <c r="AD39"/>
  <c r="AC39"/>
  <c r="AO39" s="1"/>
  <c r="AO38" s="1"/>
  <c r="AO47" s="1"/>
  <c r="AA39"/>
  <c r="Z39"/>
  <c r="Z38" s="1"/>
  <c r="Z47" s="1"/>
  <c r="Y39"/>
  <c r="Y38" s="1"/>
  <c r="Y47" s="1"/>
  <c r="X39"/>
  <c r="W39"/>
  <c r="V39"/>
  <c r="U39"/>
  <c r="T39"/>
  <c r="S39"/>
  <c r="R39"/>
  <c r="R38" s="1"/>
  <c r="R47" s="1"/>
  <c r="Q39"/>
  <c r="Q38" s="1"/>
  <c r="Q47" s="1"/>
  <c r="P39"/>
  <c r="N39"/>
  <c r="N38" s="1"/>
  <c r="N47" s="1"/>
  <c r="M39"/>
  <c r="L39"/>
  <c r="K39"/>
  <c r="J39"/>
  <c r="J38" s="1"/>
  <c r="J47" s="1"/>
  <c r="I39"/>
  <c r="I38" s="1"/>
  <c r="I47" s="1"/>
  <c r="H39"/>
  <c r="G39"/>
  <c r="F39"/>
  <c r="E39"/>
  <c r="D39"/>
  <c r="C39"/>
  <c r="CG38"/>
  <c r="CG47" s="1"/>
  <c r="BZ38"/>
  <c r="BZ47" s="1"/>
  <c r="BR38"/>
  <c r="BR47" s="1"/>
  <c r="BM38"/>
  <c r="BM47" s="1"/>
  <c r="BI38"/>
  <c r="BI47" s="1"/>
  <c r="BE38"/>
  <c r="BE47" s="1"/>
  <c r="BA38"/>
  <c r="BA47" s="1"/>
  <c r="AW38"/>
  <c r="AW47" s="1"/>
  <c r="AT38"/>
  <c r="AT47" s="1"/>
  <c r="AS38"/>
  <c r="AS47" s="1"/>
  <c r="AL38"/>
  <c r="AL47" s="1"/>
  <c r="AK38"/>
  <c r="AK47" s="1"/>
  <c r="AH38"/>
  <c r="AH47" s="1"/>
  <c r="AG38"/>
  <c r="AG47" s="1"/>
  <c r="AD38"/>
  <c r="AD47" s="1"/>
  <c r="AC38"/>
  <c r="AC47" s="1"/>
  <c r="V38"/>
  <c r="V47" s="1"/>
  <c r="U38"/>
  <c r="U47" s="1"/>
  <c r="M38"/>
  <c r="M47" s="1"/>
  <c r="F38"/>
  <c r="F47" s="1"/>
  <c r="E38"/>
  <c r="E47" s="1"/>
  <c r="O32"/>
  <c r="CN28"/>
  <c r="CM28"/>
  <c r="CL28"/>
  <c r="CK28"/>
  <c r="CJ28"/>
  <c r="CI28"/>
  <c r="CH28"/>
  <c r="CG28"/>
  <c r="CF28"/>
  <c r="CE28"/>
  <c r="CD28"/>
  <c r="CC28"/>
  <c r="CO28" s="1"/>
  <c r="CA28"/>
  <c r="BZ28"/>
  <c r="BY28"/>
  <c r="BX28"/>
  <c r="BW28"/>
  <c r="BV28"/>
  <c r="BU28"/>
  <c r="BT28"/>
  <c r="BS28"/>
  <c r="BR28"/>
  <c r="BQ28"/>
  <c r="BP28"/>
  <c r="CB28" s="1"/>
  <c r="BN28"/>
  <c r="BM28"/>
  <c r="BL28"/>
  <c r="BK28"/>
  <c r="BJ28"/>
  <c r="BI28"/>
  <c r="BH28"/>
  <c r="BG28"/>
  <c r="BF28"/>
  <c r="BE28"/>
  <c r="BD28"/>
  <c r="BC28"/>
  <c r="BO28" s="1"/>
  <c r="BA28"/>
  <c r="AZ28"/>
  <c r="AY28"/>
  <c r="AX28"/>
  <c r="AW28"/>
  <c r="AV28"/>
  <c r="AU28"/>
  <c r="AT28"/>
  <c r="AS28"/>
  <c r="AR28"/>
  <c r="AQ28"/>
  <c r="AP28"/>
  <c r="AN28"/>
  <c r="AM28"/>
  <c r="AL28"/>
  <c r="AK28"/>
  <c r="AJ28"/>
  <c r="AI28"/>
  <c r="AH28"/>
  <c r="AG28"/>
  <c r="AF28"/>
  <c r="AE28"/>
  <c r="AD28"/>
  <c r="AC28"/>
  <c r="AA28"/>
  <c r="Z28"/>
  <c r="Y28"/>
  <c r="X28"/>
  <c r="W28"/>
  <c r="V28"/>
  <c r="U28"/>
  <c r="T28"/>
  <c r="S28"/>
  <c r="R28"/>
  <c r="Q28"/>
  <c r="P28"/>
  <c r="N28"/>
  <c r="M28"/>
  <c r="L28"/>
  <c r="K28"/>
  <c r="J28"/>
  <c r="I28"/>
  <c r="H28"/>
  <c r="G28"/>
  <c r="F28"/>
  <c r="E28"/>
  <c r="D28"/>
  <c r="C28"/>
  <c r="O28" s="1"/>
  <c r="CG25"/>
  <c r="CH25" s="1"/>
  <c r="CI25" s="1"/>
  <c r="CJ25" s="1"/>
  <c r="CK25" s="1"/>
  <c r="CL25" s="1"/>
  <c r="CM25" s="1"/>
  <c r="CN25" s="1"/>
  <c r="CD25"/>
  <c r="CE25" s="1"/>
  <c r="CF25" s="1"/>
  <c r="CC25"/>
  <c r="BW25"/>
  <c r="BX25" s="1"/>
  <c r="BY25" s="1"/>
  <c r="BZ25" s="1"/>
  <c r="CA25" s="1"/>
  <c r="BR25"/>
  <c r="BS25" s="1"/>
  <c r="BT25" s="1"/>
  <c r="BU25" s="1"/>
  <c r="BV25" s="1"/>
  <c r="BQ25"/>
  <c r="BP25"/>
  <c r="BN25"/>
  <c r="BM25"/>
  <c r="BG25"/>
  <c r="BH25" s="1"/>
  <c r="BI25" s="1"/>
  <c r="BJ25" s="1"/>
  <c r="BK25" s="1"/>
  <c r="BL25" s="1"/>
  <c r="BE25"/>
  <c r="BF25" s="1"/>
  <c r="BC25"/>
  <c r="BD25" s="1"/>
  <c r="AQ25"/>
  <c r="AP25"/>
  <c r="AG25"/>
  <c r="AH25" s="1"/>
  <c r="AI25" s="1"/>
  <c r="AJ25" s="1"/>
  <c r="AK25" s="1"/>
  <c r="AL25" s="1"/>
  <c r="AM25" s="1"/>
  <c r="AN25" s="1"/>
  <c r="AE25"/>
  <c r="AF25" s="1"/>
  <c r="AD25"/>
  <c r="AC25"/>
  <c r="Q25"/>
  <c r="R25" s="1"/>
  <c r="S25" s="1"/>
  <c r="T25" s="1"/>
  <c r="U25" s="1"/>
  <c r="V25" s="1"/>
  <c r="W25" s="1"/>
  <c r="X25" s="1"/>
  <c r="Y25" s="1"/>
  <c r="Z25" s="1"/>
  <c r="AA25" s="1"/>
  <c r="P25"/>
  <c r="G25"/>
  <c r="H25" s="1"/>
  <c r="I25" s="1"/>
  <c r="J25" s="1"/>
  <c r="K25" s="1"/>
  <c r="L25" s="1"/>
  <c r="M25" s="1"/>
  <c r="N25" s="1"/>
  <c r="F25"/>
  <c r="E25"/>
  <c r="C25"/>
  <c r="D25" s="1"/>
  <c r="O20"/>
  <c r="AJ19"/>
  <c r="AK19" s="1"/>
  <c r="AL19" s="1"/>
  <c r="AM19" s="1"/>
  <c r="AN19" s="1"/>
  <c r="AP19" s="1"/>
  <c r="AI19"/>
  <c r="AE19"/>
  <c r="AF19" s="1"/>
  <c r="AG19" s="1"/>
  <c r="AH19" s="1"/>
  <c r="AC19"/>
  <c r="AD19" s="1"/>
  <c r="AA19"/>
  <c r="D19"/>
  <c r="C19"/>
  <c r="C15" s="1"/>
  <c r="D18"/>
  <c r="E12"/>
  <c r="D12"/>
  <c r="G8"/>
  <c r="F8"/>
  <c r="F18" s="1"/>
  <c r="E8"/>
  <c r="E18" s="1"/>
  <c r="D8"/>
  <c r="E7"/>
  <c r="D7"/>
  <c r="CO5"/>
  <c r="CB5"/>
  <c r="BO5"/>
  <c r="BB5"/>
  <c r="AO5"/>
  <c r="AB5"/>
  <c r="O5"/>
  <c r="CO4"/>
  <c r="CB4"/>
  <c r="BO4"/>
  <c r="BB4"/>
  <c r="AO4"/>
  <c r="AB4"/>
  <c r="O4"/>
  <c r="CO3"/>
  <c r="CB3"/>
  <c r="BO3"/>
  <c r="BB3"/>
  <c r="AO3"/>
  <c r="AB3"/>
  <c r="O3"/>
  <c r="AQ19" l="1"/>
  <c r="AR19" s="1"/>
  <c r="AS19" s="1"/>
  <c r="AT19" s="1"/>
  <c r="AU19" s="1"/>
  <c r="AV19" s="1"/>
  <c r="AW19" s="1"/>
  <c r="AX19" s="1"/>
  <c r="AY19" s="1"/>
  <c r="AZ19" s="1"/>
  <c r="BA19" s="1"/>
  <c r="BC19" s="1"/>
  <c r="E6"/>
  <c r="F7"/>
  <c r="G18"/>
  <c r="G12"/>
  <c r="H8"/>
  <c r="AR25"/>
  <c r="AS25" s="1"/>
  <c r="AT25" s="1"/>
  <c r="AU25" s="1"/>
  <c r="AV25" s="1"/>
  <c r="AW25" s="1"/>
  <c r="AX25" s="1"/>
  <c r="AY25" s="1"/>
  <c r="AZ25" s="1"/>
  <c r="BA25" s="1"/>
  <c r="D17"/>
  <c r="D6"/>
  <c r="E11"/>
  <c r="E10" s="1"/>
  <c r="E17"/>
  <c r="D11"/>
  <c r="F12"/>
  <c r="C12" s="1"/>
  <c r="AB25"/>
  <c r="AO25"/>
  <c r="L19"/>
  <c r="M19" s="1"/>
  <c r="N19" s="1"/>
  <c r="P19" s="1"/>
  <c r="E19"/>
  <c r="F19" s="1"/>
  <c r="G19" s="1"/>
  <c r="H19" s="1"/>
  <c r="I19" s="1"/>
  <c r="J19" s="1"/>
  <c r="K19" s="1"/>
  <c r="CB41"/>
  <c r="AO19"/>
  <c r="O25"/>
  <c r="CO25"/>
  <c r="CN40"/>
  <c r="CN39"/>
  <c r="CN38" s="1"/>
  <c r="CN47" s="1"/>
  <c r="CN41"/>
  <c r="BB28"/>
  <c r="CP28" s="1"/>
  <c r="BO25"/>
  <c r="CC38"/>
  <c r="CC47" s="1"/>
  <c r="CB39"/>
  <c r="BB40"/>
  <c r="BB38" s="1"/>
  <c r="BB47" s="1"/>
  <c r="BB41"/>
  <c r="O40"/>
  <c r="CE38"/>
  <c r="CE47" s="1"/>
  <c r="CI38"/>
  <c r="CI47" s="1"/>
  <c r="CB25"/>
  <c r="AB28"/>
  <c r="AO28"/>
  <c r="O39"/>
  <c r="O38" s="1"/>
  <c r="O47" s="1"/>
  <c r="AB39"/>
  <c r="AQ38"/>
  <c r="AQ47" s="1"/>
  <c r="AU38"/>
  <c r="AU47" s="1"/>
  <c r="AY38"/>
  <c r="AY47" s="1"/>
  <c r="BC38"/>
  <c r="BC47" s="1"/>
  <c r="BG38"/>
  <c r="BG47" s="1"/>
  <c r="BK38"/>
  <c r="BK47" s="1"/>
  <c r="BO40"/>
  <c r="BO38" s="1"/>
  <c r="BO47" s="1"/>
  <c r="BS38"/>
  <c r="BS47" s="1"/>
  <c r="BW38"/>
  <c r="BW47" s="1"/>
  <c r="CA38"/>
  <c r="CA47" s="1"/>
  <c r="CO41"/>
  <c r="CB40"/>
  <c r="CO40"/>
  <c r="AB41"/>
  <c r="R19" l="1"/>
  <c r="T19" s="1"/>
  <c r="V19" s="1"/>
  <c r="X19" s="1"/>
  <c r="Z19" s="1"/>
  <c r="Q19"/>
  <c r="S19" s="1"/>
  <c r="U19" s="1"/>
  <c r="W19" s="1"/>
  <c r="Y19" s="1"/>
  <c r="D16"/>
  <c r="D13"/>
  <c r="I8"/>
  <c r="H12"/>
  <c r="H18"/>
  <c r="E16"/>
  <c r="E15" s="1"/>
  <c r="E13"/>
  <c r="BD19"/>
  <c r="BE19" s="1"/>
  <c r="BF19" s="1"/>
  <c r="BG19" s="1"/>
  <c r="BH19" s="1"/>
  <c r="BI19" s="1"/>
  <c r="BJ19" s="1"/>
  <c r="BK19" s="1"/>
  <c r="BL19" s="1"/>
  <c r="BM19" s="1"/>
  <c r="BN19" s="1"/>
  <c r="BP19" s="1"/>
  <c r="BO19"/>
  <c r="F11"/>
  <c r="F10" s="1"/>
  <c r="G7"/>
  <c r="F6"/>
  <c r="F17"/>
  <c r="C11"/>
  <c r="D10"/>
  <c r="CO39"/>
  <c r="CO38" s="1"/>
  <c r="E9"/>
  <c r="O19"/>
  <c r="AB38"/>
  <c r="AB47" s="1"/>
  <c r="BB25"/>
  <c r="CP25" s="1"/>
  <c r="CB38"/>
  <c r="CB47" s="1"/>
  <c r="BB19"/>
  <c r="D15" l="1"/>
  <c r="E24"/>
  <c r="E23"/>
  <c r="E21"/>
  <c r="C10"/>
  <c r="C9" s="1"/>
  <c r="G11"/>
  <c r="G10" s="1"/>
  <c r="G17"/>
  <c r="H7"/>
  <c r="G6"/>
  <c r="I18"/>
  <c r="I12"/>
  <c r="J8"/>
  <c r="CO47"/>
  <c r="CP47" s="1"/>
  <c r="CP38"/>
  <c r="F16"/>
  <c r="F15" s="1"/>
  <c r="F13"/>
  <c r="BQ19"/>
  <c r="BR19" s="1"/>
  <c r="BS19" s="1"/>
  <c r="BT19" s="1"/>
  <c r="BU19" s="1"/>
  <c r="BV19" s="1"/>
  <c r="BW19" s="1"/>
  <c r="BX19" s="1"/>
  <c r="BY19" s="1"/>
  <c r="BZ19" s="1"/>
  <c r="CA19" s="1"/>
  <c r="CC19" s="1"/>
  <c r="F9"/>
  <c r="D9"/>
  <c r="AB19"/>
  <c r="D24" l="1"/>
  <c r="D23"/>
  <c r="D21"/>
  <c r="G16"/>
  <c r="G15" s="1"/>
  <c r="G13"/>
  <c r="C24"/>
  <c r="C21"/>
  <c r="C23"/>
  <c r="CB19"/>
  <c r="CD19"/>
  <c r="CE19" s="1"/>
  <c r="CF19" s="1"/>
  <c r="CG19" s="1"/>
  <c r="CH19" s="1"/>
  <c r="CI19" s="1"/>
  <c r="CJ19" s="1"/>
  <c r="CK19" s="1"/>
  <c r="CL19" s="1"/>
  <c r="CM19" s="1"/>
  <c r="CN19" s="1"/>
  <c r="F23"/>
  <c r="F21"/>
  <c r="F24"/>
  <c r="E22"/>
  <c r="E26"/>
  <c r="K8"/>
  <c r="J18"/>
  <c r="J12"/>
  <c r="H17"/>
  <c r="H6"/>
  <c r="H11"/>
  <c r="H10" s="1"/>
  <c r="I7"/>
  <c r="H16" l="1"/>
  <c r="H13"/>
  <c r="H9" s="1"/>
  <c r="K18"/>
  <c r="K12"/>
  <c r="L8"/>
  <c r="F22"/>
  <c r="F26"/>
  <c r="J7"/>
  <c r="I6"/>
  <c r="I17"/>
  <c r="I11"/>
  <c r="C26"/>
  <c r="C22"/>
  <c r="D26"/>
  <c r="D22"/>
  <c r="E30"/>
  <c r="E27"/>
  <c r="CO19"/>
  <c r="G9"/>
  <c r="H23" l="1"/>
  <c r="H24"/>
  <c r="D30"/>
  <c r="D27"/>
  <c r="I10"/>
  <c r="F30"/>
  <c r="F27"/>
  <c r="E31"/>
  <c r="E33"/>
  <c r="C30"/>
  <c r="C27"/>
  <c r="J11"/>
  <c r="J10" s="1"/>
  <c r="K7"/>
  <c r="J17"/>
  <c r="J6"/>
  <c r="G24"/>
  <c r="G21"/>
  <c r="G23"/>
  <c r="I16"/>
  <c r="I15" s="1"/>
  <c r="I13"/>
  <c r="L18"/>
  <c r="L12"/>
  <c r="M8"/>
  <c r="H15"/>
  <c r="H21" s="1"/>
  <c r="H26" l="1"/>
  <c r="H22"/>
  <c r="G26"/>
  <c r="G22"/>
  <c r="K17"/>
  <c r="K11"/>
  <c r="K10" s="1"/>
  <c r="K6"/>
  <c r="L7"/>
  <c r="E46"/>
  <c r="E48" s="1"/>
  <c r="E34"/>
  <c r="C33"/>
  <c r="C31"/>
  <c r="F31"/>
  <c r="F33"/>
  <c r="D31"/>
  <c r="D33"/>
  <c r="M18"/>
  <c r="M12"/>
  <c r="N8"/>
  <c r="J16"/>
  <c r="J13"/>
  <c r="J9"/>
  <c r="I9"/>
  <c r="F46" l="1"/>
  <c r="F48" s="1"/>
  <c r="F34"/>
  <c r="J23"/>
  <c r="J24"/>
  <c r="N12"/>
  <c r="O12" s="1"/>
  <c r="O8"/>
  <c r="P8" s="1"/>
  <c r="N18"/>
  <c r="O18" s="1"/>
  <c r="C46"/>
  <c r="C48" s="1"/>
  <c r="C34"/>
  <c r="K13"/>
  <c r="K16"/>
  <c r="K15" s="1"/>
  <c r="G30"/>
  <c r="G27"/>
  <c r="J15"/>
  <c r="J21" s="1"/>
  <c r="D46"/>
  <c r="D48" s="1"/>
  <c r="D34"/>
  <c r="L17"/>
  <c r="L6"/>
  <c r="L11"/>
  <c r="L10" s="1"/>
  <c r="M7"/>
  <c r="H30"/>
  <c r="H27"/>
  <c r="K9"/>
  <c r="I24"/>
  <c r="I23"/>
  <c r="I21"/>
  <c r="J22" l="1"/>
  <c r="J26"/>
  <c r="I26"/>
  <c r="I22"/>
  <c r="K24"/>
  <c r="K23"/>
  <c r="K21"/>
  <c r="M6"/>
  <c r="N7"/>
  <c r="M11"/>
  <c r="M10" s="1"/>
  <c r="M17"/>
  <c r="H31"/>
  <c r="H33"/>
  <c r="P18"/>
  <c r="P12"/>
  <c r="Q8"/>
  <c r="G33"/>
  <c r="G31"/>
  <c r="L16"/>
  <c r="L13"/>
  <c r="L9"/>
  <c r="G46" l="1"/>
  <c r="G48" s="1"/>
  <c r="G34"/>
  <c r="O7"/>
  <c r="P7" s="1"/>
  <c r="N11"/>
  <c r="N17"/>
  <c r="O17" s="1"/>
  <c r="N6"/>
  <c r="J27"/>
  <c r="J30"/>
  <c r="L15"/>
  <c r="L21" s="1"/>
  <c r="K22"/>
  <c r="K26"/>
  <c r="I30"/>
  <c r="I27"/>
  <c r="M9"/>
  <c r="L24"/>
  <c r="L23"/>
  <c r="H46"/>
  <c r="H48" s="1"/>
  <c r="H34"/>
  <c r="Q18"/>
  <c r="R8"/>
  <c r="Q12"/>
  <c r="M16"/>
  <c r="M15" s="1"/>
  <c r="M13"/>
  <c r="L26" l="1"/>
  <c r="L22"/>
  <c r="R18"/>
  <c r="S8"/>
  <c r="R12"/>
  <c r="M21"/>
  <c r="M24"/>
  <c r="M23"/>
  <c r="K27"/>
  <c r="K30"/>
  <c r="J33"/>
  <c r="J31"/>
  <c r="N10"/>
  <c r="N9" s="1"/>
  <c r="O11"/>
  <c r="O10" s="1"/>
  <c r="I31"/>
  <c r="I33"/>
  <c r="N16"/>
  <c r="N13"/>
  <c r="O13" s="1"/>
  <c r="O6"/>
  <c r="P20" s="1"/>
  <c r="AB20" s="1"/>
  <c r="P17"/>
  <c r="P6"/>
  <c r="P11"/>
  <c r="Q7"/>
  <c r="R7" l="1"/>
  <c r="Q6"/>
  <c r="Q17"/>
  <c r="Q11"/>
  <c r="Q10" s="1"/>
  <c r="J46"/>
  <c r="J48" s="1"/>
  <c r="J34"/>
  <c r="L30"/>
  <c r="L27"/>
  <c r="I46"/>
  <c r="I48" s="1"/>
  <c r="I34"/>
  <c r="S12"/>
  <c r="T8"/>
  <c r="S18"/>
  <c r="P16"/>
  <c r="P13"/>
  <c r="N15"/>
  <c r="N21" s="1"/>
  <c r="O16"/>
  <c r="O15" s="1"/>
  <c r="N23"/>
  <c r="N24"/>
  <c r="P10"/>
  <c r="P9" s="1"/>
  <c r="K33"/>
  <c r="K31"/>
  <c r="M26"/>
  <c r="M22"/>
  <c r="O9"/>
  <c r="N22" l="1"/>
  <c r="N26"/>
  <c r="O24"/>
  <c r="O23"/>
  <c r="O21"/>
  <c r="U8"/>
  <c r="T12"/>
  <c r="T18"/>
  <c r="M30"/>
  <c r="M27"/>
  <c r="R11"/>
  <c r="R10" s="1"/>
  <c r="S7"/>
  <c r="R6"/>
  <c r="R17"/>
  <c r="P24"/>
  <c r="P23"/>
  <c r="P21"/>
  <c r="P15"/>
  <c r="Q16"/>
  <c r="Q15" s="1"/>
  <c r="Q13"/>
  <c r="Q9" s="1"/>
  <c r="K46"/>
  <c r="K48" s="1"/>
  <c r="K34"/>
  <c r="L31"/>
  <c r="L33"/>
  <c r="Q21" l="1"/>
  <c r="Q23"/>
  <c r="Q24"/>
  <c r="S17"/>
  <c r="S11"/>
  <c r="S6"/>
  <c r="T7"/>
  <c r="L46"/>
  <c r="L48" s="1"/>
  <c r="L34"/>
  <c r="P26"/>
  <c r="P22"/>
  <c r="R16"/>
  <c r="R15" s="1"/>
  <c r="R13"/>
  <c r="M31"/>
  <c r="M33"/>
  <c r="O26"/>
  <c r="O22"/>
  <c r="U18"/>
  <c r="V8"/>
  <c r="U12"/>
  <c r="N30"/>
  <c r="N27"/>
  <c r="R9"/>
  <c r="O30" l="1"/>
  <c r="O27"/>
  <c r="R23"/>
  <c r="R21"/>
  <c r="R24"/>
  <c r="N33"/>
  <c r="N31"/>
  <c r="S10"/>
  <c r="Q26"/>
  <c r="Q22"/>
  <c r="P30"/>
  <c r="P27"/>
  <c r="S16"/>
  <c r="S13"/>
  <c r="V18"/>
  <c r="V12"/>
  <c r="W8"/>
  <c r="M46"/>
  <c r="M48" s="1"/>
  <c r="M34"/>
  <c r="T17"/>
  <c r="T6"/>
  <c r="T11"/>
  <c r="T10" s="1"/>
  <c r="U7"/>
  <c r="U6" l="1"/>
  <c r="V7"/>
  <c r="U17"/>
  <c r="U11"/>
  <c r="U10" s="1"/>
  <c r="P31"/>
  <c r="P33"/>
  <c r="R26"/>
  <c r="R22"/>
  <c r="O33"/>
  <c r="O31"/>
  <c r="T16"/>
  <c r="T15" s="1"/>
  <c r="T13"/>
  <c r="T9" s="1"/>
  <c r="W18"/>
  <c r="W12"/>
  <c r="X8"/>
  <c r="S15"/>
  <c r="Q30"/>
  <c r="Q27"/>
  <c r="N46"/>
  <c r="N48" s="1"/>
  <c r="N34"/>
  <c r="S9"/>
  <c r="T24" l="1"/>
  <c r="T23"/>
  <c r="T21"/>
  <c r="S24"/>
  <c r="S21"/>
  <c r="S23"/>
  <c r="X12"/>
  <c r="Y8"/>
  <c r="X18"/>
  <c r="R27"/>
  <c r="R30"/>
  <c r="O46"/>
  <c r="O48" s="1"/>
  <c r="O34"/>
  <c r="U16"/>
  <c r="U15" s="1"/>
  <c r="U13"/>
  <c r="Q31"/>
  <c r="Q33"/>
  <c r="P46"/>
  <c r="P48" s="1"/>
  <c r="P34"/>
  <c r="W7"/>
  <c r="V11"/>
  <c r="V6"/>
  <c r="V17"/>
  <c r="U9"/>
  <c r="U24" l="1"/>
  <c r="U23"/>
  <c r="U21"/>
  <c r="W11"/>
  <c r="W10" s="1"/>
  <c r="W17"/>
  <c r="X7"/>
  <c r="W6"/>
  <c r="Y18"/>
  <c r="Z8"/>
  <c r="Y12"/>
  <c r="V10"/>
  <c r="Q46"/>
  <c r="Q48" s="1"/>
  <c r="Q34"/>
  <c r="S22"/>
  <c r="S26"/>
  <c r="V16"/>
  <c r="V13"/>
  <c r="R33"/>
  <c r="R31"/>
  <c r="T26"/>
  <c r="T22"/>
  <c r="S30" l="1"/>
  <c r="S27"/>
  <c r="T30"/>
  <c r="T27"/>
  <c r="V15"/>
  <c r="Z18"/>
  <c r="Z12"/>
  <c r="AA8"/>
  <c r="X17"/>
  <c r="X6"/>
  <c r="Y7"/>
  <c r="X11"/>
  <c r="X10" s="1"/>
  <c r="R46"/>
  <c r="R48" s="1"/>
  <c r="R34"/>
  <c r="W16"/>
  <c r="W15" s="1"/>
  <c r="W13"/>
  <c r="U22"/>
  <c r="U26"/>
  <c r="V9"/>
  <c r="W9"/>
  <c r="AA18" l="1"/>
  <c r="AB18" s="1"/>
  <c r="AA12"/>
  <c r="AB12" s="1"/>
  <c r="AB8"/>
  <c r="AC8" s="1"/>
  <c r="U30"/>
  <c r="U27"/>
  <c r="X16"/>
  <c r="X15" s="1"/>
  <c r="X13"/>
  <c r="T31"/>
  <c r="T33"/>
  <c r="X9"/>
  <c r="W24"/>
  <c r="W21"/>
  <c r="W23"/>
  <c r="S33"/>
  <c r="S31"/>
  <c r="V23"/>
  <c r="V21"/>
  <c r="V24"/>
  <c r="Z7"/>
  <c r="Y6"/>
  <c r="Y17"/>
  <c r="Y11"/>
  <c r="Y10" s="1"/>
  <c r="V22" l="1"/>
  <c r="V26"/>
  <c r="S46"/>
  <c r="S48" s="1"/>
  <c r="S34"/>
  <c r="X21"/>
  <c r="X24"/>
  <c r="X23"/>
  <c r="Z11"/>
  <c r="Z10" s="1"/>
  <c r="AA7"/>
  <c r="Z17"/>
  <c r="Z6"/>
  <c r="AC18"/>
  <c r="AC12"/>
  <c r="AD8"/>
  <c r="T46"/>
  <c r="T48" s="1"/>
  <c r="T34"/>
  <c r="Y16"/>
  <c r="Y15" s="1"/>
  <c r="Y13"/>
  <c r="Y9" s="1"/>
  <c r="W26"/>
  <c r="W22"/>
  <c r="U31"/>
  <c r="U33"/>
  <c r="Y24" l="1"/>
  <c r="Y23"/>
  <c r="Y21"/>
  <c r="AA17"/>
  <c r="AB17" s="1"/>
  <c r="AA11"/>
  <c r="AA6"/>
  <c r="AB7"/>
  <c r="AC7" s="1"/>
  <c r="Z16"/>
  <c r="Z15" s="1"/>
  <c r="Z13"/>
  <c r="Z9" s="1"/>
  <c r="X26"/>
  <c r="X22"/>
  <c r="AD18"/>
  <c r="AD12"/>
  <c r="AE8"/>
  <c r="V30"/>
  <c r="V27"/>
  <c r="U46"/>
  <c r="U48" s="1"/>
  <c r="U34"/>
  <c r="W30"/>
  <c r="W27"/>
  <c r="Z23" l="1"/>
  <c r="Z21"/>
  <c r="Z24"/>
  <c r="AE12"/>
  <c r="AF8"/>
  <c r="AE18"/>
  <c r="X30"/>
  <c r="X27"/>
  <c r="AD7"/>
  <c r="AC11"/>
  <c r="AC17"/>
  <c r="Y26"/>
  <c r="Y22"/>
  <c r="AA10"/>
  <c r="AB11"/>
  <c r="AB10" s="1"/>
  <c r="AB9" s="1"/>
  <c r="AB6"/>
  <c r="AA16"/>
  <c r="AA13"/>
  <c r="AB13" s="1"/>
  <c r="W33"/>
  <c r="W31"/>
  <c r="V31"/>
  <c r="V33"/>
  <c r="AC6" l="1"/>
  <c r="AC20"/>
  <c r="AO20" s="1"/>
  <c r="W46"/>
  <c r="W48" s="1"/>
  <c r="W34"/>
  <c r="AB23"/>
  <c r="AB24"/>
  <c r="X31"/>
  <c r="X33"/>
  <c r="Y30"/>
  <c r="Y27"/>
  <c r="Z22"/>
  <c r="Z26"/>
  <c r="AA15"/>
  <c r="AB16"/>
  <c r="AB15" s="1"/>
  <c r="AB21" s="1"/>
  <c r="AE7"/>
  <c r="AD11"/>
  <c r="AD10" s="1"/>
  <c r="AD17"/>
  <c r="AF18"/>
  <c r="AF12"/>
  <c r="AG8"/>
  <c r="V46"/>
  <c r="V48" s="1"/>
  <c r="V34"/>
  <c r="AC10"/>
  <c r="AA9"/>
  <c r="AB26" l="1"/>
  <c r="AB22"/>
  <c r="AG18"/>
  <c r="AG12"/>
  <c r="AH8"/>
  <c r="Z27"/>
  <c r="Z30"/>
  <c r="AE17"/>
  <c r="AE11"/>
  <c r="AF7"/>
  <c r="X46"/>
  <c r="X48" s="1"/>
  <c r="X34"/>
  <c r="AC16"/>
  <c r="AC13"/>
  <c r="AD6"/>
  <c r="AA24"/>
  <c r="AA23"/>
  <c r="AA21"/>
  <c r="Y31"/>
  <c r="Y33"/>
  <c r="AC15" l="1"/>
  <c r="AE10"/>
  <c r="AA22"/>
  <c r="AA26"/>
  <c r="AF17"/>
  <c r="AF11"/>
  <c r="AF10" s="1"/>
  <c r="AG7"/>
  <c r="AH18"/>
  <c r="AI8"/>
  <c r="AH12"/>
  <c r="AB30"/>
  <c r="AB27"/>
  <c r="AD16"/>
  <c r="AD15" s="1"/>
  <c r="AD13"/>
  <c r="AD9" s="1"/>
  <c r="AE6"/>
  <c r="Y46"/>
  <c r="Y48" s="1"/>
  <c r="Y34"/>
  <c r="Z33"/>
  <c r="Z31"/>
  <c r="AC9"/>
  <c r="AA32" l="1"/>
  <c r="AB32" s="1"/>
  <c r="AB33" s="1"/>
  <c r="AB31"/>
  <c r="AH7"/>
  <c r="AG17"/>
  <c r="AG11"/>
  <c r="AG10" s="1"/>
  <c r="AA30"/>
  <c r="AA27"/>
  <c r="AC21"/>
  <c r="AC23"/>
  <c r="AC24"/>
  <c r="AI12"/>
  <c r="AJ8"/>
  <c r="AI18"/>
  <c r="AF6"/>
  <c r="AE16"/>
  <c r="AE13"/>
  <c r="Z46"/>
  <c r="Z48" s="1"/>
  <c r="Z34"/>
  <c r="AD23"/>
  <c r="AD21"/>
  <c r="AD24"/>
  <c r="AB46" l="1"/>
  <c r="AB48" s="1"/>
  <c r="AB34"/>
  <c r="AJ12"/>
  <c r="AK8"/>
  <c r="AJ18"/>
  <c r="AD22"/>
  <c r="AD26"/>
  <c r="AA33"/>
  <c r="AA31"/>
  <c r="AG6"/>
  <c r="AF16"/>
  <c r="AF15" s="1"/>
  <c r="AF13"/>
  <c r="AF9" s="1"/>
  <c r="AC26"/>
  <c r="AC22"/>
  <c r="AE15"/>
  <c r="AH11"/>
  <c r="AI7"/>
  <c r="AH17"/>
  <c r="AE9"/>
  <c r="AE24" l="1"/>
  <c r="AE23"/>
  <c r="AE21"/>
  <c r="AC30"/>
  <c r="AC27"/>
  <c r="AF24"/>
  <c r="AF23"/>
  <c r="AF21"/>
  <c r="AH10"/>
  <c r="AI11"/>
  <c r="AI10" s="1"/>
  <c r="AI17"/>
  <c r="AJ7"/>
  <c r="AG16"/>
  <c r="AG13"/>
  <c r="AH6"/>
  <c r="AD30"/>
  <c r="AD27"/>
  <c r="AA46"/>
  <c r="AA48" s="1"/>
  <c r="AA34"/>
  <c r="AK18"/>
  <c r="AK12"/>
  <c r="AL8"/>
  <c r="AD33" l="1"/>
  <c r="AD31"/>
  <c r="AJ17"/>
  <c r="AK7"/>
  <c r="AJ11"/>
  <c r="AH9"/>
  <c r="AG15"/>
  <c r="AL18"/>
  <c r="AL12"/>
  <c r="AM8"/>
  <c r="AG9"/>
  <c r="AE26"/>
  <c r="AE22"/>
  <c r="AH16"/>
  <c r="AH15" s="1"/>
  <c r="AH13"/>
  <c r="AI6"/>
  <c r="AF26"/>
  <c r="AF22"/>
  <c r="AC31"/>
  <c r="AC33"/>
  <c r="AJ6" l="1"/>
  <c r="AI16"/>
  <c r="AI15" s="1"/>
  <c r="AI13"/>
  <c r="AI9" s="1"/>
  <c r="AH23"/>
  <c r="AH21"/>
  <c r="AH24"/>
  <c r="AJ10"/>
  <c r="AD46"/>
  <c r="AD48" s="1"/>
  <c r="AD34"/>
  <c r="AC46"/>
  <c r="AC48" s="1"/>
  <c r="AC34"/>
  <c r="AE30"/>
  <c r="AE27"/>
  <c r="AF30"/>
  <c r="AF27"/>
  <c r="AM18"/>
  <c r="AM12"/>
  <c r="AN8"/>
  <c r="AG21"/>
  <c r="AG24"/>
  <c r="AG23"/>
  <c r="AL7"/>
  <c r="AK17"/>
  <c r="AK11"/>
  <c r="AK10" s="1"/>
  <c r="AE33" l="1"/>
  <c r="AE31"/>
  <c r="AH26"/>
  <c r="AH22"/>
  <c r="AM7"/>
  <c r="AL11"/>
  <c r="AL10" s="1"/>
  <c r="AL17"/>
  <c r="AN12"/>
  <c r="AO12" s="1"/>
  <c r="AO8"/>
  <c r="AP8" s="1"/>
  <c r="AN18"/>
  <c r="AO18" s="1"/>
  <c r="AF31"/>
  <c r="AF33"/>
  <c r="AI24"/>
  <c r="AI21"/>
  <c r="AI23"/>
  <c r="AK6"/>
  <c r="AJ16"/>
  <c r="AJ13"/>
  <c r="AJ9" s="1"/>
  <c r="AG22"/>
  <c r="AG26"/>
  <c r="AJ24" l="1"/>
  <c r="AJ23"/>
  <c r="AK16"/>
  <c r="AK15" s="1"/>
  <c r="AK13"/>
  <c r="AK9" s="1"/>
  <c r="AL6"/>
  <c r="AM17"/>
  <c r="AM11"/>
  <c r="AM10" s="1"/>
  <c r="AN7"/>
  <c r="AJ15"/>
  <c r="AJ21" s="1"/>
  <c r="AH27"/>
  <c r="AH30"/>
  <c r="AG30"/>
  <c r="AG27"/>
  <c r="AP12"/>
  <c r="AQ8"/>
  <c r="AP18"/>
  <c r="AE46"/>
  <c r="AE48" s="1"/>
  <c r="AE34"/>
  <c r="AI26"/>
  <c r="AI22"/>
  <c r="AF46"/>
  <c r="AF48" s="1"/>
  <c r="AF34"/>
  <c r="AJ26" l="1"/>
  <c r="AJ22"/>
  <c r="AI30"/>
  <c r="AI27"/>
  <c r="AQ18"/>
  <c r="AQ12"/>
  <c r="AR8"/>
  <c r="AN17"/>
  <c r="AO17" s="1"/>
  <c r="AN11"/>
  <c r="AO7"/>
  <c r="AP7" s="1"/>
  <c r="AK24"/>
  <c r="AK23"/>
  <c r="AK21"/>
  <c r="AG31"/>
  <c r="AG33"/>
  <c r="AH33"/>
  <c r="AH31"/>
  <c r="AL16"/>
  <c r="AL15" s="1"/>
  <c r="AL13"/>
  <c r="AL9" s="1"/>
  <c r="AM6"/>
  <c r="AP11" l="1"/>
  <c r="AQ7"/>
  <c r="AP17"/>
  <c r="AK26"/>
  <c r="AK22"/>
  <c r="AN10"/>
  <c r="AO11"/>
  <c r="AO10" s="1"/>
  <c r="AJ30"/>
  <c r="AJ27"/>
  <c r="AL23"/>
  <c r="AL21"/>
  <c r="AL24"/>
  <c r="AG46"/>
  <c r="AG48" s="1"/>
  <c r="AG34"/>
  <c r="AR18"/>
  <c r="AS8"/>
  <c r="AR12"/>
  <c r="AI33"/>
  <c r="AI31"/>
  <c r="AN6"/>
  <c r="AM16"/>
  <c r="AM15" s="1"/>
  <c r="AM13"/>
  <c r="AM9" s="1"/>
  <c r="AH46"/>
  <c r="AH48" s="1"/>
  <c r="AH34"/>
  <c r="AI46" l="1"/>
  <c r="AI48" s="1"/>
  <c r="AI34"/>
  <c r="AL22"/>
  <c r="AL26"/>
  <c r="AP10"/>
  <c r="AM24"/>
  <c r="AM21"/>
  <c r="AM23"/>
  <c r="AQ11"/>
  <c r="AQ10" s="1"/>
  <c r="AQ17"/>
  <c r="AR7"/>
  <c r="AO6"/>
  <c r="AN16"/>
  <c r="AN13"/>
  <c r="AO13" s="1"/>
  <c r="AS18"/>
  <c r="AS12"/>
  <c r="AT8"/>
  <c r="AJ31"/>
  <c r="AJ33"/>
  <c r="AK30"/>
  <c r="AK27"/>
  <c r="AO9"/>
  <c r="AJ46" l="1"/>
  <c r="AJ48" s="1"/>
  <c r="AJ34"/>
  <c r="AR17"/>
  <c r="AR11"/>
  <c r="AS7"/>
  <c r="AT12"/>
  <c r="AT18"/>
  <c r="AU8"/>
  <c r="AN15"/>
  <c r="AO16"/>
  <c r="AO15" s="1"/>
  <c r="AO21" s="1"/>
  <c r="AO24"/>
  <c r="AO23"/>
  <c r="AM26"/>
  <c r="AM22"/>
  <c r="AK31"/>
  <c r="AK33"/>
  <c r="AP42"/>
  <c r="AP38" s="1"/>
  <c r="AP47" s="1"/>
  <c r="AP6"/>
  <c r="AP20"/>
  <c r="BB20" s="1"/>
  <c r="AL30"/>
  <c r="AL27"/>
  <c r="AN9"/>
  <c r="AO22" l="1"/>
  <c r="AO26"/>
  <c r="AL31"/>
  <c r="AL33"/>
  <c r="AK46"/>
  <c r="AK48" s="1"/>
  <c r="AK34"/>
  <c r="AM30"/>
  <c r="AM27"/>
  <c r="AU12"/>
  <c r="AV8"/>
  <c r="AU18"/>
  <c r="AR10"/>
  <c r="AN21"/>
  <c r="AN23"/>
  <c r="AN24"/>
  <c r="AP16"/>
  <c r="AP13"/>
  <c r="AQ6"/>
  <c r="AT7"/>
  <c r="AS11"/>
  <c r="AS10" s="1"/>
  <c r="AS17"/>
  <c r="AP15" l="1"/>
  <c r="AP9"/>
  <c r="AN26"/>
  <c r="AN22"/>
  <c r="AV12"/>
  <c r="AV18"/>
  <c r="AW8"/>
  <c r="AO30"/>
  <c r="AO27"/>
  <c r="AR6"/>
  <c r="AQ16"/>
  <c r="AQ15" s="1"/>
  <c r="AQ13"/>
  <c r="AQ9" s="1"/>
  <c r="AM33"/>
  <c r="AM31"/>
  <c r="AT11"/>
  <c r="AT10" s="1"/>
  <c r="AU7"/>
  <c r="AT17"/>
  <c r="AL46"/>
  <c r="AL48" s="1"/>
  <c r="AL34"/>
  <c r="AM46" l="1"/>
  <c r="AM48" s="1"/>
  <c r="AM34"/>
  <c r="AP23"/>
  <c r="AP21"/>
  <c r="AP24"/>
  <c r="AW18"/>
  <c r="AX8"/>
  <c r="AW12"/>
  <c r="AN30"/>
  <c r="AN27"/>
  <c r="AS6"/>
  <c r="AR13"/>
  <c r="AR16"/>
  <c r="AU17"/>
  <c r="AU11"/>
  <c r="AU10" s="1"/>
  <c r="AV7"/>
  <c r="AQ24"/>
  <c r="AQ23"/>
  <c r="AQ21"/>
  <c r="AO31"/>
  <c r="AO33"/>
  <c r="AN32"/>
  <c r="AO32" s="1"/>
  <c r="AR9" l="1"/>
  <c r="AO46"/>
  <c r="AO48" s="1"/>
  <c r="AO34"/>
  <c r="AR15"/>
  <c r="AX18"/>
  <c r="AY8"/>
  <c r="AX12"/>
  <c r="AV17"/>
  <c r="AW7"/>
  <c r="AV11"/>
  <c r="AN31"/>
  <c r="AN33"/>
  <c r="AQ26"/>
  <c r="AQ22"/>
  <c r="AS16"/>
  <c r="AS15" s="1"/>
  <c r="AS13"/>
  <c r="AS9" s="1"/>
  <c r="AT6"/>
  <c r="AP22"/>
  <c r="AP26"/>
  <c r="AS21" l="1"/>
  <c r="AS24"/>
  <c r="AS23"/>
  <c r="AT16"/>
  <c r="AT15" s="1"/>
  <c r="AT13"/>
  <c r="AU6"/>
  <c r="AX7"/>
  <c r="AW17"/>
  <c r="AW11"/>
  <c r="AW10" s="1"/>
  <c r="AP27"/>
  <c r="AP30"/>
  <c r="AN46"/>
  <c r="AN48" s="1"/>
  <c r="AN34"/>
  <c r="AR21"/>
  <c r="AR23"/>
  <c r="AR24"/>
  <c r="AQ27"/>
  <c r="AQ30"/>
  <c r="AV10"/>
  <c r="AY12"/>
  <c r="AZ8"/>
  <c r="AY18"/>
  <c r="BA8" l="1"/>
  <c r="AZ12"/>
  <c r="AZ18"/>
  <c r="AQ33"/>
  <c r="AQ31"/>
  <c r="AR26"/>
  <c r="AR22"/>
  <c r="AY7"/>
  <c r="AX11"/>
  <c r="AX10" s="1"/>
  <c r="AX17"/>
  <c r="AT9"/>
  <c r="AS26"/>
  <c r="AS22"/>
  <c r="AV6"/>
  <c r="AU13"/>
  <c r="AU9" s="1"/>
  <c r="AU16"/>
  <c r="AP33"/>
  <c r="AP31"/>
  <c r="BA18" l="1"/>
  <c r="BB18" s="1"/>
  <c r="BB8"/>
  <c r="BC8" s="1"/>
  <c r="BA12"/>
  <c r="BB12" s="1"/>
  <c r="AU15"/>
  <c r="AU24"/>
  <c r="AU23"/>
  <c r="AU21"/>
  <c r="AS30"/>
  <c r="AS27"/>
  <c r="AR30"/>
  <c r="AR27"/>
  <c r="AP46"/>
  <c r="AP48" s="1"/>
  <c r="AP34"/>
  <c r="AW6"/>
  <c r="AV16"/>
  <c r="AV15" s="1"/>
  <c r="AV13"/>
  <c r="AV9" s="1"/>
  <c r="AT23"/>
  <c r="AT21"/>
  <c r="AT24"/>
  <c r="AY11"/>
  <c r="AY10" s="1"/>
  <c r="AY17"/>
  <c r="AZ7"/>
  <c r="AQ46"/>
  <c r="AQ48" s="1"/>
  <c r="AQ34"/>
  <c r="AU22" l="1"/>
  <c r="AU26"/>
  <c r="AS31"/>
  <c r="AS33"/>
  <c r="AV24"/>
  <c r="AV23"/>
  <c r="AV21"/>
  <c r="BC18"/>
  <c r="BC12"/>
  <c r="BD8"/>
  <c r="AZ17"/>
  <c r="BA7"/>
  <c r="AZ11"/>
  <c r="AZ10" s="1"/>
  <c r="AT22"/>
  <c r="AT26"/>
  <c r="AW16"/>
  <c r="AW15" s="1"/>
  <c r="AW13"/>
  <c r="AW9" s="1"/>
  <c r="AX6"/>
  <c r="AR31"/>
  <c r="AR33"/>
  <c r="AV26" l="1"/>
  <c r="AV22"/>
  <c r="BB7"/>
  <c r="BC7" s="1"/>
  <c r="BA17"/>
  <c r="BB17" s="1"/>
  <c r="BA11"/>
  <c r="AU30"/>
  <c r="AU27"/>
  <c r="AT30"/>
  <c r="AT27"/>
  <c r="AR46"/>
  <c r="AR48" s="1"/>
  <c r="AR34"/>
  <c r="AW21"/>
  <c r="AW23"/>
  <c r="AW24"/>
  <c r="AX16"/>
  <c r="AX15" s="1"/>
  <c r="AX13"/>
  <c r="AX9" s="1"/>
  <c r="AY6"/>
  <c r="BD12"/>
  <c r="BE8"/>
  <c r="BD18"/>
  <c r="AS46"/>
  <c r="AS48" s="1"/>
  <c r="AS34"/>
  <c r="AW22" l="1"/>
  <c r="AW26"/>
  <c r="BA10"/>
  <c r="BB11"/>
  <c r="BB10" s="1"/>
  <c r="BC17"/>
  <c r="BC11"/>
  <c r="BD7"/>
  <c r="AX23"/>
  <c r="AX21"/>
  <c r="AX24"/>
  <c r="AT33"/>
  <c r="AT31"/>
  <c r="AV30"/>
  <c r="AV27"/>
  <c r="AZ6"/>
  <c r="AY16"/>
  <c r="AY15" s="1"/>
  <c r="AY13"/>
  <c r="AY9" s="1"/>
  <c r="AU33"/>
  <c r="AU31"/>
  <c r="BE18"/>
  <c r="BE12"/>
  <c r="BF8"/>
  <c r="BA6" l="1"/>
  <c r="AZ16"/>
  <c r="AZ15" s="1"/>
  <c r="AZ13"/>
  <c r="AZ9" s="1"/>
  <c r="AT46"/>
  <c r="AT48" s="1"/>
  <c r="AT34"/>
  <c r="BD17"/>
  <c r="BD11"/>
  <c r="BD10" s="1"/>
  <c r="BE7"/>
  <c r="AY24"/>
  <c r="AY21"/>
  <c r="AY23"/>
  <c r="AV31"/>
  <c r="AV33"/>
  <c r="AX26"/>
  <c r="AX22"/>
  <c r="BF18"/>
  <c r="BF12"/>
  <c r="BG8"/>
  <c r="AU46"/>
  <c r="AU48" s="1"/>
  <c r="AU34"/>
  <c r="BC10"/>
  <c r="AW30"/>
  <c r="AW27"/>
  <c r="AV46" l="1"/>
  <c r="AV48" s="1"/>
  <c r="AV34"/>
  <c r="BG18"/>
  <c r="BG12"/>
  <c r="BH8"/>
  <c r="AZ24"/>
  <c r="AZ23"/>
  <c r="AZ21"/>
  <c r="BF7"/>
  <c r="BE17"/>
  <c r="BE11"/>
  <c r="AX27"/>
  <c r="AX30"/>
  <c r="AY26"/>
  <c r="AY22"/>
  <c r="BA16"/>
  <c r="BA13"/>
  <c r="BB6"/>
  <c r="AW31"/>
  <c r="AW33"/>
  <c r="BA15" l="1"/>
  <c r="BB16"/>
  <c r="BB15" s="1"/>
  <c r="BB13"/>
  <c r="BB9" s="1"/>
  <c r="BA9"/>
  <c r="BC20"/>
  <c r="BO20" s="1"/>
  <c r="BC6"/>
  <c r="AW46"/>
  <c r="AW48" s="1"/>
  <c r="AW34"/>
  <c r="BH18"/>
  <c r="BH12"/>
  <c r="BI8"/>
  <c r="AX33"/>
  <c r="AX31"/>
  <c r="BG7"/>
  <c r="BF11"/>
  <c r="BF10" s="1"/>
  <c r="BF17"/>
  <c r="AY30"/>
  <c r="AY27"/>
  <c r="BE10"/>
  <c r="AZ26"/>
  <c r="AZ22"/>
  <c r="AZ30" l="1"/>
  <c r="AZ27"/>
  <c r="BD6"/>
  <c r="BC16"/>
  <c r="BC13"/>
  <c r="BG11"/>
  <c r="BG17"/>
  <c r="BH7"/>
  <c r="BB23"/>
  <c r="BB21"/>
  <c r="BB24"/>
  <c r="AX46"/>
  <c r="AX48" s="1"/>
  <c r="AX34"/>
  <c r="AY33"/>
  <c r="AY31"/>
  <c r="BI18"/>
  <c r="BI12"/>
  <c r="BJ8"/>
  <c r="BA24"/>
  <c r="BA23"/>
  <c r="BA21"/>
  <c r="BH17" l="1"/>
  <c r="BH11"/>
  <c r="BH10" s="1"/>
  <c r="BI7"/>
  <c r="BC15"/>
  <c r="BA26"/>
  <c r="BA22"/>
  <c r="BC9"/>
  <c r="BJ18"/>
  <c r="BJ12"/>
  <c r="BK8"/>
  <c r="BB22"/>
  <c r="BB26"/>
  <c r="BG10"/>
  <c r="AZ31"/>
  <c r="AZ33"/>
  <c r="AY46"/>
  <c r="AY48" s="1"/>
  <c r="AY34"/>
  <c r="BE6"/>
  <c r="BD16"/>
  <c r="BD15" s="1"/>
  <c r="BD13"/>
  <c r="BD9" s="1"/>
  <c r="BE16" l="1"/>
  <c r="BE15" s="1"/>
  <c r="BE13"/>
  <c r="BE9" s="1"/>
  <c r="BF6"/>
  <c r="BC24"/>
  <c r="BC21"/>
  <c r="BC23"/>
  <c r="AZ46"/>
  <c r="AZ48" s="1"/>
  <c r="AZ34"/>
  <c r="BA30"/>
  <c r="BA27"/>
  <c r="BJ7"/>
  <c r="BI17"/>
  <c r="BI11"/>
  <c r="BI10" s="1"/>
  <c r="BB30"/>
  <c r="BB27"/>
  <c r="BD21"/>
  <c r="BD24"/>
  <c r="BD23"/>
  <c r="BK12"/>
  <c r="BL8"/>
  <c r="BK18"/>
  <c r="BC26" l="1"/>
  <c r="BC22"/>
  <c r="BA32"/>
  <c r="BB32" s="1"/>
  <c r="BB31"/>
  <c r="BB33"/>
  <c r="BE24"/>
  <c r="BE23"/>
  <c r="BE21"/>
  <c r="BK7"/>
  <c r="BJ11"/>
  <c r="BJ10" s="1"/>
  <c r="BJ17"/>
  <c r="BF16"/>
  <c r="BF15" s="1"/>
  <c r="BF13"/>
  <c r="BG6"/>
  <c r="BA31"/>
  <c r="BA33"/>
  <c r="BL12"/>
  <c r="BM8"/>
  <c r="BL18"/>
  <c r="BD26"/>
  <c r="BD22"/>
  <c r="BK11" l="1"/>
  <c r="BK10" s="1"/>
  <c r="BK17"/>
  <c r="BL7"/>
  <c r="BC30"/>
  <c r="BC27"/>
  <c r="BD30"/>
  <c r="BD27"/>
  <c r="BA46"/>
  <c r="BA48" s="1"/>
  <c r="BA34"/>
  <c r="BH6"/>
  <c r="BG16"/>
  <c r="BG13"/>
  <c r="BG9" s="1"/>
  <c r="BF9"/>
  <c r="BB46"/>
  <c r="BB48" s="1"/>
  <c r="BB34"/>
  <c r="BM18"/>
  <c r="BN8"/>
  <c r="BM12"/>
  <c r="BE26"/>
  <c r="BE22"/>
  <c r="BF23" l="1"/>
  <c r="BF21"/>
  <c r="BF24"/>
  <c r="BD31"/>
  <c r="BD33"/>
  <c r="BG15"/>
  <c r="BL17"/>
  <c r="BM7"/>
  <c r="BL11"/>
  <c r="BL10" s="1"/>
  <c r="BN18"/>
  <c r="BO18" s="1"/>
  <c r="BO8"/>
  <c r="BP8" s="1"/>
  <c r="BN12"/>
  <c r="BO12" s="1"/>
  <c r="BI6"/>
  <c r="BH16"/>
  <c r="BH15" s="1"/>
  <c r="BH13"/>
  <c r="BE30"/>
  <c r="BE27"/>
  <c r="BG24"/>
  <c r="BG23"/>
  <c r="BG21"/>
  <c r="BC33"/>
  <c r="BC31"/>
  <c r="BG26" l="1"/>
  <c r="BG22"/>
  <c r="BE31"/>
  <c r="BE33"/>
  <c r="BN7"/>
  <c r="BM17"/>
  <c r="BM11"/>
  <c r="BM10" s="1"/>
  <c r="BI16"/>
  <c r="BI15" s="1"/>
  <c r="BI13"/>
  <c r="BI9" s="1"/>
  <c r="BJ6"/>
  <c r="BD46"/>
  <c r="BD48" s="1"/>
  <c r="BD34"/>
  <c r="BC46"/>
  <c r="BC48" s="1"/>
  <c r="BC34"/>
  <c r="BF22"/>
  <c r="BF26"/>
  <c r="BH9"/>
  <c r="BP12"/>
  <c r="BQ8"/>
  <c r="BP18"/>
  <c r="BI21" l="1"/>
  <c r="BI23"/>
  <c r="BI24"/>
  <c r="BG30"/>
  <c r="BG27"/>
  <c r="BQ18"/>
  <c r="BQ12"/>
  <c r="BR8"/>
  <c r="BF27"/>
  <c r="BF30"/>
  <c r="BN11"/>
  <c r="BO7"/>
  <c r="BP7" s="1"/>
  <c r="BN17"/>
  <c r="BO17" s="1"/>
  <c r="BH21"/>
  <c r="BH23"/>
  <c r="BH24"/>
  <c r="BJ16"/>
  <c r="BJ15" s="1"/>
  <c r="BJ13"/>
  <c r="BJ9" s="1"/>
  <c r="BK6"/>
  <c r="BE46"/>
  <c r="BE48" s="1"/>
  <c r="BE34"/>
  <c r="BL6" l="1"/>
  <c r="BK16"/>
  <c r="BK15" s="1"/>
  <c r="BK13"/>
  <c r="BK9" s="1"/>
  <c r="BN10"/>
  <c r="BO11"/>
  <c r="BO10" s="1"/>
  <c r="BI26"/>
  <c r="BI22"/>
  <c r="BP17"/>
  <c r="BP11"/>
  <c r="BQ7"/>
  <c r="BR18"/>
  <c r="BR12"/>
  <c r="BS8"/>
  <c r="BJ23"/>
  <c r="BJ21"/>
  <c r="BJ24"/>
  <c r="BH26"/>
  <c r="BH22"/>
  <c r="BF33"/>
  <c r="BF31"/>
  <c r="BG33"/>
  <c r="BG31"/>
  <c r="BH30" l="1"/>
  <c r="BH27"/>
  <c r="BS18"/>
  <c r="BS12"/>
  <c r="BT8"/>
  <c r="BP10"/>
  <c r="BM6"/>
  <c r="BL16"/>
  <c r="BL15" s="1"/>
  <c r="BL13"/>
  <c r="BL9" s="1"/>
  <c r="BI30"/>
  <c r="BI27"/>
  <c r="BF46"/>
  <c r="BF48" s="1"/>
  <c r="BF34"/>
  <c r="BK24"/>
  <c r="BK23"/>
  <c r="BK21"/>
  <c r="BG46"/>
  <c r="BG48" s="1"/>
  <c r="BG34"/>
  <c r="BR7"/>
  <c r="BQ11"/>
  <c r="BQ10" s="1"/>
  <c r="BQ17"/>
  <c r="BJ26"/>
  <c r="BJ22"/>
  <c r="BS7" l="1"/>
  <c r="BR11"/>
  <c r="BR10" s="1"/>
  <c r="BR17"/>
  <c r="BH31"/>
  <c r="BH33"/>
  <c r="BI31"/>
  <c r="BI33"/>
  <c r="BK26"/>
  <c r="BK22"/>
  <c r="BT12"/>
  <c r="BU8"/>
  <c r="BT18"/>
  <c r="BL24"/>
  <c r="BL23"/>
  <c r="BL21"/>
  <c r="BJ30"/>
  <c r="BJ27"/>
  <c r="BM16"/>
  <c r="BM15" s="1"/>
  <c r="BM13"/>
  <c r="BM9" s="1"/>
  <c r="BN6"/>
  <c r="BM21" l="1"/>
  <c r="BM24"/>
  <c r="BM23"/>
  <c r="BU18"/>
  <c r="BV8"/>
  <c r="BU12"/>
  <c r="BS11"/>
  <c r="BS10" s="1"/>
  <c r="BS17"/>
  <c r="BT7"/>
  <c r="BN16"/>
  <c r="BN13"/>
  <c r="BO6"/>
  <c r="BL26"/>
  <c r="BL22"/>
  <c r="BH46"/>
  <c r="BH48" s="1"/>
  <c r="BH34"/>
  <c r="BJ33"/>
  <c r="BJ31"/>
  <c r="BK30"/>
  <c r="BK27"/>
  <c r="BI46"/>
  <c r="BI48" s="1"/>
  <c r="BI34"/>
  <c r="BK33" l="1"/>
  <c r="BK31"/>
  <c r="BT17"/>
  <c r="BT11"/>
  <c r="BU7"/>
  <c r="BV12"/>
  <c r="BW8"/>
  <c r="BV18"/>
  <c r="BM26"/>
  <c r="BM22"/>
  <c r="BN15"/>
  <c r="BO16"/>
  <c r="BO15" s="1"/>
  <c r="BJ46"/>
  <c r="BJ48" s="1"/>
  <c r="BJ34"/>
  <c r="BL30"/>
  <c r="BL27"/>
  <c r="BO13"/>
  <c r="BO9" s="1"/>
  <c r="BN9"/>
  <c r="BP6"/>
  <c r="BP20"/>
  <c r="CB20" s="1"/>
  <c r="BO24" l="1"/>
  <c r="BO21"/>
  <c r="BO23"/>
  <c r="BQ6"/>
  <c r="BP16"/>
  <c r="BP13"/>
  <c r="BL31"/>
  <c r="BL33"/>
  <c r="BW18"/>
  <c r="BW12"/>
  <c r="BX8"/>
  <c r="BM30"/>
  <c r="BM27"/>
  <c r="BV7"/>
  <c r="BU17"/>
  <c r="BU11"/>
  <c r="BU10" s="1"/>
  <c r="BK46"/>
  <c r="BK48" s="1"/>
  <c r="BK34"/>
  <c r="BN23"/>
  <c r="BN21"/>
  <c r="BN24"/>
  <c r="BT10"/>
  <c r="BX18" l="1"/>
  <c r="BX12"/>
  <c r="BY8"/>
  <c r="BP15"/>
  <c r="BW7"/>
  <c r="BV11"/>
  <c r="BV17"/>
  <c r="BP9"/>
  <c r="BO26"/>
  <c r="BO22"/>
  <c r="BN22"/>
  <c r="BN26"/>
  <c r="BM31"/>
  <c r="BM33"/>
  <c r="BL46"/>
  <c r="BL48" s="1"/>
  <c r="BL34"/>
  <c r="BQ16"/>
  <c r="BQ15" s="1"/>
  <c r="BQ13"/>
  <c r="BQ9" s="1"/>
  <c r="BR6"/>
  <c r="BP24" l="1"/>
  <c r="BP23"/>
  <c r="BP21"/>
  <c r="BO30"/>
  <c r="BO27"/>
  <c r="BV10"/>
  <c r="BY18"/>
  <c r="BZ8"/>
  <c r="BY12"/>
  <c r="BR16"/>
  <c r="BR13"/>
  <c r="BS6"/>
  <c r="BN27"/>
  <c r="BN30"/>
  <c r="BW11"/>
  <c r="BW10" s="1"/>
  <c r="BW17"/>
  <c r="BX7"/>
  <c r="BQ24"/>
  <c r="BQ23"/>
  <c r="BQ21"/>
  <c r="BM46"/>
  <c r="BM48" s="1"/>
  <c r="BM34"/>
  <c r="BP26" l="1"/>
  <c r="BP22"/>
  <c r="BQ26"/>
  <c r="BQ22"/>
  <c r="BT6"/>
  <c r="BS16"/>
  <c r="BS15" s="1"/>
  <c r="BS13"/>
  <c r="BS9" s="1"/>
  <c r="BZ12"/>
  <c r="BZ18"/>
  <c r="CA8"/>
  <c r="BX17"/>
  <c r="BX11"/>
  <c r="BX10" s="1"/>
  <c r="BY7"/>
  <c r="BN31"/>
  <c r="BR15"/>
  <c r="BR9"/>
  <c r="BO31"/>
  <c r="BN32"/>
  <c r="BO32" s="1"/>
  <c r="BO33" s="1"/>
  <c r="BO46" l="1"/>
  <c r="BO48" s="1"/>
  <c r="BO34"/>
  <c r="BZ7"/>
  <c r="BY17"/>
  <c r="BY11"/>
  <c r="BY10" s="1"/>
  <c r="BU6"/>
  <c r="BT16"/>
  <c r="BT13"/>
  <c r="BS24"/>
  <c r="BS21"/>
  <c r="BS23"/>
  <c r="BQ30"/>
  <c r="BQ27"/>
  <c r="BP30"/>
  <c r="BP27"/>
  <c r="BR23"/>
  <c r="BR21"/>
  <c r="BR24"/>
  <c r="CA12"/>
  <c r="CB12" s="1"/>
  <c r="CB8"/>
  <c r="CC8" s="1"/>
  <c r="CA18"/>
  <c r="CB18" s="1"/>
  <c r="BN33"/>
  <c r="BR26" l="1"/>
  <c r="BR22"/>
  <c r="BS26"/>
  <c r="BS22"/>
  <c r="BU16"/>
  <c r="BU15" s="1"/>
  <c r="BU13"/>
  <c r="BU9" s="1"/>
  <c r="BV6"/>
  <c r="BT15"/>
  <c r="CA7"/>
  <c r="BZ11"/>
  <c r="BZ10" s="1"/>
  <c r="BZ17"/>
  <c r="BN46"/>
  <c r="BN48" s="1"/>
  <c r="BN34"/>
  <c r="BP31"/>
  <c r="BP33"/>
  <c r="CC18"/>
  <c r="CC12"/>
  <c r="CD8"/>
  <c r="BQ31"/>
  <c r="BQ33"/>
  <c r="BT9"/>
  <c r="BR30" l="1"/>
  <c r="BR27"/>
  <c r="BT21"/>
  <c r="BT23"/>
  <c r="BT24"/>
  <c r="CA17"/>
  <c r="CB17" s="1"/>
  <c r="CA11"/>
  <c r="CB7"/>
  <c r="CC7" s="1"/>
  <c r="BV16"/>
  <c r="BV13"/>
  <c r="BV9" s="1"/>
  <c r="BW6"/>
  <c r="BS30"/>
  <c r="BS27"/>
  <c r="BQ46"/>
  <c r="BQ48" s="1"/>
  <c r="BQ34"/>
  <c r="BU24"/>
  <c r="BU23"/>
  <c r="BU21"/>
  <c r="CD18"/>
  <c r="CD12"/>
  <c r="CE8"/>
  <c r="BP46"/>
  <c r="BP48" s="1"/>
  <c r="BP34"/>
  <c r="BV15" l="1"/>
  <c r="BV21" s="1"/>
  <c r="BR31"/>
  <c r="BR33"/>
  <c r="BV23"/>
  <c r="BV24"/>
  <c r="CE12"/>
  <c r="CF8"/>
  <c r="CE18"/>
  <c r="BX6"/>
  <c r="BW16"/>
  <c r="BW15" s="1"/>
  <c r="BW13"/>
  <c r="BW9" s="1"/>
  <c r="CA10"/>
  <c r="CB11"/>
  <c r="CB10" s="1"/>
  <c r="BT26"/>
  <c r="BT22"/>
  <c r="BU26"/>
  <c r="BU22"/>
  <c r="BS33"/>
  <c r="BS31"/>
  <c r="CD7"/>
  <c r="CC17"/>
  <c r="CC11"/>
  <c r="BV22" l="1"/>
  <c r="BV26"/>
  <c r="CC10"/>
  <c r="BS46"/>
  <c r="BS48" s="1"/>
  <c r="BS34"/>
  <c r="CF12"/>
  <c r="CG8"/>
  <c r="CF18"/>
  <c r="BT30"/>
  <c r="BT27"/>
  <c r="BR46"/>
  <c r="BR48" s="1"/>
  <c r="BR34"/>
  <c r="BW24"/>
  <c r="BW23"/>
  <c r="BW21"/>
  <c r="CE7"/>
  <c r="CD11"/>
  <c r="CD10" s="1"/>
  <c r="CD17"/>
  <c r="BU30"/>
  <c r="BU27"/>
  <c r="BY6"/>
  <c r="BX13"/>
  <c r="BX9" s="1"/>
  <c r="BX16"/>
  <c r="BX15" s="1"/>
  <c r="BU31" l="1"/>
  <c r="BU33"/>
  <c r="BW22"/>
  <c r="BW26"/>
  <c r="BV27"/>
  <c r="BV30"/>
  <c r="CE11"/>
  <c r="CE10" s="1"/>
  <c r="CE17"/>
  <c r="CF7"/>
  <c r="BX21"/>
  <c r="BX23"/>
  <c r="BX24"/>
  <c r="BY16"/>
  <c r="BY15" s="1"/>
  <c r="BY13"/>
  <c r="BY9" s="1"/>
  <c r="BZ6"/>
  <c r="BT31"/>
  <c r="BT33"/>
  <c r="CG18"/>
  <c r="CG12"/>
  <c r="CH8"/>
  <c r="CH18" l="1"/>
  <c r="CI8"/>
  <c r="CH12"/>
  <c r="CF17"/>
  <c r="CG7"/>
  <c r="CF11"/>
  <c r="BT46"/>
  <c r="BT48" s="1"/>
  <c r="BT34"/>
  <c r="BZ16"/>
  <c r="BZ15" s="1"/>
  <c r="BZ13"/>
  <c r="BZ9" s="1"/>
  <c r="CA6"/>
  <c r="BW27"/>
  <c r="BW30"/>
  <c r="BX26"/>
  <c r="BX22"/>
  <c r="BV33"/>
  <c r="BV31"/>
  <c r="BU46"/>
  <c r="BU48" s="1"/>
  <c r="BU34"/>
  <c r="BY21"/>
  <c r="BY24"/>
  <c r="BY23"/>
  <c r="BZ23" l="1"/>
  <c r="BZ21"/>
  <c r="BZ24"/>
  <c r="CI18"/>
  <c r="CI12"/>
  <c r="CJ8"/>
  <c r="BY26"/>
  <c r="BY22"/>
  <c r="BV46"/>
  <c r="BV48" s="1"/>
  <c r="BV34"/>
  <c r="BW33"/>
  <c r="BW31"/>
  <c r="CH7"/>
  <c r="CG17"/>
  <c r="CG11"/>
  <c r="CG10" s="1"/>
  <c r="CF10"/>
  <c r="BX30"/>
  <c r="BX27"/>
  <c r="CB6"/>
  <c r="CA16"/>
  <c r="CA13"/>
  <c r="CB13" l="1"/>
  <c r="CB9" s="1"/>
  <c r="CA9"/>
  <c r="BX31"/>
  <c r="BX33"/>
  <c r="BZ26"/>
  <c r="BZ22"/>
  <c r="CA15"/>
  <c r="CB16"/>
  <c r="CB15" s="1"/>
  <c r="CI7"/>
  <c r="CH11"/>
  <c r="CH10" s="1"/>
  <c r="CH17"/>
  <c r="CJ12"/>
  <c r="CK8"/>
  <c r="CJ18"/>
  <c r="BW46"/>
  <c r="BW48" s="1"/>
  <c r="BW34"/>
  <c r="BY30"/>
  <c r="BY27"/>
  <c r="CC20"/>
  <c r="CO20" s="1"/>
  <c r="CC6"/>
  <c r="BY31" l="1"/>
  <c r="BY33"/>
  <c r="CK18"/>
  <c r="CL8"/>
  <c r="CK12"/>
  <c r="CC16"/>
  <c r="CC13"/>
  <c r="CD6"/>
  <c r="CI11"/>
  <c r="CI10" s="1"/>
  <c r="CI17"/>
  <c r="CJ7"/>
  <c r="BZ30"/>
  <c r="BZ27"/>
  <c r="CB24"/>
  <c r="CB23"/>
  <c r="CB21"/>
  <c r="CA24"/>
  <c r="CA23"/>
  <c r="CA21"/>
  <c r="BX46"/>
  <c r="BX48" s="1"/>
  <c r="BX34"/>
  <c r="CC15" l="1"/>
  <c r="BY46"/>
  <c r="BY48" s="1"/>
  <c r="BY34"/>
  <c r="CA26"/>
  <c r="CA22"/>
  <c r="CJ17"/>
  <c r="CJ11"/>
  <c r="CJ10" s="1"/>
  <c r="CK7"/>
  <c r="CC9"/>
  <c r="CB26"/>
  <c r="CB22"/>
  <c r="BZ33"/>
  <c r="BZ31"/>
  <c r="CD16"/>
  <c r="CD15" s="1"/>
  <c r="CD13"/>
  <c r="CD9" s="1"/>
  <c r="CE6"/>
  <c r="CM8"/>
  <c r="CL18"/>
  <c r="CL12"/>
  <c r="CB30" l="1"/>
  <c r="CB27"/>
  <c r="CA30"/>
  <c r="CA27"/>
  <c r="CF6"/>
  <c r="CE16"/>
  <c r="CE15" s="1"/>
  <c r="CE13"/>
  <c r="CE9" s="1"/>
  <c r="BZ46"/>
  <c r="BZ48" s="1"/>
  <c r="BZ34"/>
  <c r="CD23"/>
  <c r="CD21"/>
  <c r="CD24"/>
  <c r="CL7"/>
  <c r="CK17"/>
  <c r="CK11"/>
  <c r="CK10" s="1"/>
  <c r="CM18"/>
  <c r="CM12"/>
  <c r="CN8"/>
  <c r="CC21"/>
  <c r="CC23"/>
  <c r="CC24"/>
  <c r="CC26" l="1"/>
  <c r="CC22"/>
  <c r="CA32"/>
  <c r="CB32" s="1"/>
  <c r="CB31"/>
  <c r="CB33"/>
  <c r="CM7"/>
  <c r="CL11"/>
  <c r="CL10" s="1"/>
  <c r="CL17"/>
  <c r="CE24"/>
  <c r="CE21"/>
  <c r="CE23"/>
  <c r="CA31"/>
  <c r="CD22"/>
  <c r="CD26"/>
  <c r="CG6"/>
  <c r="CF16"/>
  <c r="CF15" s="1"/>
  <c r="CF13"/>
  <c r="CN18"/>
  <c r="CO18" s="1"/>
  <c r="CN12"/>
  <c r="CO12" s="1"/>
  <c r="CO8"/>
  <c r="CG16" l="1"/>
  <c r="CG15" s="1"/>
  <c r="CG13"/>
  <c r="CG9" s="1"/>
  <c r="CH6"/>
  <c r="CB46"/>
  <c r="CB48" s="1"/>
  <c r="CB34"/>
  <c r="CM11"/>
  <c r="CM10" s="1"/>
  <c r="CM17"/>
  <c r="CN7"/>
  <c r="CF9"/>
  <c r="CC30"/>
  <c r="CC27"/>
  <c r="CE26"/>
  <c r="CE22"/>
  <c r="CD27"/>
  <c r="CD30"/>
  <c r="CA33"/>
  <c r="CF24" l="1"/>
  <c r="CF23"/>
  <c r="CF21"/>
  <c r="CE30"/>
  <c r="CE27"/>
  <c r="CG24"/>
  <c r="CG23"/>
  <c r="CG21"/>
  <c r="CD33"/>
  <c r="CD31"/>
  <c r="CA46"/>
  <c r="CA48" s="1"/>
  <c r="CA34"/>
  <c r="CH16"/>
  <c r="CH15" s="1"/>
  <c r="CH13"/>
  <c r="CI6"/>
  <c r="CC31"/>
  <c r="CC33"/>
  <c r="CN17"/>
  <c r="CO17" s="1"/>
  <c r="CN11"/>
  <c r="CO7"/>
  <c r="CH9" l="1"/>
  <c r="CF26"/>
  <c r="CF22"/>
  <c r="CC46"/>
  <c r="CC48" s="1"/>
  <c r="CC34"/>
  <c r="CD46"/>
  <c r="CD48" s="1"/>
  <c r="CD34"/>
  <c r="CN10"/>
  <c r="CO11"/>
  <c r="CO10" s="1"/>
  <c r="CJ6"/>
  <c r="CI16"/>
  <c r="CI15" s="1"/>
  <c r="CI13"/>
  <c r="CI9" s="1"/>
  <c r="CG26"/>
  <c r="CG22"/>
  <c r="CE33"/>
  <c r="CE31"/>
  <c r="CG30" l="1"/>
  <c r="CG27"/>
  <c r="CK6"/>
  <c r="CJ16"/>
  <c r="CJ15" s="1"/>
  <c r="CJ13"/>
  <c r="CI24"/>
  <c r="CI21"/>
  <c r="CI23"/>
  <c r="CH23"/>
  <c r="CH21"/>
  <c r="CH24"/>
  <c r="CF30"/>
  <c r="CF27"/>
  <c r="CE46"/>
  <c r="CE48" s="1"/>
  <c r="CE34"/>
  <c r="CJ9" l="1"/>
  <c r="CI22"/>
  <c r="CI26"/>
  <c r="CK16"/>
  <c r="CK15" s="1"/>
  <c r="CK13"/>
  <c r="CK9" s="1"/>
  <c r="CL6"/>
  <c r="CF31"/>
  <c r="CF33"/>
  <c r="CG31"/>
  <c r="CG33"/>
  <c r="CH26"/>
  <c r="CH22"/>
  <c r="CJ21" l="1"/>
  <c r="CJ24"/>
  <c r="CJ23"/>
  <c r="CK24"/>
  <c r="CK23"/>
  <c r="CK21"/>
  <c r="CG46"/>
  <c r="CG48" s="1"/>
  <c r="CG34"/>
  <c r="CF46"/>
  <c r="CF48" s="1"/>
  <c r="CF34"/>
  <c r="CL16"/>
  <c r="CL15" s="1"/>
  <c r="CL13"/>
  <c r="CL9" s="1"/>
  <c r="CM6"/>
  <c r="CH30"/>
  <c r="CH27"/>
  <c r="CI30"/>
  <c r="CI27"/>
  <c r="CN6" l="1"/>
  <c r="CM16"/>
  <c r="CM15" s="1"/>
  <c r="CM13"/>
  <c r="CM9" s="1"/>
  <c r="CH31"/>
  <c r="CH33"/>
  <c r="CJ26"/>
  <c r="CJ22"/>
  <c r="CK26"/>
  <c r="CK22"/>
  <c r="CI33"/>
  <c r="CI31"/>
  <c r="CL23"/>
  <c r="CL21"/>
  <c r="CL24"/>
  <c r="CN14" l="1"/>
  <c r="CO14" s="1"/>
  <c r="CO6"/>
  <c r="CN16"/>
  <c r="CN13"/>
  <c r="CI46"/>
  <c r="CI48" s="1"/>
  <c r="CI34"/>
  <c r="CJ30"/>
  <c r="CJ27"/>
  <c r="CM24"/>
  <c r="CM23"/>
  <c r="CM21"/>
  <c r="CL22"/>
  <c r="CL26"/>
  <c r="CH46"/>
  <c r="CH48" s="1"/>
  <c r="CH34"/>
  <c r="CK30"/>
  <c r="CK27"/>
  <c r="CL27" l="1"/>
  <c r="CL30"/>
  <c r="CM26"/>
  <c r="CM22"/>
  <c r="CJ31"/>
  <c r="CJ33"/>
  <c r="CN15"/>
  <c r="CO16"/>
  <c r="CO15" s="1"/>
  <c r="CP15" s="1"/>
  <c r="CK31"/>
  <c r="CK33"/>
  <c r="CN9"/>
  <c r="CO13"/>
  <c r="CO9" s="1"/>
  <c r="CK46" l="1"/>
  <c r="CK48" s="1"/>
  <c r="CK34"/>
  <c r="CM30"/>
  <c r="CM27"/>
  <c r="CJ46"/>
  <c r="CJ48" s="1"/>
  <c r="CJ34"/>
  <c r="CL33"/>
  <c r="CL31"/>
  <c r="CN21"/>
  <c r="CN24"/>
  <c r="CN23"/>
  <c r="CO21"/>
  <c r="CP9"/>
  <c r="CO23"/>
  <c r="CO24"/>
  <c r="CO26" l="1"/>
  <c r="CP21"/>
  <c r="CP22" s="1"/>
  <c r="CO22"/>
  <c r="CN26"/>
  <c r="CN22"/>
  <c r="CL46"/>
  <c r="CL48" s="1"/>
  <c r="CL34"/>
  <c r="CM33"/>
  <c r="CM31"/>
  <c r="CM46" l="1"/>
  <c r="CM48" s="1"/>
  <c r="CM34"/>
  <c r="CN30"/>
  <c r="CN27"/>
  <c r="CO30"/>
  <c r="CO27"/>
  <c r="CP26"/>
  <c r="CP27" s="1"/>
  <c r="CN31" l="1"/>
  <c r="CN33"/>
  <c r="CO31"/>
  <c r="CN32"/>
  <c r="CO32" s="1"/>
  <c r="CP30"/>
  <c r="CP31" s="1"/>
  <c r="CO33"/>
  <c r="CO46" l="1"/>
  <c r="CO34"/>
  <c r="CP33"/>
  <c r="CP34" s="1"/>
  <c r="CN46"/>
  <c r="CN48" s="1"/>
  <c r="CN34"/>
  <c r="CO48" l="1"/>
  <c r="CP48" s="1"/>
  <c r="CP46"/>
</calcChain>
</file>

<file path=xl/sharedStrings.xml><?xml version="1.0" encoding="utf-8"?>
<sst xmlns="http://schemas.openxmlformats.org/spreadsheetml/2006/main" count="134" uniqueCount="130">
  <si>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</si>
  <si>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</si>
  <si>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</si>
  <si>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</si>
  <si>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</si>
  <si>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</si>
  <si>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</si>
  <si>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</si>
  <si>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</si>
  <si>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</si>
  <si>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</si>
  <si>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</si>
  <si>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Year 1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</si>
  <si>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</si>
  <si>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</si>
  <si>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</si>
  <si>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</si>
  <si>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</si>
  <si>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</si>
  <si>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</si>
  <si>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</si>
  <si>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</si>
  <si>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</si>
  <si>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</si>
  <si>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</si>
  <si>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Year 2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</si>
  <si>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</si>
  <si>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</si>
  <si>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</si>
  <si>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</si>
  <si>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</si>
  <si>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</si>
  <si>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</si>
  <si>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</si>
  <si>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</si>
  <si>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</si>
  <si>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</si>
  <si>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</si>
  <si>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Year 3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</si>
  <si>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</si>
  <si>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</si>
  <si>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</si>
  <si>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</si>
  <si>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</si>
  <si>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</si>
  <si>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</si>
  <si>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</si>
  <si>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</si>
  <si>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</si>
  <si>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</si>
  <si>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</si>
  <si>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Year 4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</si>
  <si>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</si>
  <si>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</si>
  <si>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</si>
  <si>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</si>
  <si>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</si>
  <si>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</si>
  <si>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</si>
  <si>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</si>
  <si>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</si>
  <si>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</si>
  <si>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</si>
  <si>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</si>
  <si>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Year 5</t>
  </si>
  <si>
    <t>Month 61</t>
  </si>
  <si>
    <t>Month 62</t>
  </si>
  <si>
    <t>Month 63</t>
  </si>
  <si>
    <t>Month 64</t>
  </si>
  <si>
    <t>Month 65</t>
  </si>
  <si>
    <t>Month 66</t>
  </si>
  <si>
    <t>Month 67</t>
  </si>
  <si>
    <t>Month 68</t>
  </si>
  <si>
    <t>Month 69</t>
  </si>
  <si>
    <t>Month 70</t>
  </si>
  <si>
    <t>Month 71</t>
  </si>
  <si>
    <t>Month 72</t>
  </si>
  <si>
    <t>Year 6</t>
  </si>
  <si>
    <t>Month 73</t>
  </si>
  <si>
    <t>Month 74</t>
  </si>
  <si>
    <t>Month 75</t>
  </si>
  <si>
    <t>Month 76</t>
  </si>
  <si>
    <t>Month 77</t>
  </si>
  <si>
    <t>Month 78</t>
  </si>
  <si>
    <t>Month 79</t>
  </si>
  <si>
    <t>Month 80</t>
  </si>
  <si>
    <t>Month 81</t>
  </si>
  <si>
    <t>Month 82</t>
  </si>
  <si>
    <t>Month 83</t>
  </si>
  <si>
    <t>Month 84</t>
  </si>
  <si>
    <t>Year 7</t>
  </si>
  <si>
    <t>TOTAL POST 7 YEARS Figs in Rs lacs</t>
  </si>
  <si>
    <t>Number of Sites</t>
  </si>
  <si>
    <t>New</t>
  </si>
  <si>
    <t>Semi urban</t>
  </si>
  <si>
    <t>Rural</t>
  </si>
  <si>
    <t>Net</t>
  </si>
  <si>
    <t>Revenues (from IPF+FLM)</t>
  </si>
  <si>
    <t>IPF</t>
  </si>
  <si>
    <t>Facility Mgmt</t>
  </si>
  <si>
    <t>Sale (notional buyback after 7 years)</t>
  </si>
  <si>
    <t>Operating Costs</t>
  </si>
  <si>
    <t>Facility mgnt</t>
  </si>
  <si>
    <t>Rentals Semi Urban</t>
  </si>
  <si>
    <t>Rentals Rural</t>
  </si>
  <si>
    <t>COD</t>
  </si>
  <si>
    <t>AMC</t>
  </si>
  <si>
    <t>Gross Profit (In value Inr lacs)</t>
  </si>
  <si>
    <t>%</t>
  </si>
  <si>
    <t>S&amp;D @ 0.5%</t>
  </si>
  <si>
    <t>Admin @ 1%</t>
  </si>
  <si>
    <t>Finance cost</t>
  </si>
  <si>
    <t>EBITDA</t>
  </si>
  <si>
    <t>EBITDA as % of Revenues</t>
  </si>
  <si>
    <t>Depreciation</t>
  </si>
  <si>
    <t>Interest</t>
  </si>
  <si>
    <t>EBT</t>
  </si>
  <si>
    <t>EBT as % of Revenues</t>
  </si>
  <si>
    <t>Tax (30%)</t>
  </si>
  <si>
    <t>PAT</t>
  </si>
  <si>
    <t>PAT as % of Revenues</t>
  </si>
  <si>
    <t>Capex investment</t>
  </si>
  <si>
    <t>Furniture fixture</t>
  </si>
  <si>
    <t>AC</t>
  </si>
  <si>
    <t>UPS</t>
  </si>
  <si>
    <t>Battery replacement</t>
  </si>
  <si>
    <t>AC replacement</t>
  </si>
  <si>
    <t>Cash inflow</t>
  </si>
  <si>
    <t>Cash outflow</t>
  </si>
  <si>
    <t>Net Cash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</si>
</sst>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32"/>
      <name val="Univers 45 Light"/>
    </font>
    <font>
      <sz val="10"/>
      <name val="Arial"/>
    </font>
    <font>
      <sz val="8"/>
      <name val="Univers 45 Light"/>
    </font>
    <font>
      <b/>
      <sz val="14"/>
      <color indexed="32"/>
      <name val="Univers 45 Light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indexed="32"/>
      <name val="Univers 45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24"/>
      </top>
      <bottom style="thin">
        <color indexed="2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">
    <xf numFmtId="0" fontId="0" fillId="0" borderId="0" xfId="0"/>
    <xf numFmtId="43" fontId="3" fillId="2" borderId="1" xfId="3" applyFont="1" applyFill="1" applyBorder="1" applyAlignment="1">
      <alignment horizontal="right" wrapText="1"/>
    </xf>
    <xf numFmtId="43" fontId="3" fillId="2" borderId="0" xfId="3" applyFont="1" applyFill="1" applyBorder="1" applyAlignment="1">
      <alignment horizontal="right" wrapText="1"/>
    </xf>
    <xf numFmtId="43" fontId="3" fillId="2" borderId="0" xfId="3" applyFont="1" applyFill="1" applyBorder="1" applyAlignment="1">
      <alignment horizontal="left" vertical="center" wrapText="1"/>
    </xf>
    <xf numFmtId="164" fontId="3" fillId="2" borderId="0" xfId="1" applyNumberFormat="1" applyFont="1" applyFill="1" applyBorder="1" applyAlignment="1">
      <alignment horizontal="right" wrapText="1"/>
    </xf>
    <xf numFmtId="0" fontId="5" fillId="2" borderId="0" xfId="4" applyFont="1" applyFill="1" applyBorder="1"/>
    <xf numFmtId="164" fontId="5" fillId="2" borderId="0" xfId="1" applyNumberFormat="1" applyFont="1" applyFill="1" applyBorder="1"/>
    <xf numFmtId="0" fontId="5" fillId="3" borderId="0" xfId="4" applyFont="1" applyFill="1" applyBorder="1"/>
    <xf numFmtId="39" fontId="6" fillId="2" borderId="0" xfId="4" applyNumberFormat="1" applyFont="1" applyFill="1" applyBorder="1" applyAlignment="1">
      <alignment horizontal="left" wrapText="1"/>
    </xf>
    <xf numFmtId="164" fontId="6" fillId="2" borderId="0" xfId="1" applyNumberFormat="1" applyFont="1" applyFill="1" applyBorder="1" applyAlignment="1">
      <alignment horizontal="right" wrapText="1"/>
    </xf>
    <xf numFmtId="164" fontId="7" fillId="0" borderId="0" xfId="0" applyNumberFormat="1" applyFont="1"/>
    <xf numFmtId="0" fontId="8" fillId="0" borderId="0" xfId="0" applyFont="1"/>
    <xf numFmtId="0" fontId="5" fillId="3" borderId="0" xfId="4" applyFont="1" applyFill="1" applyBorder="1" applyAlignment="1">
      <alignment horizontal="left" indent="5"/>
    </xf>
    <xf numFmtId="164" fontId="5" fillId="2" borderId="0" xfId="1" applyNumberFormat="1" applyFont="1" applyFill="1" applyBorder="1" applyAlignment="1">
      <alignment horizontal="right" indent="2"/>
    </xf>
    <xf numFmtId="0" fontId="5" fillId="2" borderId="0" xfId="4" applyFont="1" applyFill="1" applyBorder="1" applyAlignment="1">
      <alignment horizontal="left" indent="5"/>
    </xf>
    <xf numFmtId="39" fontId="6" fillId="2" borderId="0" xfId="4" applyNumberFormat="1" applyFont="1" applyFill="1" applyBorder="1" applyAlignment="1">
      <alignment horizontal="left"/>
    </xf>
    <xf numFmtId="39" fontId="3" fillId="2" borderId="0" xfId="4" applyNumberFormat="1" applyFont="1" applyFill="1" applyBorder="1" applyAlignment="1">
      <alignment horizontal="left"/>
    </xf>
    <xf numFmtId="9" fontId="3" fillId="2" borderId="0" xfId="2" applyFont="1" applyFill="1" applyBorder="1" applyAlignment="1">
      <alignment horizontal="right"/>
    </xf>
    <xf numFmtId="0" fontId="5" fillId="4" borderId="0" xfId="4" applyFont="1" applyFill="1" applyBorder="1"/>
    <xf numFmtId="39" fontId="5" fillId="2" borderId="0" xfId="4" applyNumberFormat="1" applyFont="1" applyFill="1" applyBorder="1" applyAlignment="1">
      <alignment horizontal="left" vertical="center"/>
    </xf>
    <xf numFmtId="164" fontId="0" fillId="0" borderId="0" xfId="0" applyNumberFormat="1"/>
    <xf numFmtId="9" fontId="9" fillId="5" borderId="0" xfId="2" applyFont="1" applyFill="1" applyBorder="1" applyAlignment="1">
      <alignment horizontal="right"/>
    </xf>
    <xf numFmtId="43" fontId="3" fillId="2" borderId="1" xfId="3" applyFont="1" applyFill="1" applyBorder="1" applyAlignment="1">
      <alignment horizontal="left" wrapText="1"/>
    </xf>
    <xf numFmtId="0" fontId="0" fillId="3" borderId="0" xfId="0" applyFill="1"/>
    <xf numFmtId="164" fontId="0" fillId="3" borderId="0" xfId="1" applyNumberFormat="1" applyFont="1" applyFill="1"/>
    <xf numFmtId="165" fontId="0" fillId="3" borderId="0" xfId="1" applyNumberFormat="1" applyFont="1" applyFill="1"/>
    <xf numFmtId="43" fontId="3" fillId="3" borderId="1" xfId="3" applyFont="1" applyFill="1" applyBorder="1" applyAlignment="1">
      <alignment horizontal="left" wrapText="1"/>
    </xf>
    <xf numFmtId="164" fontId="3" fillId="3" borderId="0" xfId="1" applyNumberFormat="1" applyFont="1" applyFill="1" applyBorder="1" applyAlignment="1">
      <alignment horizontal="right" wrapText="1"/>
    </xf>
    <xf numFmtId="37" fontId="3" fillId="3" borderId="0" xfId="3" applyNumberFormat="1" applyFont="1" applyFill="1" applyBorder="1" applyAlignment="1">
      <alignment horizontal="right" wrapText="1"/>
    </xf>
    <xf numFmtId="164" fontId="5" fillId="3" borderId="0" xfId="1" applyNumberFormat="1" applyFont="1" applyFill="1" applyBorder="1"/>
    <xf numFmtId="166" fontId="5" fillId="3" borderId="0" xfId="4" applyNumberFormat="1" applyFont="1" applyFill="1" applyBorder="1"/>
    <xf numFmtId="164" fontId="0" fillId="0" borderId="0" xfId="1" applyNumberFormat="1" applyFont="1"/>
    <xf numFmtId="37" fontId="0" fillId="3" borderId="0" xfId="0" applyNumberFormat="1" applyFill="1"/>
  </cellXfs>
  <cellStyles count="7">
    <cellStyle name="Comma" xfId="1" builtinId="3"/>
    <cellStyle name="Comma 2" xfId="3"/>
    <cellStyle name="Comma 2 2" xfId="5"/>
    <cellStyle name="Normal" xfId="0" builtinId="0"/>
    <cellStyle name="Normal 2" xfId="4"/>
    <cellStyle name="Percent" xfId="2" builtinId="5"/>
    <cellStyle name="Percent 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il/Biz%20Plan%20-%20Cab/Copy%20of%20Copy%20of%20Copy%20of%20ATM%20Calc%20only%20interest%20-%20R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ssumption Summary"/>
      <sheetName val="P&amp;L"/>
      <sheetName val="Dep"/>
      <sheetName val="Depreciation table"/>
      <sheetName val="Finance cost"/>
      <sheetName val="Pay back"/>
      <sheetName val="Sheet1"/>
    </sheetNames>
    <sheetDataSet>
      <sheetData sheetId="0">
        <row r="3">
          <cell r="C3">
            <v>14200</v>
          </cell>
          <cell r="D3">
            <v>14708</v>
          </cell>
          <cell r="E3">
            <v>15236.32</v>
          </cell>
          <cell r="F3">
            <v>15785.772799999999</v>
          </cell>
          <cell r="G3">
            <v>9019</v>
          </cell>
          <cell r="H3">
            <v>9299.76</v>
          </cell>
          <cell r="I3">
            <v>9591.7504000000008</v>
          </cell>
        </row>
        <row r="5">
          <cell r="C5">
            <v>11200</v>
          </cell>
          <cell r="D5">
            <v>11588</v>
          </cell>
          <cell r="E5">
            <v>11991.52</v>
          </cell>
          <cell r="F5">
            <v>12411.1808</v>
          </cell>
          <cell r="G5">
            <v>6094</v>
          </cell>
          <cell r="H5">
            <v>6258</v>
          </cell>
          <cell r="I5">
            <v>6429</v>
          </cell>
        </row>
        <row r="8">
          <cell r="C8">
            <v>1000</v>
          </cell>
        </row>
        <row r="10">
          <cell r="C10">
            <v>300</v>
          </cell>
        </row>
        <row r="12">
          <cell r="C12">
            <v>300</v>
          </cell>
        </row>
        <row r="15">
          <cell r="C15">
            <v>3500</v>
          </cell>
          <cell r="D15">
            <v>3640</v>
          </cell>
          <cell r="E15">
            <v>3785.6</v>
          </cell>
          <cell r="F15">
            <v>3937.0239999999999</v>
          </cell>
          <cell r="G15">
            <v>4094.5049599999998</v>
          </cell>
          <cell r="H15">
            <v>4258.2851584</v>
          </cell>
          <cell r="I15">
            <v>4428.6165647360003</v>
          </cell>
        </row>
        <row r="17">
          <cell r="C17">
            <v>2500</v>
          </cell>
          <cell r="D17">
            <v>2600</v>
          </cell>
          <cell r="E17">
            <v>2704</v>
          </cell>
          <cell r="F17">
            <v>2812.16</v>
          </cell>
          <cell r="G17">
            <v>2924.6463999999996</v>
          </cell>
          <cell r="H17">
            <v>3041.6322559999994</v>
          </cell>
          <cell r="I17">
            <v>3163.2975462399995</v>
          </cell>
        </row>
        <row r="27">
          <cell r="D27">
            <v>364000</v>
          </cell>
        </row>
        <row r="28">
          <cell r="D28">
            <v>180000</v>
          </cell>
        </row>
        <row r="32">
          <cell r="C32">
            <v>150000</v>
          </cell>
        </row>
        <row r="33">
          <cell r="C33">
            <v>22000</v>
          </cell>
        </row>
        <row r="34">
          <cell r="C34">
            <v>30000</v>
          </cell>
        </row>
        <row r="39">
          <cell r="B39">
            <v>2000</v>
          </cell>
        </row>
        <row r="40">
          <cell r="B40">
            <v>160</v>
          </cell>
        </row>
      </sheetData>
      <sheetData sheetId="1"/>
      <sheetData sheetId="2">
        <row r="5">
          <cell r="D5">
            <v>39.979166666666664</v>
          </cell>
          <cell r="E5">
            <v>39.979166666666664</v>
          </cell>
          <cell r="F5">
            <v>39.979166666666664</v>
          </cell>
          <cell r="G5">
            <v>39.979166666666664</v>
          </cell>
          <cell r="H5">
            <v>39.979166666666664</v>
          </cell>
          <cell r="I5">
            <v>39.979166666666664</v>
          </cell>
          <cell r="J5">
            <v>39.979166666666664</v>
          </cell>
          <cell r="K5">
            <v>39.979166666666664</v>
          </cell>
          <cell r="L5">
            <v>39.979166666666664</v>
          </cell>
          <cell r="M5">
            <v>39.979166666666664</v>
          </cell>
          <cell r="N5">
            <v>39.979166666666664</v>
          </cell>
          <cell r="O5">
            <v>39.979166666666664</v>
          </cell>
          <cell r="Q5">
            <v>63.125</v>
          </cell>
          <cell r="R5">
            <v>63.125</v>
          </cell>
          <cell r="S5">
            <v>63.125</v>
          </cell>
          <cell r="T5">
            <v>63.125</v>
          </cell>
          <cell r="U5">
            <v>63.125</v>
          </cell>
          <cell r="V5">
            <v>63.125</v>
          </cell>
          <cell r="W5">
            <v>63.125</v>
          </cell>
          <cell r="X5">
            <v>63.125</v>
          </cell>
          <cell r="Y5">
            <v>63.125</v>
          </cell>
          <cell r="Z5">
            <v>63.125</v>
          </cell>
          <cell r="AA5">
            <v>63.125</v>
          </cell>
          <cell r="AB5">
            <v>63.125</v>
          </cell>
          <cell r="AD5">
            <v>63.125</v>
          </cell>
          <cell r="AE5">
            <v>63.125</v>
          </cell>
          <cell r="AF5">
            <v>63.125</v>
          </cell>
          <cell r="AG5">
            <v>63.125</v>
          </cell>
          <cell r="AH5">
            <v>63.125</v>
          </cell>
          <cell r="AI5">
            <v>63.125</v>
          </cell>
          <cell r="AJ5">
            <v>63.125</v>
          </cell>
          <cell r="AK5">
            <v>63.125</v>
          </cell>
          <cell r="AL5">
            <v>63.125</v>
          </cell>
          <cell r="AM5">
            <v>63.125</v>
          </cell>
          <cell r="AN5">
            <v>63.125</v>
          </cell>
          <cell r="AO5">
            <v>63.125</v>
          </cell>
          <cell r="AQ5">
            <v>63.125</v>
          </cell>
          <cell r="AR5">
            <v>63.125</v>
          </cell>
          <cell r="AS5">
            <v>63.125</v>
          </cell>
          <cell r="AT5">
            <v>63.125</v>
          </cell>
          <cell r="AU5">
            <v>63.125</v>
          </cell>
          <cell r="AV5">
            <v>63.125</v>
          </cell>
          <cell r="AW5">
            <v>63.125</v>
          </cell>
          <cell r="AX5">
            <v>63.125</v>
          </cell>
          <cell r="AY5">
            <v>63.125</v>
          </cell>
          <cell r="AZ5">
            <v>63.125</v>
          </cell>
          <cell r="BA5">
            <v>63.125</v>
          </cell>
          <cell r="BB5">
            <v>63.125</v>
          </cell>
          <cell r="BD5">
            <v>23.145833333333332</v>
          </cell>
          <cell r="BE5">
            <v>23.145833333333332</v>
          </cell>
          <cell r="BF5">
            <v>23.145833333333332</v>
          </cell>
          <cell r="BG5">
            <v>23.145833333333332</v>
          </cell>
          <cell r="BH5">
            <v>23.145833333333332</v>
          </cell>
          <cell r="BI5">
            <v>23.145833333333332</v>
          </cell>
          <cell r="BJ5">
            <v>23.145833333333332</v>
          </cell>
          <cell r="BK5">
            <v>23.145833333333332</v>
          </cell>
          <cell r="BL5">
            <v>23.145833333333332</v>
          </cell>
          <cell r="BM5">
            <v>23.145833333333332</v>
          </cell>
          <cell r="BN5">
            <v>23.145833333333332</v>
          </cell>
          <cell r="BO5">
            <v>23.145833333333332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</row>
      </sheetData>
      <sheetData sheetId="3"/>
      <sheetData sheetId="4">
        <row r="18">
          <cell r="B18">
            <v>20.789166666666667</v>
          </cell>
          <cell r="C18">
            <v>32.825000000000003</v>
          </cell>
          <cell r="D18">
            <v>32.825000000000003</v>
          </cell>
          <cell r="E18">
            <v>32.825000000000003</v>
          </cell>
          <cell r="F18">
            <v>32.825000000000003</v>
          </cell>
          <cell r="G18">
            <v>32.825000000000003</v>
          </cell>
          <cell r="H18">
            <v>32.825000000000003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L48"/>
  <sheetViews>
    <sheetView tabSelected="1" workbookViewId="0">
      <selection activeCell="CP31" sqref="CP31"/>
    </sheetView>
  </sheetViews>
  <sheetFormatPr defaultRowHeight="15" outlineLevelCol="1"/>
  <cols>
    <col min="2" max="2" width="30.28515625" bestFit="1" customWidth="1"/>
    <col min="3" max="3" width="9.85546875" hidden="1" customWidth="1" outlineLevel="1"/>
    <col min="4" max="14" width="9.140625" hidden="1" customWidth="1" outlineLevel="1"/>
    <col min="15" max="15" width="10.28515625" bestFit="1" customWidth="1" collapsed="1"/>
    <col min="16" max="27" width="9.140625" hidden="1" customWidth="1" outlineLevel="1"/>
    <col min="28" max="28" width="10.28515625" bestFit="1" customWidth="1" collapsed="1"/>
    <col min="29" max="40" width="9.140625" hidden="1" customWidth="1" outlineLevel="1"/>
    <col min="41" max="41" width="13.42578125" customWidth="1" collapsed="1"/>
    <col min="42" max="53" width="9.140625" hidden="1" customWidth="1" outlineLevel="1"/>
    <col min="54" max="54" width="9.7109375" bestFit="1" customWidth="1" collapsed="1"/>
    <col min="55" max="66" width="9.140625" hidden="1" customWidth="1" outlineLevel="1"/>
    <col min="67" max="67" width="9.7109375" bestFit="1" customWidth="1" collapsed="1"/>
    <col min="68" max="79" width="9.140625" hidden="1" customWidth="1" outlineLevel="1"/>
    <col min="80" max="80" width="9.7109375" bestFit="1" customWidth="1" collapsed="1"/>
    <col min="81" max="92" width="9.140625" hidden="1" customWidth="1" outlineLevel="1"/>
    <col min="93" max="93" width="9.7109375" bestFit="1" customWidth="1" collapsed="1"/>
    <col min="94" max="94" width="16.5703125" customWidth="1"/>
  </cols>
  <sheetData>
    <row r="1" spans="2:94" ht="34.5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2" t="s">
        <v>91</v>
      </c>
    </row>
    <row r="2" spans="2:94">
      <c r="B2" s="3" t="s">
        <v>92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</row>
    <row r="3" spans="2:94">
      <c r="B3" s="5" t="s">
        <v>93</v>
      </c>
      <c r="C3" s="6"/>
      <c r="D3" s="6">
        <v>50</v>
      </c>
      <c r="E3" s="6">
        <v>50</v>
      </c>
      <c r="F3" s="6">
        <v>100</v>
      </c>
      <c r="G3" s="6">
        <v>100</v>
      </c>
      <c r="H3" s="6">
        <v>100</v>
      </c>
      <c r="I3" s="6">
        <v>100</v>
      </c>
      <c r="J3" s="6">
        <v>100</v>
      </c>
      <c r="K3" s="6">
        <v>100</v>
      </c>
      <c r="L3" s="6">
        <v>100</v>
      </c>
      <c r="M3" s="6">
        <v>50</v>
      </c>
      <c r="N3" s="6">
        <v>50</v>
      </c>
      <c r="O3" s="6">
        <f>SUM(C3:N3)</f>
        <v>900</v>
      </c>
      <c r="P3" s="6">
        <v>50</v>
      </c>
      <c r="Q3" s="6">
        <v>50</v>
      </c>
      <c r="R3" s="6">
        <v>50</v>
      </c>
      <c r="S3" s="6">
        <v>50</v>
      </c>
      <c r="T3" s="6">
        <v>50</v>
      </c>
      <c r="U3" s="6">
        <v>50</v>
      </c>
      <c r="V3" s="6">
        <v>50</v>
      </c>
      <c r="W3" s="6">
        <v>50</v>
      </c>
      <c r="X3" s="6">
        <v>50</v>
      </c>
      <c r="Y3" s="6">
        <v>50</v>
      </c>
      <c r="Z3" s="6">
        <v>50</v>
      </c>
      <c r="AA3" s="6">
        <v>50</v>
      </c>
      <c r="AB3" s="6">
        <f>SUM(P3:AA3)</f>
        <v>600</v>
      </c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>
        <f>SUM(AC3:AN3)</f>
        <v>0</v>
      </c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>
        <f>SUM(AP3:BA3)</f>
        <v>0</v>
      </c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>
        <f>SUM(BC3:BN3)</f>
        <v>0</v>
      </c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>
        <f>SUM(BP3:CA3)</f>
        <v>0</v>
      </c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>
        <f>SUM(CC3:CN3)</f>
        <v>0</v>
      </c>
    </row>
    <row r="4" spans="2:94">
      <c r="B4" s="5" t="s">
        <v>94</v>
      </c>
      <c r="C4" s="6"/>
      <c r="D4" s="6">
        <v>30</v>
      </c>
      <c r="E4" s="6">
        <v>30</v>
      </c>
      <c r="F4" s="6">
        <v>60</v>
      </c>
      <c r="G4" s="6">
        <v>60</v>
      </c>
      <c r="H4" s="6">
        <v>60</v>
      </c>
      <c r="I4" s="6">
        <v>60</v>
      </c>
      <c r="J4" s="6">
        <v>60</v>
      </c>
      <c r="K4" s="6">
        <v>60</v>
      </c>
      <c r="L4" s="6">
        <v>60</v>
      </c>
      <c r="M4" s="6">
        <v>30</v>
      </c>
      <c r="N4" s="6">
        <v>30</v>
      </c>
      <c r="O4" s="6">
        <f>SUM(C4:N4)</f>
        <v>540</v>
      </c>
      <c r="P4" s="6">
        <v>30</v>
      </c>
      <c r="Q4" s="6">
        <v>30</v>
      </c>
      <c r="R4" s="6">
        <v>30</v>
      </c>
      <c r="S4" s="6">
        <v>30</v>
      </c>
      <c r="T4" s="6">
        <v>30</v>
      </c>
      <c r="U4" s="6">
        <v>30</v>
      </c>
      <c r="V4" s="6">
        <v>30</v>
      </c>
      <c r="W4" s="6">
        <v>30</v>
      </c>
      <c r="X4" s="6">
        <v>30</v>
      </c>
      <c r="Y4" s="6">
        <v>30</v>
      </c>
      <c r="Z4" s="6">
        <v>30</v>
      </c>
      <c r="AA4" s="6">
        <v>30</v>
      </c>
      <c r="AB4" s="6">
        <f>SUM(P4:AA4)</f>
        <v>360</v>
      </c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>
        <f>SUM(AC4:AN4)</f>
        <v>0</v>
      </c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>
        <f>SUM(AP4:BA4)</f>
        <v>0</v>
      </c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>
        <f>SUM(BC4:BN4)</f>
        <v>0</v>
      </c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>
        <f>SUM(BP4:CA4)</f>
        <v>0</v>
      </c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>
        <f>SUM(CC4:CN4)</f>
        <v>0</v>
      </c>
    </row>
    <row r="5" spans="2:94">
      <c r="B5" s="5" t="s">
        <v>95</v>
      </c>
      <c r="C5" s="6"/>
      <c r="D5" s="6">
        <v>20</v>
      </c>
      <c r="E5" s="6">
        <v>20</v>
      </c>
      <c r="F5" s="6">
        <v>40</v>
      </c>
      <c r="G5" s="6">
        <v>40</v>
      </c>
      <c r="H5" s="6">
        <v>40</v>
      </c>
      <c r="I5" s="6">
        <v>40</v>
      </c>
      <c r="J5" s="6">
        <v>40</v>
      </c>
      <c r="K5" s="6">
        <v>40</v>
      </c>
      <c r="L5" s="6">
        <v>40</v>
      </c>
      <c r="M5" s="6">
        <v>20</v>
      </c>
      <c r="N5" s="6">
        <v>20</v>
      </c>
      <c r="O5" s="6">
        <f>SUM(C5:N5)</f>
        <v>360</v>
      </c>
      <c r="P5" s="6">
        <v>20</v>
      </c>
      <c r="Q5" s="6">
        <v>20</v>
      </c>
      <c r="R5" s="6">
        <v>20</v>
      </c>
      <c r="S5" s="6">
        <v>20</v>
      </c>
      <c r="T5" s="6">
        <v>20</v>
      </c>
      <c r="U5" s="6">
        <v>20</v>
      </c>
      <c r="V5" s="6">
        <v>20</v>
      </c>
      <c r="W5" s="6">
        <v>20</v>
      </c>
      <c r="X5" s="6">
        <v>20</v>
      </c>
      <c r="Y5" s="6">
        <v>20</v>
      </c>
      <c r="Z5" s="6">
        <v>20</v>
      </c>
      <c r="AA5" s="6">
        <v>20</v>
      </c>
      <c r="AB5" s="6">
        <f>SUM(P5:AA5)</f>
        <v>240</v>
      </c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>
        <f>SUM(AC5:AN5)</f>
        <v>0</v>
      </c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>
        <f>SUM(AP5:BA5)</f>
        <v>0</v>
      </c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>
        <f>SUM(BC5:BN5)</f>
        <v>0</v>
      </c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>
        <f>SUM(BP5:CA5)</f>
        <v>0</v>
      </c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>
        <f>SUM(CC5:CN5)</f>
        <v>0</v>
      </c>
    </row>
    <row r="6" spans="2:94">
      <c r="B6" s="7" t="s">
        <v>96</v>
      </c>
      <c r="C6" s="6"/>
      <c r="D6" s="6">
        <f t="shared" ref="D6:N6" si="0">SUM(D7:D8)</f>
        <v>50</v>
      </c>
      <c r="E6" s="6">
        <f t="shared" si="0"/>
        <v>100</v>
      </c>
      <c r="F6" s="6">
        <f t="shared" si="0"/>
        <v>200</v>
      </c>
      <c r="G6" s="6">
        <f t="shared" si="0"/>
        <v>300</v>
      </c>
      <c r="H6" s="6">
        <f t="shared" si="0"/>
        <v>400</v>
      </c>
      <c r="I6" s="6">
        <f t="shared" si="0"/>
        <v>500</v>
      </c>
      <c r="J6" s="6">
        <f t="shared" si="0"/>
        <v>600</v>
      </c>
      <c r="K6" s="6">
        <f t="shared" si="0"/>
        <v>700</v>
      </c>
      <c r="L6" s="6">
        <f t="shared" si="0"/>
        <v>800</v>
      </c>
      <c r="M6" s="6">
        <f t="shared" si="0"/>
        <v>850</v>
      </c>
      <c r="N6" s="6">
        <f t="shared" si="0"/>
        <v>900</v>
      </c>
      <c r="O6" s="6">
        <f>N6</f>
        <v>900</v>
      </c>
      <c r="P6" s="6">
        <f t="shared" ref="P6:AA6" si="1">SUM(P7:P8)</f>
        <v>950</v>
      </c>
      <c r="Q6" s="6">
        <f t="shared" si="1"/>
        <v>1000</v>
      </c>
      <c r="R6" s="6">
        <f t="shared" si="1"/>
        <v>1050</v>
      </c>
      <c r="S6" s="6">
        <f t="shared" si="1"/>
        <v>1100</v>
      </c>
      <c r="T6" s="6">
        <f t="shared" si="1"/>
        <v>1150</v>
      </c>
      <c r="U6" s="6">
        <f t="shared" si="1"/>
        <v>1200</v>
      </c>
      <c r="V6" s="6">
        <f t="shared" si="1"/>
        <v>1250</v>
      </c>
      <c r="W6" s="6">
        <f t="shared" si="1"/>
        <v>1300</v>
      </c>
      <c r="X6" s="6">
        <f t="shared" si="1"/>
        <v>1350</v>
      </c>
      <c r="Y6" s="6">
        <f t="shared" si="1"/>
        <v>1400</v>
      </c>
      <c r="Z6" s="6">
        <f t="shared" si="1"/>
        <v>1450</v>
      </c>
      <c r="AA6" s="6">
        <f t="shared" si="1"/>
        <v>1500</v>
      </c>
      <c r="AB6" s="6">
        <f t="shared" ref="AB6:CM8" si="2">AA6</f>
        <v>1500</v>
      </c>
      <c r="AC6" s="6">
        <f t="shared" si="2"/>
        <v>1500</v>
      </c>
      <c r="AD6" s="6">
        <f t="shared" si="2"/>
        <v>1500</v>
      </c>
      <c r="AE6" s="6">
        <f t="shared" si="2"/>
        <v>1500</v>
      </c>
      <c r="AF6" s="6">
        <f t="shared" si="2"/>
        <v>1500</v>
      </c>
      <c r="AG6" s="6">
        <f t="shared" si="2"/>
        <v>1500</v>
      </c>
      <c r="AH6" s="6">
        <f t="shared" si="2"/>
        <v>1500</v>
      </c>
      <c r="AI6" s="6">
        <f t="shared" si="2"/>
        <v>1500</v>
      </c>
      <c r="AJ6" s="6">
        <f t="shared" si="2"/>
        <v>1500</v>
      </c>
      <c r="AK6" s="6">
        <f t="shared" si="2"/>
        <v>1500</v>
      </c>
      <c r="AL6" s="6">
        <f t="shared" si="2"/>
        <v>1500</v>
      </c>
      <c r="AM6" s="6">
        <f t="shared" si="2"/>
        <v>1500</v>
      </c>
      <c r="AN6" s="6">
        <f t="shared" si="2"/>
        <v>1500</v>
      </c>
      <c r="AO6" s="6">
        <f t="shared" si="2"/>
        <v>1500</v>
      </c>
      <c r="AP6" s="6">
        <f t="shared" si="2"/>
        <v>1500</v>
      </c>
      <c r="AQ6" s="6">
        <f t="shared" si="2"/>
        <v>1500</v>
      </c>
      <c r="AR6" s="6">
        <f t="shared" si="2"/>
        <v>1500</v>
      </c>
      <c r="AS6" s="6">
        <f t="shared" si="2"/>
        <v>1500</v>
      </c>
      <c r="AT6" s="6">
        <f t="shared" si="2"/>
        <v>1500</v>
      </c>
      <c r="AU6" s="6">
        <f t="shared" si="2"/>
        <v>1500</v>
      </c>
      <c r="AV6" s="6">
        <f t="shared" si="2"/>
        <v>1500</v>
      </c>
      <c r="AW6" s="6">
        <f t="shared" si="2"/>
        <v>1500</v>
      </c>
      <c r="AX6" s="6">
        <f t="shared" si="2"/>
        <v>1500</v>
      </c>
      <c r="AY6" s="6">
        <f t="shared" si="2"/>
        <v>1500</v>
      </c>
      <c r="AZ6" s="6">
        <f t="shared" si="2"/>
        <v>1500</v>
      </c>
      <c r="BA6" s="6">
        <f t="shared" si="2"/>
        <v>1500</v>
      </c>
      <c r="BB6" s="6">
        <f t="shared" si="2"/>
        <v>1500</v>
      </c>
      <c r="BC6" s="6">
        <f t="shared" si="2"/>
        <v>1500</v>
      </c>
      <c r="BD6" s="6">
        <f t="shared" si="2"/>
        <v>1500</v>
      </c>
      <c r="BE6" s="6">
        <f t="shared" si="2"/>
        <v>1500</v>
      </c>
      <c r="BF6" s="6">
        <f t="shared" si="2"/>
        <v>1500</v>
      </c>
      <c r="BG6" s="6">
        <f t="shared" si="2"/>
        <v>1500</v>
      </c>
      <c r="BH6" s="6">
        <f t="shared" si="2"/>
        <v>1500</v>
      </c>
      <c r="BI6" s="6">
        <f t="shared" si="2"/>
        <v>1500</v>
      </c>
      <c r="BJ6" s="6">
        <f t="shared" si="2"/>
        <v>1500</v>
      </c>
      <c r="BK6" s="6">
        <f t="shared" si="2"/>
        <v>1500</v>
      </c>
      <c r="BL6" s="6">
        <f t="shared" si="2"/>
        <v>1500</v>
      </c>
      <c r="BM6" s="6">
        <f t="shared" si="2"/>
        <v>1500</v>
      </c>
      <c r="BN6" s="6">
        <f t="shared" si="2"/>
        <v>1500</v>
      </c>
      <c r="BO6" s="6">
        <f t="shared" si="2"/>
        <v>1500</v>
      </c>
      <c r="BP6" s="6">
        <f t="shared" si="2"/>
        <v>1500</v>
      </c>
      <c r="BQ6" s="6">
        <f t="shared" si="2"/>
        <v>1500</v>
      </c>
      <c r="BR6" s="6">
        <f t="shared" si="2"/>
        <v>1500</v>
      </c>
      <c r="BS6" s="6">
        <f t="shared" si="2"/>
        <v>1500</v>
      </c>
      <c r="BT6" s="6">
        <f t="shared" si="2"/>
        <v>1500</v>
      </c>
      <c r="BU6" s="6">
        <f t="shared" si="2"/>
        <v>1500</v>
      </c>
      <c r="BV6" s="6">
        <f t="shared" si="2"/>
        <v>1500</v>
      </c>
      <c r="BW6" s="6">
        <f t="shared" si="2"/>
        <v>1500</v>
      </c>
      <c r="BX6" s="6">
        <f t="shared" si="2"/>
        <v>1500</v>
      </c>
      <c r="BY6" s="6">
        <f t="shared" si="2"/>
        <v>1500</v>
      </c>
      <c r="BZ6" s="6">
        <f t="shared" si="2"/>
        <v>1500</v>
      </c>
      <c r="CA6" s="6">
        <f t="shared" si="2"/>
        <v>1500</v>
      </c>
      <c r="CB6" s="6">
        <f t="shared" si="2"/>
        <v>1500</v>
      </c>
      <c r="CC6" s="6">
        <f t="shared" si="2"/>
        <v>1500</v>
      </c>
      <c r="CD6" s="6">
        <f t="shared" si="2"/>
        <v>1500</v>
      </c>
      <c r="CE6" s="6">
        <f t="shared" si="2"/>
        <v>1500</v>
      </c>
      <c r="CF6" s="6">
        <f t="shared" si="2"/>
        <v>1500</v>
      </c>
      <c r="CG6" s="6">
        <f t="shared" si="2"/>
        <v>1500</v>
      </c>
      <c r="CH6" s="6">
        <f t="shared" si="2"/>
        <v>1500</v>
      </c>
      <c r="CI6" s="6">
        <f t="shared" si="2"/>
        <v>1500</v>
      </c>
      <c r="CJ6" s="6">
        <f t="shared" si="2"/>
        <v>1500</v>
      </c>
      <c r="CK6" s="6">
        <f t="shared" si="2"/>
        <v>1500</v>
      </c>
      <c r="CL6" s="6">
        <f t="shared" si="2"/>
        <v>1500</v>
      </c>
      <c r="CM6" s="6">
        <f t="shared" si="2"/>
        <v>1500</v>
      </c>
      <c r="CN6" s="6">
        <f t="shared" ref="CN6:CO8" si="3">CM6</f>
        <v>1500</v>
      </c>
      <c r="CO6" s="6">
        <f t="shared" si="3"/>
        <v>1500</v>
      </c>
    </row>
    <row r="7" spans="2:94">
      <c r="B7" s="5" t="s">
        <v>94</v>
      </c>
      <c r="C7" s="6"/>
      <c r="D7" s="6">
        <f>D4</f>
        <v>30</v>
      </c>
      <c r="E7" s="6">
        <f t="shared" ref="E7:N8" si="4">D7+E4</f>
        <v>60</v>
      </c>
      <c r="F7" s="6">
        <f t="shared" si="4"/>
        <v>120</v>
      </c>
      <c r="G7" s="6">
        <f t="shared" si="4"/>
        <v>180</v>
      </c>
      <c r="H7" s="6">
        <f t="shared" si="4"/>
        <v>240</v>
      </c>
      <c r="I7" s="6">
        <f t="shared" si="4"/>
        <v>300</v>
      </c>
      <c r="J7" s="6">
        <f t="shared" si="4"/>
        <v>360</v>
      </c>
      <c r="K7" s="6">
        <f t="shared" si="4"/>
        <v>420</v>
      </c>
      <c r="L7" s="6">
        <f t="shared" si="4"/>
        <v>480</v>
      </c>
      <c r="M7" s="6">
        <f t="shared" si="4"/>
        <v>510</v>
      </c>
      <c r="N7" s="6">
        <f t="shared" si="4"/>
        <v>540</v>
      </c>
      <c r="O7" s="6">
        <f>N7</f>
        <v>540</v>
      </c>
      <c r="P7" s="6">
        <f t="shared" ref="P7:AA8" si="5">O7+P4</f>
        <v>570</v>
      </c>
      <c r="Q7" s="6">
        <f t="shared" si="5"/>
        <v>600</v>
      </c>
      <c r="R7" s="6">
        <f t="shared" si="5"/>
        <v>630</v>
      </c>
      <c r="S7" s="6">
        <f t="shared" si="5"/>
        <v>660</v>
      </c>
      <c r="T7" s="6">
        <f t="shared" si="5"/>
        <v>690</v>
      </c>
      <c r="U7" s="6">
        <f t="shared" si="5"/>
        <v>720</v>
      </c>
      <c r="V7" s="6">
        <f t="shared" si="5"/>
        <v>750</v>
      </c>
      <c r="W7" s="6">
        <f t="shared" si="5"/>
        <v>780</v>
      </c>
      <c r="X7" s="6">
        <f t="shared" si="5"/>
        <v>810</v>
      </c>
      <c r="Y7" s="6">
        <f t="shared" si="5"/>
        <v>840</v>
      </c>
      <c r="Z7" s="6">
        <f t="shared" si="5"/>
        <v>870</v>
      </c>
      <c r="AA7" s="6">
        <f t="shared" si="5"/>
        <v>900</v>
      </c>
      <c r="AB7" s="6">
        <f t="shared" si="2"/>
        <v>900</v>
      </c>
      <c r="AC7" s="6">
        <f t="shared" si="2"/>
        <v>900</v>
      </c>
      <c r="AD7" s="6">
        <f t="shared" si="2"/>
        <v>900</v>
      </c>
      <c r="AE7" s="6">
        <f t="shared" si="2"/>
        <v>900</v>
      </c>
      <c r="AF7" s="6">
        <f t="shared" si="2"/>
        <v>900</v>
      </c>
      <c r="AG7" s="6">
        <f t="shared" si="2"/>
        <v>900</v>
      </c>
      <c r="AH7" s="6">
        <f t="shared" si="2"/>
        <v>900</v>
      </c>
      <c r="AI7" s="6">
        <f t="shared" si="2"/>
        <v>900</v>
      </c>
      <c r="AJ7" s="6">
        <f t="shared" si="2"/>
        <v>900</v>
      </c>
      <c r="AK7" s="6">
        <f t="shared" si="2"/>
        <v>900</v>
      </c>
      <c r="AL7" s="6">
        <f t="shared" si="2"/>
        <v>900</v>
      </c>
      <c r="AM7" s="6">
        <f t="shared" si="2"/>
        <v>900</v>
      </c>
      <c r="AN7" s="6">
        <f t="shared" si="2"/>
        <v>900</v>
      </c>
      <c r="AO7" s="6">
        <f t="shared" si="2"/>
        <v>900</v>
      </c>
      <c r="AP7" s="6">
        <f t="shared" si="2"/>
        <v>900</v>
      </c>
      <c r="AQ7" s="6">
        <f t="shared" si="2"/>
        <v>900</v>
      </c>
      <c r="AR7" s="6">
        <f t="shared" si="2"/>
        <v>900</v>
      </c>
      <c r="AS7" s="6">
        <f t="shared" si="2"/>
        <v>900</v>
      </c>
      <c r="AT7" s="6">
        <f t="shared" si="2"/>
        <v>900</v>
      </c>
      <c r="AU7" s="6">
        <f t="shared" si="2"/>
        <v>900</v>
      </c>
      <c r="AV7" s="6">
        <f t="shared" si="2"/>
        <v>900</v>
      </c>
      <c r="AW7" s="6">
        <f t="shared" si="2"/>
        <v>900</v>
      </c>
      <c r="AX7" s="6">
        <f t="shared" si="2"/>
        <v>900</v>
      </c>
      <c r="AY7" s="6">
        <f t="shared" si="2"/>
        <v>900</v>
      </c>
      <c r="AZ7" s="6">
        <f t="shared" si="2"/>
        <v>900</v>
      </c>
      <c r="BA7" s="6">
        <f t="shared" si="2"/>
        <v>900</v>
      </c>
      <c r="BB7" s="6">
        <f t="shared" si="2"/>
        <v>900</v>
      </c>
      <c r="BC7" s="6">
        <f t="shared" si="2"/>
        <v>900</v>
      </c>
      <c r="BD7" s="6">
        <f t="shared" si="2"/>
        <v>900</v>
      </c>
      <c r="BE7" s="6">
        <f t="shared" si="2"/>
        <v>900</v>
      </c>
      <c r="BF7" s="6">
        <f t="shared" si="2"/>
        <v>900</v>
      </c>
      <c r="BG7" s="6">
        <f t="shared" si="2"/>
        <v>900</v>
      </c>
      <c r="BH7" s="6">
        <f t="shared" si="2"/>
        <v>900</v>
      </c>
      <c r="BI7" s="6">
        <f t="shared" si="2"/>
        <v>900</v>
      </c>
      <c r="BJ7" s="6">
        <f t="shared" si="2"/>
        <v>900</v>
      </c>
      <c r="BK7" s="6">
        <f t="shared" si="2"/>
        <v>900</v>
      </c>
      <c r="BL7" s="6">
        <f t="shared" si="2"/>
        <v>900</v>
      </c>
      <c r="BM7" s="6">
        <f t="shared" si="2"/>
        <v>900</v>
      </c>
      <c r="BN7" s="6">
        <f t="shared" si="2"/>
        <v>900</v>
      </c>
      <c r="BO7" s="6">
        <f t="shared" si="2"/>
        <v>900</v>
      </c>
      <c r="BP7" s="6">
        <f t="shared" si="2"/>
        <v>900</v>
      </c>
      <c r="BQ7" s="6">
        <f t="shared" si="2"/>
        <v>900</v>
      </c>
      <c r="BR7" s="6">
        <f t="shared" si="2"/>
        <v>900</v>
      </c>
      <c r="BS7" s="6">
        <f t="shared" si="2"/>
        <v>900</v>
      </c>
      <c r="BT7" s="6">
        <f t="shared" si="2"/>
        <v>900</v>
      </c>
      <c r="BU7" s="6">
        <f t="shared" si="2"/>
        <v>900</v>
      </c>
      <c r="BV7" s="6">
        <f t="shared" si="2"/>
        <v>900</v>
      </c>
      <c r="BW7" s="6">
        <f t="shared" si="2"/>
        <v>900</v>
      </c>
      <c r="BX7" s="6">
        <f t="shared" si="2"/>
        <v>900</v>
      </c>
      <c r="BY7" s="6">
        <f t="shared" si="2"/>
        <v>900</v>
      </c>
      <c r="BZ7" s="6">
        <f t="shared" si="2"/>
        <v>900</v>
      </c>
      <c r="CA7" s="6">
        <f t="shared" si="2"/>
        <v>900</v>
      </c>
      <c r="CB7" s="6">
        <f t="shared" si="2"/>
        <v>900</v>
      </c>
      <c r="CC7" s="6">
        <f t="shared" si="2"/>
        <v>900</v>
      </c>
      <c r="CD7" s="6">
        <f t="shared" si="2"/>
        <v>900</v>
      </c>
      <c r="CE7" s="6">
        <f t="shared" si="2"/>
        <v>900</v>
      </c>
      <c r="CF7" s="6">
        <f t="shared" si="2"/>
        <v>900</v>
      </c>
      <c r="CG7" s="6">
        <f t="shared" si="2"/>
        <v>900</v>
      </c>
      <c r="CH7" s="6">
        <f t="shared" si="2"/>
        <v>900</v>
      </c>
      <c r="CI7" s="6">
        <f t="shared" si="2"/>
        <v>900</v>
      </c>
      <c r="CJ7" s="6">
        <f t="shared" si="2"/>
        <v>900</v>
      </c>
      <c r="CK7" s="6">
        <f t="shared" si="2"/>
        <v>900</v>
      </c>
      <c r="CL7" s="6">
        <f t="shared" si="2"/>
        <v>900</v>
      </c>
      <c r="CM7" s="6">
        <f t="shared" si="2"/>
        <v>900</v>
      </c>
      <c r="CN7" s="6">
        <f t="shared" si="3"/>
        <v>900</v>
      </c>
      <c r="CO7" s="6">
        <f t="shared" si="3"/>
        <v>900</v>
      </c>
    </row>
    <row r="8" spans="2:94">
      <c r="B8" s="5" t="s">
        <v>95</v>
      </c>
      <c r="C8" s="6"/>
      <c r="D8" s="6">
        <f>D5</f>
        <v>20</v>
      </c>
      <c r="E8" s="6">
        <f t="shared" si="4"/>
        <v>40</v>
      </c>
      <c r="F8" s="6">
        <f t="shared" si="4"/>
        <v>80</v>
      </c>
      <c r="G8" s="6">
        <f t="shared" si="4"/>
        <v>120</v>
      </c>
      <c r="H8" s="6">
        <f t="shared" si="4"/>
        <v>160</v>
      </c>
      <c r="I8" s="6">
        <f t="shared" si="4"/>
        <v>200</v>
      </c>
      <c r="J8" s="6">
        <f t="shared" si="4"/>
        <v>240</v>
      </c>
      <c r="K8" s="6">
        <f t="shared" si="4"/>
        <v>280</v>
      </c>
      <c r="L8" s="6">
        <f t="shared" si="4"/>
        <v>320</v>
      </c>
      <c r="M8" s="6">
        <f t="shared" si="4"/>
        <v>340</v>
      </c>
      <c r="N8" s="6">
        <f t="shared" si="4"/>
        <v>360</v>
      </c>
      <c r="O8" s="6">
        <f>N8</f>
        <v>360</v>
      </c>
      <c r="P8" s="6">
        <f t="shared" si="5"/>
        <v>380</v>
      </c>
      <c r="Q8" s="6">
        <f t="shared" si="5"/>
        <v>400</v>
      </c>
      <c r="R8" s="6">
        <f t="shared" si="5"/>
        <v>420</v>
      </c>
      <c r="S8" s="6">
        <f t="shared" si="5"/>
        <v>440</v>
      </c>
      <c r="T8" s="6">
        <f t="shared" si="5"/>
        <v>460</v>
      </c>
      <c r="U8" s="6">
        <f t="shared" si="5"/>
        <v>480</v>
      </c>
      <c r="V8" s="6">
        <f t="shared" si="5"/>
        <v>500</v>
      </c>
      <c r="W8" s="6">
        <f t="shared" si="5"/>
        <v>520</v>
      </c>
      <c r="X8" s="6">
        <f t="shared" si="5"/>
        <v>540</v>
      </c>
      <c r="Y8" s="6">
        <f t="shared" si="5"/>
        <v>560</v>
      </c>
      <c r="Z8" s="6">
        <f t="shared" si="5"/>
        <v>580</v>
      </c>
      <c r="AA8" s="6">
        <f t="shared" si="5"/>
        <v>600</v>
      </c>
      <c r="AB8" s="6">
        <f t="shared" si="2"/>
        <v>600</v>
      </c>
      <c r="AC8" s="6">
        <f t="shared" si="2"/>
        <v>600</v>
      </c>
      <c r="AD8" s="6">
        <f t="shared" si="2"/>
        <v>600</v>
      </c>
      <c r="AE8" s="6">
        <f t="shared" si="2"/>
        <v>600</v>
      </c>
      <c r="AF8" s="6">
        <f t="shared" si="2"/>
        <v>600</v>
      </c>
      <c r="AG8" s="6">
        <f t="shared" si="2"/>
        <v>600</v>
      </c>
      <c r="AH8" s="6">
        <f t="shared" si="2"/>
        <v>600</v>
      </c>
      <c r="AI8" s="6">
        <f t="shared" si="2"/>
        <v>600</v>
      </c>
      <c r="AJ8" s="6">
        <f t="shared" si="2"/>
        <v>600</v>
      </c>
      <c r="AK8" s="6">
        <f t="shared" si="2"/>
        <v>600</v>
      </c>
      <c r="AL8" s="6">
        <f t="shared" si="2"/>
        <v>600</v>
      </c>
      <c r="AM8" s="6">
        <f t="shared" si="2"/>
        <v>600</v>
      </c>
      <c r="AN8" s="6">
        <f t="shared" si="2"/>
        <v>600</v>
      </c>
      <c r="AO8" s="6">
        <f t="shared" si="2"/>
        <v>600</v>
      </c>
      <c r="AP8" s="6">
        <f t="shared" si="2"/>
        <v>600</v>
      </c>
      <c r="AQ8" s="6">
        <f t="shared" si="2"/>
        <v>600</v>
      </c>
      <c r="AR8" s="6">
        <f t="shared" si="2"/>
        <v>600</v>
      </c>
      <c r="AS8" s="6">
        <f t="shared" si="2"/>
        <v>600</v>
      </c>
      <c r="AT8" s="6">
        <f t="shared" si="2"/>
        <v>600</v>
      </c>
      <c r="AU8" s="6">
        <f t="shared" si="2"/>
        <v>600</v>
      </c>
      <c r="AV8" s="6">
        <f t="shared" si="2"/>
        <v>600</v>
      </c>
      <c r="AW8" s="6">
        <f t="shared" si="2"/>
        <v>600</v>
      </c>
      <c r="AX8" s="6">
        <f t="shared" si="2"/>
        <v>600</v>
      </c>
      <c r="AY8" s="6">
        <f t="shared" si="2"/>
        <v>600</v>
      </c>
      <c r="AZ8" s="6">
        <f t="shared" si="2"/>
        <v>600</v>
      </c>
      <c r="BA8" s="6">
        <f t="shared" si="2"/>
        <v>600</v>
      </c>
      <c r="BB8" s="6">
        <f t="shared" si="2"/>
        <v>600</v>
      </c>
      <c r="BC8" s="6">
        <f t="shared" si="2"/>
        <v>600</v>
      </c>
      <c r="BD8" s="6">
        <f t="shared" si="2"/>
        <v>600</v>
      </c>
      <c r="BE8" s="6">
        <f t="shared" si="2"/>
        <v>600</v>
      </c>
      <c r="BF8" s="6">
        <f t="shared" si="2"/>
        <v>600</v>
      </c>
      <c r="BG8" s="6">
        <f t="shared" si="2"/>
        <v>600</v>
      </c>
      <c r="BH8" s="6">
        <f t="shared" si="2"/>
        <v>600</v>
      </c>
      <c r="BI8" s="6">
        <f t="shared" si="2"/>
        <v>600</v>
      </c>
      <c r="BJ8" s="6">
        <f t="shared" si="2"/>
        <v>600</v>
      </c>
      <c r="BK8" s="6">
        <f t="shared" si="2"/>
        <v>600</v>
      </c>
      <c r="BL8" s="6">
        <f t="shared" si="2"/>
        <v>600</v>
      </c>
      <c r="BM8" s="6">
        <f t="shared" si="2"/>
        <v>600</v>
      </c>
      <c r="BN8" s="6">
        <f t="shared" si="2"/>
        <v>600</v>
      </c>
      <c r="BO8" s="6">
        <f t="shared" si="2"/>
        <v>600</v>
      </c>
      <c r="BP8" s="6">
        <f t="shared" si="2"/>
        <v>600</v>
      </c>
      <c r="BQ8" s="6">
        <f t="shared" si="2"/>
        <v>600</v>
      </c>
      <c r="BR8" s="6">
        <f t="shared" si="2"/>
        <v>600</v>
      </c>
      <c r="BS8" s="6">
        <f t="shared" si="2"/>
        <v>600</v>
      </c>
      <c r="BT8" s="6">
        <f t="shared" si="2"/>
        <v>600</v>
      </c>
      <c r="BU8" s="6">
        <f t="shared" si="2"/>
        <v>600</v>
      </c>
      <c r="BV8" s="6">
        <f t="shared" si="2"/>
        <v>600</v>
      </c>
      <c r="BW8" s="6">
        <f t="shared" si="2"/>
        <v>600</v>
      </c>
      <c r="BX8" s="6">
        <f t="shared" si="2"/>
        <v>600</v>
      </c>
      <c r="BY8" s="6">
        <f t="shared" si="2"/>
        <v>600</v>
      </c>
      <c r="BZ8" s="6">
        <f t="shared" si="2"/>
        <v>600</v>
      </c>
      <c r="CA8" s="6">
        <f t="shared" si="2"/>
        <v>600</v>
      </c>
      <c r="CB8" s="6">
        <f t="shared" si="2"/>
        <v>600</v>
      </c>
      <c r="CC8" s="6">
        <f t="shared" si="2"/>
        <v>600</v>
      </c>
      <c r="CD8" s="6">
        <f t="shared" si="2"/>
        <v>600</v>
      </c>
      <c r="CE8" s="6">
        <f t="shared" si="2"/>
        <v>600</v>
      </c>
      <c r="CF8" s="6">
        <f t="shared" si="2"/>
        <v>600</v>
      </c>
      <c r="CG8" s="6">
        <f t="shared" si="2"/>
        <v>600</v>
      </c>
      <c r="CH8" s="6">
        <f t="shared" si="2"/>
        <v>600</v>
      </c>
      <c r="CI8" s="6">
        <f t="shared" si="2"/>
        <v>600</v>
      </c>
      <c r="CJ8" s="6">
        <f t="shared" si="2"/>
        <v>600</v>
      </c>
      <c r="CK8" s="6">
        <f t="shared" si="2"/>
        <v>600</v>
      </c>
      <c r="CL8" s="6">
        <f t="shared" si="2"/>
        <v>600</v>
      </c>
      <c r="CM8" s="6">
        <f t="shared" si="2"/>
        <v>600</v>
      </c>
      <c r="CN8" s="6">
        <f t="shared" si="3"/>
        <v>600</v>
      </c>
      <c r="CO8" s="6">
        <f t="shared" si="3"/>
        <v>600</v>
      </c>
    </row>
    <row r="9" spans="2:94" s="11" customFormat="1" ht="36.75">
      <c r="B9" s="8" t="s">
        <v>97</v>
      </c>
      <c r="C9" s="9">
        <f>C10+C13+C14</f>
        <v>45.5</v>
      </c>
      <c r="D9" s="9">
        <f t="shared" ref="D9:BO9" si="6">D10+D13+D14</f>
        <v>7</v>
      </c>
      <c r="E9" s="9">
        <f t="shared" si="6"/>
        <v>14</v>
      </c>
      <c r="F9" s="9">
        <f t="shared" si="6"/>
        <v>28</v>
      </c>
      <c r="G9" s="9">
        <f t="shared" si="6"/>
        <v>42</v>
      </c>
      <c r="H9" s="9">
        <f t="shared" si="6"/>
        <v>56</v>
      </c>
      <c r="I9" s="9">
        <f t="shared" si="6"/>
        <v>70</v>
      </c>
      <c r="J9" s="9">
        <f t="shared" si="6"/>
        <v>84</v>
      </c>
      <c r="K9" s="9">
        <f t="shared" si="6"/>
        <v>98</v>
      </c>
      <c r="L9" s="9">
        <f t="shared" si="6"/>
        <v>112</v>
      </c>
      <c r="M9" s="9">
        <f t="shared" si="6"/>
        <v>119</v>
      </c>
      <c r="N9" s="9">
        <f t="shared" si="6"/>
        <v>126</v>
      </c>
      <c r="O9" s="9">
        <f t="shared" si="6"/>
        <v>801.5</v>
      </c>
      <c r="P9" s="9">
        <f t="shared" si="6"/>
        <v>137.37</v>
      </c>
      <c r="Q9" s="9">
        <f t="shared" si="6"/>
        <v>144.6</v>
      </c>
      <c r="R9" s="9">
        <f t="shared" si="6"/>
        <v>151.82999999999998</v>
      </c>
      <c r="S9" s="9">
        <f t="shared" si="6"/>
        <v>159.06</v>
      </c>
      <c r="T9" s="9">
        <f t="shared" si="6"/>
        <v>166.29000000000002</v>
      </c>
      <c r="U9" s="9">
        <f t="shared" si="6"/>
        <v>173.51999999999998</v>
      </c>
      <c r="V9" s="9">
        <f t="shared" si="6"/>
        <v>180.75</v>
      </c>
      <c r="W9" s="9">
        <f t="shared" si="6"/>
        <v>187.98</v>
      </c>
      <c r="X9" s="9">
        <f t="shared" si="6"/>
        <v>195.21</v>
      </c>
      <c r="Y9" s="9">
        <f t="shared" si="6"/>
        <v>202.44</v>
      </c>
      <c r="Z9" s="9">
        <f t="shared" si="6"/>
        <v>209.67000000000002</v>
      </c>
      <c r="AA9" s="9">
        <f t="shared" si="6"/>
        <v>216.90000000000003</v>
      </c>
      <c r="AB9" s="9">
        <f t="shared" si="6"/>
        <v>2125.62</v>
      </c>
      <c r="AC9" s="9">
        <f t="shared" si="6"/>
        <v>224.07599999999999</v>
      </c>
      <c r="AD9" s="9">
        <f t="shared" si="6"/>
        <v>224.07599999999999</v>
      </c>
      <c r="AE9" s="9">
        <f t="shared" si="6"/>
        <v>224.07599999999999</v>
      </c>
      <c r="AF9" s="9">
        <f t="shared" si="6"/>
        <v>224.07599999999999</v>
      </c>
      <c r="AG9" s="9">
        <f t="shared" si="6"/>
        <v>224.07599999999999</v>
      </c>
      <c r="AH9" s="9">
        <f t="shared" si="6"/>
        <v>224.07599999999999</v>
      </c>
      <c r="AI9" s="9">
        <f t="shared" si="6"/>
        <v>224.07599999999999</v>
      </c>
      <c r="AJ9" s="9">
        <f t="shared" si="6"/>
        <v>224.07599999999999</v>
      </c>
      <c r="AK9" s="9">
        <f t="shared" si="6"/>
        <v>224.07599999999999</v>
      </c>
      <c r="AL9" s="9">
        <f t="shared" si="6"/>
        <v>224.07599999999999</v>
      </c>
      <c r="AM9" s="9">
        <f t="shared" si="6"/>
        <v>224.07599999999999</v>
      </c>
      <c r="AN9" s="9">
        <f t="shared" si="6"/>
        <v>224.07599999999999</v>
      </c>
      <c r="AO9" s="9">
        <f t="shared" si="6"/>
        <v>2688.9120000000003</v>
      </c>
      <c r="AP9" s="9">
        <f t="shared" si="6"/>
        <v>231.53904</v>
      </c>
      <c r="AQ9" s="9">
        <f t="shared" si="6"/>
        <v>231.53904</v>
      </c>
      <c r="AR9" s="9">
        <f t="shared" si="6"/>
        <v>231.53904</v>
      </c>
      <c r="AS9" s="9">
        <f t="shared" si="6"/>
        <v>231.53904</v>
      </c>
      <c r="AT9" s="9">
        <f t="shared" si="6"/>
        <v>231.53904</v>
      </c>
      <c r="AU9" s="9">
        <f t="shared" si="6"/>
        <v>231.53904</v>
      </c>
      <c r="AV9" s="9">
        <f t="shared" si="6"/>
        <v>231.53904</v>
      </c>
      <c r="AW9" s="9">
        <f t="shared" si="6"/>
        <v>231.53904</v>
      </c>
      <c r="AX9" s="9">
        <f t="shared" si="6"/>
        <v>231.53904</v>
      </c>
      <c r="AY9" s="9">
        <f t="shared" si="6"/>
        <v>231.53904</v>
      </c>
      <c r="AZ9" s="9">
        <f t="shared" si="6"/>
        <v>231.53904</v>
      </c>
      <c r="BA9" s="9">
        <f t="shared" si="6"/>
        <v>231.53904</v>
      </c>
      <c r="BB9" s="9">
        <f t="shared" si="6"/>
        <v>2778.4684800000005</v>
      </c>
      <c r="BC9" s="9">
        <f t="shared" si="6"/>
        <v>132.73500000000001</v>
      </c>
      <c r="BD9" s="9">
        <f t="shared" si="6"/>
        <v>132.73500000000001</v>
      </c>
      <c r="BE9" s="9">
        <f t="shared" si="6"/>
        <v>132.73500000000001</v>
      </c>
      <c r="BF9" s="9">
        <f t="shared" si="6"/>
        <v>132.73500000000001</v>
      </c>
      <c r="BG9" s="9">
        <f t="shared" si="6"/>
        <v>132.73500000000001</v>
      </c>
      <c r="BH9" s="9">
        <f t="shared" si="6"/>
        <v>132.73500000000001</v>
      </c>
      <c r="BI9" s="9">
        <f t="shared" si="6"/>
        <v>132.73500000000001</v>
      </c>
      <c r="BJ9" s="9">
        <f t="shared" si="6"/>
        <v>132.73500000000001</v>
      </c>
      <c r="BK9" s="9">
        <f t="shared" si="6"/>
        <v>132.73500000000001</v>
      </c>
      <c r="BL9" s="9">
        <f t="shared" si="6"/>
        <v>132.73500000000001</v>
      </c>
      <c r="BM9" s="9">
        <f t="shared" si="6"/>
        <v>132.73500000000001</v>
      </c>
      <c r="BN9" s="9">
        <f t="shared" si="6"/>
        <v>132.73500000000001</v>
      </c>
      <c r="BO9" s="9">
        <f t="shared" si="6"/>
        <v>1592.8200000000004</v>
      </c>
      <c r="BP9" s="9">
        <f t="shared" ref="BP9:CO9" si="7">BP10+BP13+BP14</f>
        <v>136.24583999999999</v>
      </c>
      <c r="BQ9" s="9">
        <f t="shared" si="7"/>
        <v>136.24583999999999</v>
      </c>
      <c r="BR9" s="9">
        <f t="shared" si="7"/>
        <v>136.24583999999999</v>
      </c>
      <c r="BS9" s="9">
        <f t="shared" si="7"/>
        <v>136.24583999999999</v>
      </c>
      <c r="BT9" s="9">
        <f t="shared" si="7"/>
        <v>136.24583999999999</v>
      </c>
      <c r="BU9" s="9">
        <f t="shared" si="7"/>
        <v>136.24583999999999</v>
      </c>
      <c r="BV9" s="9">
        <f t="shared" si="7"/>
        <v>136.24583999999999</v>
      </c>
      <c r="BW9" s="9">
        <f t="shared" si="7"/>
        <v>136.24583999999999</v>
      </c>
      <c r="BX9" s="9">
        <f t="shared" si="7"/>
        <v>136.24583999999999</v>
      </c>
      <c r="BY9" s="9">
        <f t="shared" si="7"/>
        <v>136.24583999999999</v>
      </c>
      <c r="BZ9" s="9">
        <f t="shared" si="7"/>
        <v>136.24583999999999</v>
      </c>
      <c r="CA9" s="9">
        <f t="shared" si="7"/>
        <v>136.24583999999999</v>
      </c>
      <c r="CB9" s="9">
        <f t="shared" si="7"/>
        <v>1634.9500800000001</v>
      </c>
      <c r="CC9" s="9">
        <f t="shared" si="7"/>
        <v>139.8997536</v>
      </c>
      <c r="CD9" s="9">
        <f t="shared" si="7"/>
        <v>139.8997536</v>
      </c>
      <c r="CE9" s="9">
        <f t="shared" si="7"/>
        <v>139.8997536</v>
      </c>
      <c r="CF9" s="9">
        <f t="shared" si="7"/>
        <v>139.8997536</v>
      </c>
      <c r="CG9" s="9">
        <f t="shared" si="7"/>
        <v>139.8997536</v>
      </c>
      <c r="CH9" s="9">
        <f t="shared" si="7"/>
        <v>139.8997536</v>
      </c>
      <c r="CI9" s="9">
        <f t="shared" si="7"/>
        <v>139.8997536</v>
      </c>
      <c r="CJ9" s="9">
        <f t="shared" si="7"/>
        <v>139.8997536</v>
      </c>
      <c r="CK9" s="9">
        <f t="shared" si="7"/>
        <v>139.8997536</v>
      </c>
      <c r="CL9" s="9">
        <f t="shared" si="7"/>
        <v>139.8997536</v>
      </c>
      <c r="CM9" s="9">
        <f t="shared" si="7"/>
        <v>139.8997536</v>
      </c>
      <c r="CN9" s="9">
        <f t="shared" si="7"/>
        <v>98.899753600000011</v>
      </c>
      <c r="CO9" s="9">
        <f t="shared" si="7"/>
        <v>1637.7970432000002</v>
      </c>
      <c r="CP9" s="10">
        <f>CO9+CB9+BO9+BB9+AO9+AB9+O9</f>
        <v>13260.067603200001</v>
      </c>
    </row>
    <row r="10" spans="2:94">
      <c r="B10" s="12" t="s">
        <v>98</v>
      </c>
      <c r="C10" s="6">
        <f>SUM(C11:C12)</f>
        <v>45.5</v>
      </c>
      <c r="D10" s="6">
        <f>SUM(D11:D12)</f>
        <v>6.5</v>
      </c>
      <c r="E10" s="6">
        <f t="shared" ref="E10:BP10" si="8">SUM(E11:E12)</f>
        <v>13</v>
      </c>
      <c r="F10" s="6">
        <f t="shared" si="8"/>
        <v>26</v>
      </c>
      <c r="G10" s="6">
        <f t="shared" si="8"/>
        <v>39</v>
      </c>
      <c r="H10" s="6">
        <f t="shared" si="8"/>
        <v>52</v>
      </c>
      <c r="I10" s="6">
        <f t="shared" si="8"/>
        <v>65</v>
      </c>
      <c r="J10" s="6">
        <f t="shared" si="8"/>
        <v>78</v>
      </c>
      <c r="K10" s="6">
        <f t="shared" si="8"/>
        <v>91</v>
      </c>
      <c r="L10" s="6">
        <f t="shared" si="8"/>
        <v>104</v>
      </c>
      <c r="M10" s="6">
        <f t="shared" si="8"/>
        <v>110.5</v>
      </c>
      <c r="N10" s="6">
        <f t="shared" si="8"/>
        <v>117</v>
      </c>
      <c r="O10" s="13">
        <f t="shared" si="8"/>
        <v>747.5</v>
      </c>
      <c r="P10" s="13">
        <f t="shared" si="8"/>
        <v>127.87</v>
      </c>
      <c r="Q10" s="13">
        <f t="shared" si="8"/>
        <v>134.6</v>
      </c>
      <c r="R10" s="13">
        <f t="shared" si="8"/>
        <v>141.32999999999998</v>
      </c>
      <c r="S10" s="13">
        <f t="shared" si="8"/>
        <v>148.06</v>
      </c>
      <c r="T10" s="13">
        <f t="shared" si="8"/>
        <v>154.79000000000002</v>
      </c>
      <c r="U10" s="13">
        <f t="shared" si="8"/>
        <v>161.51999999999998</v>
      </c>
      <c r="V10" s="13">
        <f t="shared" si="8"/>
        <v>168.25</v>
      </c>
      <c r="W10" s="13">
        <f t="shared" si="8"/>
        <v>174.98</v>
      </c>
      <c r="X10" s="13">
        <f t="shared" si="8"/>
        <v>181.71</v>
      </c>
      <c r="Y10" s="13">
        <f t="shared" si="8"/>
        <v>188.44</v>
      </c>
      <c r="Z10" s="13">
        <f t="shared" si="8"/>
        <v>195.17000000000002</v>
      </c>
      <c r="AA10" s="13">
        <f t="shared" si="8"/>
        <v>201.90000000000003</v>
      </c>
      <c r="AB10" s="13">
        <f t="shared" si="8"/>
        <v>1978.62</v>
      </c>
      <c r="AC10" s="13">
        <f t="shared" si="8"/>
        <v>209.07599999999999</v>
      </c>
      <c r="AD10" s="13">
        <f t="shared" si="8"/>
        <v>209.07599999999999</v>
      </c>
      <c r="AE10" s="13">
        <f t="shared" si="8"/>
        <v>209.07599999999999</v>
      </c>
      <c r="AF10" s="13">
        <f t="shared" si="8"/>
        <v>209.07599999999999</v>
      </c>
      <c r="AG10" s="13">
        <f t="shared" si="8"/>
        <v>209.07599999999999</v>
      </c>
      <c r="AH10" s="13">
        <f t="shared" si="8"/>
        <v>209.07599999999999</v>
      </c>
      <c r="AI10" s="13">
        <f t="shared" si="8"/>
        <v>209.07599999999999</v>
      </c>
      <c r="AJ10" s="13">
        <f t="shared" si="8"/>
        <v>209.07599999999999</v>
      </c>
      <c r="AK10" s="13">
        <f t="shared" si="8"/>
        <v>209.07599999999999</v>
      </c>
      <c r="AL10" s="13">
        <f t="shared" si="8"/>
        <v>209.07599999999999</v>
      </c>
      <c r="AM10" s="13">
        <f t="shared" si="8"/>
        <v>209.07599999999999</v>
      </c>
      <c r="AN10" s="13">
        <f t="shared" si="8"/>
        <v>209.07599999999999</v>
      </c>
      <c r="AO10" s="13">
        <f t="shared" si="8"/>
        <v>2508.9120000000003</v>
      </c>
      <c r="AP10" s="13">
        <f t="shared" si="8"/>
        <v>216.53904</v>
      </c>
      <c r="AQ10" s="13">
        <f t="shared" si="8"/>
        <v>216.53904</v>
      </c>
      <c r="AR10" s="13">
        <f t="shared" si="8"/>
        <v>216.53904</v>
      </c>
      <c r="AS10" s="13">
        <f t="shared" si="8"/>
        <v>216.53904</v>
      </c>
      <c r="AT10" s="13">
        <f t="shared" si="8"/>
        <v>216.53904</v>
      </c>
      <c r="AU10" s="13">
        <f t="shared" si="8"/>
        <v>216.53904</v>
      </c>
      <c r="AV10" s="13">
        <f t="shared" si="8"/>
        <v>216.53904</v>
      </c>
      <c r="AW10" s="13">
        <f t="shared" si="8"/>
        <v>216.53904</v>
      </c>
      <c r="AX10" s="13">
        <f t="shared" si="8"/>
        <v>216.53904</v>
      </c>
      <c r="AY10" s="13">
        <f t="shared" si="8"/>
        <v>216.53904</v>
      </c>
      <c r="AZ10" s="13">
        <f t="shared" si="8"/>
        <v>216.53904</v>
      </c>
      <c r="BA10" s="13">
        <f t="shared" si="8"/>
        <v>216.53904</v>
      </c>
      <c r="BB10" s="13">
        <f t="shared" si="8"/>
        <v>2598.4684800000005</v>
      </c>
      <c r="BC10" s="13">
        <f t="shared" si="8"/>
        <v>117.73500000000001</v>
      </c>
      <c r="BD10" s="13">
        <f t="shared" si="8"/>
        <v>117.73500000000001</v>
      </c>
      <c r="BE10" s="13">
        <f t="shared" si="8"/>
        <v>117.73500000000001</v>
      </c>
      <c r="BF10" s="13">
        <f t="shared" si="8"/>
        <v>117.73500000000001</v>
      </c>
      <c r="BG10" s="13">
        <f t="shared" si="8"/>
        <v>117.73500000000001</v>
      </c>
      <c r="BH10" s="13">
        <f t="shared" si="8"/>
        <v>117.73500000000001</v>
      </c>
      <c r="BI10" s="13">
        <f t="shared" si="8"/>
        <v>117.73500000000001</v>
      </c>
      <c r="BJ10" s="13">
        <f t="shared" si="8"/>
        <v>117.73500000000001</v>
      </c>
      <c r="BK10" s="13">
        <f t="shared" si="8"/>
        <v>117.73500000000001</v>
      </c>
      <c r="BL10" s="13">
        <f t="shared" si="8"/>
        <v>117.73500000000001</v>
      </c>
      <c r="BM10" s="13">
        <f t="shared" si="8"/>
        <v>117.73500000000001</v>
      </c>
      <c r="BN10" s="13">
        <f t="shared" si="8"/>
        <v>117.73500000000001</v>
      </c>
      <c r="BO10" s="13">
        <f t="shared" si="8"/>
        <v>1412.8200000000004</v>
      </c>
      <c r="BP10" s="13">
        <f t="shared" si="8"/>
        <v>121.24584</v>
      </c>
      <c r="BQ10" s="13">
        <f t="shared" ref="BQ10:CP10" si="9">SUM(BQ11:BQ12)</f>
        <v>121.24584</v>
      </c>
      <c r="BR10" s="13">
        <f t="shared" si="9"/>
        <v>121.24584</v>
      </c>
      <c r="BS10" s="13">
        <f t="shared" si="9"/>
        <v>121.24584</v>
      </c>
      <c r="BT10" s="13">
        <f t="shared" si="9"/>
        <v>121.24584</v>
      </c>
      <c r="BU10" s="13">
        <f t="shared" si="9"/>
        <v>121.24584</v>
      </c>
      <c r="BV10" s="13">
        <f t="shared" si="9"/>
        <v>121.24584</v>
      </c>
      <c r="BW10" s="13">
        <f t="shared" si="9"/>
        <v>121.24584</v>
      </c>
      <c r="BX10" s="13">
        <f t="shared" si="9"/>
        <v>121.24584</v>
      </c>
      <c r="BY10" s="13">
        <f t="shared" si="9"/>
        <v>121.24584</v>
      </c>
      <c r="BZ10" s="13">
        <f t="shared" si="9"/>
        <v>121.24584</v>
      </c>
      <c r="CA10" s="13">
        <f t="shared" si="9"/>
        <v>121.24584</v>
      </c>
      <c r="CB10" s="13">
        <f t="shared" si="9"/>
        <v>1454.9500800000001</v>
      </c>
      <c r="CC10" s="13">
        <f t="shared" si="9"/>
        <v>124.89975360000001</v>
      </c>
      <c r="CD10" s="13">
        <f t="shared" si="9"/>
        <v>124.89975360000001</v>
      </c>
      <c r="CE10" s="13">
        <f t="shared" si="9"/>
        <v>124.89975360000001</v>
      </c>
      <c r="CF10" s="13">
        <f t="shared" si="9"/>
        <v>124.89975360000001</v>
      </c>
      <c r="CG10" s="13">
        <f t="shared" si="9"/>
        <v>124.89975360000001</v>
      </c>
      <c r="CH10" s="13">
        <f t="shared" si="9"/>
        <v>124.89975360000001</v>
      </c>
      <c r="CI10" s="13">
        <f t="shared" si="9"/>
        <v>124.89975360000001</v>
      </c>
      <c r="CJ10" s="13">
        <f t="shared" si="9"/>
        <v>124.89975360000001</v>
      </c>
      <c r="CK10" s="13">
        <f t="shared" si="9"/>
        <v>124.89975360000001</v>
      </c>
      <c r="CL10" s="13">
        <f t="shared" si="9"/>
        <v>124.89975360000001</v>
      </c>
      <c r="CM10" s="13">
        <f t="shared" si="9"/>
        <v>124.89975360000001</v>
      </c>
      <c r="CN10" s="13">
        <f>SUM(CN11:CN12)</f>
        <v>79.399753600000011</v>
      </c>
      <c r="CO10" s="13">
        <f t="shared" si="9"/>
        <v>1453.2970432000002</v>
      </c>
    </row>
    <row r="11" spans="2:94">
      <c r="B11" s="14" t="s">
        <v>94</v>
      </c>
      <c r="C11" s="6">
        <f>SUM(D11:F11)</f>
        <v>29.82</v>
      </c>
      <c r="D11" s="6">
        <f>(D7*'[1]Assumption Summary'!$C$3)/100000</f>
        <v>4.26</v>
      </c>
      <c r="E11" s="6">
        <f>(E7*'[1]Assumption Summary'!$C$3)/100000</f>
        <v>8.52</v>
      </c>
      <c r="F11" s="6">
        <f>(F7*'[1]Assumption Summary'!$C$3)/100000</f>
        <v>17.04</v>
      </c>
      <c r="G11" s="6">
        <f>(G7*'[1]Assumption Summary'!$C$3)/100000</f>
        <v>25.56</v>
      </c>
      <c r="H11" s="6">
        <f>(H7*'[1]Assumption Summary'!$C$3)/100000</f>
        <v>34.08</v>
      </c>
      <c r="I11" s="6">
        <f>(I7*'[1]Assumption Summary'!$C$3)/100000</f>
        <v>42.6</v>
      </c>
      <c r="J11" s="6">
        <f>(J7*'[1]Assumption Summary'!$C$3)/100000</f>
        <v>51.12</v>
      </c>
      <c r="K11" s="6">
        <f>(K7*'[1]Assumption Summary'!$C$3)/100000</f>
        <v>59.64</v>
      </c>
      <c r="L11" s="6">
        <f>(L7*'[1]Assumption Summary'!$C$3)/100000</f>
        <v>68.16</v>
      </c>
      <c r="M11" s="6">
        <f>(M7*'[1]Assumption Summary'!$C$3)/100000</f>
        <v>72.42</v>
      </c>
      <c r="N11" s="6">
        <f>(N7*'[1]Assumption Summary'!$C$3)/100000</f>
        <v>76.680000000000007</v>
      </c>
      <c r="O11" s="13">
        <f>SUM(C11:N11)</f>
        <v>489.9</v>
      </c>
      <c r="P11" s="13">
        <f>(P7*'[1]Assumption Summary'!$D$3)/100000</f>
        <v>83.835599999999999</v>
      </c>
      <c r="Q11" s="13">
        <f>(Q7*'[1]Assumption Summary'!$D$3)/100000</f>
        <v>88.248000000000005</v>
      </c>
      <c r="R11" s="13">
        <f>(R7*'[1]Assumption Summary'!$D$3)/100000</f>
        <v>92.660399999999996</v>
      </c>
      <c r="S11" s="13">
        <f>(S7*'[1]Assumption Summary'!$D$3)/100000</f>
        <v>97.072800000000001</v>
      </c>
      <c r="T11" s="13">
        <f>(T7*'[1]Assumption Summary'!$D$3)/100000</f>
        <v>101.48520000000001</v>
      </c>
      <c r="U11" s="13">
        <f>(U7*'[1]Assumption Summary'!$D$3)/100000</f>
        <v>105.8976</v>
      </c>
      <c r="V11" s="13">
        <f>(V7*'[1]Assumption Summary'!$D$3)/100000</f>
        <v>110.31</v>
      </c>
      <c r="W11" s="13">
        <f>(W7*'[1]Assumption Summary'!$D$3)/100000</f>
        <v>114.72239999999999</v>
      </c>
      <c r="X11" s="13">
        <f>(X7*'[1]Assumption Summary'!$D$3)/100000</f>
        <v>119.1348</v>
      </c>
      <c r="Y11" s="13">
        <f>(Y7*'[1]Assumption Summary'!$D$3)/100000</f>
        <v>123.5472</v>
      </c>
      <c r="Z11" s="13">
        <f>(Z7*'[1]Assumption Summary'!$D$3)/100000</f>
        <v>127.95959999999999</v>
      </c>
      <c r="AA11" s="13">
        <f>(AA7*'[1]Assumption Summary'!$D$3)/100000</f>
        <v>132.37200000000001</v>
      </c>
      <c r="AB11" s="13">
        <f>SUM(P11:AA11)</f>
        <v>1297.2456</v>
      </c>
      <c r="AC11" s="13">
        <f>(AC7*'[1]Assumption Summary'!$E$3)/100000</f>
        <v>137.12688</v>
      </c>
      <c r="AD11" s="13">
        <f>(AD7*'[1]Assumption Summary'!$E$3)/100000</f>
        <v>137.12688</v>
      </c>
      <c r="AE11" s="13">
        <f>(AE7*'[1]Assumption Summary'!$E$3)/100000</f>
        <v>137.12688</v>
      </c>
      <c r="AF11" s="13">
        <f>(AF7*'[1]Assumption Summary'!$E$3)/100000</f>
        <v>137.12688</v>
      </c>
      <c r="AG11" s="13">
        <f>(AG7*'[1]Assumption Summary'!$E$3)/100000</f>
        <v>137.12688</v>
      </c>
      <c r="AH11" s="13">
        <f>(AH7*'[1]Assumption Summary'!$E$3)/100000</f>
        <v>137.12688</v>
      </c>
      <c r="AI11" s="13">
        <f>(AI7*'[1]Assumption Summary'!$E$3)/100000</f>
        <v>137.12688</v>
      </c>
      <c r="AJ11" s="13">
        <f>(AJ7*'[1]Assumption Summary'!$E$3)/100000</f>
        <v>137.12688</v>
      </c>
      <c r="AK11" s="13">
        <f>(AK7*'[1]Assumption Summary'!$E$3)/100000</f>
        <v>137.12688</v>
      </c>
      <c r="AL11" s="13">
        <f>(AL7*'[1]Assumption Summary'!$E$3)/100000</f>
        <v>137.12688</v>
      </c>
      <c r="AM11" s="13">
        <f>(AM7*'[1]Assumption Summary'!$E$3)/100000</f>
        <v>137.12688</v>
      </c>
      <c r="AN11" s="13">
        <f>(AN7*'[1]Assumption Summary'!$E$3)/100000</f>
        <v>137.12688</v>
      </c>
      <c r="AO11" s="13">
        <f>SUM(AC11:AN11)</f>
        <v>1645.5225600000001</v>
      </c>
      <c r="AP11" s="13">
        <f>(AP7*'[1]Assumption Summary'!$F$3)/100000</f>
        <v>142.07195519999999</v>
      </c>
      <c r="AQ11" s="13">
        <f>(AQ7*'[1]Assumption Summary'!$F$3)/100000</f>
        <v>142.07195519999999</v>
      </c>
      <c r="AR11" s="13">
        <f>(AR7*'[1]Assumption Summary'!$F$3)/100000</f>
        <v>142.07195519999999</v>
      </c>
      <c r="AS11" s="13">
        <f>(AS7*'[1]Assumption Summary'!$F$3)/100000</f>
        <v>142.07195519999999</v>
      </c>
      <c r="AT11" s="13">
        <f>(AT7*'[1]Assumption Summary'!$F$3)/100000</f>
        <v>142.07195519999999</v>
      </c>
      <c r="AU11" s="13">
        <f>(AU7*'[1]Assumption Summary'!$F$3)/100000</f>
        <v>142.07195519999999</v>
      </c>
      <c r="AV11" s="13">
        <f>(AV7*'[1]Assumption Summary'!$F$3)/100000</f>
        <v>142.07195519999999</v>
      </c>
      <c r="AW11" s="13">
        <f>(AW7*'[1]Assumption Summary'!$F$3)/100000</f>
        <v>142.07195519999999</v>
      </c>
      <c r="AX11" s="13">
        <f>(AX7*'[1]Assumption Summary'!$F$3)/100000</f>
        <v>142.07195519999999</v>
      </c>
      <c r="AY11" s="13">
        <f>(AY7*'[1]Assumption Summary'!$F$3)/100000</f>
        <v>142.07195519999999</v>
      </c>
      <c r="AZ11" s="13">
        <f>(AZ7*'[1]Assumption Summary'!$F$3)/100000</f>
        <v>142.07195519999999</v>
      </c>
      <c r="BA11" s="13">
        <f>(BA7*'[1]Assumption Summary'!$F$3)/100000</f>
        <v>142.07195519999999</v>
      </c>
      <c r="BB11" s="13">
        <f>SUM(AP11:BA11)</f>
        <v>1704.8634624000003</v>
      </c>
      <c r="BC11" s="13">
        <f>(BC7*'[1]Assumption Summary'!$G$3)/100000</f>
        <v>81.171000000000006</v>
      </c>
      <c r="BD11" s="13">
        <f>(BD7*'[1]Assumption Summary'!$G$3)/100000</f>
        <v>81.171000000000006</v>
      </c>
      <c r="BE11" s="13">
        <f>(BE7*'[1]Assumption Summary'!$G$3)/100000</f>
        <v>81.171000000000006</v>
      </c>
      <c r="BF11" s="13">
        <f>(BF7*'[1]Assumption Summary'!$G$3)/100000</f>
        <v>81.171000000000006</v>
      </c>
      <c r="BG11" s="13">
        <f>(BG7*'[1]Assumption Summary'!$G$3)/100000</f>
        <v>81.171000000000006</v>
      </c>
      <c r="BH11" s="13">
        <f>(BH7*'[1]Assumption Summary'!$G$3)/100000</f>
        <v>81.171000000000006</v>
      </c>
      <c r="BI11" s="13">
        <f>(BI7*'[1]Assumption Summary'!$G$3)/100000</f>
        <v>81.171000000000006</v>
      </c>
      <c r="BJ11" s="13">
        <f>(BJ7*'[1]Assumption Summary'!$G$3)/100000</f>
        <v>81.171000000000006</v>
      </c>
      <c r="BK11" s="13">
        <f>(BK7*'[1]Assumption Summary'!$G$3)/100000</f>
        <v>81.171000000000006</v>
      </c>
      <c r="BL11" s="13">
        <f>(BL7*'[1]Assumption Summary'!$G$3)/100000</f>
        <v>81.171000000000006</v>
      </c>
      <c r="BM11" s="13">
        <f>(BM7*'[1]Assumption Summary'!$G$3)/100000</f>
        <v>81.171000000000006</v>
      </c>
      <c r="BN11" s="13">
        <f>(BN7*'[1]Assumption Summary'!$G$3)/100000</f>
        <v>81.171000000000006</v>
      </c>
      <c r="BO11" s="13">
        <f>SUM(BC11:BN11)</f>
        <v>974.05200000000025</v>
      </c>
      <c r="BP11" s="13">
        <f>(BP7*'[1]Assumption Summary'!$H$3)/100000</f>
        <v>83.697839999999999</v>
      </c>
      <c r="BQ11" s="13">
        <f>(BQ7*'[1]Assumption Summary'!$H$3)/100000</f>
        <v>83.697839999999999</v>
      </c>
      <c r="BR11" s="13">
        <f>(BR7*'[1]Assumption Summary'!$H$3)/100000</f>
        <v>83.697839999999999</v>
      </c>
      <c r="BS11" s="13">
        <f>(BS7*'[1]Assumption Summary'!$H$3)/100000</f>
        <v>83.697839999999999</v>
      </c>
      <c r="BT11" s="13">
        <f>(BT7*'[1]Assumption Summary'!$H$3)/100000</f>
        <v>83.697839999999999</v>
      </c>
      <c r="BU11" s="13">
        <f>(BU7*'[1]Assumption Summary'!$H$3)/100000</f>
        <v>83.697839999999999</v>
      </c>
      <c r="BV11" s="13">
        <f>(BV7*'[1]Assumption Summary'!$H$3)/100000</f>
        <v>83.697839999999999</v>
      </c>
      <c r="BW11" s="13">
        <f>(BW7*'[1]Assumption Summary'!$H$3)/100000</f>
        <v>83.697839999999999</v>
      </c>
      <c r="BX11" s="13">
        <f>(BX7*'[1]Assumption Summary'!$H$3)/100000</f>
        <v>83.697839999999999</v>
      </c>
      <c r="BY11" s="13">
        <f>(BY7*'[1]Assumption Summary'!$H$3)/100000</f>
        <v>83.697839999999999</v>
      </c>
      <c r="BZ11" s="13">
        <f>(BZ7*'[1]Assumption Summary'!$H$3)/100000</f>
        <v>83.697839999999999</v>
      </c>
      <c r="CA11" s="13">
        <f>(CA7*'[1]Assumption Summary'!$H$3)/100000</f>
        <v>83.697839999999999</v>
      </c>
      <c r="CB11" s="13">
        <f>SUM(BP11:CA11)</f>
        <v>1004.3740800000002</v>
      </c>
      <c r="CC11" s="13">
        <f>(CC7*'[1]Assumption Summary'!$I$3)/100000</f>
        <v>86.325753600000013</v>
      </c>
      <c r="CD11" s="13">
        <f>(CD7*'[1]Assumption Summary'!$I$3)/100000</f>
        <v>86.325753600000013</v>
      </c>
      <c r="CE11" s="13">
        <f>(CE7*'[1]Assumption Summary'!$I$3)/100000</f>
        <v>86.325753600000013</v>
      </c>
      <c r="CF11" s="13">
        <f>(CF7*'[1]Assumption Summary'!$I$3)/100000</f>
        <v>86.325753600000013</v>
      </c>
      <c r="CG11" s="13">
        <f>(CG7*'[1]Assumption Summary'!$I$3)/100000</f>
        <v>86.325753600000013</v>
      </c>
      <c r="CH11" s="13">
        <f>(CH7*'[1]Assumption Summary'!$I$3)/100000</f>
        <v>86.325753600000013</v>
      </c>
      <c r="CI11" s="13">
        <f>(CI7*'[1]Assumption Summary'!$I$3)/100000</f>
        <v>86.325753600000013</v>
      </c>
      <c r="CJ11" s="13">
        <f>(CJ7*'[1]Assumption Summary'!$I$3)/100000</f>
        <v>86.325753600000013</v>
      </c>
      <c r="CK11" s="13">
        <f>(CK7*'[1]Assumption Summary'!$I$3)/100000</f>
        <v>86.325753600000013</v>
      </c>
      <c r="CL11" s="13">
        <f>(CL7*'[1]Assumption Summary'!$I$3)/100000</f>
        <v>86.325753600000013</v>
      </c>
      <c r="CM11" s="13">
        <f>(CM7*'[1]Assumption Summary'!$I$3)/100000</f>
        <v>86.325753600000013</v>
      </c>
      <c r="CN11" s="13">
        <f>((CN7*'[1]Assumption Summary'!$I$3)/100000)-C11</f>
        <v>56.505753600000013</v>
      </c>
      <c r="CO11" s="13">
        <f>SUM(CC11:CN11)</f>
        <v>1006.0890432</v>
      </c>
    </row>
    <row r="12" spans="2:94">
      <c r="B12" s="14" t="s">
        <v>95</v>
      </c>
      <c r="C12" s="6">
        <f>SUM(D12:F12)</f>
        <v>15.680000000000001</v>
      </c>
      <c r="D12" s="6">
        <f>(D8*'[1]Assumption Summary'!$C$5)/100000</f>
        <v>2.2400000000000002</v>
      </c>
      <c r="E12" s="6">
        <f>(E8*'[1]Assumption Summary'!$C$5)/100000</f>
        <v>4.4800000000000004</v>
      </c>
      <c r="F12" s="6">
        <f>(F8*'[1]Assumption Summary'!$C$5)/100000</f>
        <v>8.9600000000000009</v>
      </c>
      <c r="G12" s="6">
        <f>(G8*'[1]Assumption Summary'!$C$5)/100000</f>
        <v>13.44</v>
      </c>
      <c r="H12" s="6">
        <f>(H8*'[1]Assumption Summary'!$C$5)/100000</f>
        <v>17.920000000000002</v>
      </c>
      <c r="I12" s="6">
        <f>(I8*'[1]Assumption Summary'!$C$5)/100000</f>
        <v>22.4</v>
      </c>
      <c r="J12" s="6">
        <f>(J8*'[1]Assumption Summary'!$C$5)/100000</f>
        <v>26.88</v>
      </c>
      <c r="K12" s="6">
        <f>(K8*'[1]Assumption Summary'!$C$5)/100000</f>
        <v>31.36</v>
      </c>
      <c r="L12" s="6">
        <f>(L8*'[1]Assumption Summary'!$C$5)/100000</f>
        <v>35.840000000000003</v>
      </c>
      <c r="M12" s="6">
        <f>(M8*'[1]Assumption Summary'!$C$5)/100000</f>
        <v>38.08</v>
      </c>
      <c r="N12" s="6">
        <f>(N8*'[1]Assumption Summary'!$C$5)/100000</f>
        <v>40.32</v>
      </c>
      <c r="O12" s="13">
        <f>SUM(C12:N12)</f>
        <v>257.60000000000002</v>
      </c>
      <c r="P12" s="13">
        <f>(P8*'[1]Assumption Summary'!$D$5)/100000</f>
        <v>44.034399999999998</v>
      </c>
      <c r="Q12" s="13">
        <f>(Q8*'[1]Assumption Summary'!$D$5)/100000</f>
        <v>46.351999999999997</v>
      </c>
      <c r="R12" s="13">
        <f>(R8*'[1]Assumption Summary'!$D$5)/100000</f>
        <v>48.669600000000003</v>
      </c>
      <c r="S12" s="13">
        <f>(S8*'[1]Assumption Summary'!$D$5)/100000</f>
        <v>50.987200000000001</v>
      </c>
      <c r="T12" s="13">
        <f>(T8*'[1]Assumption Summary'!$D$5)/100000</f>
        <v>53.3048</v>
      </c>
      <c r="U12" s="13">
        <f>(U8*'[1]Assumption Summary'!$D$5)/100000</f>
        <v>55.622399999999999</v>
      </c>
      <c r="V12" s="13">
        <f>(V8*'[1]Assumption Summary'!$D$5)/100000</f>
        <v>57.94</v>
      </c>
      <c r="W12" s="13">
        <f>(W8*'[1]Assumption Summary'!$D$5)/100000</f>
        <v>60.257599999999996</v>
      </c>
      <c r="X12" s="13">
        <f>(X8*'[1]Assumption Summary'!$D$5)/100000</f>
        <v>62.575200000000002</v>
      </c>
      <c r="Y12" s="13">
        <f>(Y8*'[1]Assumption Summary'!$D$5)/100000</f>
        <v>64.892799999999994</v>
      </c>
      <c r="Z12" s="13">
        <f>(Z8*'[1]Assumption Summary'!$D$5)/100000</f>
        <v>67.210400000000007</v>
      </c>
      <c r="AA12" s="13">
        <f>(AA8*'[1]Assumption Summary'!$D$5)/100000</f>
        <v>69.528000000000006</v>
      </c>
      <c r="AB12" s="13">
        <f>SUM(P12:AA12)</f>
        <v>681.37440000000004</v>
      </c>
      <c r="AC12" s="13">
        <f>(AC8*'[1]Assumption Summary'!$E$5)/100000</f>
        <v>71.949119999999994</v>
      </c>
      <c r="AD12" s="13">
        <f>(AD8*'[1]Assumption Summary'!$E$5)/100000</f>
        <v>71.949119999999994</v>
      </c>
      <c r="AE12" s="13">
        <f>(AE8*'[1]Assumption Summary'!$E$5)/100000</f>
        <v>71.949119999999994</v>
      </c>
      <c r="AF12" s="13">
        <f>(AF8*'[1]Assumption Summary'!$E$5)/100000</f>
        <v>71.949119999999994</v>
      </c>
      <c r="AG12" s="13">
        <f>(AG8*'[1]Assumption Summary'!$E$5)/100000</f>
        <v>71.949119999999994</v>
      </c>
      <c r="AH12" s="13">
        <f>(AH8*'[1]Assumption Summary'!$E$5)/100000</f>
        <v>71.949119999999994</v>
      </c>
      <c r="AI12" s="13">
        <f>(AI8*'[1]Assumption Summary'!$E$5)/100000</f>
        <v>71.949119999999994</v>
      </c>
      <c r="AJ12" s="13">
        <f>(AJ8*'[1]Assumption Summary'!$E$5)/100000</f>
        <v>71.949119999999994</v>
      </c>
      <c r="AK12" s="13">
        <f>(AK8*'[1]Assumption Summary'!$E$5)/100000</f>
        <v>71.949119999999994</v>
      </c>
      <c r="AL12" s="13">
        <f>(AL8*'[1]Assumption Summary'!$E$5)/100000</f>
        <v>71.949119999999994</v>
      </c>
      <c r="AM12" s="13">
        <f>(AM8*'[1]Assumption Summary'!$E$5)/100000</f>
        <v>71.949119999999994</v>
      </c>
      <c r="AN12" s="13">
        <f>(AN8*'[1]Assumption Summary'!$E$5)/100000</f>
        <v>71.949119999999994</v>
      </c>
      <c r="AO12" s="13">
        <f t="shared" ref="AO12" si="10">SUM(AC12:AN12)</f>
        <v>863.38943999999992</v>
      </c>
      <c r="AP12" s="13">
        <f>(AP8*'[1]Assumption Summary'!$F$5)/100000</f>
        <v>74.467084800000009</v>
      </c>
      <c r="AQ12" s="13">
        <f>(AQ8*'[1]Assumption Summary'!$F$5)/100000</f>
        <v>74.467084800000009</v>
      </c>
      <c r="AR12" s="13">
        <f>(AR8*'[1]Assumption Summary'!$F$5)/100000</f>
        <v>74.467084800000009</v>
      </c>
      <c r="AS12" s="13">
        <f>(AS8*'[1]Assumption Summary'!$F$5)/100000</f>
        <v>74.467084800000009</v>
      </c>
      <c r="AT12" s="13">
        <f>(AT8*'[1]Assumption Summary'!$F$5)/100000</f>
        <v>74.467084800000009</v>
      </c>
      <c r="AU12" s="13">
        <f>(AU8*'[1]Assumption Summary'!$F$5)/100000</f>
        <v>74.467084800000009</v>
      </c>
      <c r="AV12" s="13">
        <f>(AV8*'[1]Assumption Summary'!$F$5)/100000</f>
        <v>74.467084800000009</v>
      </c>
      <c r="AW12" s="13">
        <f>(AW8*'[1]Assumption Summary'!$F$5)/100000</f>
        <v>74.467084800000009</v>
      </c>
      <c r="AX12" s="13">
        <f>(AX8*'[1]Assumption Summary'!$F$5)/100000</f>
        <v>74.467084800000009</v>
      </c>
      <c r="AY12" s="13">
        <f>(AY8*'[1]Assumption Summary'!$F$5)/100000</f>
        <v>74.467084800000009</v>
      </c>
      <c r="AZ12" s="13">
        <f>(AZ8*'[1]Assumption Summary'!$F$5)/100000</f>
        <v>74.467084800000009</v>
      </c>
      <c r="BA12" s="13">
        <f>(BA8*'[1]Assumption Summary'!$F$5)/100000</f>
        <v>74.467084800000009</v>
      </c>
      <c r="BB12" s="13">
        <f t="shared" ref="BB12" si="11">SUM(AP12:BA12)</f>
        <v>893.60501760000034</v>
      </c>
      <c r="BC12" s="13">
        <f>(BC8*'[1]Assumption Summary'!$G$5)/100000</f>
        <v>36.564</v>
      </c>
      <c r="BD12" s="13">
        <f>(BD8*'[1]Assumption Summary'!$G$5)/100000</f>
        <v>36.564</v>
      </c>
      <c r="BE12" s="13">
        <f>(BE8*'[1]Assumption Summary'!$G$5)/100000</f>
        <v>36.564</v>
      </c>
      <c r="BF12" s="13">
        <f>(BF8*'[1]Assumption Summary'!$G$5)/100000</f>
        <v>36.564</v>
      </c>
      <c r="BG12" s="13">
        <f>(BG8*'[1]Assumption Summary'!$G$5)/100000</f>
        <v>36.564</v>
      </c>
      <c r="BH12" s="13">
        <f>(BH8*'[1]Assumption Summary'!$G$5)/100000</f>
        <v>36.564</v>
      </c>
      <c r="BI12" s="13">
        <f>(BI8*'[1]Assumption Summary'!$G$5)/100000</f>
        <v>36.564</v>
      </c>
      <c r="BJ12" s="13">
        <f>(BJ8*'[1]Assumption Summary'!$G$5)/100000</f>
        <v>36.564</v>
      </c>
      <c r="BK12" s="13">
        <f>(BK8*'[1]Assumption Summary'!$G$5)/100000</f>
        <v>36.564</v>
      </c>
      <c r="BL12" s="13">
        <f>(BL8*'[1]Assumption Summary'!$G$5)/100000</f>
        <v>36.564</v>
      </c>
      <c r="BM12" s="13">
        <f>(BM8*'[1]Assumption Summary'!$G$5)/100000</f>
        <v>36.564</v>
      </c>
      <c r="BN12" s="13">
        <f>(BN8*'[1]Assumption Summary'!$G$5)/100000</f>
        <v>36.564</v>
      </c>
      <c r="BO12" s="13">
        <f t="shared" ref="BO12" si="12">SUM(BC12:BN12)</f>
        <v>438.76800000000009</v>
      </c>
      <c r="BP12" s="13">
        <f>(BP8*'[1]Assumption Summary'!$H$5)/100000</f>
        <v>37.548000000000002</v>
      </c>
      <c r="BQ12" s="13">
        <f>(BQ8*'[1]Assumption Summary'!$H$5)/100000</f>
        <v>37.548000000000002</v>
      </c>
      <c r="BR12" s="13">
        <f>(BR8*'[1]Assumption Summary'!$H$5)/100000</f>
        <v>37.548000000000002</v>
      </c>
      <c r="BS12" s="13">
        <f>(BS8*'[1]Assumption Summary'!$H$5)/100000</f>
        <v>37.548000000000002</v>
      </c>
      <c r="BT12" s="13">
        <f>(BT8*'[1]Assumption Summary'!$H$5)/100000</f>
        <v>37.548000000000002</v>
      </c>
      <c r="BU12" s="13">
        <f>(BU8*'[1]Assumption Summary'!$H$5)/100000</f>
        <v>37.548000000000002</v>
      </c>
      <c r="BV12" s="13">
        <f>(BV8*'[1]Assumption Summary'!$H$5)/100000</f>
        <v>37.548000000000002</v>
      </c>
      <c r="BW12" s="13">
        <f>(BW8*'[1]Assumption Summary'!$H$5)/100000</f>
        <v>37.548000000000002</v>
      </c>
      <c r="BX12" s="13">
        <f>(BX8*'[1]Assumption Summary'!$H$5)/100000</f>
        <v>37.548000000000002</v>
      </c>
      <c r="BY12" s="13">
        <f>(BY8*'[1]Assumption Summary'!$H$5)/100000</f>
        <v>37.548000000000002</v>
      </c>
      <c r="BZ12" s="13">
        <f>(BZ8*'[1]Assumption Summary'!$H$5)/100000</f>
        <v>37.548000000000002</v>
      </c>
      <c r="CA12" s="13">
        <f>(CA8*'[1]Assumption Summary'!$H$5)/100000</f>
        <v>37.548000000000002</v>
      </c>
      <c r="CB12" s="13">
        <f t="shared" ref="CB12" si="13">SUM(BP12:CA12)</f>
        <v>450.57600000000002</v>
      </c>
      <c r="CC12" s="13">
        <f>(CC8*'[1]Assumption Summary'!$I$5)/100000</f>
        <v>38.573999999999998</v>
      </c>
      <c r="CD12" s="13">
        <f>(CD8*'[1]Assumption Summary'!$I$5)/100000</f>
        <v>38.573999999999998</v>
      </c>
      <c r="CE12" s="13">
        <f>(CE8*'[1]Assumption Summary'!$I$5)/100000</f>
        <v>38.573999999999998</v>
      </c>
      <c r="CF12" s="13">
        <f>(CF8*'[1]Assumption Summary'!$I$5)/100000</f>
        <v>38.573999999999998</v>
      </c>
      <c r="CG12" s="13">
        <f>(CG8*'[1]Assumption Summary'!$I$5)/100000</f>
        <v>38.573999999999998</v>
      </c>
      <c r="CH12" s="13">
        <f>(CH8*'[1]Assumption Summary'!$I$5)/100000</f>
        <v>38.573999999999998</v>
      </c>
      <c r="CI12" s="13">
        <f>(CI8*'[1]Assumption Summary'!$I$5)/100000</f>
        <v>38.573999999999998</v>
      </c>
      <c r="CJ12" s="13">
        <f>(CJ8*'[1]Assumption Summary'!$I$5)/100000</f>
        <v>38.573999999999998</v>
      </c>
      <c r="CK12" s="13">
        <f>(CK8*'[1]Assumption Summary'!$I$5)/100000</f>
        <v>38.573999999999998</v>
      </c>
      <c r="CL12" s="13">
        <f>(CL8*'[1]Assumption Summary'!$I$5)/100000</f>
        <v>38.573999999999998</v>
      </c>
      <c r="CM12" s="13">
        <f>(CM8*'[1]Assumption Summary'!$I$5)/100000</f>
        <v>38.573999999999998</v>
      </c>
      <c r="CN12" s="13">
        <f>((CN8*'[1]Assumption Summary'!$I$5)/100000)-C12</f>
        <v>22.893999999999998</v>
      </c>
      <c r="CO12" s="13">
        <f>SUM(CC12:CN12)</f>
        <v>447.20800000000008</v>
      </c>
    </row>
    <row r="13" spans="2:94">
      <c r="B13" s="12" t="s">
        <v>99</v>
      </c>
      <c r="C13" s="6"/>
      <c r="D13" s="6">
        <f>(D6*'[1]Assumption Summary'!$C$8)/100000</f>
        <v>0.5</v>
      </c>
      <c r="E13" s="6">
        <f>(E6*'[1]Assumption Summary'!$C$8)/100000</f>
        <v>1</v>
      </c>
      <c r="F13" s="6">
        <f>(F6*'[1]Assumption Summary'!$C$8)/100000</f>
        <v>2</v>
      </c>
      <c r="G13" s="6">
        <f>(G6*'[1]Assumption Summary'!$C$8)/100000</f>
        <v>3</v>
      </c>
      <c r="H13" s="6">
        <f>(H6*'[1]Assumption Summary'!$C$8)/100000</f>
        <v>4</v>
      </c>
      <c r="I13" s="6">
        <f>(I6*'[1]Assumption Summary'!$C$8)/100000</f>
        <v>5</v>
      </c>
      <c r="J13" s="6">
        <f>(J6*'[1]Assumption Summary'!$C$8)/100000</f>
        <v>6</v>
      </c>
      <c r="K13" s="6">
        <f>(K6*'[1]Assumption Summary'!$C$8)/100000</f>
        <v>7</v>
      </c>
      <c r="L13" s="6">
        <f>(L6*'[1]Assumption Summary'!$C$8)/100000</f>
        <v>8</v>
      </c>
      <c r="M13" s="6">
        <f>(M6*'[1]Assumption Summary'!$C$8)/100000</f>
        <v>8.5</v>
      </c>
      <c r="N13" s="6">
        <f>(N6*'[1]Assumption Summary'!$C$8)/100000</f>
        <v>9</v>
      </c>
      <c r="O13" s="13">
        <f>SUM(C13:N13)</f>
        <v>54</v>
      </c>
      <c r="P13" s="13">
        <f>(P6*'[1]Assumption Summary'!$C$8)/100000</f>
        <v>9.5</v>
      </c>
      <c r="Q13" s="13">
        <f>(Q6*'[1]Assumption Summary'!$C$8)/100000</f>
        <v>10</v>
      </c>
      <c r="R13" s="13">
        <f>(R6*'[1]Assumption Summary'!$C$8)/100000</f>
        <v>10.5</v>
      </c>
      <c r="S13" s="13">
        <f>(S6*'[1]Assumption Summary'!$C$8)/100000</f>
        <v>11</v>
      </c>
      <c r="T13" s="13">
        <f>(T6*'[1]Assumption Summary'!$C$8)/100000</f>
        <v>11.5</v>
      </c>
      <c r="U13" s="13">
        <f>(U6*'[1]Assumption Summary'!$C$8)/100000</f>
        <v>12</v>
      </c>
      <c r="V13" s="13">
        <f>(V6*'[1]Assumption Summary'!$C$8)/100000</f>
        <v>12.5</v>
      </c>
      <c r="W13" s="13">
        <f>(W6*'[1]Assumption Summary'!$C$8)/100000</f>
        <v>13</v>
      </c>
      <c r="X13" s="13">
        <f>(X6*'[1]Assumption Summary'!$C$8)/100000</f>
        <v>13.5</v>
      </c>
      <c r="Y13" s="13">
        <f>(Y6*'[1]Assumption Summary'!$C$8)/100000</f>
        <v>14</v>
      </c>
      <c r="Z13" s="13">
        <f>(Z6*'[1]Assumption Summary'!$C$8)/100000</f>
        <v>14.5</v>
      </c>
      <c r="AA13" s="13">
        <f>(AA6*'[1]Assumption Summary'!$C$8)/100000</f>
        <v>15</v>
      </c>
      <c r="AB13" s="13">
        <f>SUM(P13:AA13)</f>
        <v>147</v>
      </c>
      <c r="AC13" s="13">
        <f>(AC6*'[1]Assumption Summary'!$C$8)/100000</f>
        <v>15</v>
      </c>
      <c r="AD13" s="13">
        <f>(AD6*'[1]Assumption Summary'!$C$8)/100000</f>
        <v>15</v>
      </c>
      <c r="AE13" s="13">
        <f>(AE6*'[1]Assumption Summary'!$C$8)/100000</f>
        <v>15</v>
      </c>
      <c r="AF13" s="13">
        <f>(AF6*'[1]Assumption Summary'!$C$8)/100000</f>
        <v>15</v>
      </c>
      <c r="AG13" s="13">
        <f>(AG6*'[1]Assumption Summary'!$C$8)/100000</f>
        <v>15</v>
      </c>
      <c r="AH13" s="13">
        <f>(AH6*'[1]Assumption Summary'!$C$8)/100000</f>
        <v>15</v>
      </c>
      <c r="AI13" s="13">
        <f>(AI6*'[1]Assumption Summary'!$C$8)/100000</f>
        <v>15</v>
      </c>
      <c r="AJ13" s="13">
        <f>(AJ6*'[1]Assumption Summary'!$C$8)/100000</f>
        <v>15</v>
      </c>
      <c r="AK13" s="13">
        <f>(AK6*'[1]Assumption Summary'!$C$8)/100000</f>
        <v>15</v>
      </c>
      <c r="AL13" s="13">
        <f>(AL6*'[1]Assumption Summary'!$C$8)/100000</f>
        <v>15</v>
      </c>
      <c r="AM13" s="13">
        <f>(AM6*'[1]Assumption Summary'!$C$8)/100000</f>
        <v>15</v>
      </c>
      <c r="AN13" s="13">
        <f>(AN6*'[1]Assumption Summary'!$C$8)/100000</f>
        <v>15</v>
      </c>
      <c r="AO13" s="13">
        <f>SUM(AC13:AN13)</f>
        <v>180</v>
      </c>
      <c r="AP13" s="13">
        <f>(AP6*'[1]Assumption Summary'!$C$8)/100000</f>
        <v>15</v>
      </c>
      <c r="AQ13" s="13">
        <f>(AQ6*'[1]Assumption Summary'!$C$8)/100000</f>
        <v>15</v>
      </c>
      <c r="AR13" s="13">
        <f>(AR6*'[1]Assumption Summary'!$C$8)/100000</f>
        <v>15</v>
      </c>
      <c r="AS13" s="13">
        <f>(AS6*'[1]Assumption Summary'!$C$8)/100000</f>
        <v>15</v>
      </c>
      <c r="AT13" s="13">
        <f>(AT6*'[1]Assumption Summary'!$C$8)/100000</f>
        <v>15</v>
      </c>
      <c r="AU13" s="13">
        <f>(AU6*'[1]Assumption Summary'!$C$8)/100000</f>
        <v>15</v>
      </c>
      <c r="AV13" s="13">
        <f>(AV6*'[1]Assumption Summary'!$C$8)/100000</f>
        <v>15</v>
      </c>
      <c r="AW13" s="13">
        <f>(AW6*'[1]Assumption Summary'!$C$8)/100000</f>
        <v>15</v>
      </c>
      <c r="AX13" s="13">
        <f>(AX6*'[1]Assumption Summary'!$C$8)/100000</f>
        <v>15</v>
      </c>
      <c r="AY13" s="13">
        <f>(AY6*'[1]Assumption Summary'!$C$8)/100000</f>
        <v>15</v>
      </c>
      <c r="AZ13" s="13">
        <f>(AZ6*'[1]Assumption Summary'!$C$8)/100000</f>
        <v>15</v>
      </c>
      <c r="BA13" s="13">
        <f>(BA6*'[1]Assumption Summary'!$C$8)/100000</f>
        <v>15</v>
      </c>
      <c r="BB13" s="13">
        <f>SUM(AP13:BA13)</f>
        <v>180</v>
      </c>
      <c r="BC13" s="13">
        <f>(BC6*'[1]Assumption Summary'!$C$8)/100000</f>
        <v>15</v>
      </c>
      <c r="BD13" s="13">
        <f>(BD6*'[1]Assumption Summary'!$C$8)/100000</f>
        <v>15</v>
      </c>
      <c r="BE13" s="13">
        <f>(BE6*'[1]Assumption Summary'!$C$8)/100000</f>
        <v>15</v>
      </c>
      <c r="BF13" s="13">
        <f>(BF6*'[1]Assumption Summary'!$C$8)/100000</f>
        <v>15</v>
      </c>
      <c r="BG13" s="13">
        <f>(BG6*'[1]Assumption Summary'!$C$8)/100000</f>
        <v>15</v>
      </c>
      <c r="BH13" s="13">
        <f>(BH6*'[1]Assumption Summary'!$C$8)/100000</f>
        <v>15</v>
      </c>
      <c r="BI13" s="13">
        <f>(BI6*'[1]Assumption Summary'!$C$8)/100000</f>
        <v>15</v>
      </c>
      <c r="BJ13" s="13">
        <f>(BJ6*'[1]Assumption Summary'!$C$8)/100000</f>
        <v>15</v>
      </c>
      <c r="BK13" s="13">
        <f>(BK6*'[1]Assumption Summary'!$C$8)/100000</f>
        <v>15</v>
      </c>
      <c r="BL13" s="13">
        <f>(BL6*'[1]Assumption Summary'!$C$8)/100000</f>
        <v>15</v>
      </c>
      <c r="BM13" s="13">
        <f>(BM6*'[1]Assumption Summary'!$C$8)/100000</f>
        <v>15</v>
      </c>
      <c r="BN13" s="13">
        <f>(BN6*'[1]Assumption Summary'!$C$8)/100000</f>
        <v>15</v>
      </c>
      <c r="BO13" s="13">
        <f>SUM(BC13:BN13)</f>
        <v>180</v>
      </c>
      <c r="BP13" s="13">
        <f>(BP6*'[1]Assumption Summary'!$C$8)/100000</f>
        <v>15</v>
      </c>
      <c r="BQ13" s="13">
        <f>(BQ6*'[1]Assumption Summary'!$C$8)/100000</f>
        <v>15</v>
      </c>
      <c r="BR13" s="13">
        <f>(BR6*'[1]Assumption Summary'!$C$8)/100000</f>
        <v>15</v>
      </c>
      <c r="BS13" s="13">
        <f>(BS6*'[1]Assumption Summary'!$C$8)/100000</f>
        <v>15</v>
      </c>
      <c r="BT13" s="13">
        <f>(BT6*'[1]Assumption Summary'!$C$8)/100000</f>
        <v>15</v>
      </c>
      <c r="BU13" s="13">
        <f>(BU6*'[1]Assumption Summary'!$C$8)/100000</f>
        <v>15</v>
      </c>
      <c r="BV13" s="13">
        <f>(BV6*'[1]Assumption Summary'!$C$8)/100000</f>
        <v>15</v>
      </c>
      <c r="BW13" s="13">
        <f>(BW6*'[1]Assumption Summary'!$C$8)/100000</f>
        <v>15</v>
      </c>
      <c r="BX13" s="13">
        <f>(BX6*'[1]Assumption Summary'!$C$8)/100000</f>
        <v>15</v>
      </c>
      <c r="BY13" s="13">
        <f>(BY6*'[1]Assumption Summary'!$C$8)/100000</f>
        <v>15</v>
      </c>
      <c r="BZ13" s="13">
        <f>(BZ6*'[1]Assumption Summary'!$C$8)/100000</f>
        <v>15</v>
      </c>
      <c r="CA13" s="13">
        <f>(CA6*'[1]Assumption Summary'!$C$8)/100000</f>
        <v>15</v>
      </c>
      <c r="CB13" s="13">
        <f>SUM(BP13:CA13)</f>
        <v>180</v>
      </c>
      <c r="CC13" s="13">
        <f>(CC6*'[1]Assumption Summary'!$C$8)/100000</f>
        <v>15</v>
      </c>
      <c r="CD13" s="13">
        <f>(CD6*'[1]Assumption Summary'!$C$8)/100000</f>
        <v>15</v>
      </c>
      <c r="CE13" s="13">
        <f>(CE6*'[1]Assumption Summary'!$C$8)/100000</f>
        <v>15</v>
      </c>
      <c r="CF13" s="13">
        <f>(CF6*'[1]Assumption Summary'!$C$8)/100000</f>
        <v>15</v>
      </c>
      <c r="CG13" s="13">
        <f>(CG6*'[1]Assumption Summary'!$C$8)/100000</f>
        <v>15</v>
      </c>
      <c r="CH13" s="13">
        <f>(CH6*'[1]Assumption Summary'!$C$8)/100000</f>
        <v>15</v>
      </c>
      <c r="CI13" s="13">
        <f>(CI6*'[1]Assumption Summary'!$C$8)/100000</f>
        <v>15</v>
      </c>
      <c r="CJ13" s="13">
        <f>(CJ6*'[1]Assumption Summary'!$C$8)/100000</f>
        <v>15</v>
      </c>
      <c r="CK13" s="13">
        <f>(CK6*'[1]Assumption Summary'!$C$8)/100000</f>
        <v>15</v>
      </c>
      <c r="CL13" s="13">
        <f>(CL6*'[1]Assumption Summary'!$C$8)/100000</f>
        <v>15</v>
      </c>
      <c r="CM13" s="13">
        <f>(CM6*'[1]Assumption Summary'!$C$8)/100000</f>
        <v>15</v>
      </c>
      <c r="CN13" s="13">
        <f>(CN6*'[1]Assumption Summary'!$C$8)/100000</f>
        <v>15</v>
      </c>
      <c r="CO13" s="13">
        <f>SUM(CC13:CN13)</f>
        <v>180</v>
      </c>
    </row>
    <row r="14" spans="2:94">
      <c r="B14" s="7" t="s">
        <v>100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>
        <f>(CN6*'[1]Assumption Summary'!C10)/100000</f>
        <v>4.5</v>
      </c>
      <c r="CO14" s="6">
        <f>SUM(CC14:CN14)</f>
        <v>4.5</v>
      </c>
    </row>
    <row r="15" spans="2:94" s="11" customFormat="1" ht="18.75">
      <c r="B15" s="15" t="s">
        <v>101</v>
      </c>
      <c r="C15" s="9">
        <f>SUM(C16:C20)</f>
        <v>3.64</v>
      </c>
      <c r="D15" s="9">
        <f t="shared" ref="D15:BO15" si="14">SUM(D16:D20)</f>
        <v>5.34</v>
      </c>
      <c r="E15" s="9">
        <f t="shared" si="14"/>
        <v>10.68</v>
      </c>
      <c r="F15" s="9">
        <f t="shared" si="14"/>
        <v>14.08</v>
      </c>
      <c r="G15" s="9">
        <f t="shared" si="14"/>
        <v>17.48</v>
      </c>
      <c r="H15" s="9">
        <f t="shared" si="14"/>
        <v>20.88</v>
      </c>
      <c r="I15" s="9">
        <f t="shared" si="14"/>
        <v>24.28</v>
      </c>
      <c r="J15" s="9">
        <f t="shared" si="14"/>
        <v>27.68</v>
      </c>
      <c r="K15" s="9">
        <f t="shared" si="14"/>
        <v>31.080000000000002</v>
      </c>
      <c r="L15" s="9">
        <f t="shared" si="14"/>
        <v>30.84</v>
      </c>
      <c r="M15" s="9">
        <f t="shared" si="14"/>
        <v>32.54</v>
      </c>
      <c r="N15" s="9">
        <f t="shared" si="14"/>
        <v>34.239999999999995</v>
      </c>
      <c r="O15" s="9">
        <f>SUM(O16:O20)</f>
        <v>252.76</v>
      </c>
      <c r="P15" s="9">
        <f t="shared" si="14"/>
        <v>55.118000000000002</v>
      </c>
      <c r="Q15" s="9">
        <f t="shared" si="14"/>
        <v>38.880000000000003</v>
      </c>
      <c r="R15" s="9">
        <f t="shared" si="14"/>
        <v>40.641999999999996</v>
      </c>
      <c r="S15" s="9">
        <f t="shared" si="14"/>
        <v>42.404000000000003</v>
      </c>
      <c r="T15" s="9">
        <f t="shared" si="14"/>
        <v>44.165999999999997</v>
      </c>
      <c r="U15" s="9">
        <f t="shared" si="14"/>
        <v>45.927999999999997</v>
      </c>
      <c r="V15" s="9">
        <f t="shared" si="14"/>
        <v>47.69</v>
      </c>
      <c r="W15" s="9">
        <f t="shared" si="14"/>
        <v>49.451999999999998</v>
      </c>
      <c r="X15" s="9">
        <f t="shared" si="14"/>
        <v>51.213999999999999</v>
      </c>
      <c r="Y15" s="9">
        <f t="shared" si="14"/>
        <v>52.976000000000006</v>
      </c>
      <c r="Z15" s="9">
        <f t="shared" si="14"/>
        <v>54.738</v>
      </c>
      <c r="AA15" s="9">
        <f t="shared" si="14"/>
        <v>54.66</v>
      </c>
      <c r="AB15" s="9">
        <f t="shared" si="14"/>
        <v>577.86800000000005</v>
      </c>
      <c r="AC15" s="9">
        <f t="shared" si="14"/>
        <v>86.594399999999993</v>
      </c>
      <c r="AD15" s="9">
        <f t="shared" si="14"/>
        <v>56.594399999999993</v>
      </c>
      <c r="AE15" s="9">
        <f t="shared" si="14"/>
        <v>56.594399999999993</v>
      </c>
      <c r="AF15" s="9">
        <f t="shared" si="14"/>
        <v>56.594399999999993</v>
      </c>
      <c r="AG15" s="9">
        <f t="shared" si="14"/>
        <v>56.594399999999993</v>
      </c>
      <c r="AH15" s="9">
        <f t="shared" si="14"/>
        <v>56.594399999999993</v>
      </c>
      <c r="AI15" s="9">
        <f t="shared" si="14"/>
        <v>56.594399999999993</v>
      </c>
      <c r="AJ15" s="9">
        <f t="shared" si="14"/>
        <v>56.594399999999993</v>
      </c>
      <c r="AK15" s="9">
        <f t="shared" si="14"/>
        <v>56.594399999999993</v>
      </c>
      <c r="AL15" s="9">
        <f t="shared" si="14"/>
        <v>56.594399999999993</v>
      </c>
      <c r="AM15" s="9">
        <f t="shared" si="14"/>
        <v>56.594399999999993</v>
      </c>
      <c r="AN15" s="9">
        <f t="shared" si="14"/>
        <v>56.594399999999993</v>
      </c>
      <c r="AO15" s="9">
        <f t="shared" si="14"/>
        <v>709.13279999999997</v>
      </c>
      <c r="AP15" s="9">
        <f t="shared" si="14"/>
        <v>88.606176000000005</v>
      </c>
      <c r="AQ15" s="9">
        <f t="shared" si="14"/>
        <v>58.606175999999998</v>
      </c>
      <c r="AR15" s="9">
        <f t="shared" si="14"/>
        <v>58.606175999999998</v>
      </c>
      <c r="AS15" s="9">
        <f t="shared" si="14"/>
        <v>58.606175999999998</v>
      </c>
      <c r="AT15" s="9">
        <f t="shared" si="14"/>
        <v>58.606175999999998</v>
      </c>
      <c r="AU15" s="9">
        <f t="shared" si="14"/>
        <v>58.606175999999998</v>
      </c>
      <c r="AV15" s="9">
        <f t="shared" si="14"/>
        <v>58.606175999999998</v>
      </c>
      <c r="AW15" s="9">
        <f t="shared" si="14"/>
        <v>58.606175999999998</v>
      </c>
      <c r="AX15" s="9">
        <f t="shared" si="14"/>
        <v>58.606175999999998</v>
      </c>
      <c r="AY15" s="9">
        <f t="shared" si="14"/>
        <v>58.606175999999998</v>
      </c>
      <c r="AZ15" s="9">
        <f t="shared" si="14"/>
        <v>58.606175999999998</v>
      </c>
      <c r="BA15" s="9">
        <f t="shared" si="14"/>
        <v>58.606175999999998</v>
      </c>
      <c r="BB15" s="9">
        <f t="shared" si="14"/>
        <v>733.27411200000017</v>
      </c>
      <c r="BC15" s="9">
        <f t="shared" si="14"/>
        <v>63.098423039999993</v>
      </c>
      <c r="BD15" s="9">
        <f t="shared" si="14"/>
        <v>60.698423039999994</v>
      </c>
      <c r="BE15" s="9">
        <f t="shared" si="14"/>
        <v>60.698423039999994</v>
      </c>
      <c r="BF15" s="9">
        <f t="shared" si="14"/>
        <v>60.698423039999994</v>
      </c>
      <c r="BG15" s="9">
        <f t="shared" si="14"/>
        <v>60.698423039999994</v>
      </c>
      <c r="BH15" s="9">
        <f t="shared" si="14"/>
        <v>60.698423039999994</v>
      </c>
      <c r="BI15" s="9">
        <f t="shared" si="14"/>
        <v>60.698423039999994</v>
      </c>
      <c r="BJ15" s="9">
        <f t="shared" si="14"/>
        <v>60.698423039999994</v>
      </c>
      <c r="BK15" s="9">
        <f t="shared" si="14"/>
        <v>60.698423039999994</v>
      </c>
      <c r="BL15" s="9">
        <f t="shared" si="14"/>
        <v>60.698423039999994</v>
      </c>
      <c r="BM15" s="9">
        <f t="shared" si="14"/>
        <v>60.698423039999994</v>
      </c>
      <c r="BN15" s="9">
        <f t="shared" si="14"/>
        <v>60.698423039999994</v>
      </c>
      <c r="BO15" s="9">
        <f t="shared" si="14"/>
        <v>730.78107648000002</v>
      </c>
      <c r="BP15" s="9">
        <f t="shared" ref="BP15:CO15" si="15">SUM(BP16:BP20)</f>
        <v>65.274359961599998</v>
      </c>
      <c r="BQ15" s="9">
        <f t="shared" si="15"/>
        <v>62.874359961599993</v>
      </c>
      <c r="BR15" s="9">
        <f t="shared" si="15"/>
        <v>62.874359961599993</v>
      </c>
      <c r="BS15" s="9">
        <f t="shared" si="15"/>
        <v>62.874359961599993</v>
      </c>
      <c r="BT15" s="9">
        <f t="shared" si="15"/>
        <v>62.874359961599993</v>
      </c>
      <c r="BU15" s="9">
        <f t="shared" si="15"/>
        <v>62.874359961599993</v>
      </c>
      <c r="BV15" s="9">
        <f t="shared" si="15"/>
        <v>62.874359961599993</v>
      </c>
      <c r="BW15" s="9">
        <f t="shared" si="15"/>
        <v>62.874359961599993</v>
      </c>
      <c r="BX15" s="9">
        <f t="shared" si="15"/>
        <v>62.874359961599993</v>
      </c>
      <c r="BY15" s="9">
        <f t="shared" si="15"/>
        <v>62.874359961599993</v>
      </c>
      <c r="BZ15" s="9">
        <f t="shared" si="15"/>
        <v>62.874359961599993</v>
      </c>
      <c r="CA15" s="9">
        <f t="shared" si="15"/>
        <v>62.874359961599993</v>
      </c>
      <c r="CB15" s="9">
        <f t="shared" si="15"/>
        <v>756.8923195392</v>
      </c>
      <c r="CC15" s="9">
        <f t="shared" si="15"/>
        <v>67.537334360064008</v>
      </c>
      <c r="CD15" s="9">
        <f t="shared" si="15"/>
        <v>65.137334360064003</v>
      </c>
      <c r="CE15" s="9">
        <f t="shared" si="15"/>
        <v>65.137334360064003</v>
      </c>
      <c r="CF15" s="9">
        <f t="shared" si="15"/>
        <v>65.137334360064003</v>
      </c>
      <c r="CG15" s="9">
        <f t="shared" si="15"/>
        <v>65.137334360064003</v>
      </c>
      <c r="CH15" s="9">
        <f t="shared" si="15"/>
        <v>65.137334360064003</v>
      </c>
      <c r="CI15" s="9">
        <f t="shared" si="15"/>
        <v>65.137334360064003</v>
      </c>
      <c r="CJ15" s="9">
        <f t="shared" si="15"/>
        <v>65.137334360064003</v>
      </c>
      <c r="CK15" s="9">
        <f t="shared" si="15"/>
        <v>65.137334360064003</v>
      </c>
      <c r="CL15" s="9">
        <f t="shared" si="15"/>
        <v>65.137334360064003</v>
      </c>
      <c r="CM15" s="9">
        <f t="shared" si="15"/>
        <v>65.137334360064003</v>
      </c>
      <c r="CN15" s="9">
        <f t="shared" si="15"/>
        <v>65.137334360064003</v>
      </c>
      <c r="CO15" s="9">
        <f t="shared" si="15"/>
        <v>784.04801232076818</v>
      </c>
      <c r="CP15" s="10">
        <f>CO15+CB15+BO15+BB15+AO15+AB15+O15</f>
        <v>4544.7563203399686</v>
      </c>
    </row>
    <row r="16" spans="2:94">
      <c r="B16" s="14" t="s">
        <v>102</v>
      </c>
      <c r="C16" s="6"/>
      <c r="D16" s="6">
        <f>(D6*'[1]Assumption Summary'!$C$12)/100000</f>
        <v>0.15</v>
      </c>
      <c r="E16" s="6">
        <f>(E6*'[1]Assumption Summary'!$C$12)/100000</f>
        <v>0.3</v>
      </c>
      <c r="F16" s="6">
        <f>(F6*'[1]Assumption Summary'!$C$12)/100000</f>
        <v>0.6</v>
      </c>
      <c r="G16" s="6">
        <f>(G6*'[1]Assumption Summary'!$C$12)/100000</f>
        <v>0.9</v>
      </c>
      <c r="H16" s="6">
        <f>(H6*'[1]Assumption Summary'!$C$12)/100000</f>
        <v>1.2</v>
      </c>
      <c r="I16" s="6">
        <f>(I6*'[1]Assumption Summary'!$C$12)/100000</f>
        <v>1.5</v>
      </c>
      <c r="J16" s="6">
        <f>(J6*'[1]Assumption Summary'!$C$12)/100000</f>
        <v>1.8</v>
      </c>
      <c r="K16" s="6">
        <f>(K6*'[1]Assumption Summary'!$C$12)/100000</f>
        <v>2.1</v>
      </c>
      <c r="L16" s="6">
        <f>(L6*'[1]Assumption Summary'!$C$12)/100000</f>
        <v>2.4</v>
      </c>
      <c r="M16" s="6">
        <f>(M6*'[1]Assumption Summary'!$C$12)/100000</f>
        <v>2.5499999999999998</v>
      </c>
      <c r="N16" s="6">
        <f>(N6*'[1]Assumption Summary'!$C$12)/100000</f>
        <v>2.7</v>
      </c>
      <c r="O16" s="6">
        <f>SUM(C16:N16)</f>
        <v>16.2</v>
      </c>
      <c r="P16" s="6">
        <f>(P6*'[1]Assumption Summary'!$C$12)/100000</f>
        <v>2.85</v>
      </c>
      <c r="Q16" s="6">
        <f>(Q6*'[1]Assumption Summary'!$C$12)/100000</f>
        <v>3</v>
      </c>
      <c r="R16" s="6">
        <f>(R6*'[1]Assumption Summary'!$C$12)/100000</f>
        <v>3.15</v>
      </c>
      <c r="S16" s="6">
        <f>(S6*'[1]Assumption Summary'!$C$12)/100000</f>
        <v>3.3</v>
      </c>
      <c r="T16" s="6">
        <f>(T6*'[1]Assumption Summary'!$C$12)/100000</f>
        <v>3.45</v>
      </c>
      <c r="U16" s="6">
        <f>(U6*'[1]Assumption Summary'!$C$12)/100000</f>
        <v>3.6</v>
      </c>
      <c r="V16" s="6">
        <f>(V6*'[1]Assumption Summary'!$C$12)/100000</f>
        <v>3.75</v>
      </c>
      <c r="W16" s="6">
        <f>(W6*'[1]Assumption Summary'!$C$12)/100000</f>
        <v>3.9</v>
      </c>
      <c r="X16" s="6">
        <f>(X6*'[1]Assumption Summary'!$C$12)/100000</f>
        <v>4.05</v>
      </c>
      <c r="Y16" s="6">
        <f>(Y6*'[1]Assumption Summary'!$C$12)/100000</f>
        <v>4.2</v>
      </c>
      <c r="Z16" s="6">
        <f>(Z6*'[1]Assumption Summary'!$C$12)/100000</f>
        <v>4.3499999999999996</v>
      </c>
      <c r="AA16" s="6">
        <f>(AA6*'[1]Assumption Summary'!$C$12)/100000</f>
        <v>4.5</v>
      </c>
      <c r="AB16" s="6">
        <f>SUM(P16:AA16)</f>
        <v>44.1</v>
      </c>
      <c r="AC16" s="6">
        <f>(AC6*'[1]Assumption Summary'!$C$12)/100000</f>
        <v>4.5</v>
      </c>
      <c r="AD16" s="6">
        <f>(AD6*'[1]Assumption Summary'!$C$12)/100000</f>
        <v>4.5</v>
      </c>
      <c r="AE16" s="6">
        <f>(AE6*'[1]Assumption Summary'!$C$12)/100000</f>
        <v>4.5</v>
      </c>
      <c r="AF16" s="6">
        <f>(AF6*'[1]Assumption Summary'!$C$12)/100000</f>
        <v>4.5</v>
      </c>
      <c r="AG16" s="6">
        <f>(AG6*'[1]Assumption Summary'!$C$12)/100000</f>
        <v>4.5</v>
      </c>
      <c r="AH16" s="6">
        <f>(AH6*'[1]Assumption Summary'!$C$12)/100000</f>
        <v>4.5</v>
      </c>
      <c r="AI16" s="6">
        <f>(AI6*'[1]Assumption Summary'!$C$12)/100000</f>
        <v>4.5</v>
      </c>
      <c r="AJ16" s="6">
        <f>(AJ6*'[1]Assumption Summary'!$C$12)/100000</f>
        <v>4.5</v>
      </c>
      <c r="AK16" s="6">
        <f>(AK6*'[1]Assumption Summary'!$C$12)/100000</f>
        <v>4.5</v>
      </c>
      <c r="AL16" s="6">
        <f>(AL6*'[1]Assumption Summary'!$C$12)/100000</f>
        <v>4.5</v>
      </c>
      <c r="AM16" s="6">
        <f>(AM6*'[1]Assumption Summary'!$C$12)/100000</f>
        <v>4.5</v>
      </c>
      <c r="AN16" s="6">
        <f>(AN6*'[1]Assumption Summary'!$C$12)/100000</f>
        <v>4.5</v>
      </c>
      <c r="AO16" s="6">
        <f>SUM(AC16:AN16)</f>
        <v>54</v>
      </c>
      <c r="AP16" s="6">
        <f>(AP6*'[1]Assumption Summary'!$C$12)/100000</f>
        <v>4.5</v>
      </c>
      <c r="AQ16" s="6">
        <f>(AQ6*'[1]Assumption Summary'!$C$12)/100000</f>
        <v>4.5</v>
      </c>
      <c r="AR16" s="6">
        <f>(AR6*'[1]Assumption Summary'!$C$12)/100000</f>
        <v>4.5</v>
      </c>
      <c r="AS16" s="6">
        <f>(AS6*'[1]Assumption Summary'!$C$12)/100000</f>
        <v>4.5</v>
      </c>
      <c r="AT16" s="6">
        <f>(AT6*'[1]Assumption Summary'!$C$12)/100000</f>
        <v>4.5</v>
      </c>
      <c r="AU16" s="6">
        <f>(AU6*'[1]Assumption Summary'!$C$12)/100000</f>
        <v>4.5</v>
      </c>
      <c r="AV16" s="6">
        <f>(AV6*'[1]Assumption Summary'!$C$12)/100000</f>
        <v>4.5</v>
      </c>
      <c r="AW16" s="6">
        <f>(AW6*'[1]Assumption Summary'!$C$12)/100000</f>
        <v>4.5</v>
      </c>
      <c r="AX16" s="6">
        <f>(AX6*'[1]Assumption Summary'!$C$12)/100000</f>
        <v>4.5</v>
      </c>
      <c r="AY16" s="6">
        <f>(AY6*'[1]Assumption Summary'!$C$12)/100000</f>
        <v>4.5</v>
      </c>
      <c r="AZ16" s="6">
        <f>(AZ6*'[1]Assumption Summary'!$C$12)/100000</f>
        <v>4.5</v>
      </c>
      <c r="BA16" s="6">
        <f>(BA6*'[1]Assumption Summary'!$C$12)/100000</f>
        <v>4.5</v>
      </c>
      <c r="BB16" s="6">
        <f>SUM(AP16:BA16)</f>
        <v>54</v>
      </c>
      <c r="BC16" s="6">
        <f>(BC6*'[1]Assumption Summary'!$C$12)/100000</f>
        <v>4.5</v>
      </c>
      <c r="BD16" s="6">
        <f>(BD6*'[1]Assumption Summary'!$C$12)/100000</f>
        <v>4.5</v>
      </c>
      <c r="BE16" s="6">
        <f>(BE6*'[1]Assumption Summary'!$C$12)/100000</f>
        <v>4.5</v>
      </c>
      <c r="BF16" s="6">
        <f>(BF6*'[1]Assumption Summary'!$C$12)/100000</f>
        <v>4.5</v>
      </c>
      <c r="BG16" s="6">
        <f>(BG6*'[1]Assumption Summary'!$C$12)/100000</f>
        <v>4.5</v>
      </c>
      <c r="BH16" s="6">
        <f>(BH6*'[1]Assumption Summary'!$C$12)/100000</f>
        <v>4.5</v>
      </c>
      <c r="BI16" s="6">
        <f>(BI6*'[1]Assumption Summary'!$C$12)/100000</f>
        <v>4.5</v>
      </c>
      <c r="BJ16" s="6">
        <f>(BJ6*'[1]Assumption Summary'!$C$12)/100000</f>
        <v>4.5</v>
      </c>
      <c r="BK16" s="6">
        <f>(BK6*'[1]Assumption Summary'!$C$12)/100000</f>
        <v>4.5</v>
      </c>
      <c r="BL16" s="6">
        <f>(BL6*'[1]Assumption Summary'!$C$12)/100000</f>
        <v>4.5</v>
      </c>
      <c r="BM16" s="6">
        <f>(BM6*'[1]Assumption Summary'!$C$12)/100000</f>
        <v>4.5</v>
      </c>
      <c r="BN16" s="6">
        <f>(BN6*'[1]Assumption Summary'!$C$12)/100000</f>
        <v>4.5</v>
      </c>
      <c r="BO16" s="6">
        <f>SUM(BC16:BN16)</f>
        <v>54</v>
      </c>
      <c r="BP16" s="6">
        <f>(BP6*'[1]Assumption Summary'!$C$12)/100000</f>
        <v>4.5</v>
      </c>
      <c r="BQ16" s="6">
        <f>(BQ6*'[1]Assumption Summary'!$C$12)/100000</f>
        <v>4.5</v>
      </c>
      <c r="BR16" s="6">
        <f>(BR6*'[1]Assumption Summary'!$C$12)/100000</f>
        <v>4.5</v>
      </c>
      <c r="BS16" s="6">
        <f>(BS6*'[1]Assumption Summary'!$C$12)/100000</f>
        <v>4.5</v>
      </c>
      <c r="BT16" s="6">
        <f>(BT6*'[1]Assumption Summary'!$C$12)/100000</f>
        <v>4.5</v>
      </c>
      <c r="BU16" s="6">
        <f>(BU6*'[1]Assumption Summary'!$C$12)/100000</f>
        <v>4.5</v>
      </c>
      <c r="BV16" s="6">
        <f>(BV6*'[1]Assumption Summary'!$C$12)/100000</f>
        <v>4.5</v>
      </c>
      <c r="BW16" s="6">
        <f>(BW6*'[1]Assumption Summary'!$C$12)/100000</f>
        <v>4.5</v>
      </c>
      <c r="BX16" s="6">
        <f>(BX6*'[1]Assumption Summary'!$C$12)/100000</f>
        <v>4.5</v>
      </c>
      <c r="BY16" s="6">
        <f>(BY6*'[1]Assumption Summary'!$C$12)/100000</f>
        <v>4.5</v>
      </c>
      <c r="BZ16" s="6">
        <f>(BZ6*'[1]Assumption Summary'!$C$12)/100000</f>
        <v>4.5</v>
      </c>
      <c r="CA16" s="6">
        <f>(CA6*'[1]Assumption Summary'!$C$12)/100000</f>
        <v>4.5</v>
      </c>
      <c r="CB16" s="6">
        <f>SUM(BP16:CA16)</f>
        <v>54</v>
      </c>
      <c r="CC16" s="6">
        <f>(CC6*'[1]Assumption Summary'!$C$12)/100000</f>
        <v>4.5</v>
      </c>
      <c r="CD16" s="6">
        <f>(CD6*'[1]Assumption Summary'!$C$12)/100000</f>
        <v>4.5</v>
      </c>
      <c r="CE16" s="6">
        <f>(CE6*'[1]Assumption Summary'!$C$12)/100000</f>
        <v>4.5</v>
      </c>
      <c r="CF16" s="6">
        <f>(CF6*'[1]Assumption Summary'!$C$12)/100000</f>
        <v>4.5</v>
      </c>
      <c r="CG16" s="6">
        <f>(CG6*'[1]Assumption Summary'!$C$12)/100000</f>
        <v>4.5</v>
      </c>
      <c r="CH16" s="6">
        <f>(CH6*'[1]Assumption Summary'!$C$12)/100000</f>
        <v>4.5</v>
      </c>
      <c r="CI16" s="6">
        <f>(CI6*'[1]Assumption Summary'!$C$12)/100000</f>
        <v>4.5</v>
      </c>
      <c r="CJ16" s="6">
        <f>(CJ6*'[1]Assumption Summary'!$C$12)/100000</f>
        <v>4.5</v>
      </c>
      <c r="CK16" s="6">
        <f>(CK6*'[1]Assumption Summary'!$C$12)/100000</f>
        <v>4.5</v>
      </c>
      <c r="CL16" s="6">
        <f>(CL6*'[1]Assumption Summary'!$C$12)/100000</f>
        <v>4.5</v>
      </c>
      <c r="CM16" s="6">
        <f>(CM6*'[1]Assumption Summary'!$C$12)/100000</f>
        <v>4.5</v>
      </c>
      <c r="CN16" s="6">
        <f>(CN6*'[1]Assumption Summary'!$C$12)/100000</f>
        <v>4.5</v>
      </c>
      <c r="CO16" s="6">
        <f>SUM(CC16:CN16)</f>
        <v>54</v>
      </c>
    </row>
    <row r="17" spans="2:95">
      <c r="B17" s="14" t="s">
        <v>103</v>
      </c>
      <c r="C17" s="6"/>
      <c r="D17" s="6">
        <f>(D7*'[1]Assumption Summary'!$C$15)/100000</f>
        <v>1.05</v>
      </c>
      <c r="E17" s="6">
        <f>(E7*'[1]Assumption Summary'!$C$15)/100000</f>
        <v>2.1</v>
      </c>
      <c r="F17" s="6">
        <f>(F7*'[1]Assumption Summary'!$C$15)/100000</f>
        <v>4.2</v>
      </c>
      <c r="G17" s="6">
        <f>(G7*'[1]Assumption Summary'!$C$15)/100000</f>
        <v>6.3</v>
      </c>
      <c r="H17" s="6">
        <f>(H7*'[1]Assumption Summary'!$C$15)/100000</f>
        <v>8.4</v>
      </c>
      <c r="I17" s="6">
        <f>(I7*'[1]Assumption Summary'!$C$15)/100000</f>
        <v>10.5</v>
      </c>
      <c r="J17" s="6">
        <f>(J7*'[1]Assumption Summary'!$C$15)/100000</f>
        <v>12.6</v>
      </c>
      <c r="K17" s="6">
        <f>(K7*'[1]Assumption Summary'!$C$15)/100000</f>
        <v>14.7</v>
      </c>
      <c r="L17" s="6">
        <f>(L7*'[1]Assumption Summary'!$C$15)/100000</f>
        <v>16.8</v>
      </c>
      <c r="M17" s="6">
        <f>(M7*'[1]Assumption Summary'!$C$15)/100000</f>
        <v>17.850000000000001</v>
      </c>
      <c r="N17" s="6">
        <f>(N7*'[1]Assumption Summary'!$C$15)/100000</f>
        <v>18.899999999999999</v>
      </c>
      <c r="O17" s="6">
        <f>SUM(C17:N17)</f>
        <v>113.4</v>
      </c>
      <c r="P17" s="6">
        <f>(P7*'[1]Assumption Summary'!$D$15)/100000</f>
        <v>20.748000000000001</v>
      </c>
      <c r="Q17" s="6">
        <f>(Q7*'[1]Assumption Summary'!$D$15)/100000</f>
        <v>21.84</v>
      </c>
      <c r="R17" s="6">
        <f>(R7*'[1]Assumption Summary'!$D$15)/100000</f>
        <v>22.931999999999999</v>
      </c>
      <c r="S17" s="6">
        <f>(S7*'[1]Assumption Summary'!$D$15)/100000</f>
        <v>24.024000000000001</v>
      </c>
      <c r="T17" s="6">
        <f>(T7*'[1]Assumption Summary'!$D$15)/100000</f>
        <v>25.116</v>
      </c>
      <c r="U17" s="6">
        <f>(U7*'[1]Assumption Summary'!$D$15)/100000</f>
        <v>26.207999999999998</v>
      </c>
      <c r="V17" s="6">
        <f>(V7*'[1]Assumption Summary'!$D$15)/100000</f>
        <v>27.3</v>
      </c>
      <c r="W17" s="6">
        <f>(W7*'[1]Assumption Summary'!$D$15)/100000</f>
        <v>28.391999999999999</v>
      </c>
      <c r="X17" s="6">
        <f>(X7*'[1]Assumption Summary'!$D$15)/100000</f>
        <v>29.484000000000002</v>
      </c>
      <c r="Y17" s="6">
        <f>(Y7*'[1]Assumption Summary'!$D$15)/100000</f>
        <v>30.576000000000001</v>
      </c>
      <c r="Z17" s="6">
        <f>(Z7*'[1]Assumption Summary'!$D$15)/100000</f>
        <v>31.667999999999999</v>
      </c>
      <c r="AA17" s="6">
        <f>(AA7*'[1]Assumption Summary'!$D$15)/100000</f>
        <v>32.76</v>
      </c>
      <c r="AB17" s="6">
        <f>SUM(P17:AA17)</f>
        <v>321.048</v>
      </c>
      <c r="AC17" s="6">
        <f>(AC7*'[1]Assumption Summary'!$E$15)/100000</f>
        <v>34.070399999999999</v>
      </c>
      <c r="AD17" s="6">
        <f>(AD7*'[1]Assumption Summary'!$E$15)/100000</f>
        <v>34.070399999999999</v>
      </c>
      <c r="AE17" s="6">
        <f>(AE7*'[1]Assumption Summary'!$E$15)/100000</f>
        <v>34.070399999999999</v>
      </c>
      <c r="AF17" s="6">
        <f>(AF7*'[1]Assumption Summary'!$E$15)/100000</f>
        <v>34.070399999999999</v>
      </c>
      <c r="AG17" s="6">
        <f>(AG7*'[1]Assumption Summary'!$E$15)/100000</f>
        <v>34.070399999999999</v>
      </c>
      <c r="AH17" s="6">
        <f>(AH7*'[1]Assumption Summary'!$E$15)/100000</f>
        <v>34.070399999999999</v>
      </c>
      <c r="AI17" s="6">
        <f>(AI7*'[1]Assumption Summary'!$E$15)/100000</f>
        <v>34.070399999999999</v>
      </c>
      <c r="AJ17" s="6">
        <f>(AJ7*'[1]Assumption Summary'!$E$15)/100000</f>
        <v>34.070399999999999</v>
      </c>
      <c r="AK17" s="6">
        <f>(AK7*'[1]Assumption Summary'!$E$15)/100000</f>
        <v>34.070399999999999</v>
      </c>
      <c r="AL17" s="6">
        <f>(AL7*'[1]Assumption Summary'!$E$15)/100000</f>
        <v>34.070399999999999</v>
      </c>
      <c r="AM17" s="6">
        <f>(AM7*'[1]Assumption Summary'!$E$15)/100000</f>
        <v>34.070399999999999</v>
      </c>
      <c r="AN17" s="6">
        <f>(AN7*'[1]Assumption Summary'!$E$15)/100000</f>
        <v>34.070399999999999</v>
      </c>
      <c r="AO17" s="6">
        <f>SUM(AC17:AN17)</f>
        <v>408.84480000000002</v>
      </c>
      <c r="AP17" s="6">
        <f>(AP7*'[1]Assumption Summary'!$F$15)/100000</f>
        <v>35.433216000000002</v>
      </c>
      <c r="AQ17" s="6">
        <f>(AQ7*'[1]Assumption Summary'!$F$15)/100000</f>
        <v>35.433216000000002</v>
      </c>
      <c r="AR17" s="6">
        <f>(AR7*'[1]Assumption Summary'!$F$15)/100000</f>
        <v>35.433216000000002</v>
      </c>
      <c r="AS17" s="6">
        <f>(AS7*'[1]Assumption Summary'!$F$15)/100000</f>
        <v>35.433216000000002</v>
      </c>
      <c r="AT17" s="6">
        <f>(AT7*'[1]Assumption Summary'!$F$15)/100000</f>
        <v>35.433216000000002</v>
      </c>
      <c r="AU17" s="6">
        <f>(AU7*'[1]Assumption Summary'!$F$15)/100000</f>
        <v>35.433216000000002</v>
      </c>
      <c r="AV17" s="6">
        <f>(AV7*'[1]Assumption Summary'!$F$15)/100000</f>
        <v>35.433216000000002</v>
      </c>
      <c r="AW17" s="6">
        <f>(AW7*'[1]Assumption Summary'!$F$15)/100000</f>
        <v>35.433216000000002</v>
      </c>
      <c r="AX17" s="6">
        <f>(AX7*'[1]Assumption Summary'!$F$15)/100000</f>
        <v>35.433216000000002</v>
      </c>
      <c r="AY17" s="6">
        <f>(AY7*'[1]Assumption Summary'!$F$15)/100000</f>
        <v>35.433216000000002</v>
      </c>
      <c r="AZ17" s="6">
        <f>(AZ7*'[1]Assumption Summary'!$F$15)/100000</f>
        <v>35.433216000000002</v>
      </c>
      <c r="BA17" s="6">
        <f>(BA7*'[1]Assumption Summary'!$F$15)/100000</f>
        <v>35.433216000000002</v>
      </c>
      <c r="BB17" s="6">
        <f>SUM(AP17:BA17)</f>
        <v>425.19859200000013</v>
      </c>
      <c r="BC17" s="6">
        <f>(BC7*'[1]Assumption Summary'!$G$15)/100000</f>
        <v>36.850544639999995</v>
      </c>
      <c r="BD17" s="6">
        <f>(BD7*'[1]Assumption Summary'!$G$15)/100000</f>
        <v>36.850544639999995</v>
      </c>
      <c r="BE17" s="6">
        <f>(BE7*'[1]Assumption Summary'!$G$15)/100000</f>
        <v>36.850544639999995</v>
      </c>
      <c r="BF17" s="6">
        <f>(BF7*'[1]Assumption Summary'!$G$15)/100000</f>
        <v>36.850544639999995</v>
      </c>
      <c r="BG17" s="6">
        <f>(BG7*'[1]Assumption Summary'!$G$15)/100000</f>
        <v>36.850544639999995</v>
      </c>
      <c r="BH17" s="6">
        <f>(BH7*'[1]Assumption Summary'!$G$15)/100000</f>
        <v>36.850544639999995</v>
      </c>
      <c r="BI17" s="6">
        <f>(BI7*'[1]Assumption Summary'!$G$15)/100000</f>
        <v>36.850544639999995</v>
      </c>
      <c r="BJ17" s="6">
        <f>(BJ7*'[1]Assumption Summary'!$G$15)/100000</f>
        <v>36.850544639999995</v>
      </c>
      <c r="BK17" s="6">
        <f>(BK7*'[1]Assumption Summary'!$G$15)/100000</f>
        <v>36.850544639999995</v>
      </c>
      <c r="BL17" s="6">
        <f>(BL7*'[1]Assumption Summary'!$G$15)/100000</f>
        <v>36.850544639999995</v>
      </c>
      <c r="BM17" s="6">
        <f>(BM7*'[1]Assumption Summary'!$G$15)/100000</f>
        <v>36.850544639999995</v>
      </c>
      <c r="BN17" s="6">
        <f>(BN7*'[1]Assumption Summary'!$G$15)/100000</f>
        <v>36.850544639999995</v>
      </c>
      <c r="BO17" s="6">
        <f>SUM(BC17:BN17)</f>
        <v>442.20653568000006</v>
      </c>
      <c r="BP17" s="6">
        <f>(BP7*'[1]Assumption Summary'!$H$15)/100000</f>
        <v>38.324566425600004</v>
      </c>
      <c r="BQ17" s="6">
        <f>(BQ7*'[1]Assumption Summary'!$H$15)/100000</f>
        <v>38.324566425600004</v>
      </c>
      <c r="BR17" s="6">
        <f>(BR7*'[1]Assumption Summary'!$H$15)/100000</f>
        <v>38.324566425600004</v>
      </c>
      <c r="BS17" s="6">
        <f>(BS7*'[1]Assumption Summary'!$H$15)/100000</f>
        <v>38.324566425600004</v>
      </c>
      <c r="BT17" s="6">
        <f>(BT7*'[1]Assumption Summary'!$H$15)/100000</f>
        <v>38.324566425600004</v>
      </c>
      <c r="BU17" s="6">
        <f>(BU7*'[1]Assumption Summary'!$H$15)/100000</f>
        <v>38.324566425600004</v>
      </c>
      <c r="BV17" s="6">
        <f>(BV7*'[1]Assumption Summary'!$H$15)/100000</f>
        <v>38.324566425600004</v>
      </c>
      <c r="BW17" s="6">
        <f>(BW7*'[1]Assumption Summary'!$H$15)/100000</f>
        <v>38.324566425600004</v>
      </c>
      <c r="BX17" s="6">
        <f>(BX7*'[1]Assumption Summary'!$H$15)/100000</f>
        <v>38.324566425600004</v>
      </c>
      <c r="BY17" s="6">
        <f>(BY7*'[1]Assumption Summary'!$H$15)/100000</f>
        <v>38.324566425600004</v>
      </c>
      <c r="BZ17" s="6">
        <f>(BZ7*'[1]Assumption Summary'!$H$15)/100000</f>
        <v>38.324566425600004</v>
      </c>
      <c r="CA17" s="6">
        <f>(CA7*'[1]Assumption Summary'!$H$15)/100000</f>
        <v>38.324566425600004</v>
      </c>
      <c r="CB17" s="6">
        <f>SUM(BP17:CA17)</f>
        <v>459.89479710719996</v>
      </c>
      <c r="CC17" s="6">
        <f>(CC7*'[1]Assumption Summary'!$I$15)/100000</f>
        <v>39.857549082624004</v>
      </c>
      <c r="CD17" s="6">
        <f>(CD7*'[1]Assumption Summary'!$I$15)/100000</f>
        <v>39.857549082624004</v>
      </c>
      <c r="CE17" s="6">
        <f>(CE7*'[1]Assumption Summary'!$I$15)/100000</f>
        <v>39.857549082624004</v>
      </c>
      <c r="CF17" s="6">
        <f>(CF7*'[1]Assumption Summary'!$I$15)/100000</f>
        <v>39.857549082624004</v>
      </c>
      <c r="CG17" s="6">
        <f>(CG7*'[1]Assumption Summary'!$I$15)/100000</f>
        <v>39.857549082624004</v>
      </c>
      <c r="CH17" s="6">
        <f>(CH7*'[1]Assumption Summary'!$I$15)/100000</f>
        <v>39.857549082624004</v>
      </c>
      <c r="CI17" s="6">
        <f>(CI7*'[1]Assumption Summary'!$I$15)/100000</f>
        <v>39.857549082624004</v>
      </c>
      <c r="CJ17" s="6">
        <f>(CJ7*'[1]Assumption Summary'!$I$15)/100000</f>
        <v>39.857549082624004</v>
      </c>
      <c r="CK17" s="6">
        <f>(CK7*'[1]Assumption Summary'!$I$15)/100000</f>
        <v>39.857549082624004</v>
      </c>
      <c r="CL17" s="6">
        <f>(CL7*'[1]Assumption Summary'!$I$15)/100000</f>
        <v>39.857549082624004</v>
      </c>
      <c r="CM17" s="6">
        <f>(CM7*'[1]Assumption Summary'!$I$15)/100000</f>
        <v>39.857549082624004</v>
      </c>
      <c r="CN17" s="6">
        <f>(CN7*'[1]Assumption Summary'!$I$15)/100000</f>
        <v>39.857549082624004</v>
      </c>
      <c r="CO17" s="6">
        <f>SUM(CC17:CN17)</f>
        <v>478.29058899148816</v>
      </c>
    </row>
    <row r="18" spans="2:95">
      <c r="B18" s="14" t="s">
        <v>104</v>
      </c>
      <c r="C18" s="6"/>
      <c r="D18" s="6">
        <f>(D8*'[1]Assumption Summary'!$C$17)/100000</f>
        <v>0.5</v>
      </c>
      <c r="E18" s="6">
        <f>(E8*'[1]Assumption Summary'!$C$17)/100000</f>
        <v>1</v>
      </c>
      <c r="F18" s="6">
        <f>(F8*'[1]Assumption Summary'!$C$17)/100000</f>
        <v>2</v>
      </c>
      <c r="G18" s="6">
        <f>(G8*'[1]Assumption Summary'!$C$17)/100000</f>
        <v>3</v>
      </c>
      <c r="H18" s="6">
        <f>(H8*'[1]Assumption Summary'!$C$17)/100000</f>
        <v>4</v>
      </c>
      <c r="I18" s="6">
        <f>(I8*'[1]Assumption Summary'!$C$17)/100000</f>
        <v>5</v>
      </c>
      <c r="J18" s="6">
        <f>(J8*'[1]Assumption Summary'!$C$17)/100000</f>
        <v>6</v>
      </c>
      <c r="K18" s="6">
        <f>(K8*'[1]Assumption Summary'!$C$17)/100000</f>
        <v>7</v>
      </c>
      <c r="L18" s="6">
        <f>(L8*'[1]Assumption Summary'!$C$17)/100000</f>
        <v>8</v>
      </c>
      <c r="M18" s="6">
        <f>(M8*'[1]Assumption Summary'!$C$17)/100000</f>
        <v>8.5</v>
      </c>
      <c r="N18" s="6">
        <f>(N8*'[1]Assumption Summary'!$C$17)/100000</f>
        <v>9</v>
      </c>
      <c r="O18" s="6">
        <f>SUM(C18:N18)</f>
        <v>54</v>
      </c>
      <c r="P18" s="6">
        <f>(P8*'[1]Assumption Summary'!$D$17)/100000</f>
        <v>9.8800000000000008</v>
      </c>
      <c r="Q18" s="6">
        <f>(Q8*'[1]Assumption Summary'!$D$17)/100000</f>
        <v>10.4</v>
      </c>
      <c r="R18" s="6">
        <f>(R8*'[1]Assumption Summary'!$D$17)/100000</f>
        <v>10.92</v>
      </c>
      <c r="S18" s="6">
        <f>(S8*'[1]Assumption Summary'!$D$17)/100000</f>
        <v>11.44</v>
      </c>
      <c r="T18" s="6">
        <f>(T8*'[1]Assumption Summary'!$D$17)/100000</f>
        <v>11.96</v>
      </c>
      <c r="U18" s="6">
        <f>(U8*'[1]Assumption Summary'!$D$17)/100000</f>
        <v>12.48</v>
      </c>
      <c r="V18" s="6">
        <f>(V8*'[1]Assumption Summary'!$D$17)/100000</f>
        <v>13</v>
      </c>
      <c r="W18" s="6">
        <f>(W8*'[1]Assumption Summary'!$D$17)/100000</f>
        <v>13.52</v>
      </c>
      <c r="X18" s="6">
        <f>(X8*'[1]Assumption Summary'!$D$17)/100000</f>
        <v>14.04</v>
      </c>
      <c r="Y18" s="6">
        <f>(Y8*'[1]Assumption Summary'!$D$17)/100000</f>
        <v>14.56</v>
      </c>
      <c r="Z18" s="6">
        <f>(Z8*'[1]Assumption Summary'!$D$17)/100000</f>
        <v>15.08</v>
      </c>
      <c r="AA18" s="6">
        <f>(AA8*'[1]Assumption Summary'!$D$17)/100000</f>
        <v>15.6</v>
      </c>
      <c r="AB18" s="6">
        <f>SUM(P18:AA18)</f>
        <v>152.88</v>
      </c>
      <c r="AC18" s="6">
        <f>(AC8*'[1]Assumption Summary'!$E$17)/100000</f>
        <v>16.224</v>
      </c>
      <c r="AD18" s="6">
        <f>(AD8*'[1]Assumption Summary'!$E$17)/100000</f>
        <v>16.224</v>
      </c>
      <c r="AE18" s="6">
        <f>(AE8*'[1]Assumption Summary'!$E$17)/100000</f>
        <v>16.224</v>
      </c>
      <c r="AF18" s="6">
        <f>(AF8*'[1]Assumption Summary'!$E$17)/100000</f>
        <v>16.224</v>
      </c>
      <c r="AG18" s="6">
        <f>(AG8*'[1]Assumption Summary'!$E$17)/100000</f>
        <v>16.224</v>
      </c>
      <c r="AH18" s="6">
        <f>(AH8*'[1]Assumption Summary'!$E$17)/100000</f>
        <v>16.224</v>
      </c>
      <c r="AI18" s="6">
        <f>(AI8*'[1]Assumption Summary'!$E$17)/100000</f>
        <v>16.224</v>
      </c>
      <c r="AJ18" s="6">
        <f>(AJ8*'[1]Assumption Summary'!$E$17)/100000</f>
        <v>16.224</v>
      </c>
      <c r="AK18" s="6">
        <f>(AK8*'[1]Assumption Summary'!$E$17)/100000</f>
        <v>16.224</v>
      </c>
      <c r="AL18" s="6">
        <f>(AL8*'[1]Assumption Summary'!$E$17)/100000</f>
        <v>16.224</v>
      </c>
      <c r="AM18" s="6">
        <f>(AM8*'[1]Assumption Summary'!$E$17)/100000</f>
        <v>16.224</v>
      </c>
      <c r="AN18" s="6">
        <f>(AN8*'[1]Assumption Summary'!$E$17)/100000</f>
        <v>16.224</v>
      </c>
      <c r="AO18" s="6">
        <f>SUM(AC18:AN18)</f>
        <v>194.68799999999996</v>
      </c>
      <c r="AP18" s="6">
        <f>(AP8*'[1]Assumption Summary'!$F$17)/100000</f>
        <v>16.872959999999999</v>
      </c>
      <c r="AQ18" s="6">
        <f>(AQ8*'[1]Assumption Summary'!$F$17)/100000</f>
        <v>16.872959999999999</v>
      </c>
      <c r="AR18" s="6">
        <f>(AR8*'[1]Assumption Summary'!$F$17)/100000</f>
        <v>16.872959999999999</v>
      </c>
      <c r="AS18" s="6">
        <f>(AS8*'[1]Assumption Summary'!$F$17)/100000</f>
        <v>16.872959999999999</v>
      </c>
      <c r="AT18" s="6">
        <f>(AT8*'[1]Assumption Summary'!$F$17)/100000</f>
        <v>16.872959999999999</v>
      </c>
      <c r="AU18" s="6">
        <f>(AU8*'[1]Assumption Summary'!$F$17)/100000</f>
        <v>16.872959999999999</v>
      </c>
      <c r="AV18" s="6">
        <f>(AV8*'[1]Assumption Summary'!$F$17)/100000</f>
        <v>16.872959999999999</v>
      </c>
      <c r="AW18" s="6">
        <f>(AW8*'[1]Assumption Summary'!$F$17)/100000</f>
        <v>16.872959999999999</v>
      </c>
      <c r="AX18" s="6">
        <f>(AX8*'[1]Assumption Summary'!$F$17)/100000</f>
        <v>16.872959999999999</v>
      </c>
      <c r="AY18" s="6">
        <f>(AY8*'[1]Assumption Summary'!$F$17)/100000</f>
        <v>16.872959999999999</v>
      </c>
      <c r="AZ18" s="6">
        <f>(AZ8*'[1]Assumption Summary'!$F$17)/100000</f>
        <v>16.872959999999999</v>
      </c>
      <c r="BA18" s="6">
        <f>(BA8*'[1]Assumption Summary'!$F$17)/100000</f>
        <v>16.872959999999999</v>
      </c>
      <c r="BB18" s="6">
        <f>SUM(AP18:BA18)</f>
        <v>202.47552000000005</v>
      </c>
      <c r="BC18" s="6">
        <f>(BC8*'[1]Assumption Summary'!$G$17)/100000</f>
        <v>17.547878399999998</v>
      </c>
      <c r="BD18" s="6">
        <f>(BD8*'[1]Assumption Summary'!$G$17)/100000</f>
        <v>17.547878399999998</v>
      </c>
      <c r="BE18" s="6">
        <f>(BE8*'[1]Assumption Summary'!$G$17)/100000</f>
        <v>17.547878399999998</v>
      </c>
      <c r="BF18" s="6">
        <f>(BF8*'[1]Assumption Summary'!$G$17)/100000</f>
        <v>17.547878399999998</v>
      </c>
      <c r="BG18" s="6">
        <f>(BG8*'[1]Assumption Summary'!$G$17)/100000</f>
        <v>17.547878399999998</v>
      </c>
      <c r="BH18" s="6">
        <f>(BH8*'[1]Assumption Summary'!$G$17)/100000</f>
        <v>17.547878399999998</v>
      </c>
      <c r="BI18" s="6">
        <f>(BI8*'[1]Assumption Summary'!$G$17)/100000</f>
        <v>17.547878399999998</v>
      </c>
      <c r="BJ18" s="6">
        <f>(BJ8*'[1]Assumption Summary'!$G$17)/100000</f>
        <v>17.547878399999998</v>
      </c>
      <c r="BK18" s="6">
        <f>(BK8*'[1]Assumption Summary'!$G$17)/100000</f>
        <v>17.547878399999998</v>
      </c>
      <c r="BL18" s="6">
        <f>(BL8*'[1]Assumption Summary'!$G$17)/100000</f>
        <v>17.547878399999998</v>
      </c>
      <c r="BM18" s="6">
        <f>(BM8*'[1]Assumption Summary'!$G$17)/100000</f>
        <v>17.547878399999998</v>
      </c>
      <c r="BN18" s="6">
        <f>(BN8*'[1]Assumption Summary'!$G$17)/100000</f>
        <v>17.547878399999998</v>
      </c>
      <c r="BO18" s="6">
        <f>SUM(BC18:BN18)</f>
        <v>210.57454079999999</v>
      </c>
      <c r="BP18" s="6">
        <f>(BP8*'[1]Assumption Summary'!$H$17)/100000</f>
        <v>18.249793535999995</v>
      </c>
      <c r="BQ18" s="6">
        <f>(BQ8*'[1]Assumption Summary'!$H$17)/100000</f>
        <v>18.249793535999995</v>
      </c>
      <c r="BR18" s="6">
        <f>(BR8*'[1]Assumption Summary'!$H$17)/100000</f>
        <v>18.249793535999995</v>
      </c>
      <c r="BS18" s="6">
        <f>(BS8*'[1]Assumption Summary'!$H$17)/100000</f>
        <v>18.249793535999995</v>
      </c>
      <c r="BT18" s="6">
        <f>(BT8*'[1]Assumption Summary'!$H$17)/100000</f>
        <v>18.249793535999995</v>
      </c>
      <c r="BU18" s="6">
        <f>(BU8*'[1]Assumption Summary'!$H$17)/100000</f>
        <v>18.249793535999995</v>
      </c>
      <c r="BV18" s="6">
        <f>(BV8*'[1]Assumption Summary'!$H$17)/100000</f>
        <v>18.249793535999995</v>
      </c>
      <c r="BW18" s="6">
        <f>(BW8*'[1]Assumption Summary'!$H$17)/100000</f>
        <v>18.249793535999995</v>
      </c>
      <c r="BX18" s="6">
        <f>(BX8*'[1]Assumption Summary'!$H$17)/100000</f>
        <v>18.249793535999995</v>
      </c>
      <c r="BY18" s="6">
        <f>(BY8*'[1]Assumption Summary'!$H$17)/100000</f>
        <v>18.249793535999995</v>
      </c>
      <c r="BZ18" s="6">
        <f>(BZ8*'[1]Assumption Summary'!$H$17)/100000</f>
        <v>18.249793535999995</v>
      </c>
      <c r="CA18" s="6">
        <f>(CA8*'[1]Assumption Summary'!$H$17)/100000</f>
        <v>18.249793535999995</v>
      </c>
      <c r="CB18" s="6">
        <f>SUM(BP18:CA18)</f>
        <v>218.99752243199995</v>
      </c>
      <c r="CC18" s="6">
        <f>(CC8*'[1]Assumption Summary'!$I$17)/100000</f>
        <v>18.979785277439998</v>
      </c>
      <c r="CD18" s="6">
        <f>(CD8*'[1]Assumption Summary'!$I$17)/100000</f>
        <v>18.979785277439998</v>
      </c>
      <c r="CE18" s="6">
        <f>(CE8*'[1]Assumption Summary'!$I$17)/100000</f>
        <v>18.979785277439998</v>
      </c>
      <c r="CF18" s="6">
        <f>(CF8*'[1]Assumption Summary'!$I$17)/100000</f>
        <v>18.979785277439998</v>
      </c>
      <c r="CG18" s="6">
        <f>(CG8*'[1]Assumption Summary'!$I$17)/100000</f>
        <v>18.979785277439998</v>
      </c>
      <c r="CH18" s="6">
        <f>(CH8*'[1]Assumption Summary'!$I$17)/100000</f>
        <v>18.979785277439998</v>
      </c>
      <c r="CI18" s="6">
        <f>(CI8*'[1]Assumption Summary'!$I$17)/100000</f>
        <v>18.979785277439998</v>
      </c>
      <c r="CJ18" s="6">
        <f>(CJ8*'[1]Assumption Summary'!$I$17)/100000</f>
        <v>18.979785277439998</v>
      </c>
      <c r="CK18" s="6">
        <f>(CK8*'[1]Assumption Summary'!$I$17)/100000</f>
        <v>18.979785277439998</v>
      </c>
      <c r="CL18" s="6">
        <f>(CL8*'[1]Assumption Summary'!$I$17)/100000</f>
        <v>18.979785277439998</v>
      </c>
      <c r="CM18" s="6">
        <f>(CM8*'[1]Assumption Summary'!$I$17)/100000</f>
        <v>18.979785277439998</v>
      </c>
      <c r="CN18" s="6">
        <f>(CN8*'[1]Assumption Summary'!$I$17)/100000</f>
        <v>18.979785277439998</v>
      </c>
      <c r="CO18" s="6">
        <f>SUM(CC18:CN18)</f>
        <v>227.75742332927993</v>
      </c>
    </row>
    <row r="19" spans="2:95">
      <c r="B19" s="14" t="s">
        <v>105</v>
      </c>
      <c r="C19" s="6">
        <f>'[1]Assumption Summary'!D27/100000</f>
        <v>3.64</v>
      </c>
      <c r="D19" s="6">
        <f>C19</f>
        <v>3.64</v>
      </c>
      <c r="E19" s="6">
        <f>(D19*2)</f>
        <v>7.28</v>
      </c>
      <c r="F19" s="6">
        <f t="shared" ref="F19:N19" si="16">E19</f>
        <v>7.28</v>
      </c>
      <c r="G19" s="6">
        <f t="shared" si="16"/>
        <v>7.28</v>
      </c>
      <c r="H19" s="6">
        <f t="shared" si="16"/>
        <v>7.28</v>
      </c>
      <c r="I19" s="6">
        <f t="shared" si="16"/>
        <v>7.28</v>
      </c>
      <c r="J19" s="6">
        <f t="shared" si="16"/>
        <v>7.28</v>
      </c>
      <c r="K19" s="6">
        <f t="shared" si="16"/>
        <v>7.28</v>
      </c>
      <c r="L19" s="6">
        <f>D19</f>
        <v>3.64</v>
      </c>
      <c r="M19" s="6">
        <f t="shared" si="16"/>
        <v>3.64</v>
      </c>
      <c r="N19" s="6">
        <f t="shared" si="16"/>
        <v>3.64</v>
      </c>
      <c r="O19" s="6">
        <f>SUM(C19:N19)</f>
        <v>69.16</v>
      </c>
      <c r="P19" s="6">
        <f>N19</f>
        <v>3.64</v>
      </c>
      <c r="Q19" s="6">
        <f>P19</f>
        <v>3.64</v>
      </c>
      <c r="R19" s="6">
        <f t="shared" ref="R19:Z19" si="17">P19</f>
        <v>3.64</v>
      </c>
      <c r="S19" s="6">
        <f t="shared" si="17"/>
        <v>3.64</v>
      </c>
      <c r="T19" s="6">
        <f t="shared" si="17"/>
        <v>3.64</v>
      </c>
      <c r="U19" s="6">
        <f t="shared" si="17"/>
        <v>3.64</v>
      </c>
      <c r="V19" s="6">
        <f t="shared" si="17"/>
        <v>3.64</v>
      </c>
      <c r="W19" s="6">
        <f t="shared" si="17"/>
        <v>3.64</v>
      </c>
      <c r="X19" s="6">
        <f t="shared" si="17"/>
        <v>3.64</v>
      </c>
      <c r="Y19" s="6">
        <f t="shared" si="17"/>
        <v>3.64</v>
      </c>
      <c r="Z19" s="6">
        <f t="shared" si="17"/>
        <v>3.64</v>
      </c>
      <c r="AA19" s="6">
        <f>'[1]Assumption Summary'!D28/100000</f>
        <v>1.8</v>
      </c>
      <c r="AB19" s="6">
        <f>SUM(P19:AA19)</f>
        <v>41.839999999999996</v>
      </c>
      <c r="AC19" s="6">
        <f>AA19</f>
        <v>1.8</v>
      </c>
      <c r="AD19" s="6">
        <f>AC19</f>
        <v>1.8</v>
      </c>
      <c r="AE19" s="6">
        <f t="shared" ref="AE19:AN19" si="18">AD19</f>
        <v>1.8</v>
      </c>
      <c r="AF19" s="6">
        <f t="shared" si="18"/>
        <v>1.8</v>
      </c>
      <c r="AG19" s="6">
        <f t="shared" si="18"/>
        <v>1.8</v>
      </c>
      <c r="AH19" s="6">
        <f t="shared" si="18"/>
        <v>1.8</v>
      </c>
      <c r="AI19" s="6">
        <f t="shared" si="18"/>
        <v>1.8</v>
      </c>
      <c r="AJ19" s="6">
        <f t="shared" si="18"/>
        <v>1.8</v>
      </c>
      <c r="AK19" s="6">
        <f t="shared" si="18"/>
        <v>1.8</v>
      </c>
      <c r="AL19" s="6">
        <f t="shared" si="18"/>
        <v>1.8</v>
      </c>
      <c r="AM19" s="6">
        <f t="shared" si="18"/>
        <v>1.8</v>
      </c>
      <c r="AN19" s="6">
        <f t="shared" si="18"/>
        <v>1.8</v>
      </c>
      <c r="AO19" s="6">
        <f>SUM(AC19:AN19)</f>
        <v>21.600000000000005</v>
      </c>
      <c r="AP19" s="6">
        <f>AN19</f>
        <v>1.8</v>
      </c>
      <c r="AQ19" s="6">
        <f>AP19</f>
        <v>1.8</v>
      </c>
      <c r="AR19" s="6">
        <f t="shared" ref="AR19:BA19" si="19">AQ19</f>
        <v>1.8</v>
      </c>
      <c r="AS19" s="6">
        <f t="shared" si="19"/>
        <v>1.8</v>
      </c>
      <c r="AT19" s="6">
        <f t="shared" si="19"/>
        <v>1.8</v>
      </c>
      <c r="AU19" s="6">
        <f t="shared" si="19"/>
        <v>1.8</v>
      </c>
      <c r="AV19" s="6">
        <f t="shared" si="19"/>
        <v>1.8</v>
      </c>
      <c r="AW19" s="6">
        <f t="shared" si="19"/>
        <v>1.8</v>
      </c>
      <c r="AX19" s="6">
        <f t="shared" si="19"/>
        <v>1.8</v>
      </c>
      <c r="AY19" s="6">
        <f t="shared" si="19"/>
        <v>1.8</v>
      </c>
      <c r="AZ19" s="6">
        <f t="shared" si="19"/>
        <v>1.8</v>
      </c>
      <c r="BA19" s="6">
        <f t="shared" si="19"/>
        <v>1.8</v>
      </c>
      <c r="BB19" s="6">
        <f>SUM(AP19:BA19)</f>
        <v>21.600000000000005</v>
      </c>
      <c r="BC19" s="6">
        <f>BA19</f>
        <v>1.8</v>
      </c>
      <c r="BD19" s="6">
        <f>BC19</f>
        <v>1.8</v>
      </c>
      <c r="BE19" s="6">
        <f t="shared" ref="BE19:BN19" si="20">BD19</f>
        <v>1.8</v>
      </c>
      <c r="BF19" s="6">
        <f t="shared" si="20"/>
        <v>1.8</v>
      </c>
      <c r="BG19" s="6">
        <f t="shared" si="20"/>
        <v>1.8</v>
      </c>
      <c r="BH19" s="6">
        <f t="shared" si="20"/>
        <v>1.8</v>
      </c>
      <c r="BI19" s="6">
        <f t="shared" si="20"/>
        <v>1.8</v>
      </c>
      <c r="BJ19" s="6">
        <f t="shared" si="20"/>
        <v>1.8</v>
      </c>
      <c r="BK19" s="6">
        <f t="shared" si="20"/>
        <v>1.8</v>
      </c>
      <c r="BL19" s="6">
        <f t="shared" si="20"/>
        <v>1.8</v>
      </c>
      <c r="BM19" s="6">
        <f t="shared" si="20"/>
        <v>1.8</v>
      </c>
      <c r="BN19" s="6">
        <f t="shared" si="20"/>
        <v>1.8</v>
      </c>
      <c r="BO19" s="6">
        <f>SUM(BC19:BN19)</f>
        <v>21.600000000000005</v>
      </c>
      <c r="BP19" s="6">
        <f>BN19</f>
        <v>1.8</v>
      </c>
      <c r="BQ19" s="6">
        <f>BP19</f>
        <v>1.8</v>
      </c>
      <c r="BR19" s="6">
        <f t="shared" ref="BR19:CA19" si="21">BQ19</f>
        <v>1.8</v>
      </c>
      <c r="BS19" s="6">
        <f t="shared" si="21"/>
        <v>1.8</v>
      </c>
      <c r="BT19" s="6">
        <f t="shared" si="21"/>
        <v>1.8</v>
      </c>
      <c r="BU19" s="6">
        <f t="shared" si="21"/>
        <v>1.8</v>
      </c>
      <c r="BV19" s="6">
        <f t="shared" si="21"/>
        <v>1.8</v>
      </c>
      <c r="BW19" s="6">
        <f t="shared" si="21"/>
        <v>1.8</v>
      </c>
      <c r="BX19" s="6">
        <f t="shared" si="21"/>
        <v>1.8</v>
      </c>
      <c r="BY19" s="6">
        <f t="shared" si="21"/>
        <v>1.8</v>
      </c>
      <c r="BZ19" s="6">
        <f t="shared" si="21"/>
        <v>1.8</v>
      </c>
      <c r="CA19" s="6">
        <f t="shared" si="21"/>
        <v>1.8</v>
      </c>
      <c r="CB19" s="6">
        <f>SUM(BP19:CA19)</f>
        <v>21.600000000000005</v>
      </c>
      <c r="CC19" s="6">
        <f>CA19</f>
        <v>1.8</v>
      </c>
      <c r="CD19" s="6">
        <f>CC19</f>
        <v>1.8</v>
      </c>
      <c r="CE19" s="6">
        <f t="shared" ref="CE19:CN19" si="22">CD19</f>
        <v>1.8</v>
      </c>
      <c r="CF19" s="6">
        <f t="shared" si="22"/>
        <v>1.8</v>
      </c>
      <c r="CG19" s="6">
        <f t="shared" si="22"/>
        <v>1.8</v>
      </c>
      <c r="CH19" s="6">
        <f t="shared" si="22"/>
        <v>1.8</v>
      </c>
      <c r="CI19" s="6">
        <f t="shared" si="22"/>
        <v>1.8</v>
      </c>
      <c r="CJ19" s="6">
        <f t="shared" si="22"/>
        <v>1.8</v>
      </c>
      <c r="CK19" s="6">
        <f t="shared" si="22"/>
        <v>1.8</v>
      </c>
      <c r="CL19" s="6">
        <f t="shared" si="22"/>
        <v>1.8</v>
      </c>
      <c r="CM19" s="6">
        <f t="shared" si="22"/>
        <v>1.8</v>
      </c>
      <c r="CN19" s="6">
        <f t="shared" si="22"/>
        <v>1.8</v>
      </c>
      <c r="CO19" s="6">
        <f>SUM(CC19:CN19)</f>
        <v>21.600000000000005</v>
      </c>
    </row>
    <row r="20" spans="2:95">
      <c r="B20" s="14" t="s">
        <v>106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>
        <f>SUM(C20:N20)</f>
        <v>0</v>
      </c>
      <c r="P20" s="6">
        <f>(O6*'[1]Assumption Summary'!$B$39)/100000</f>
        <v>18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>
        <f>SUM(P20:AA20)</f>
        <v>18</v>
      </c>
      <c r="AC20" s="6">
        <f>(AB6*'[1]Assumption Summary'!$B$39)/100000</f>
        <v>30</v>
      </c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>
        <f>SUM(AC20:AN20)</f>
        <v>30</v>
      </c>
      <c r="AP20" s="6">
        <f>(AO6*'[1]Assumption Summary'!$B$39)/100000</f>
        <v>30</v>
      </c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>
        <f>SUM(AP20:BA20)</f>
        <v>30</v>
      </c>
      <c r="BC20" s="6">
        <f>(BB6*'[1]Assumption Summary'!$B$40)/100000</f>
        <v>2.4</v>
      </c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>
        <f>SUM(BC20:BN20)</f>
        <v>2.4</v>
      </c>
      <c r="BP20" s="6">
        <f>(BO6*'[1]Assumption Summary'!$B$40)/100000</f>
        <v>2.4</v>
      </c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>
        <f>SUM(BP20:CA20)</f>
        <v>2.4</v>
      </c>
      <c r="CC20" s="6">
        <f>(CB6*'[1]Assumption Summary'!$B$40)/100000</f>
        <v>2.4</v>
      </c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>
        <f>SUM(CC20:CN20)</f>
        <v>2.4</v>
      </c>
    </row>
    <row r="21" spans="2:95" s="11" customFormat="1" ht="36.75">
      <c r="B21" s="8" t="s">
        <v>107</v>
      </c>
      <c r="C21" s="9">
        <f t="shared" ref="C21:N21" si="23">C9-C15</f>
        <v>41.86</v>
      </c>
      <c r="D21" s="9">
        <f t="shared" si="23"/>
        <v>1.6600000000000001</v>
      </c>
      <c r="E21" s="9">
        <f t="shared" si="23"/>
        <v>3.3200000000000003</v>
      </c>
      <c r="F21" s="9">
        <f t="shared" si="23"/>
        <v>13.92</v>
      </c>
      <c r="G21" s="9">
        <f t="shared" si="23"/>
        <v>24.52</v>
      </c>
      <c r="H21" s="9">
        <f t="shared" si="23"/>
        <v>35.120000000000005</v>
      </c>
      <c r="I21" s="9">
        <f t="shared" si="23"/>
        <v>45.72</v>
      </c>
      <c r="J21" s="9">
        <f t="shared" si="23"/>
        <v>56.32</v>
      </c>
      <c r="K21" s="9">
        <f t="shared" si="23"/>
        <v>66.92</v>
      </c>
      <c r="L21" s="9">
        <f t="shared" si="23"/>
        <v>81.16</v>
      </c>
      <c r="M21" s="9">
        <f t="shared" si="23"/>
        <v>86.460000000000008</v>
      </c>
      <c r="N21" s="9">
        <f t="shared" si="23"/>
        <v>91.76</v>
      </c>
      <c r="O21" s="9">
        <f>O9-O15</f>
        <v>548.74</v>
      </c>
      <c r="P21" s="9">
        <f t="shared" ref="P21:CA21" si="24">P9-P15</f>
        <v>82.25200000000001</v>
      </c>
      <c r="Q21" s="9">
        <f t="shared" si="24"/>
        <v>105.72</v>
      </c>
      <c r="R21" s="9">
        <f t="shared" si="24"/>
        <v>111.18799999999999</v>
      </c>
      <c r="S21" s="9">
        <f t="shared" si="24"/>
        <v>116.65600000000001</v>
      </c>
      <c r="T21" s="9">
        <f t="shared" si="24"/>
        <v>122.12400000000002</v>
      </c>
      <c r="U21" s="9">
        <f t="shared" si="24"/>
        <v>127.59199999999998</v>
      </c>
      <c r="V21" s="9">
        <f t="shared" si="24"/>
        <v>133.06</v>
      </c>
      <c r="W21" s="9">
        <f t="shared" si="24"/>
        <v>138.52799999999999</v>
      </c>
      <c r="X21" s="9">
        <f t="shared" si="24"/>
        <v>143.99600000000001</v>
      </c>
      <c r="Y21" s="9">
        <f t="shared" si="24"/>
        <v>149.464</v>
      </c>
      <c r="Z21" s="9">
        <f t="shared" si="24"/>
        <v>154.93200000000002</v>
      </c>
      <c r="AA21" s="9">
        <f t="shared" si="24"/>
        <v>162.24000000000004</v>
      </c>
      <c r="AB21" s="9">
        <f t="shared" si="24"/>
        <v>1547.752</v>
      </c>
      <c r="AC21" s="9">
        <f t="shared" si="24"/>
        <v>137.48160000000001</v>
      </c>
      <c r="AD21" s="9">
        <f t="shared" si="24"/>
        <v>167.48160000000001</v>
      </c>
      <c r="AE21" s="9">
        <f t="shared" si="24"/>
        <v>167.48160000000001</v>
      </c>
      <c r="AF21" s="9">
        <f t="shared" si="24"/>
        <v>167.48160000000001</v>
      </c>
      <c r="AG21" s="9">
        <f t="shared" si="24"/>
        <v>167.48160000000001</v>
      </c>
      <c r="AH21" s="9">
        <f t="shared" si="24"/>
        <v>167.48160000000001</v>
      </c>
      <c r="AI21" s="9">
        <f t="shared" si="24"/>
        <v>167.48160000000001</v>
      </c>
      <c r="AJ21" s="9">
        <f t="shared" si="24"/>
        <v>167.48160000000001</v>
      </c>
      <c r="AK21" s="9">
        <f t="shared" si="24"/>
        <v>167.48160000000001</v>
      </c>
      <c r="AL21" s="9">
        <f t="shared" si="24"/>
        <v>167.48160000000001</v>
      </c>
      <c r="AM21" s="9">
        <f t="shared" si="24"/>
        <v>167.48160000000001</v>
      </c>
      <c r="AN21" s="9">
        <f t="shared" si="24"/>
        <v>167.48160000000001</v>
      </c>
      <c r="AO21" s="9">
        <f t="shared" si="24"/>
        <v>1979.7792000000004</v>
      </c>
      <c r="AP21" s="9">
        <f t="shared" si="24"/>
        <v>142.932864</v>
      </c>
      <c r="AQ21" s="9">
        <f t="shared" si="24"/>
        <v>172.932864</v>
      </c>
      <c r="AR21" s="9">
        <f t="shared" si="24"/>
        <v>172.932864</v>
      </c>
      <c r="AS21" s="9">
        <f t="shared" si="24"/>
        <v>172.932864</v>
      </c>
      <c r="AT21" s="9">
        <f t="shared" si="24"/>
        <v>172.932864</v>
      </c>
      <c r="AU21" s="9">
        <f t="shared" si="24"/>
        <v>172.932864</v>
      </c>
      <c r="AV21" s="9">
        <f t="shared" si="24"/>
        <v>172.932864</v>
      </c>
      <c r="AW21" s="9">
        <f t="shared" si="24"/>
        <v>172.932864</v>
      </c>
      <c r="AX21" s="9">
        <f t="shared" si="24"/>
        <v>172.932864</v>
      </c>
      <c r="AY21" s="9">
        <f t="shared" si="24"/>
        <v>172.932864</v>
      </c>
      <c r="AZ21" s="9">
        <f t="shared" si="24"/>
        <v>172.932864</v>
      </c>
      <c r="BA21" s="9">
        <f t="shared" si="24"/>
        <v>172.932864</v>
      </c>
      <c r="BB21" s="9">
        <f t="shared" si="24"/>
        <v>2045.1943680000004</v>
      </c>
      <c r="BC21" s="9">
        <f t="shared" si="24"/>
        <v>69.636576960000014</v>
      </c>
      <c r="BD21" s="9">
        <f t="shared" si="24"/>
        <v>72.036576960000019</v>
      </c>
      <c r="BE21" s="9">
        <f t="shared" si="24"/>
        <v>72.036576960000019</v>
      </c>
      <c r="BF21" s="9">
        <f t="shared" si="24"/>
        <v>72.036576960000019</v>
      </c>
      <c r="BG21" s="9">
        <f t="shared" si="24"/>
        <v>72.036576960000019</v>
      </c>
      <c r="BH21" s="9">
        <f t="shared" si="24"/>
        <v>72.036576960000019</v>
      </c>
      <c r="BI21" s="9">
        <f t="shared" si="24"/>
        <v>72.036576960000019</v>
      </c>
      <c r="BJ21" s="9">
        <f t="shared" si="24"/>
        <v>72.036576960000019</v>
      </c>
      <c r="BK21" s="9">
        <f t="shared" si="24"/>
        <v>72.036576960000019</v>
      </c>
      <c r="BL21" s="9">
        <f t="shared" si="24"/>
        <v>72.036576960000019</v>
      </c>
      <c r="BM21" s="9">
        <f t="shared" si="24"/>
        <v>72.036576960000019</v>
      </c>
      <c r="BN21" s="9">
        <f t="shared" si="24"/>
        <v>72.036576960000019</v>
      </c>
      <c r="BO21" s="9">
        <f t="shared" si="24"/>
        <v>862.03892352000037</v>
      </c>
      <c r="BP21" s="9">
        <f t="shared" si="24"/>
        <v>70.971480038399989</v>
      </c>
      <c r="BQ21" s="9">
        <f t="shared" si="24"/>
        <v>73.371480038399994</v>
      </c>
      <c r="BR21" s="9">
        <f t="shared" si="24"/>
        <v>73.371480038399994</v>
      </c>
      <c r="BS21" s="9">
        <f t="shared" si="24"/>
        <v>73.371480038399994</v>
      </c>
      <c r="BT21" s="9">
        <f t="shared" si="24"/>
        <v>73.371480038399994</v>
      </c>
      <c r="BU21" s="9">
        <f t="shared" si="24"/>
        <v>73.371480038399994</v>
      </c>
      <c r="BV21" s="9">
        <f t="shared" si="24"/>
        <v>73.371480038399994</v>
      </c>
      <c r="BW21" s="9">
        <f t="shared" si="24"/>
        <v>73.371480038399994</v>
      </c>
      <c r="BX21" s="9">
        <f t="shared" si="24"/>
        <v>73.371480038399994</v>
      </c>
      <c r="BY21" s="9">
        <f t="shared" si="24"/>
        <v>73.371480038399994</v>
      </c>
      <c r="BZ21" s="9">
        <f t="shared" si="24"/>
        <v>73.371480038399994</v>
      </c>
      <c r="CA21" s="9">
        <f t="shared" si="24"/>
        <v>73.371480038399994</v>
      </c>
      <c r="CB21" s="9">
        <f t="shared" ref="CB21:CO21" si="25">CB9-CB15</f>
        <v>878.05776046080007</v>
      </c>
      <c r="CC21" s="9">
        <f t="shared" si="25"/>
        <v>72.362419239935988</v>
      </c>
      <c r="CD21" s="9">
        <f t="shared" si="25"/>
        <v>74.762419239935994</v>
      </c>
      <c r="CE21" s="9">
        <f t="shared" si="25"/>
        <v>74.762419239935994</v>
      </c>
      <c r="CF21" s="9">
        <f t="shared" si="25"/>
        <v>74.762419239935994</v>
      </c>
      <c r="CG21" s="9">
        <f t="shared" si="25"/>
        <v>74.762419239935994</v>
      </c>
      <c r="CH21" s="9">
        <f t="shared" si="25"/>
        <v>74.762419239935994</v>
      </c>
      <c r="CI21" s="9">
        <f t="shared" si="25"/>
        <v>74.762419239935994</v>
      </c>
      <c r="CJ21" s="9">
        <f t="shared" si="25"/>
        <v>74.762419239935994</v>
      </c>
      <c r="CK21" s="9">
        <f t="shared" si="25"/>
        <v>74.762419239935994</v>
      </c>
      <c r="CL21" s="9">
        <f t="shared" si="25"/>
        <v>74.762419239935994</v>
      </c>
      <c r="CM21" s="9">
        <f t="shared" si="25"/>
        <v>74.762419239935994</v>
      </c>
      <c r="CN21" s="9">
        <f t="shared" si="25"/>
        <v>33.762419239936008</v>
      </c>
      <c r="CO21" s="9">
        <f t="shared" si="25"/>
        <v>853.74903087923201</v>
      </c>
      <c r="CP21" s="10">
        <f>CO21+CB21+BO21+BB21+AO21+AB21+O21</f>
        <v>8715.3112828600333</v>
      </c>
    </row>
    <row r="22" spans="2:95">
      <c r="B22" s="16" t="s">
        <v>108</v>
      </c>
      <c r="C22" s="17">
        <f t="shared" ref="C22:N22" si="26">C21/C9</f>
        <v>0.92</v>
      </c>
      <c r="D22" s="17">
        <f t="shared" si="26"/>
        <v>0.23714285714285716</v>
      </c>
      <c r="E22" s="17">
        <f t="shared" si="26"/>
        <v>0.23714285714285716</v>
      </c>
      <c r="F22" s="17">
        <f t="shared" si="26"/>
        <v>0.49714285714285716</v>
      </c>
      <c r="G22" s="17">
        <f t="shared" si="26"/>
        <v>0.58380952380952378</v>
      </c>
      <c r="H22" s="17">
        <f t="shared" si="26"/>
        <v>0.62714285714285722</v>
      </c>
      <c r="I22" s="17">
        <f t="shared" si="26"/>
        <v>0.65314285714285714</v>
      </c>
      <c r="J22" s="17">
        <f t="shared" si="26"/>
        <v>0.67047619047619045</v>
      </c>
      <c r="K22" s="17">
        <f t="shared" si="26"/>
        <v>0.68285714285714283</v>
      </c>
      <c r="L22" s="17">
        <f t="shared" si="26"/>
        <v>0.72464285714285714</v>
      </c>
      <c r="M22" s="17">
        <f t="shared" si="26"/>
        <v>0.72655462184873953</v>
      </c>
      <c r="N22" s="17">
        <f t="shared" si="26"/>
        <v>0.72825396825396826</v>
      </c>
      <c r="O22" s="17">
        <f>O21/O9</f>
        <v>0.68464129756706182</v>
      </c>
      <c r="P22" s="17">
        <f t="shared" ref="P22:CA22" si="27">P21/P9</f>
        <v>0.59876246633180463</v>
      </c>
      <c r="Q22" s="17">
        <f t="shared" si="27"/>
        <v>0.73112033195020754</v>
      </c>
      <c r="R22" s="17">
        <f t="shared" si="27"/>
        <v>0.73231904103273393</v>
      </c>
      <c r="S22" s="17">
        <f t="shared" si="27"/>
        <v>0.73340877656230352</v>
      </c>
      <c r="T22" s="17">
        <f t="shared" si="27"/>
        <v>0.73440375248060619</v>
      </c>
      <c r="U22" s="17">
        <f t="shared" si="27"/>
        <v>0.73531581373905019</v>
      </c>
      <c r="V22" s="17">
        <f t="shared" si="27"/>
        <v>0.73615491009681877</v>
      </c>
      <c r="W22" s="17">
        <f t="shared" si="27"/>
        <v>0.73692946058091291</v>
      </c>
      <c r="X22" s="17">
        <f t="shared" si="27"/>
        <v>0.73764663695507404</v>
      </c>
      <c r="Y22" s="17">
        <f t="shared" si="27"/>
        <v>0.73831258644536657</v>
      </c>
      <c r="Z22" s="17">
        <f t="shared" si="27"/>
        <v>0.73893260838460439</v>
      </c>
      <c r="AA22" s="17">
        <f t="shared" si="27"/>
        <v>0.74799446749654219</v>
      </c>
      <c r="AB22" s="17">
        <f t="shared" si="27"/>
        <v>0.72814143638091477</v>
      </c>
      <c r="AC22" s="17">
        <f t="shared" si="27"/>
        <v>0.61354897445509571</v>
      </c>
      <c r="AD22" s="17">
        <f t="shared" si="27"/>
        <v>0.74743212124457781</v>
      </c>
      <c r="AE22" s="17">
        <f t="shared" si="27"/>
        <v>0.74743212124457781</v>
      </c>
      <c r="AF22" s="17">
        <f t="shared" si="27"/>
        <v>0.74743212124457781</v>
      </c>
      <c r="AG22" s="17">
        <f t="shared" si="27"/>
        <v>0.74743212124457781</v>
      </c>
      <c r="AH22" s="17">
        <f t="shared" si="27"/>
        <v>0.74743212124457781</v>
      </c>
      <c r="AI22" s="17">
        <f t="shared" si="27"/>
        <v>0.74743212124457781</v>
      </c>
      <c r="AJ22" s="17">
        <f t="shared" si="27"/>
        <v>0.74743212124457781</v>
      </c>
      <c r="AK22" s="17">
        <f t="shared" si="27"/>
        <v>0.74743212124457781</v>
      </c>
      <c r="AL22" s="17">
        <f t="shared" si="27"/>
        <v>0.74743212124457781</v>
      </c>
      <c r="AM22" s="17">
        <f t="shared" si="27"/>
        <v>0.74743212124457781</v>
      </c>
      <c r="AN22" s="17">
        <f t="shared" si="27"/>
        <v>0.74743212124457781</v>
      </c>
      <c r="AO22" s="17">
        <f t="shared" si="27"/>
        <v>0.73627519234545424</v>
      </c>
      <c r="AP22" s="17">
        <f t="shared" si="27"/>
        <v>0.61731647501000264</v>
      </c>
      <c r="AQ22" s="17">
        <f t="shared" si="27"/>
        <v>0.74688425761806732</v>
      </c>
      <c r="AR22" s="17">
        <f t="shared" si="27"/>
        <v>0.74688425761806732</v>
      </c>
      <c r="AS22" s="17">
        <f t="shared" si="27"/>
        <v>0.74688425761806732</v>
      </c>
      <c r="AT22" s="17">
        <f t="shared" si="27"/>
        <v>0.74688425761806732</v>
      </c>
      <c r="AU22" s="17">
        <f t="shared" si="27"/>
        <v>0.74688425761806732</v>
      </c>
      <c r="AV22" s="17">
        <f t="shared" si="27"/>
        <v>0.74688425761806732</v>
      </c>
      <c r="AW22" s="17">
        <f t="shared" si="27"/>
        <v>0.74688425761806732</v>
      </c>
      <c r="AX22" s="17">
        <f t="shared" si="27"/>
        <v>0.74688425761806732</v>
      </c>
      <c r="AY22" s="17">
        <f t="shared" si="27"/>
        <v>0.74688425761806732</v>
      </c>
      <c r="AZ22" s="17">
        <f t="shared" si="27"/>
        <v>0.74688425761806732</v>
      </c>
      <c r="BA22" s="17">
        <f t="shared" si="27"/>
        <v>0.74688425761806732</v>
      </c>
      <c r="BB22" s="17">
        <f t="shared" si="27"/>
        <v>0.73608694240072869</v>
      </c>
      <c r="BC22" s="17">
        <f t="shared" si="27"/>
        <v>0.52462859803367612</v>
      </c>
      <c r="BD22" s="17">
        <f t="shared" si="27"/>
        <v>0.54270973714544024</v>
      </c>
      <c r="BE22" s="17">
        <f t="shared" si="27"/>
        <v>0.54270973714544024</v>
      </c>
      <c r="BF22" s="17">
        <f t="shared" si="27"/>
        <v>0.54270973714544024</v>
      </c>
      <c r="BG22" s="17">
        <f t="shared" si="27"/>
        <v>0.54270973714544024</v>
      </c>
      <c r="BH22" s="17">
        <f t="shared" si="27"/>
        <v>0.54270973714544024</v>
      </c>
      <c r="BI22" s="17">
        <f t="shared" si="27"/>
        <v>0.54270973714544024</v>
      </c>
      <c r="BJ22" s="17">
        <f t="shared" si="27"/>
        <v>0.54270973714544024</v>
      </c>
      <c r="BK22" s="17">
        <f t="shared" si="27"/>
        <v>0.54270973714544024</v>
      </c>
      <c r="BL22" s="17">
        <f t="shared" si="27"/>
        <v>0.54270973714544024</v>
      </c>
      <c r="BM22" s="17">
        <f t="shared" si="27"/>
        <v>0.54270973714544024</v>
      </c>
      <c r="BN22" s="17">
        <f t="shared" si="27"/>
        <v>0.54270973714544024</v>
      </c>
      <c r="BO22" s="17">
        <f t="shared" si="27"/>
        <v>0.54120297555279329</v>
      </c>
      <c r="BP22" s="17">
        <f t="shared" si="27"/>
        <v>0.52090750101727878</v>
      </c>
      <c r="BQ22" s="17">
        <f t="shared" si="27"/>
        <v>0.53852271774609783</v>
      </c>
      <c r="BR22" s="17">
        <f t="shared" si="27"/>
        <v>0.53852271774609783</v>
      </c>
      <c r="BS22" s="17">
        <f t="shared" si="27"/>
        <v>0.53852271774609783</v>
      </c>
      <c r="BT22" s="17">
        <f t="shared" si="27"/>
        <v>0.53852271774609783</v>
      </c>
      <c r="BU22" s="17">
        <f t="shared" si="27"/>
        <v>0.53852271774609783</v>
      </c>
      <c r="BV22" s="17">
        <f t="shared" si="27"/>
        <v>0.53852271774609783</v>
      </c>
      <c r="BW22" s="17">
        <f t="shared" si="27"/>
        <v>0.53852271774609783</v>
      </c>
      <c r="BX22" s="17">
        <f t="shared" si="27"/>
        <v>0.53852271774609783</v>
      </c>
      <c r="BY22" s="17">
        <f t="shared" si="27"/>
        <v>0.53852271774609783</v>
      </c>
      <c r="BZ22" s="17">
        <f t="shared" si="27"/>
        <v>0.53852271774609783</v>
      </c>
      <c r="CA22" s="17">
        <f t="shared" si="27"/>
        <v>0.53852271774609783</v>
      </c>
      <c r="CB22" s="17">
        <f t="shared" ref="CB22:CO22" si="28">CB21/CB9</f>
        <v>0.53705478301869625</v>
      </c>
      <c r="CC22" s="17">
        <f t="shared" si="28"/>
        <v>0.51724479406042345</v>
      </c>
      <c r="CD22" s="17">
        <f t="shared" si="28"/>
        <v>0.53439993506847749</v>
      </c>
      <c r="CE22" s="17">
        <f t="shared" si="28"/>
        <v>0.53439993506847749</v>
      </c>
      <c r="CF22" s="17">
        <f t="shared" si="28"/>
        <v>0.53439993506847749</v>
      </c>
      <c r="CG22" s="17">
        <f t="shared" si="28"/>
        <v>0.53439993506847749</v>
      </c>
      <c r="CH22" s="17">
        <f t="shared" si="28"/>
        <v>0.53439993506847749</v>
      </c>
      <c r="CI22" s="17">
        <f t="shared" si="28"/>
        <v>0.53439993506847749</v>
      </c>
      <c r="CJ22" s="17">
        <f t="shared" si="28"/>
        <v>0.53439993506847749</v>
      </c>
      <c r="CK22" s="17">
        <f t="shared" si="28"/>
        <v>0.53439993506847749</v>
      </c>
      <c r="CL22" s="17">
        <f t="shared" si="28"/>
        <v>0.53439993506847749</v>
      </c>
      <c r="CM22" s="17">
        <f t="shared" si="28"/>
        <v>0.53439993506847749</v>
      </c>
      <c r="CN22" s="17">
        <f t="shared" si="28"/>
        <v>0.34138021593550266</v>
      </c>
      <c r="CO22" s="17">
        <f t="shared" si="28"/>
        <v>0.52127889375788561</v>
      </c>
      <c r="CP22" s="17">
        <f>CP21/CP9</f>
        <v>0.65725994343775451</v>
      </c>
    </row>
    <row r="23" spans="2:95">
      <c r="B23" s="5" t="s">
        <v>109</v>
      </c>
      <c r="C23" s="6">
        <f>C9*0.005</f>
        <v>0.22750000000000001</v>
      </c>
      <c r="D23" s="6">
        <f t="shared" ref="D23:N23" si="29">D9*0.005</f>
        <v>3.5000000000000003E-2</v>
      </c>
      <c r="E23" s="6">
        <f t="shared" si="29"/>
        <v>7.0000000000000007E-2</v>
      </c>
      <c r="F23" s="6">
        <f t="shared" si="29"/>
        <v>0.14000000000000001</v>
      </c>
      <c r="G23" s="6">
        <f t="shared" si="29"/>
        <v>0.21</v>
      </c>
      <c r="H23" s="6">
        <f t="shared" si="29"/>
        <v>0.28000000000000003</v>
      </c>
      <c r="I23" s="6">
        <f t="shared" si="29"/>
        <v>0.35000000000000003</v>
      </c>
      <c r="J23" s="6">
        <f t="shared" si="29"/>
        <v>0.42</v>
      </c>
      <c r="K23" s="6">
        <f t="shared" si="29"/>
        <v>0.49</v>
      </c>
      <c r="L23" s="6">
        <f t="shared" si="29"/>
        <v>0.56000000000000005</v>
      </c>
      <c r="M23" s="6">
        <f t="shared" si="29"/>
        <v>0.59499999999999997</v>
      </c>
      <c r="N23" s="6">
        <f t="shared" si="29"/>
        <v>0.63</v>
      </c>
      <c r="O23" s="6">
        <f>O9*0.005</f>
        <v>4.0075000000000003</v>
      </c>
      <c r="P23" s="6">
        <f>P9*0.005</f>
        <v>0.68685000000000007</v>
      </c>
      <c r="Q23" s="6">
        <f t="shared" ref="Q23:AA23" si="30">Q9*0.005</f>
        <v>0.72299999999999998</v>
      </c>
      <c r="R23" s="6">
        <f t="shared" si="30"/>
        <v>0.75914999999999999</v>
      </c>
      <c r="S23" s="6">
        <f t="shared" si="30"/>
        <v>0.79530000000000001</v>
      </c>
      <c r="T23" s="6">
        <f t="shared" si="30"/>
        <v>0.83145000000000013</v>
      </c>
      <c r="U23" s="6">
        <f t="shared" si="30"/>
        <v>0.86759999999999993</v>
      </c>
      <c r="V23" s="6">
        <f t="shared" si="30"/>
        <v>0.90375000000000005</v>
      </c>
      <c r="W23" s="6">
        <f t="shared" si="30"/>
        <v>0.93989999999999996</v>
      </c>
      <c r="X23" s="6">
        <f t="shared" si="30"/>
        <v>0.97605000000000008</v>
      </c>
      <c r="Y23" s="6">
        <f t="shared" si="30"/>
        <v>1.0122</v>
      </c>
      <c r="Z23" s="6">
        <f t="shared" si="30"/>
        <v>1.0483500000000001</v>
      </c>
      <c r="AA23" s="6">
        <f t="shared" si="30"/>
        <v>1.0845000000000002</v>
      </c>
      <c r="AB23" s="6">
        <f>AB9*0.005</f>
        <v>10.6281</v>
      </c>
      <c r="AC23" s="6">
        <f>AC9*0.005</f>
        <v>1.1203799999999999</v>
      </c>
      <c r="AD23" s="6">
        <f t="shared" ref="AD23:AN23" si="31">AD9*0.005</f>
        <v>1.1203799999999999</v>
      </c>
      <c r="AE23" s="6">
        <f t="shared" si="31"/>
        <v>1.1203799999999999</v>
      </c>
      <c r="AF23" s="6">
        <f t="shared" si="31"/>
        <v>1.1203799999999999</v>
      </c>
      <c r="AG23" s="6">
        <f t="shared" si="31"/>
        <v>1.1203799999999999</v>
      </c>
      <c r="AH23" s="6">
        <f t="shared" si="31"/>
        <v>1.1203799999999999</v>
      </c>
      <c r="AI23" s="6">
        <f t="shared" si="31"/>
        <v>1.1203799999999999</v>
      </c>
      <c r="AJ23" s="6">
        <f t="shared" si="31"/>
        <v>1.1203799999999999</v>
      </c>
      <c r="AK23" s="6">
        <f t="shared" si="31"/>
        <v>1.1203799999999999</v>
      </c>
      <c r="AL23" s="6">
        <f t="shared" si="31"/>
        <v>1.1203799999999999</v>
      </c>
      <c r="AM23" s="6">
        <f t="shared" si="31"/>
        <v>1.1203799999999999</v>
      </c>
      <c r="AN23" s="6">
        <f t="shared" si="31"/>
        <v>1.1203799999999999</v>
      </c>
      <c r="AO23" s="6">
        <f>AO9*0.005</f>
        <v>13.444560000000001</v>
      </c>
      <c r="AP23" s="6">
        <f>AP9*0.005</f>
        <v>1.1576952</v>
      </c>
      <c r="AQ23" s="6">
        <f t="shared" ref="AQ23:BA23" si="32">AQ9*0.005</f>
        <v>1.1576952</v>
      </c>
      <c r="AR23" s="6">
        <f t="shared" si="32"/>
        <v>1.1576952</v>
      </c>
      <c r="AS23" s="6">
        <f t="shared" si="32"/>
        <v>1.1576952</v>
      </c>
      <c r="AT23" s="6">
        <f t="shared" si="32"/>
        <v>1.1576952</v>
      </c>
      <c r="AU23" s="6">
        <f t="shared" si="32"/>
        <v>1.1576952</v>
      </c>
      <c r="AV23" s="6">
        <f t="shared" si="32"/>
        <v>1.1576952</v>
      </c>
      <c r="AW23" s="6">
        <f t="shared" si="32"/>
        <v>1.1576952</v>
      </c>
      <c r="AX23" s="6">
        <f t="shared" si="32"/>
        <v>1.1576952</v>
      </c>
      <c r="AY23" s="6">
        <f t="shared" si="32"/>
        <v>1.1576952</v>
      </c>
      <c r="AZ23" s="6">
        <f t="shared" si="32"/>
        <v>1.1576952</v>
      </c>
      <c r="BA23" s="6">
        <f t="shared" si="32"/>
        <v>1.1576952</v>
      </c>
      <c r="BB23" s="6">
        <f>BB9*0.005</f>
        <v>13.892342400000002</v>
      </c>
      <c r="BC23" s="6">
        <f>BC9*0.005</f>
        <v>0.66367500000000013</v>
      </c>
      <c r="BD23" s="6">
        <f t="shared" ref="BD23:BN23" si="33">BD9*0.005</f>
        <v>0.66367500000000013</v>
      </c>
      <c r="BE23" s="6">
        <f t="shared" si="33"/>
        <v>0.66367500000000013</v>
      </c>
      <c r="BF23" s="6">
        <f t="shared" si="33"/>
        <v>0.66367500000000013</v>
      </c>
      <c r="BG23" s="6">
        <f t="shared" si="33"/>
        <v>0.66367500000000013</v>
      </c>
      <c r="BH23" s="6">
        <f t="shared" si="33"/>
        <v>0.66367500000000013</v>
      </c>
      <c r="BI23" s="6">
        <f t="shared" si="33"/>
        <v>0.66367500000000013</v>
      </c>
      <c r="BJ23" s="6">
        <f t="shared" si="33"/>
        <v>0.66367500000000013</v>
      </c>
      <c r="BK23" s="6">
        <f t="shared" si="33"/>
        <v>0.66367500000000013</v>
      </c>
      <c r="BL23" s="6">
        <f t="shared" si="33"/>
        <v>0.66367500000000013</v>
      </c>
      <c r="BM23" s="6">
        <f t="shared" si="33"/>
        <v>0.66367500000000013</v>
      </c>
      <c r="BN23" s="6">
        <f t="shared" si="33"/>
        <v>0.66367500000000013</v>
      </c>
      <c r="BO23" s="6">
        <f>BO9*0.005</f>
        <v>7.964100000000002</v>
      </c>
      <c r="BP23" s="6">
        <f>BP9*0.005</f>
        <v>0.68122919999999998</v>
      </c>
      <c r="BQ23" s="6">
        <f t="shared" ref="BQ23:CA23" si="34">BQ9*0.005</f>
        <v>0.68122919999999998</v>
      </c>
      <c r="BR23" s="6">
        <f t="shared" si="34"/>
        <v>0.68122919999999998</v>
      </c>
      <c r="BS23" s="6">
        <f t="shared" si="34"/>
        <v>0.68122919999999998</v>
      </c>
      <c r="BT23" s="6">
        <f t="shared" si="34"/>
        <v>0.68122919999999998</v>
      </c>
      <c r="BU23" s="6">
        <f t="shared" si="34"/>
        <v>0.68122919999999998</v>
      </c>
      <c r="BV23" s="6">
        <f t="shared" si="34"/>
        <v>0.68122919999999998</v>
      </c>
      <c r="BW23" s="6">
        <f t="shared" si="34"/>
        <v>0.68122919999999998</v>
      </c>
      <c r="BX23" s="6">
        <f t="shared" si="34"/>
        <v>0.68122919999999998</v>
      </c>
      <c r="BY23" s="6">
        <f t="shared" si="34"/>
        <v>0.68122919999999998</v>
      </c>
      <c r="BZ23" s="6">
        <f t="shared" si="34"/>
        <v>0.68122919999999998</v>
      </c>
      <c r="CA23" s="6">
        <f t="shared" si="34"/>
        <v>0.68122919999999998</v>
      </c>
      <c r="CB23" s="6">
        <f>CB9*0.005</f>
        <v>8.1747504000000006</v>
      </c>
      <c r="CC23" s="6">
        <f>CC9*0.005</f>
        <v>0.69949876799999999</v>
      </c>
      <c r="CD23" s="6">
        <f t="shared" ref="CD23:CN23" si="35">CD9*0.005</f>
        <v>0.69949876799999999</v>
      </c>
      <c r="CE23" s="6">
        <f t="shared" si="35"/>
        <v>0.69949876799999999</v>
      </c>
      <c r="CF23" s="6">
        <f t="shared" si="35"/>
        <v>0.69949876799999999</v>
      </c>
      <c r="CG23" s="6">
        <f t="shared" si="35"/>
        <v>0.69949876799999999</v>
      </c>
      <c r="CH23" s="6">
        <f t="shared" si="35"/>
        <v>0.69949876799999999</v>
      </c>
      <c r="CI23" s="6">
        <f t="shared" si="35"/>
        <v>0.69949876799999999</v>
      </c>
      <c r="CJ23" s="6">
        <f t="shared" si="35"/>
        <v>0.69949876799999999</v>
      </c>
      <c r="CK23" s="6">
        <f t="shared" si="35"/>
        <v>0.69949876799999999</v>
      </c>
      <c r="CL23" s="6">
        <f t="shared" si="35"/>
        <v>0.69949876799999999</v>
      </c>
      <c r="CM23" s="6">
        <f t="shared" si="35"/>
        <v>0.69949876799999999</v>
      </c>
      <c r="CN23" s="6">
        <f t="shared" si="35"/>
        <v>0.49449876800000009</v>
      </c>
      <c r="CO23" s="6">
        <f>CO9*0.005</f>
        <v>8.1889852160000007</v>
      </c>
    </row>
    <row r="24" spans="2:95">
      <c r="B24" s="5" t="s">
        <v>110</v>
      </c>
      <c r="C24" s="6">
        <f>C9*0.01</f>
        <v>0.45500000000000002</v>
      </c>
      <c r="D24" s="6">
        <f t="shared" ref="D24:N24" si="36">D9*0.01</f>
        <v>7.0000000000000007E-2</v>
      </c>
      <c r="E24" s="6">
        <f t="shared" si="36"/>
        <v>0.14000000000000001</v>
      </c>
      <c r="F24" s="6">
        <f t="shared" si="36"/>
        <v>0.28000000000000003</v>
      </c>
      <c r="G24" s="6">
        <f t="shared" si="36"/>
        <v>0.42</v>
      </c>
      <c r="H24" s="6">
        <f t="shared" si="36"/>
        <v>0.56000000000000005</v>
      </c>
      <c r="I24" s="6">
        <f t="shared" si="36"/>
        <v>0.70000000000000007</v>
      </c>
      <c r="J24" s="6">
        <f t="shared" si="36"/>
        <v>0.84</v>
      </c>
      <c r="K24" s="6">
        <f t="shared" si="36"/>
        <v>0.98</v>
      </c>
      <c r="L24" s="6">
        <f t="shared" si="36"/>
        <v>1.1200000000000001</v>
      </c>
      <c r="M24" s="6">
        <f t="shared" si="36"/>
        <v>1.19</v>
      </c>
      <c r="N24" s="6">
        <f t="shared" si="36"/>
        <v>1.26</v>
      </c>
      <c r="O24" s="6">
        <f>O9*0.01</f>
        <v>8.0150000000000006</v>
      </c>
      <c r="P24" s="6">
        <f>P9*0.01</f>
        <v>1.3737000000000001</v>
      </c>
      <c r="Q24" s="6">
        <f t="shared" ref="Q24:AA24" si="37">Q9*0.01</f>
        <v>1.446</v>
      </c>
      <c r="R24" s="6">
        <f t="shared" si="37"/>
        <v>1.5183</v>
      </c>
      <c r="S24" s="6">
        <f t="shared" si="37"/>
        <v>1.5906</v>
      </c>
      <c r="T24" s="6">
        <f t="shared" si="37"/>
        <v>1.6629000000000003</v>
      </c>
      <c r="U24" s="6">
        <f t="shared" si="37"/>
        <v>1.7351999999999999</v>
      </c>
      <c r="V24" s="6">
        <f t="shared" si="37"/>
        <v>1.8075000000000001</v>
      </c>
      <c r="W24" s="6">
        <f t="shared" si="37"/>
        <v>1.8797999999999999</v>
      </c>
      <c r="X24" s="6">
        <f t="shared" si="37"/>
        <v>1.9521000000000002</v>
      </c>
      <c r="Y24" s="6">
        <f t="shared" si="37"/>
        <v>2.0244</v>
      </c>
      <c r="Z24" s="6">
        <f t="shared" si="37"/>
        <v>2.0967000000000002</v>
      </c>
      <c r="AA24" s="6">
        <f t="shared" si="37"/>
        <v>2.1690000000000005</v>
      </c>
      <c r="AB24" s="6">
        <f>AB9*0.01</f>
        <v>21.2562</v>
      </c>
      <c r="AC24" s="6">
        <f>AC9*0.01</f>
        <v>2.2407599999999999</v>
      </c>
      <c r="AD24" s="6">
        <f t="shared" ref="AD24:AN24" si="38">AD9*0.01</f>
        <v>2.2407599999999999</v>
      </c>
      <c r="AE24" s="6">
        <f t="shared" si="38"/>
        <v>2.2407599999999999</v>
      </c>
      <c r="AF24" s="6">
        <f t="shared" si="38"/>
        <v>2.2407599999999999</v>
      </c>
      <c r="AG24" s="6">
        <f t="shared" si="38"/>
        <v>2.2407599999999999</v>
      </c>
      <c r="AH24" s="6">
        <f t="shared" si="38"/>
        <v>2.2407599999999999</v>
      </c>
      <c r="AI24" s="6">
        <f t="shared" si="38"/>
        <v>2.2407599999999999</v>
      </c>
      <c r="AJ24" s="6">
        <f t="shared" si="38"/>
        <v>2.2407599999999999</v>
      </c>
      <c r="AK24" s="6">
        <f t="shared" si="38"/>
        <v>2.2407599999999999</v>
      </c>
      <c r="AL24" s="6">
        <f t="shared" si="38"/>
        <v>2.2407599999999999</v>
      </c>
      <c r="AM24" s="6">
        <f t="shared" si="38"/>
        <v>2.2407599999999999</v>
      </c>
      <c r="AN24" s="6">
        <f t="shared" si="38"/>
        <v>2.2407599999999999</v>
      </c>
      <c r="AO24" s="6">
        <f>AO9*0.01</f>
        <v>26.889120000000002</v>
      </c>
      <c r="AP24" s="6">
        <f>AP9*0.01</f>
        <v>2.3153904000000001</v>
      </c>
      <c r="AQ24" s="6">
        <f t="shared" ref="AQ24:BA24" si="39">AQ9*0.01</f>
        <v>2.3153904000000001</v>
      </c>
      <c r="AR24" s="6">
        <f t="shared" si="39"/>
        <v>2.3153904000000001</v>
      </c>
      <c r="AS24" s="6">
        <f t="shared" si="39"/>
        <v>2.3153904000000001</v>
      </c>
      <c r="AT24" s="6">
        <f t="shared" si="39"/>
        <v>2.3153904000000001</v>
      </c>
      <c r="AU24" s="6">
        <f t="shared" si="39"/>
        <v>2.3153904000000001</v>
      </c>
      <c r="AV24" s="6">
        <f t="shared" si="39"/>
        <v>2.3153904000000001</v>
      </c>
      <c r="AW24" s="6">
        <f t="shared" si="39"/>
        <v>2.3153904000000001</v>
      </c>
      <c r="AX24" s="6">
        <f t="shared" si="39"/>
        <v>2.3153904000000001</v>
      </c>
      <c r="AY24" s="6">
        <f t="shared" si="39"/>
        <v>2.3153904000000001</v>
      </c>
      <c r="AZ24" s="6">
        <f t="shared" si="39"/>
        <v>2.3153904000000001</v>
      </c>
      <c r="BA24" s="6">
        <f t="shared" si="39"/>
        <v>2.3153904000000001</v>
      </c>
      <c r="BB24" s="6">
        <f>BB9*0.01</f>
        <v>27.784684800000004</v>
      </c>
      <c r="BC24" s="6">
        <f>BC9*0.01</f>
        <v>1.3273500000000003</v>
      </c>
      <c r="BD24" s="6">
        <f t="shared" ref="BD24:BN24" si="40">BD9*0.01</f>
        <v>1.3273500000000003</v>
      </c>
      <c r="BE24" s="6">
        <f t="shared" si="40"/>
        <v>1.3273500000000003</v>
      </c>
      <c r="BF24" s="6">
        <f t="shared" si="40"/>
        <v>1.3273500000000003</v>
      </c>
      <c r="BG24" s="6">
        <f t="shared" si="40"/>
        <v>1.3273500000000003</v>
      </c>
      <c r="BH24" s="6">
        <f t="shared" si="40"/>
        <v>1.3273500000000003</v>
      </c>
      <c r="BI24" s="6">
        <f t="shared" si="40"/>
        <v>1.3273500000000003</v>
      </c>
      <c r="BJ24" s="6">
        <f t="shared" si="40"/>
        <v>1.3273500000000003</v>
      </c>
      <c r="BK24" s="6">
        <f t="shared" si="40"/>
        <v>1.3273500000000003</v>
      </c>
      <c r="BL24" s="6">
        <f t="shared" si="40"/>
        <v>1.3273500000000003</v>
      </c>
      <c r="BM24" s="6">
        <f t="shared" si="40"/>
        <v>1.3273500000000003</v>
      </c>
      <c r="BN24" s="6">
        <f t="shared" si="40"/>
        <v>1.3273500000000003</v>
      </c>
      <c r="BO24" s="6">
        <f>BO9*0.01</f>
        <v>15.928200000000004</v>
      </c>
      <c r="BP24" s="6">
        <f>BP9*0.01</f>
        <v>1.3624584</v>
      </c>
      <c r="BQ24" s="6">
        <f t="shared" ref="BQ24:CA24" si="41">BQ9*0.01</f>
        <v>1.3624584</v>
      </c>
      <c r="BR24" s="6">
        <f t="shared" si="41"/>
        <v>1.3624584</v>
      </c>
      <c r="BS24" s="6">
        <f t="shared" si="41"/>
        <v>1.3624584</v>
      </c>
      <c r="BT24" s="6">
        <f t="shared" si="41"/>
        <v>1.3624584</v>
      </c>
      <c r="BU24" s="6">
        <f t="shared" si="41"/>
        <v>1.3624584</v>
      </c>
      <c r="BV24" s="6">
        <f t="shared" si="41"/>
        <v>1.3624584</v>
      </c>
      <c r="BW24" s="6">
        <f t="shared" si="41"/>
        <v>1.3624584</v>
      </c>
      <c r="BX24" s="6">
        <f t="shared" si="41"/>
        <v>1.3624584</v>
      </c>
      <c r="BY24" s="6">
        <f t="shared" si="41"/>
        <v>1.3624584</v>
      </c>
      <c r="BZ24" s="6">
        <f t="shared" si="41"/>
        <v>1.3624584</v>
      </c>
      <c r="CA24" s="6">
        <f t="shared" si="41"/>
        <v>1.3624584</v>
      </c>
      <c r="CB24" s="6">
        <f>CB9*0.01</f>
        <v>16.349500800000001</v>
      </c>
      <c r="CC24" s="6">
        <f>CC9*0.01</f>
        <v>1.398997536</v>
      </c>
      <c r="CD24" s="6">
        <f t="shared" ref="CD24:CN24" si="42">CD9*0.01</f>
        <v>1.398997536</v>
      </c>
      <c r="CE24" s="6">
        <f t="shared" si="42"/>
        <v>1.398997536</v>
      </c>
      <c r="CF24" s="6">
        <f t="shared" si="42"/>
        <v>1.398997536</v>
      </c>
      <c r="CG24" s="6">
        <f t="shared" si="42"/>
        <v>1.398997536</v>
      </c>
      <c r="CH24" s="6">
        <f t="shared" si="42"/>
        <v>1.398997536</v>
      </c>
      <c r="CI24" s="6">
        <f t="shared" si="42"/>
        <v>1.398997536</v>
      </c>
      <c r="CJ24" s="6">
        <f t="shared" si="42"/>
        <v>1.398997536</v>
      </c>
      <c r="CK24" s="6">
        <f t="shared" si="42"/>
        <v>1.398997536</v>
      </c>
      <c r="CL24" s="6">
        <f t="shared" si="42"/>
        <v>1.398997536</v>
      </c>
      <c r="CM24" s="6">
        <f t="shared" si="42"/>
        <v>1.398997536</v>
      </c>
      <c r="CN24" s="6">
        <f t="shared" si="42"/>
        <v>0.98899753600000018</v>
      </c>
      <c r="CO24" s="6">
        <f>CO9*0.01</f>
        <v>16.377970432000001</v>
      </c>
    </row>
    <row r="25" spans="2:95" ht="18.75">
      <c r="B25" s="18" t="s">
        <v>111</v>
      </c>
      <c r="C25" s="6">
        <f>'[1]Finance cost'!B18</f>
        <v>20.789166666666667</v>
      </c>
      <c r="D25" s="6">
        <f>C25</f>
        <v>20.789166666666667</v>
      </c>
      <c r="E25" s="6">
        <f t="shared" ref="E25:N25" si="43">D25</f>
        <v>20.789166666666667</v>
      </c>
      <c r="F25" s="6">
        <f t="shared" si="43"/>
        <v>20.789166666666667</v>
      </c>
      <c r="G25" s="6">
        <f t="shared" si="43"/>
        <v>20.789166666666667</v>
      </c>
      <c r="H25" s="6">
        <f t="shared" si="43"/>
        <v>20.789166666666667</v>
      </c>
      <c r="I25" s="6">
        <f t="shared" si="43"/>
        <v>20.789166666666667</v>
      </c>
      <c r="J25" s="6">
        <f t="shared" si="43"/>
        <v>20.789166666666667</v>
      </c>
      <c r="K25" s="6">
        <f t="shared" si="43"/>
        <v>20.789166666666667</v>
      </c>
      <c r="L25" s="6">
        <f t="shared" si="43"/>
        <v>20.789166666666667</v>
      </c>
      <c r="M25" s="6">
        <f t="shared" si="43"/>
        <v>20.789166666666667</v>
      </c>
      <c r="N25" s="6">
        <f t="shared" si="43"/>
        <v>20.789166666666667</v>
      </c>
      <c r="O25" s="6">
        <f>SUM(C25:N25)</f>
        <v>249.46999999999994</v>
      </c>
      <c r="P25" s="6">
        <f>'[1]Finance cost'!C18</f>
        <v>32.825000000000003</v>
      </c>
      <c r="Q25" s="6">
        <f>P25</f>
        <v>32.825000000000003</v>
      </c>
      <c r="R25" s="6">
        <f t="shared" ref="R25:AA25" si="44">Q25</f>
        <v>32.825000000000003</v>
      </c>
      <c r="S25" s="6">
        <f t="shared" si="44"/>
        <v>32.825000000000003</v>
      </c>
      <c r="T25" s="6">
        <f t="shared" si="44"/>
        <v>32.825000000000003</v>
      </c>
      <c r="U25" s="6">
        <f t="shared" si="44"/>
        <v>32.825000000000003</v>
      </c>
      <c r="V25" s="6">
        <f t="shared" si="44"/>
        <v>32.825000000000003</v>
      </c>
      <c r="W25" s="6">
        <f t="shared" si="44"/>
        <v>32.825000000000003</v>
      </c>
      <c r="X25" s="6">
        <f t="shared" si="44"/>
        <v>32.825000000000003</v>
      </c>
      <c r="Y25" s="6">
        <f t="shared" si="44"/>
        <v>32.825000000000003</v>
      </c>
      <c r="Z25" s="6">
        <f t="shared" si="44"/>
        <v>32.825000000000003</v>
      </c>
      <c r="AA25" s="6">
        <f t="shared" si="44"/>
        <v>32.825000000000003</v>
      </c>
      <c r="AB25" s="6">
        <f>SUM(P25:AA25)</f>
        <v>393.89999999999992</v>
      </c>
      <c r="AC25" s="6">
        <f>'[1]Finance cost'!D18</f>
        <v>32.825000000000003</v>
      </c>
      <c r="AD25" s="6">
        <f>AC25</f>
        <v>32.825000000000003</v>
      </c>
      <c r="AE25" s="6">
        <f t="shared" ref="AE25:AN25" si="45">AD25</f>
        <v>32.825000000000003</v>
      </c>
      <c r="AF25" s="6">
        <f t="shared" si="45"/>
        <v>32.825000000000003</v>
      </c>
      <c r="AG25" s="6">
        <f t="shared" si="45"/>
        <v>32.825000000000003</v>
      </c>
      <c r="AH25" s="6">
        <f t="shared" si="45"/>
        <v>32.825000000000003</v>
      </c>
      <c r="AI25" s="6">
        <f t="shared" si="45"/>
        <v>32.825000000000003</v>
      </c>
      <c r="AJ25" s="6">
        <f t="shared" si="45"/>
        <v>32.825000000000003</v>
      </c>
      <c r="AK25" s="6">
        <f t="shared" si="45"/>
        <v>32.825000000000003</v>
      </c>
      <c r="AL25" s="6">
        <f t="shared" si="45"/>
        <v>32.825000000000003</v>
      </c>
      <c r="AM25" s="6">
        <f t="shared" si="45"/>
        <v>32.825000000000003</v>
      </c>
      <c r="AN25" s="6">
        <f t="shared" si="45"/>
        <v>32.825000000000003</v>
      </c>
      <c r="AO25" s="6">
        <f>SUM(AC25:AN25)</f>
        <v>393.89999999999992</v>
      </c>
      <c r="AP25" s="6">
        <f>'[1]Finance cost'!E18</f>
        <v>32.825000000000003</v>
      </c>
      <c r="AQ25" s="6">
        <f>AP25</f>
        <v>32.825000000000003</v>
      </c>
      <c r="AR25" s="6">
        <f t="shared" ref="AR25:BA25" si="46">AQ25</f>
        <v>32.825000000000003</v>
      </c>
      <c r="AS25" s="6">
        <f t="shared" si="46"/>
        <v>32.825000000000003</v>
      </c>
      <c r="AT25" s="6">
        <f t="shared" si="46"/>
        <v>32.825000000000003</v>
      </c>
      <c r="AU25" s="6">
        <f t="shared" si="46"/>
        <v>32.825000000000003</v>
      </c>
      <c r="AV25" s="6">
        <f t="shared" si="46"/>
        <v>32.825000000000003</v>
      </c>
      <c r="AW25" s="6">
        <f t="shared" si="46"/>
        <v>32.825000000000003</v>
      </c>
      <c r="AX25" s="6">
        <f t="shared" si="46"/>
        <v>32.825000000000003</v>
      </c>
      <c r="AY25" s="6">
        <f t="shared" si="46"/>
        <v>32.825000000000003</v>
      </c>
      <c r="AZ25" s="6">
        <f t="shared" si="46"/>
        <v>32.825000000000003</v>
      </c>
      <c r="BA25" s="6">
        <f t="shared" si="46"/>
        <v>32.825000000000003</v>
      </c>
      <c r="BB25" s="6">
        <f>SUM(AP25:BA25)</f>
        <v>393.89999999999992</v>
      </c>
      <c r="BC25" s="6">
        <f>'[1]Finance cost'!F18</f>
        <v>32.825000000000003</v>
      </c>
      <c r="BD25" s="6">
        <f>BC25</f>
        <v>32.825000000000003</v>
      </c>
      <c r="BE25" s="6">
        <f t="shared" ref="BE25:BN25" si="47">BD25</f>
        <v>32.825000000000003</v>
      </c>
      <c r="BF25" s="6">
        <f t="shared" si="47"/>
        <v>32.825000000000003</v>
      </c>
      <c r="BG25" s="6">
        <f t="shared" si="47"/>
        <v>32.825000000000003</v>
      </c>
      <c r="BH25" s="6">
        <f t="shared" si="47"/>
        <v>32.825000000000003</v>
      </c>
      <c r="BI25" s="6">
        <f t="shared" si="47"/>
        <v>32.825000000000003</v>
      </c>
      <c r="BJ25" s="6">
        <f t="shared" si="47"/>
        <v>32.825000000000003</v>
      </c>
      <c r="BK25" s="6">
        <f t="shared" si="47"/>
        <v>32.825000000000003</v>
      </c>
      <c r="BL25" s="6">
        <f t="shared" si="47"/>
        <v>32.825000000000003</v>
      </c>
      <c r="BM25" s="6">
        <f t="shared" si="47"/>
        <v>32.825000000000003</v>
      </c>
      <c r="BN25" s="6">
        <f t="shared" si="47"/>
        <v>32.825000000000003</v>
      </c>
      <c r="BO25" s="6">
        <f>SUM(BC25:BN25)</f>
        <v>393.89999999999992</v>
      </c>
      <c r="BP25" s="6">
        <f>'[1]Finance cost'!G18</f>
        <v>32.825000000000003</v>
      </c>
      <c r="BQ25" s="6">
        <f>BP25</f>
        <v>32.825000000000003</v>
      </c>
      <c r="BR25" s="6">
        <f t="shared" ref="BR25:CA25" si="48">BQ25</f>
        <v>32.825000000000003</v>
      </c>
      <c r="BS25" s="6">
        <f t="shared" si="48"/>
        <v>32.825000000000003</v>
      </c>
      <c r="BT25" s="6">
        <f t="shared" si="48"/>
        <v>32.825000000000003</v>
      </c>
      <c r="BU25" s="6">
        <f t="shared" si="48"/>
        <v>32.825000000000003</v>
      </c>
      <c r="BV25" s="6">
        <f t="shared" si="48"/>
        <v>32.825000000000003</v>
      </c>
      <c r="BW25" s="6">
        <f t="shared" si="48"/>
        <v>32.825000000000003</v>
      </c>
      <c r="BX25" s="6">
        <f t="shared" si="48"/>
        <v>32.825000000000003</v>
      </c>
      <c r="BY25" s="6">
        <f t="shared" si="48"/>
        <v>32.825000000000003</v>
      </c>
      <c r="BZ25" s="6">
        <f t="shared" si="48"/>
        <v>32.825000000000003</v>
      </c>
      <c r="CA25" s="6">
        <f t="shared" si="48"/>
        <v>32.825000000000003</v>
      </c>
      <c r="CB25" s="6">
        <f>SUM(BP25:CA25)</f>
        <v>393.89999999999992</v>
      </c>
      <c r="CC25" s="6">
        <f>'[1]Finance cost'!H18</f>
        <v>32.825000000000003</v>
      </c>
      <c r="CD25" s="6">
        <f>CC25</f>
        <v>32.825000000000003</v>
      </c>
      <c r="CE25" s="6">
        <f t="shared" ref="CE25:CN25" si="49">CD25</f>
        <v>32.825000000000003</v>
      </c>
      <c r="CF25" s="6">
        <f t="shared" si="49"/>
        <v>32.825000000000003</v>
      </c>
      <c r="CG25" s="6">
        <f t="shared" si="49"/>
        <v>32.825000000000003</v>
      </c>
      <c r="CH25" s="6">
        <f t="shared" si="49"/>
        <v>32.825000000000003</v>
      </c>
      <c r="CI25" s="6">
        <f t="shared" si="49"/>
        <v>32.825000000000003</v>
      </c>
      <c r="CJ25" s="6">
        <f t="shared" si="49"/>
        <v>32.825000000000003</v>
      </c>
      <c r="CK25" s="6">
        <f t="shared" si="49"/>
        <v>32.825000000000003</v>
      </c>
      <c r="CL25" s="6">
        <f t="shared" si="49"/>
        <v>32.825000000000003</v>
      </c>
      <c r="CM25" s="6">
        <f t="shared" si="49"/>
        <v>32.825000000000003</v>
      </c>
      <c r="CN25" s="6">
        <f t="shared" si="49"/>
        <v>32.825000000000003</v>
      </c>
      <c r="CO25" s="6">
        <f>SUM(CC25:CN25)</f>
        <v>393.89999999999992</v>
      </c>
      <c r="CP25" s="10">
        <f>CO25+CB25+BO25+BB25+AO25+AB25+O25</f>
        <v>2612.8699999999994</v>
      </c>
    </row>
    <row r="26" spans="2:95" ht="18.75">
      <c r="B26" s="16" t="s">
        <v>112</v>
      </c>
      <c r="C26" s="4">
        <f>C21-C23-C24-C25</f>
        <v>20.388333333333335</v>
      </c>
      <c r="D26" s="4">
        <f t="shared" ref="D26:BO26" si="50">D21-D23-D24-D25</f>
        <v>-19.234166666666667</v>
      </c>
      <c r="E26" s="4">
        <f t="shared" si="50"/>
        <v>-17.679166666666667</v>
      </c>
      <c r="F26" s="4">
        <f t="shared" si="50"/>
        <v>-7.2891666666666666</v>
      </c>
      <c r="G26" s="4">
        <f t="shared" si="50"/>
        <v>3.1008333333333304</v>
      </c>
      <c r="H26" s="4">
        <f t="shared" si="50"/>
        <v>13.490833333333335</v>
      </c>
      <c r="I26" s="4">
        <f t="shared" si="50"/>
        <v>23.880833333333328</v>
      </c>
      <c r="J26" s="4">
        <f t="shared" si="50"/>
        <v>34.270833333333329</v>
      </c>
      <c r="K26" s="4">
        <f t="shared" si="50"/>
        <v>44.660833333333336</v>
      </c>
      <c r="L26" s="4">
        <f t="shared" si="50"/>
        <v>58.690833333333323</v>
      </c>
      <c r="M26" s="4">
        <f t="shared" si="50"/>
        <v>63.885833333333345</v>
      </c>
      <c r="N26" s="4">
        <f t="shared" si="50"/>
        <v>69.080833333333345</v>
      </c>
      <c r="O26" s="4">
        <f t="shared" si="50"/>
        <v>287.24750000000006</v>
      </c>
      <c r="P26" s="4">
        <f t="shared" si="50"/>
        <v>47.36645</v>
      </c>
      <c r="Q26" s="4">
        <f t="shared" si="50"/>
        <v>70.725999999999999</v>
      </c>
      <c r="R26" s="4">
        <f t="shared" si="50"/>
        <v>76.085549999999984</v>
      </c>
      <c r="S26" s="4">
        <f t="shared" si="50"/>
        <v>81.445100000000011</v>
      </c>
      <c r="T26" s="4">
        <f t="shared" si="50"/>
        <v>86.804650000000024</v>
      </c>
      <c r="U26" s="4">
        <f t="shared" si="50"/>
        <v>92.16419999999998</v>
      </c>
      <c r="V26" s="4">
        <f t="shared" si="50"/>
        <v>97.523749999999993</v>
      </c>
      <c r="W26" s="4">
        <f t="shared" si="50"/>
        <v>102.88330000000001</v>
      </c>
      <c r="X26" s="4">
        <f t="shared" si="50"/>
        <v>108.24285000000002</v>
      </c>
      <c r="Y26" s="4">
        <f t="shared" si="50"/>
        <v>113.60239999999997</v>
      </c>
      <c r="Z26" s="4">
        <f t="shared" si="50"/>
        <v>118.96195000000002</v>
      </c>
      <c r="AA26" s="4">
        <f t="shared" si="50"/>
        <v>126.16150000000003</v>
      </c>
      <c r="AB26" s="4">
        <f t="shared" si="50"/>
        <v>1121.9677000000001</v>
      </c>
      <c r="AC26" s="4">
        <f t="shared" si="50"/>
        <v>101.29546000000001</v>
      </c>
      <c r="AD26" s="4">
        <f t="shared" si="50"/>
        <v>131.29545999999999</v>
      </c>
      <c r="AE26" s="4">
        <f t="shared" si="50"/>
        <v>131.29545999999999</v>
      </c>
      <c r="AF26" s="4">
        <f t="shared" si="50"/>
        <v>131.29545999999999</v>
      </c>
      <c r="AG26" s="4">
        <f t="shared" si="50"/>
        <v>131.29545999999999</v>
      </c>
      <c r="AH26" s="4">
        <f t="shared" si="50"/>
        <v>131.29545999999999</v>
      </c>
      <c r="AI26" s="4">
        <f t="shared" si="50"/>
        <v>131.29545999999999</v>
      </c>
      <c r="AJ26" s="4">
        <f t="shared" si="50"/>
        <v>131.29545999999999</v>
      </c>
      <c r="AK26" s="4">
        <f t="shared" si="50"/>
        <v>131.29545999999999</v>
      </c>
      <c r="AL26" s="4">
        <f t="shared" si="50"/>
        <v>131.29545999999999</v>
      </c>
      <c r="AM26" s="4">
        <f t="shared" si="50"/>
        <v>131.29545999999999</v>
      </c>
      <c r="AN26" s="4">
        <f t="shared" si="50"/>
        <v>131.29545999999999</v>
      </c>
      <c r="AO26" s="4">
        <f t="shared" si="50"/>
        <v>1545.5455200000006</v>
      </c>
      <c r="AP26" s="4">
        <f t="shared" si="50"/>
        <v>106.63477839999997</v>
      </c>
      <c r="AQ26" s="4">
        <f t="shared" si="50"/>
        <v>136.63477839999996</v>
      </c>
      <c r="AR26" s="4">
        <f t="shared" si="50"/>
        <v>136.63477839999996</v>
      </c>
      <c r="AS26" s="4">
        <f t="shared" si="50"/>
        <v>136.63477839999996</v>
      </c>
      <c r="AT26" s="4">
        <f t="shared" si="50"/>
        <v>136.63477839999996</v>
      </c>
      <c r="AU26" s="4">
        <f t="shared" si="50"/>
        <v>136.63477839999996</v>
      </c>
      <c r="AV26" s="4">
        <f t="shared" si="50"/>
        <v>136.63477839999996</v>
      </c>
      <c r="AW26" s="4">
        <f t="shared" si="50"/>
        <v>136.63477839999996</v>
      </c>
      <c r="AX26" s="4">
        <f t="shared" si="50"/>
        <v>136.63477839999996</v>
      </c>
      <c r="AY26" s="4">
        <f t="shared" si="50"/>
        <v>136.63477839999996</v>
      </c>
      <c r="AZ26" s="4">
        <f t="shared" si="50"/>
        <v>136.63477839999996</v>
      </c>
      <c r="BA26" s="4">
        <f t="shared" si="50"/>
        <v>136.63477839999996</v>
      </c>
      <c r="BB26" s="4">
        <f t="shared" si="50"/>
        <v>1609.6173408000006</v>
      </c>
      <c r="BC26" s="4">
        <f t="shared" si="50"/>
        <v>34.820551960000017</v>
      </c>
      <c r="BD26" s="4">
        <f t="shared" si="50"/>
        <v>37.220551960000023</v>
      </c>
      <c r="BE26" s="4">
        <f t="shared" si="50"/>
        <v>37.220551960000023</v>
      </c>
      <c r="BF26" s="4">
        <f t="shared" si="50"/>
        <v>37.220551960000023</v>
      </c>
      <c r="BG26" s="4">
        <f t="shared" si="50"/>
        <v>37.220551960000023</v>
      </c>
      <c r="BH26" s="4">
        <f t="shared" si="50"/>
        <v>37.220551960000023</v>
      </c>
      <c r="BI26" s="4">
        <f t="shared" si="50"/>
        <v>37.220551960000023</v>
      </c>
      <c r="BJ26" s="4">
        <f t="shared" si="50"/>
        <v>37.220551960000023</v>
      </c>
      <c r="BK26" s="4">
        <f t="shared" si="50"/>
        <v>37.220551960000023</v>
      </c>
      <c r="BL26" s="4">
        <f t="shared" si="50"/>
        <v>37.220551960000023</v>
      </c>
      <c r="BM26" s="4">
        <f t="shared" si="50"/>
        <v>37.220551960000023</v>
      </c>
      <c r="BN26" s="4">
        <f t="shared" si="50"/>
        <v>37.220551960000023</v>
      </c>
      <c r="BO26" s="4">
        <f t="shared" si="50"/>
        <v>444.24662352000036</v>
      </c>
      <c r="BP26" s="4">
        <f t="shared" ref="BP26:CN26" si="51">BP21-BP23-BP24-BP25</f>
        <v>36.102792438399987</v>
      </c>
      <c r="BQ26" s="4">
        <f t="shared" si="51"/>
        <v>38.502792438399993</v>
      </c>
      <c r="BR26" s="4">
        <f t="shared" si="51"/>
        <v>38.502792438399993</v>
      </c>
      <c r="BS26" s="4">
        <f t="shared" si="51"/>
        <v>38.502792438399993</v>
      </c>
      <c r="BT26" s="4">
        <f t="shared" si="51"/>
        <v>38.502792438399993</v>
      </c>
      <c r="BU26" s="4">
        <f t="shared" si="51"/>
        <v>38.502792438399993</v>
      </c>
      <c r="BV26" s="4">
        <f t="shared" si="51"/>
        <v>38.502792438399993</v>
      </c>
      <c r="BW26" s="4">
        <f t="shared" si="51"/>
        <v>38.502792438399993</v>
      </c>
      <c r="BX26" s="4">
        <f t="shared" si="51"/>
        <v>38.502792438399993</v>
      </c>
      <c r="BY26" s="4">
        <f t="shared" si="51"/>
        <v>38.502792438399993</v>
      </c>
      <c r="BZ26" s="4">
        <f t="shared" si="51"/>
        <v>38.502792438399993</v>
      </c>
      <c r="CA26" s="4">
        <f t="shared" si="51"/>
        <v>38.502792438399993</v>
      </c>
      <c r="CB26" s="4">
        <f t="shared" si="51"/>
        <v>459.63350926080017</v>
      </c>
      <c r="CC26" s="4">
        <f t="shared" si="51"/>
        <v>37.438922935935992</v>
      </c>
      <c r="CD26" s="4">
        <f t="shared" si="51"/>
        <v>39.838922935935997</v>
      </c>
      <c r="CE26" s="4">
        <f t="shared" si="51"/>
        <v>39.838922935935997</v>
      </c>
      <c r="CF26" s="4">
        <f t="shared" si="51"/>
        <v>39.838922935935997</v>
      </c>
      <c r="CG26" s="4">
        <f t="shared" si="51"/>
        <v>39.838922935935997</v>
      </c>
      <c r="CH26" s="4">
        <f t="shared" si="51"/>
        <v>39.838922935935997</v>
      </c>
      <c r="CI26" s="4">
        <f t="shared" si="51"/>
        <v>39.838922935935997</v>
      </c>
      <c r="CJ26" s="4">
        <f t="shared" si="51"/>
        <v>39.838922935935997</v>
      </c>
      <c r="CK26" s="4">
        <f t="shared" si="51"/>
        <v>39.838922935935997</v>
      </c>
      <c r="CL26" s="4">
        <f t="shared" si="51"/>
        <v>39.838922935935997</v>
      </c>
      <c r="CM26" s="4">
        <f t="shared" si="51"/>
        <v>39.838922935935997</v>
      </c>
      <c r="CN26" s="4">
        <f t="shared" si="51"/>
        <v>-0.54607706406399359</v>
      </c>
      <c r="CO26" s="4">
        <f>CO21-CO23-CO24-CO25</f>
        <v>435.28207523123211</v>
      </c>
      <c r="CP26" s="10">
        <f>CO26+CB26+BO26+BB26+AO26+AB26+O26</f>
        <v>5903.5402688120339</v>
      </c>
    </row>
    <row r="27" spans="2:95">
      <c r="B27" s="16" t="s">
        <v>113</v>
      </c>
      <c r="C27" s="17">
        <f>C26/C9</f>
        <v>0.44809523809523816</v>
      </c>
      <c r="D27" s="17">
        <f t="shared" ref="D27:BO27" si="52">D26/D9</f>
        <v>-2.7477380952380952</v>
      </c>
      <c r="E27" s="17">
        <f t="shared" si="52"/>
        <v>-1.2627976190476191</v>
      </c>
      <c r="F27" s="17">
        <f t="shared" si="52"/>
        <v>-0.26032738095238095</v>
      </c>
      <c r="G27" s="17">
        <f t="shared" si="52"/>
        <v>7.3829365079365009E-2</v>
      </c>
      <c r="H27" s="17">
        <f t="shared" si="52"/>
        <v>0.24090773809523811</v>
      </c>
      <c r="I27" s="17">
        <f t="shared" si="52"/>
        <v>0.34115476190476185</v>
      </c>
      <c r="J27" s="17">
        <f t="shared" si="52"/>
        <v>0.40798611111111105</v>
      </c>
      <c r="K27" s="17">
        <f t="shared" si="52"/>
        <v>0.45572278911564629</v>
      </c>
      <c r="L27" s="17">
        <f t="shared" si="52"/>
        <v>0.52402529761904748</v>
      </c>
      <c r="M27" s="17">
        <f t="shared" si="52"/>
        <v>0.5368557422969189</v>
      </c>
      <c r="N27" s="17">
        <f t="shared" si="52"/>
        <v>0.54826058201058214</v>
      </c>
      <c r="O27" s="17">
        <f t="shared" si="52"/>
        <v>0.35838739862757335</v>
      </c>
      <c r="P27" s="17">
        <f t="shared" si="52"/>
        <v>0.34480927422290164</v>
      </c>
      <c r="Q27" s="17">
        <f t="shared" si="52"/>
        <v>0.48911479944674968</v>
      </c>
      <c r="R27" s="17">
        <f t="shared" si="52"/>
        <v>0.50112329579134551</v>
      </c>
      <c r="S27" s="17">
        <f t="shared" si="52"/>
        <v>0.51204011065006927</v>
      </c>
      <c r="T27" s="17">
        <f t="shared" si="52"/>
        <v>0.52200763726020816</v>
      </c>
      <c r="U27" s="17">
        <f t="shared" si="52"/>
        <v>0.53114453665283534</v>
      </c>
      <c r="V27" s="17">
        <f t="shared" si="52"/>
        <v>0.53955048409405248</v>
      </c>
      <c r="W27" s="17">
        <f t="shared" si="52"/>
        <v>0.54730982019363772</v>
      </c>
      <c r="X27" s="17">
        <f t="shared" si="52"/>
        <v>0.55449439065621642</v>
      </c>
      <c r="Y27" s="17">
        <f t="shared" si="52"/>
        <v>0.56116577751432506</v>
      </c>
      <c r="Z27" s="17">
        <f t="shared" si="52"/>
        <v>0.5673770687270473</v>
      </c>
      <c r="AA27" s="17">
        <f t="shared" si="52"/>
        <v>0.5816574458275704</v>
      </c>
      <c r="AB27" s="17">
        <f t="shared" si="52"/>
        <v>0.52783079760258189</v>
      </c>
      <c r="AC27" s="17">
        <f t="shared" si="52"/>
        <v>0.4520584980096039</v>
      </c>
      <c r="AD27" s="17">
        <f t="shared" si="52"/>
        <v>0.58594164479908595</v>
      </c>
      <c r="AE27" s="17">
        <f t="shared" si="52"/>
        <v>0.58594164479908595</v>
      </c>
      <c r="AF27" s="17">
        <f t="shared" si="52"/>
        <v>0.58594164479908595</v>
      </c>
      <c r="AG27" s="17">
        <f t="shared" si="52"/>
        <v>0.58594164479908595</v>
      </c>
      <c r="AH27" s="17">
        <f t="shared" si="52"/>
        <v>0.58594164479908595</v>
      </c>
      <c r="AI27" s="17">
        <f t="shared" si="52"/>
        <v>0.58594164479908595</v>
      </c>
      <c r="AJ27" s="17">
        <f t="shared" si="52"/>
        <v>0.58594164479908595</v>
      </c>
      <c r="AK27" s="17">
        <f t="shared" si="52"/>
        <v>0.58594164479908595</v>
      </c>
      <c r="AL27" s="17">
        <f t="shared" si="52"/>
        <v>0.58594164479908595</v>
      </c>
      <c r="AM27" s="17">
        <f t="shared" si="52"/>
        <v>0.58594164479908595</v>
      </c>
      <c r="AN27" s="17">
        <f t="shared" si="52"/>
        <v>0.58594164479908595</v>
      </c>
      <c r="AO27" s="17">
        <f t="shared" si="52"/>
        <v>0.57478471589996272</v>
      </c>
      <c r="AP27" s="17">
        <f t="shared" si="52"/>
        <v>0.46054772620634504</v>
      </c>
      <c r="AQ27" s="17">
        <f t="shared" si="52"/>
        <v>0.59011550881440966</v>
      </c>
      <c r="AR27" s="17">
        <f t="shared" si="52"/>
        <v>0.59011550881440966</v>
      </c>
      <c r="AS27" s="17">
        <f t="shared" si="52"/>
        <v>0.59011550881440966</v>
      </c>
      <c r="AT27" s="17">
        <f t="shared" si="52"/>
        <v>0.59011550881440966</v>
      </c>
      <c r="AU27" s="17">
        <f t="shared" si="52"/>
        <v>0.59011550881440966</v>
      </c>
      <c r="AV27" s="17">
        <f t="shared" si="52"/>
        <v>0.59011550881440966</v>
      </c>
      <c r="AW27" s="17">
        <f t="shared" si="52"/>
        <v>0.59011550881440966</v>
      </c>
      <c r="AX27" s="17">
        <f t="shared" si="52"/>
        <v>0.59011550881440966</v>
      </c>
      <c r="AY27" s="17">
        <f t="shared" si="52"/>
        <v>0.59011550881440966</v>
      </c>
      <c r="AZ27" s="17">
        <f t="shared" si="52"/>
        <v>0.59011550881440966</v>
      </c>
      <c r="BA27" s="17">
        <f t="shared" si="52"/>
        <v>0.59011550881440966</v>
      </c>
      <c r="BB27" s="17">
        <f t="shared" si="52"/>
        <v>0.57931819359707126</v>
      </c>
      <c r="BC27" s="17">
        <f t="shared" si="52"/>
        <v>0.26233135164048677</v>
      </c>
      <c r="BD27" s="17">
        <f t="shared" si="52"/>
        <v>0.28041249075225089</v>
      </c>
      <c r="BE27" s="17">
        <f t="shared" si="52"/>
        <v>0.28041249075225089</v>
      </c>
      <c r="BF27" s="17">
        <f t="shared" si="52"/>
        <v>0.28041249075225089</v>
      </c>
      <c r="BG27" s="17">
        <f t="shared" si="52"/>
        <v>0.28041249075225089</v>
      </c>
      <c r="BH27" s="17">
        <f t="shared" si="52"/>
        <v>0.28041249075225089</v>
      </c>
      <c r="BI27" s="17">
        <f t="shared" si="52"/>
        <v>0.28041249075225089</v>
      </c>
      <c r="BJ27" s="17">
        <f t="shared" si="52"/>
        <v>0.28041249075225089</v>
      </c>
      <c r="BK27" s="17">
        <f t="shared" si="52"/>
        <v>0.28041249075225089</v>
      </c>
      <c r="BL27" s="17">
        <f t="shared" si="52"/>
        <v>0.28041249075225089</v>
      </c>
      <c r="BM27" s="17">
        <f t="shared" si="52"/>
        <v>0.28041249075225089</v>
      </c>
      <c r="BN27" s="17">
        <f t="shared" si="52"/>
        <v>0.28041249075225089</v>
      </c>
      <c r="BO27" s="17">
        <f t="shared" si="52"/>
        <v>0.27890572915960388</v>
      </c>
      <c r="BP27" s="17">
        <f t="shared" ref="BP27:CO27" si="53">BP26/BP9</f>
        <v>0.2649827138824935</v>
      </c>
      <c r="BQ27" s="17">
        <f t="shared" si="53"/>
        <v>0.28259793061131261</v>
      </c>
      <c r="BR27" s="17">
        <f t="shared" si="53"/>
        <v>0.28259793061131261</v>
      </c>
      <c r="BS27" s="17">
        <f t="shared" si="53"/>
        <v>0.28259793061131261</v>
      </c>
      <c r="BT27" s="17">
        <f t="shared" si="53"/>
        <v>0.28259793061131261</v>
      </c>
      <c r="BU27" s="17">
        <f t="shared" si="53"/>
        <v>0.28259793061131261</v>
      </c>
      <c r="BV27" s="17">
        <f t="shared" si="53"/>
        <v>0.28259793061131261</v>
      </c>
      <c r="BW27" s="17">
        <f t="shared" si="53"/>
        <v>0.28259793061131261</v>
      </c>
      <c r="BX27" s="17">
        <f t="shared" si="53"/>
        <v>0.28259793061131261</v>
      </c>
      <c r="BY27" s="17">
        <f t="shared" si="53"/>
        <v>0.28259793061131261</v>
      </c>
      <c r="BZ27" s="17">
        <f t="shared" si="53"/>
        <v>0.28259793061131261</v>
      </c>
      <c r="CA27" s="17">
        <f t="shared" si="53"/>
        <v>0.28259793061131261</v>
      </c>
      <c r="CB27" s="17">
        <f t="shared" si="53"/>
        <v>0.28112999588391113</v>
      </c>
      <c r="CC27" s="17">
        <f t="shared" si="53"/>
        <v>0.26761250089818595</v>
      </c>
      <c r="CD27" s="17">
        <f t="shared" si="53"/>
        <v>0.28476764190623993</v>
      </c>
      <c r="CE27" s="17">
        <f t="shared" si="53"/>
        <v>0.28476764190623993</v>
      </c>
      <c r="CF27" s="17">
        <f t="shared" si="53"/>
        <v>0.28476764190623993</v>
      </c>
      <c r="CG27" s="17">
        <f t="shared" si="53"/>
        <v>0.28476764190623993</v>
      </c>
      <c r="CH27" s="17">
        <f t="shared" si="53"/>
        <v>0.28476764190623993</v>
      </c>
      <c r="CI27" s="17">
        <f t="shared" si="53"/>
        <v>0.28476764190623993</v>
      </c>
      <c r="CJ27" s="17">
        <f t="shared" si="53"/>
        <v>0.28476764190623993</v>
      </c>
      <c r="CK27" s="17">
        <f t="shared" si="53"/>
        <v>0.28476764190623993</v>
      </c>
      <c r="CL27" s="17">
        <f t="shared" si="53"/>
        <v>0.28476764190623993</v>
      </c>
      <c r="CM27" s="17">
        <f t="shared" si="53"/>
        <v>0.28476764190623993</v>
      </c>
      <c r="CN27" s="17">
        <f t="shared" si="53"/>
        <v>-5.52152097640811E-3</v>
      </c>
      <c r="CO27" s="17">
        <f t="shared" si="53"/>
        <v>0.26577290332675091</v>
      </c>
      <c r="CP27" s="17">
        <f>CP26/CP9</f>
        <v>0.44521192843597235</v>
      </c>
    </row>
    <row r="28" spans="2:95" ht="18.75">
      <c r="B28" s="19" t="s">
        <v>114</v>
      </c>
      <c r="C28" s="6">
        <f>[1]Dep!D5</f>
        <v>39.979166666666664</v>
      </c>
      <c r="D28" s="6">
        <f>[1]Dep!E5</f>
        <v>39.979166666666664</v>
      </c>
      <c r="E28" s="6">
        <f>[1]Dep!F5</f>
        <v>39.979166666666664</v>
      </c>
      <c r="F28" s="6">
        <f>[1]Dep!G5</f>
        <v>39.979166666666664</v>
      </c>
      <c r="G28" s="6">
        <f>[1]Dep!H5</f>
        <v>39.979166666666664</v>
      </c>
      <c r="H28" s="6">
        <f>[1]Dep!I5</f>
        <v>39.979166666666664</v>
      </c>
      <c r="I28" s="6">
        <f>[1]Dep!J5</f>
        <v>39.979166666666664</v>
      </c>
      <c r="J28" s="6">
        <f>[1]Dep!K5</f>
        <v>39.979166666666664</v>
      </c>
      <c r="K28" s="6">
        <f>[1]Dep!L5</f>
        <v>39.979166666666664</v>
      </c>
      <c r="L28" s="6">
        <f>[1]Dep!M5</f>
        <v>39.979166666666664</v>
      </c>
      <c r="M28" s="6">
        <f>[1]Dep!N5</f>
        <v>39.979166666666664</v>
      </c>
      <c r="N28" s="6">
        <f>[1]Dep!O5</f>
        <v>39.979166666666664</v>
      </c>
      <c r="O28" s="6">
        <f>SUM(C28:N28)</f>
        <v>479.75000000000006</v>
      </c>
      <c r="P28" s="6">
        <f>[1]Dep!Q5</f>
        <v>63.125</v>
      </c>
      <c r="Q28" s="6">
        <f>[1]Dep!R5</f>
        <v>63.125</v>
      </c>
      <c r="R28" s="6">
        <f>[1]Dep!S5</f>
        <v>63.125</v>
      </c>
      <c r="S28" s="6">
        <f>[1]Dep!T5</f>
        <v>63.125</v>
      </c>
      <c r="T28" s="6">
        <f>[1]Dep!U5</f>
        <v>63.125</v>
      </c>
      <c r="U28" s="6">
        <f>[1]Dep!V5</f>
        <v>63.125</v>
      </c>
      <c r="V28" s="6">
        <f>[1]Dep!W5</f>
        <v>63.125</v>
      </c>
      <c r="W28" s="6">
        <f>[1]Dep!X5</f>
        <v>63.125</v>
      </c>
      <c r="X28" s="6">
        <f>[1]Dep!Y5</f>
        <v>63.125</v>
      </c>
      <c r="Y28" s="6">
        <f>[1]Dep!Z5</f>
        <v>63.125</v>
      </c>
      <c r="Z28" s="6">
        <f>[1]Dep!AA5</f>
        <v>63.125</v>
      </c>
      <c r="AA28" s="6">
        <f>[1]Dep!AB5</f>
        <v>63.125</v>
      </c>
      <c r="AB28" s="6">
        <f>SUM(P28:AA28)</f>
        <v>757.5</v>
      </c>
      <c r="AC28" s="6">
        <f>[1]Dep!AD5</f>
        <v>63.125</v>
      </c>
      <c r="AD28" s="6">
        <f>[1]Dep!AE5</f>
        <v>63.125</v>
      </c>
      <c r="AE28" s="6">
        <f>[1]Dep!AF5</f>
        <v>63.125</v>
      </c>
      <c r="AF28" s="6">
        <f>[1]Dep!AG5</f>
        <v>63.125</v>
      </c>
      <c r="AG28" s="6">
        <f>[1]Dep!AH5</f>
        <v>63.125</v>
      </c>
      <c r="AH28" s="6">
        <f>[1]Dep!AI5</f>
        <v>63.125</v>
      </c>
      <c r="AI28" s="6">
        <f>[1]Dep!AJ5</f>
        <v>63.125</v>
      </c>
      <c r="AJ28" s="6">
        <f>[1]Dep!AK5</f>
        <v>63.125</v>
      </c>
      <c r="AK28" s="6">
        <f>[1]Dep!AL5</f>
        <v>63.125</v>
      </c>
      <c r="AL28" s="6">
        <f>[1]Dep!AM5</f>
        <v>63.125</v>
      </c>
      <c r="AM28" s="6">
        <f>[1]Dep!AN5</f>
        <v>63.125</v>
      </c>
      <c r="AN28" s="6">
        <f>[1]Dep!AO5</f>
        <v>63.125</v>
      </c>
      <c r="AO28" s="6">
        <f>SUM(AC28:AN28)</f>
        <v>757.5</v>
      </c>
      <c r="AP28" s="6">
        <f>[1]Dep!AQ5</f>
        <v>63.125</v>
      </c>
      <c r="AQ28" s="6">
        <f>[1]Dep!AR5</f>
        <v>63.125</v>
      </c>
      <c r="AR28" s="6">
        <f>[1]Dep!AS5</f>
        <v>63.125</v>
      </c>
      <c r="AS28" s="6">
        <f>[1]Dep!AT5</f>
        <v>63.125</v>
      </c>
      <c r="AT28" s="6">
        <f>[1]Dep!AU5</f>
        <v>63.125</v>
      </c>
      <c r="AU28" s="6">
        <f>[1]Dep!AV5</f>
        <v>63.125</v>
      </c>
      <c r="AV28" s="6">
        <f>[1]Dep!AW5</f>
        <v>63.125</v>
      </c>
      <c r="AW28" s="6">
        <f>[1]Dep!AX5</f>
        <v>63.125</v>
      </c>
      <c r="AX28" s="6">
        <f>[1]Dep!AY5</f>
        <v>63.125</v>
      </c>
      <c r="AY28" s="6">
        <f>[1]Dep!AZ5</f>
        <v>63.125</v>
      </c>
      <c r="AZ28" s="6">
        <f>[1]Dep!BA5</f>
        <v>63.125</v>
      </c>
      <c r="BA28" s="6">
        <f>[1]Dep!BB5</f>
        <v>63.125</v>
      </c>
      <c r="BB28" s="6">
        <f>SUM(AP28:BA28)</f>
        <v>757.5</v>
      </c>
      <c r="BC28" s="6">
        <f>[1]Dep!BD5</f>
        <v>23.145833333333332</v>
      </c>
      <c r="BD28" s="6">
        <f>[1]Dep!BE5</f>
        <v>23.145833333333332</v>
      </c>
      <c r="BE28" s="6">
        <f>[1]Dep!BF5</f>
        <v>23.145833333333332</v>
      </c>
      <c r="BF28" s="6">
        <f>[1]Dep!BG5</f>
        <v>23.145833333333332</v>
      </c>
      <c r="BG28" s="6">
        <f>[1]Dep!BH5</f>
        <v>23.145833333333332</v>
      </c>
      <c r="BH28" s="6">
        <f>[1]Dep!BI5</f>
        <v>23.145833333333332</v>
      </c>
      <c r="BI28" s="6">
        <f>[1]Dep!BJ5</f>
        <v>23.145833333333332</v>
      </c>
      <c r="BJ28" s="6">
        <f>[1]Dep!BK5</f>
        <v>23.145833333333332</v>
      </c>
      <c r="BK28" s="6">
        <f>[1]Dep!BL5</f>
        <v>23.145833333333332</v>
      </c>
      <c r="BL28" s="6">
        <f>[1]Dep!BM5</f>
        <v>23.145833333333332</v>
      </c>
      <c r="BM28" s="6">
        <f>[1]Dep!BN5</f>
        <v>23.145833333333332</v>
      </c>
      <c r="BN28" s="6">
        <f>[1]Dep!BO5</f>
        <v>23.145833333333332</v>
      </c>
      <c r="BO28" s="6">
        <f>SUM(BC28:BN28)</f>
        <v>277.75000000000006</v>
      </c>
      <c r="BP28" s="6">
        <f>[1]Dep!BQ5</f>
        <v>0</v>
      </c>
      <c r="BQ28" s="6">
        <f>[1]Dep!BR5</f>
        <v>0</v>
      </c>
      <c r="BR28" s="6">
        <f>[1]Dep!BS5</f>
        <v>0</v>
      </c>
      <c r="BS28" s="6">
        <f>[1]Dep!BT5</f>
        <v>0</v>
      </c>
      <c r="BT28" s="6">
        <f>[1]Dep!BU5</f>
        <v>0</v>
      </c>
      <c r="BU28" s="6">
        <f>[1]Dep!BV5</f>
        <v>0</v>
      </c>
      <c r="BV28" s="6">
        <f>[1]Dep!BW5</f>
        <v>0</v>
      </c>
      <c r="BW28" s="6">
        <f>[1]Dep!BX5</f>
        <v>0</v>
      </c>
      <c r="BX28" s="6">
        <f>[1]Dep!BY5</f>
        <v>0</v>
      </c>
      <c r="BY28" s="6">
        <f>[1]Dep!BZ5</f>
        <v>0</v>
      </c>
      <c r="BZ28" s="6">
        <f>[1]Dep!CA5</f>
        <v>0</v>
      </c>
      <c r="CA28" s="6">
        <f>[1]Dep!CB5</f>
        <v>0</v>
      </c>
      <c r="CB28" s="6">
        <f>SUM(BP28:CA28)</f>
        <v>0</v>
      </c>
      <c r="CC28" s="6">
        <f>[1]Dep!CD5</f>
        <v>0</v>
      </c>
      <c r="CD28" s="6">
        <f>[1]Dep!CE5</f>
        <v>0</v>
      </c>
      <c r="CE28" s="6">
        <f>[1]Dep!CF5</f>
        <v>0</v>
      </c>
      <c r="CF28" s="6">
        <f>[1]Dep!CG5</f>
        <v>0</v>
      </c>
      <c r="CG28" s="6">
        <f>[1]Dep!CH5</f>
        <v>0</v>
      </c>
      <c r="CH28" s="6">
        <f>[1]Dep!CI5</f>
        <v>0</v>
      </c>
      <c r="CI28" s="6">
        <f>[1]Dep!CJ5</f>
        <v>0</v>
      </c>
      <c r="CJ28" s="6">
        <f>[1]Dep!CK5</f>
        <v>0</v>
      </c>
      <c r="CK28" s="6">
        <f>[1]Dep!CL5</f>
        <v>0</v>
      </c>
      <c r="CL28" s="6">
        <f>[1]Dep!CM5</f>
        <v>0</v>
      </c>
      <c r="CM28" s="6">
        <f>[1]Dep!CN5</f>
        <v>0</v>
      </c>
      <c r="CN28" s="6">
        <f>[1]Dep!CO5</f>
        <v>0</v>
      </c>
      <c r="CO28" s="6">
        <f>SUM(CC28:CN28)</f>
        <v>0</v>
      </c>
      <c r="CP28" s="10">
        <f>CO28+CB28+BO28+BB28+AO28+AB28+O28</f>
        <v>3030</v>
      </c>
      <c r="CQ28" s="20"/>
    </row>
    <row r="29" spans="2:95">
      <c r="B29" s="19" t="s">
        <v>115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</row>
    <row r="30" spans="2:95" ht="18.75">
      <c r="B30" s="16" t="s">
        <v>116</v>
      </c>
      <c r="C30" s="4">
        <f>C26-C28-C29</f>
        <v>-19.590833333333329</v>
      </c>
      <c r="D30" s="4">
        <f t="shared" ref="D30:BO30" si="54">D26-D28-D29</f>
        <v>-59.213333333333331</v>
      </c>
      <c r="E30" s="4">
        <f t="shared" si="54"/>
        <v>-57.658333333333331</v>
      </c>
      <c r="F30" s="4">
        <f t="shared" si="54"/>
        <v>-47.268333333333331</v>
      </c>
      <c r="G30" s="4">
        <f t="shared" si="54"/>
        <v>-36.87833333333333</v>
      </c>
      <c r="H30" s="4">
        <f t="shared" si="54"/>
        <v>-26.48833333333333</v>
      </c>
      <c r="I30" s="4">
        <f t="shared" si="54"/>
        <v>-16.098333333333336</v>
      </c>
      <c r="J30" s="4">
        <f t="shared" si="54"/>
        <v>-5.7083333333333357</v>
      </c>
      <c r="K30" s="4">
        <f t="shared" si="54"/>
        <v>4.681666666666672</v>
      </c>
      <c r="L30" s="4">
        <f t="shared" si="54"/>
        <v>18.711666666666659</v>
      </c>
      <c r="M30" s="4">
        <f t="shared" si="54"/>
        <v>23.90666666666668</v>
      </c>
      <c r="N30" s="4">
        <f t="shared" si="54"/>
        <v>29.101666666666681</v>
      </c>
      <c r="O30" s="4">
        <f t="shared" si="54"/>
        <v>-192.5025</v>
      </c>
      <c r="P30" s="4">
        <f t="shared" si="54"/>
        <v>-15.75855</v>
      </c>
      <c r="Q30" s="4">
        <f t="shared" si="54"/>
        <v>7.6009999999999991</v>
      </c>
      <c r="R30" s="4">
        <f t="shared" si="54"/>
        <v>12.960549999999984</v>
      </c>
      <c r="S30" s="4">
        <f t="shared" si="54"/>
        <v>18.320100000000011</v>
      </c>
      <c r="T30" s="4">
        <f t="shared" si="54"/>
        <v>23.679650000000024</v>
      </c>
      <c r="U30" s="4">
        <f t="shared" si="54"/>
        <v>29.03919999999998</v>
      </c>
      <c r="V30" s="4">
        <f t="shared" si="54"/>
        <v>34.398749999999993</v>
      </c>
      <c r="W30" s="4">
        <f t="shared" si="54"/>
        <v>39.758300000000006</v>
      </c>
      <c r="X30" s="4">
        <f t="shared" si="54"/>
        <v>45.117850000000018</v>
      </c>
      <c r="Y30" s="4">
        <f t="shared" si="54"/>
        <v>50.477399999999975</v>
      </c>
      <c r="Z30" s="4">
        <f t="shared" si="54"/>
        <v>55.836950000000016</v>
      </c>
      <c r="AA30" s="4">
        <f t="shared" si="54"/>
        <v>63.036500000000032</v>
      </c>
      <c r="AB30" s="4">
        <f t="shared" si="54"/>
        <v>364.46770000000015</v>
      </c>
      <c r="AC30" s="4">
        <f t="shared" si="54"/>
        <v>38.170460000000006</v>
      </c>
      <c r="AD30" s="4">
        <f t="shared" si="54"/>
        <v>68.170459999999991</v>
      </c>
      <c r="AE30" s="4">
        <f t="shared" si="54"/>
        <v>68.170459999999991</v>
      </c>
      <c r="AF30" s="4">
        <f t="shared" si="54"/>
        <v>68.170459999999991</v>
      </c>
      <c r="AG30" s="4">
        <f t="shared" si="54"/>
        <v>68.170459999999991</v>
      </c>
      <c r="AH30" s="4">
        <f t="shared" si="54"/>
        <v>68.170459999999991</v>
      </c>
      <c r="AI30" s="4">
        <f t="shared" si="54"/>
        <v>68.170459999999991</v>
      </c>
      <c r="AJ30" s="4">
        <f t="shared" si="54"/>
        <v>68.170459999999991</v>
      </c>
      <c r="AK30" s="4">
        <f t="shared" si="54"/>
        <v>68.170459999999991</v>
      </c>
      <c r="AL30" s="4">
        <f t="shared" si="54"/>
        <v>68.170459999999991</v>
      </c>
      <c r="AM30" s="4">
        <f t="shared" si="54"/>
        <v>68.170459999999991</v>
      </c>
      <c r="AN30" s="4">
        <f t="shared" si="54"/>
        <v>68.170459999999991</v>
      </c>
      <c r="AO30" s="4">
        <f t="shared" si="54"/>
        <v>788.04552000000058</v>
      </c>
      <c r="AP30" s="4">
        <f t="shared" si="54"/>
        <v>43.509778399999973</v>
      </c>
      <c r="AQ30" s="4">
        <f t="shared" si="54"/>
        <v>73.509778399999959</v>
      </c>
      <c r="AR30" s="4">
        <f t="shared" si="54"/>
        <v>73.509778399999959</v>
      </c>
      <c r="AS30" s="4">
        <f t="shared" si="54"/>
        <v>73.509778399999959</v>
      </c>
      <c r="AT30" s="4">
        <f t="shared" si="54"/>
        <v>73.509778399999959</v>
      </c>
      <c r="AU30" s="4">
        <f t="shared" si="54"/>
        <v>73.509778399999959</v>
      </c>
      <c r="AV30" s="4">
        <f t="shared" si="54"/>
        <v>73.509778399999959</v>
      </c>
      <c r="AW30" s="4">
        <f t="shared" si="54"/>
        <v>73.509778399999959</v>
      </c>
      <c r="AX30" s="4">
        <f t="shared" si="54"/>
        <v>73.509778399999959</v>
      </c>
      <c r="AY30" s="4">
        <f t="shared" si="54"/>
        <v>73.509778399999959</v>
      </c>
      <c r="AZ30" s="4">
        <f t="shared" si="54"/>
        <v>73.509778399999959</v>
      </c>
      <c r="BA30" s="4">
        <f t="shared" si="54"/>
        <v>73.509778399999959</v>
      </c>
      <c r="BB30" s="4">
        <f t="shared" si="54"/>
        <v>852.11734080000065</v>
      </c>
      <c r="BC30" s="4">
        <f t="shared" si="54"/>
        <v>11.674718626666685</v>
      </c>
      <c r="BD30" s="4">
        <f t="shared" si="54"/>
        <v>14.074718626666691</v>
      </c>
      <c r="BE30" s="4">
        <f t="shared" si="54"/>
        <v>14.074718626666691</v>
      </c>
      <c r="BF30" s="4">
        <f t="shared" si="54"/>
        <v>14.074718626666691</v>
      </c>
      <c r="BG30" s="4">
        <f t="shared" si="54"/>
        <v>14.074718626666691</v>
      </c>
      <c r="BH30" s="4">
        <f t="shared" si="54"/>
        <v>14.074718626666691</v>
      </c>
      <c r="BI30" s="4">
        <f t="shared" si="54"/>
        <v>14.074718626666691</v>
      </c>
      <c r="BJ30" s="4">
        <f t="shared" si="54"/>
        <v>14.074718626666691</v>
      </c>
      <c r="BK30" s="4">
        <f t="shared" si="54"/>
        <v>14.074718626666691</v>
      </c>
      <c r="BL30" s="4">
        <f t="shared" si="54"/>
        <v>14.074718626666691</v>
      </c>
      <c r="BM30" s="4">
        <f t="shared" si="54"/>
        <v>14.074718626666691</v>
      </c>
      <c r="BN30" s="4">
        <f t="shared" si="54"/>
        <v>14.074718626666691</v>
      </c>
      <c r="BO30" s="4">
        <f t="shared" si="54"/>
        <v>166.4966235200003</v>
      </c>
      <c r="BP30" s="4">
        <f t="shared" ref="BP30:CO30" si="55">BP26-BP28-BP29</f>
        <v>36.102792438399987</v>
      </c>
      <c r="BQ30" s="4">
        <f t="shared" si="55"/>
        <v>38.502792438399993</v>
      </c>
      <c r="BR30" s="4">
        <f t="shared" si="55"/>
        <v>38.502792438399993</v>
      </c>
      <c r="BS30" s="4">
        <f t="shared" si="55"/>
        <v>38.502792438399993</v>
      </c>
      <c r="BT30" s="4">
        <f t="shared" si="55"/>
        <v>38.502792438399993</v>
      </c>
      <c r="BU30" s="4">
        <f t="shared" si="55"/>
        <v>38.502792438399993</v>
      </c>
      <c r="BV30" s="4">
        <f t="shared" si="55"/>
        <v>38.502792438399993</v>
      </c>
      <c r="BW30" s="4">
        <f t="shared" si="55"/>
        <v>38.502792438399993</v>
      </c>
      <c r="BX30" s="4">
        <f t="shared" si="55"/>
        <v>38.502792438399993</v>
      </c>
      <c r="BY30" s="4">
        <f t="shared" si="55"/>
        <v>38.502792438399993</v>
      </c>
      <c r="BZ30" s="4">
        <f t="shared" si="55"/>
        <v>38.502792438399993</v>
      </c>
      <c r="CA30" s="4">
        <f t="shared" si="55"/>
        <v>38.502792438399993</v>
      </c>
      <c r="CB30" s="4">
        <f t="shared" si="55"/>
        <v>459.63350926080017</v>
      </c>
      <c r="CC30" s="4">
        <f t="shared" si="55"/>
        <v>37.438922935935992</v>
      </c>
      <c r="CD30" s="4">
        <f t="shared" si="55"/>
        <v>39.838922935935997</v>
      </c>
      <c r="CE30" s="4">
        <f t="shared" si="55"/>
        <v>39.838922935935997</v>
      </c>
      <c r="CF30" s="4">
        <f t="shared" si="55"/>
        <v>39.838922935935997</v>
      </c>
      <c r="CG30" s="4">
        <f t="shared" si="55"/>
        <v>39.838922935935997</v>
      </c>
      <c r="CH30" s="4">
        <f t="shared" si="55"/>
        <v>39.838922935935997</v>
      </c>
      <c r="CI30" s="4">
        <f t="shared" si="55"/>
        <v>39.838922935935997</v>
      </c>
      <c r="CJ30" s="4">
        <f t="shared" si="55"/>
        <v>39.838922935935997</v>
      </c>
      <c r="CK30" s="4">
        <f t="shared" si="55"/>
        <v>39.838922935935997</v>
      </c>
      <c r="CL30" s="4">
        <f t="shared" si="55"/>
        <v>39.838922935935997</v>
      </c>
      <c r="CM30" s="4">
        <f t="shared" si="55"/>
        <v>39.838922935935997</v>
      </c>
      <c r="CN30" s="4">
        <f t="shared" si="55"/>
        <v>-0.54607706406399359</v>
      </c>
      <c r="CO30" s="4">
        <f t="shared" si="55"/>
        <v>435.28207523123211</v>
      </c>
      <c r="CP30" s="10">
        <f>CO30+CB30+BO30+BB30+AO30+AB30+O30</f>
        <v>2873.5402688120339</v>
      </c>
    </row>
    <row r="31" spans="2:95" ht="30">
      <c r="B31" s="16" t="s">
        <v>117</v>
      </c>
      <c r="C31" s="17">
        <f>C30/C9</f>
        <v>-0.43056776556776549</v>
      </c>
      <c r="D31" s="17">
        <f t="shared" ref="D31:BO31" si="56">D30/D9</f>
        <v>-8.4590476190476185</v>
      </c>
      <c r="E31" s="17">
        <f t="shared" si="56"/>
        <v>-4.1184523809523812</v>
      </c>
      <c r="F31" s="17">
        <f t="shared" si="56"/>
        <v>-1.6881547619047619</v>
      </c>
      <c r="G31" s="17">
        <f t="shared" si="56"/>
        <v>-0.87805555555555548</v>
      </c>
      <c r="H31" s="17">
        <f t="shared" si="56"/>
        <v>-0.47300595238095233</v>
      </c>
      <c r="I31" s="17">
        <f t="shared" si="56"/>
        <v>-0.22997619047619053</v>
      </c>
      <c r="J31" s="17">
        <f t="shared" si="56"/>
        <v>-6.7956349206349229E-2</v>
      </c>
      <c r="K31" s="17">
        <f t="shared" si="56"/>
        <v>4.777210884353747E-2</v>
      </c>
      <c r="L31" s="17">
        <f t="shared" si="56"/>
        <v>0.1670684523809523</v>
      </c>
      <c r="M31" s="17">
        <f t="shared" si="56"/>
        <v>0.20089635854341747</v>
      </c>
      <c r="N31" s="17">
        <f t="shared" si="56"/>
        <v>0.23096560846560857</v>
      </c>
      <c r="O31" s="17">
        <f t="shared" si="56"/>
        <v>-0.24017779164067374</v>
      </c>
      <c r="P31" s="17">
        <f t="shared" si="56"/>
        <v>-0.11471609521729635</v>
      </c>
      <c r="Q31" s="17">
        <f t="shared" si="56"/>
        <v>5.2565698478561546E-2</v>
      </c>
      <c r="R31" s="17">
        <f t="shared" si="56"/>
        <v>8.5362247250213963E-2</v>
      </c>
      <c r="S31" s="17">
        <f t="shared" si="56"/>
        <v>0.11517729158808003</v>
      </c>
      <c r="T31" s="17">
        <f t="shared" si="56"/>
        <v>0.14239972337482723</v>
      </c>
      <c r="U31" s="17">
        <f t="shared" si="56"/>
        <v>0.16735361917934521</v>
      </c>
      <c r="V31" s="17">
        <f t="shared" si="56"/>
        <v>0.19031120331950202</v>
      </c>
      <c r="W31" s="17">
        <f t="shared" si="56"/>
        <v>0.21150281944887758</v>
      </c>
      <c r="X31" s="17">
        <f t="shared" si="56"/>
        <v>0.23112468623533639</v>
      </c>
      <c r="Y31" s="17">
        <f t="shared" si="56"/>
        <v>0.24934499110847647</v>
      </c>
      <c r="Z31" s="17">
        <f t="shared" si="56"/>
        <v>0.2663087232317452</v>
      </c>
      <c r="AA31" s="17">
        <f t="shared" si="56"/>
        <v>0.29062471184877836</v>
      </c>
      <c r="AB31" s="17">
        <f t="shared" si="56"/>
        <v>0.17146418456732632</v>
      </c>
      <c r="AC31" s="17">
        <f t="shared" si="56"/>
        <v>0.17034604330673525</v>
      </c>
      <c r="AD31" s="17">
        <f t="shared" si="56"/>
        <v>0.30422919009621735</v>
      </c>
      <c r="AE31" s="17">
        <f t="shared" si="56"/>
        <v>0.30422919009621735</v>
      </c>
      <c r="AF31" s="17">
        <f t="shared" si="56"/>
        <v>0.30422919009621735</v>
      </c>
      <c r="AG31" s="17">
        <f t="shared" si="56"/>
        <v>0.30422919009621735</v>
      </c>
      <c r="AH31" s="17">
        <f t="shared" si="56"/>
        <v>0.30422919009621735</v>
      </c>
      <c r="AI31" s="17">
        <f t="shared" si="56"/>
        <v>0.30422919009621735</v>
      </c>
      <c r="AJ31" s="17">
        <f t="shared" si="56"/>
        <v>0.30422919009621735</v>
      </c>
      <c r="AK31" s="17">
        <f t="shared" si="56"/>
        <v>0.30422919009621735</v>
      </c>
      <c r="AL31" s="17">
        <f t="shared" si="56"/>
        <v>0.30422919009621735</v>
      </c>
      <c r="AM31" s="17">
        <f t="shared" si="56"/>
        <v>0.30422919009621735</v>
      </c>
      <c r="AN31" s="17">
        <f t="shared" si="56"/>
        <v>0.30422919009621735</v>
      </c>
      <c r="AO31" s="17">
        <f t="shared" si="56"/>
        <v>0.29307226119709401</v>
      </c>
      <c r="AP31" s="17">
        <f t="shared" si="56"/>
        <v>0.18791551696854222</v>
      </c>
      <c r="AQ31" s="17">
        <f t="shared" si="56"/>
        <v>0.31748329957660687</v>
      </c>
      <c r="AR31" s="17">
        <f t="shared" si="56"/>
        <v>0.31748329957660687</v>
      </c>
      <c r="AS31" s="17">
        <f t="shared" si="56"/>
        <v>0.31748329957660687</v>
      </c>
      <c r="AT31" s="17">
        <f t="shared" si="56"/>
        <v>0.31748329957660687</v>
      </c>
      <c r="AU31" s="17">
        <f t="shared" si="56"/>
        <v>0.31748329957660687</v>
      </c>
      <c r="AV31" s="17">
        <f t="shared" si="56"/>
        <v>0.31748329957660687</v>
      </c>
      <c r="AW31" s="17">
        <f t="shared" si="56"/>
        <v>0.31748329957660687</v>
      </c>
      <c r="AX31" s="17">
        <f t="shared" si="56"/>
        <v>0.31748329957660687</v>
      </c>
      <c r="AY31" s="17">
        <f t="shared" si="56"/>
        <v>0.31748329957660687</v>
      </c>
      <c r="AZ31" s="17">
        <f t="shared" si="56"/>
        <v>0.31748329957660687</v>
      </c>
      <c r="BA31" s="17">
        <f t="shared" si="56"/>
        <v>0.31748329957660687</v>
      </c>
      <c r="BB31" s="17">
        <f t="shared" si="56"/>
        <v>0.30668598435926847</v>
      </c>
      <c r="BC31" s="17">
        <f t="shared" si="56"/>
        <v>8.7955088158109651E-2</v>
      </c>
      <c r="BD31" s="17">
        <f t="shared" si="56"/>
        <v>0.10603622726987373</v>
      </c>
      <c r="BE31" s="17">
        <f t="shared" si="56"/>
        <v>0.10603622726987373</v>
      </c>
      <c r="BF31" s="17">
        <f t="shared" si="56"/>
        <v>0.10603622726987373</v>
      </c>
      <c r="BG31" s="17">
        <f t="shared" si="56"/>
        <v>0.10603622726987373</v>
      </c>
      <c r="BH31" s="17">
        <f t="shared" si="56"/>
        <v>0.10603622726987373</v>
      </c>
      <c r="BI31" s="17">
        <f t="shared" si="56"/>
        <v>0.10603622726987373</v>
      </c>
      <c r="BJ31" s="17">
        <f t="shared" si="56"/>
        <v>0.10603622726987373</v>
      </c>
      <c r="BK31" s="17">
        <f t="shared" si="56"/>
        <v>0.10603622726987373</v>
      </c>
      <c r="BL31" s="17">
        <f t="shared" si="56"/>
        <v>0.10603622726987373</v>
      </c>
      <c r="BM31" s="17">
        <f t="shared" si="56"/>
        <v>0.10603622726987373</v>
      </c>
      <c r="BN31" s="17">
        <f t="shared" si="56"/>
        <v>0.10603622726987373</v>
      </c>
      <c r="BO31" s="17">
        <f t="shared" si="56"/>
        <v>0.10452946567722672</v>
      </c>
      <c r="BP31" s="17">
        <f t="shared" ref="BP31:CO31" si="57">BP30/BP9</f>
        <v>0.2649827138824935</v>
      </c>
      <c r="BQ31" s="17">
        <f t="shared" si="57"/>
        <v>0.28259793061131261</v>
      </c>
      <c r="BR31" s="17">
        <f t="shared" si="57"/>
        <v>0.28259793061131261</v>
      </c>
      <c r="BS31" s="17">
        <f t="shared" si="57"/>
        <v>0.28259793061131261</v>
      </c>
      <c r="BT31" s="17">
        <f t="shared" si="57"/>
        <v>0.28259793061131261</v>
      </c>
      <c r="BU31" s="17">
        <f t="shared" si="57"/>
        <v>0.28259793061131261</v>
      </c>
      <c r="BV31" s="17">
        <f t="shared" si="57"/>
        <v>0.28259793061131261</v>
      </c>
      <c r="BW31" s="17">
        <f t="shared" si="57"/>
        <v>0.28259793061131261</v>
      </c>
      <c r="BX31" s="17">
        <f t="shared" si="57"/>
        <v>0.28259793061131261</v>
      </c>
      <c r="BY31" s="17">
        <f t="shared" si="57"/>
        <v>0.28259793061131261</v>
      </c>
      <c r="BZ31" s="17">
        <f t="shared" si="57"/>
        <v>0.28259793061131261</v>
      </c>
      <c r="CA31" s="17">
        <f t="shared" si="57"/>
        <v>0.28259793061131261</v>
      </c>
      <c r="CB31" s="17">
        <f t="shared" si="57"/>
        <v>0.28112999588391113</v>
      </c>
      <c r="CC31" s="17">
        <f t="shared" si="57"/>
        <v>0.26761250089818595</v>
      </c>
      <c r="CD31" s="17">
        <f t="shared" si="57"/>
        <v>0.28476764190623993</v>
      </c>
      <c r="CE31" s="17">
        <f t="shared" si="57"/>
        <v>0.28476764190623993</v>
      </c>
      <c r="CF31" s="17">
        <f t="shared" si="57"/>
        <v>0.28476764190623993</v>
      </c>
      <c r="CG31" s="17">
        <f t="shared" si="57"/>
        <v>0.28476764190623993</v>
      </c>
      <c r="CH31" s="17">
        <f t="shared" si="57"/>
        <v>0.28476764190623993</v>
      </c>
      <c r="CI31" s="17">
        <f t="shared" si="57"/>
        <v>0.28476764190623993</v>
      </c>
      <c r="CJ31" s="17">
        <f t="shared" si="57"/>
        <v>0.28476764190623993</v>
      </c>
      <c r="CK31" s="17">
        <f t="shared" si="57"/>
        <v>0.28476764190623993</v>
      </c>
      <c r="CL31" s="17">
        <f t="shared" si="57"/>
        <v>0.28476764190623993</v>
      </c>
      <c r="CM31" s="17">
        <f t="shared" si="57"/>
        <v>0.28476764190623993</v>
      </c>
      <c r="CN31" s="17">
        <f t="shared" si="57"/>
        <v>-5.52152097640811E-3</v>
      </c>
      <c r="CO31" s="17">
        <f t="shared" si="57"/>
        <v>0.26577290332675091</v>
      </c>
      <c r="CP31" s="21">
        <f>CP30/CP9</f>
        <v>0.21670630609142397</v>
      </c>
    </row>
    <row r="32" spans="2:95">
      <c r="B32" s="5" t="s">
        <v>118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>
        <f>SUM(C32:N32)</f>
        <v>0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>
        <f>AB30*0.3</f>
        <v>109.34031000000004</v>
      </c>
      <c r="AB32" s="6">
        <f>SUM(P32:AA32)</f>
        <v>109.34031000000004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>
        <f>AO30*0.3</f>
        <v>236.41365600000017</v>
      </c>
      <c r="AO32" s="6">
        <f>SUM(AC32:AN32)</f>
        <v>236.41365600000017</v>
      </c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>
        <f>BB30*0.3</f>
        <v>255.63520224000018</v>
      </c>
      <c r="BB32" s="6">
        <f>SUM(AP32:BA32)</f>
        <v>255.63520224000018</v>
      </c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>
        <f>BO30*0.3</f>
        <v>49.948987056000085</v>
      </c>
      <c r="BO32" s="6">
        <f>SUM(BC32:BN32)</f>
        <v>49.948987056000085</v>
      </c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>
        <f>CB30*0.3</f>
        <v>137.89005277824003</v>
      </c>
      <c r="CB32" s="6">
        <f>SUM(BP32:CA32)</f>
        <v>137.89005277824003</v>
      </c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>
        <f>CO30*0.3</f>
        <v>130.58462256936963</v>
      </c>
      <c r="CO32" s="6">
        <f>SUM(CC32:CN32)</f>
        <v>130.58462256936963</v>
      </c>
    </row>
    <row r="33" spans="2:116" ht="18.75">
      <c r="B33" s="22" t="s">
        <v>119</v>
      </c>
      <c r="C33" s="4">
        <f>C30-C32</f>
        <v>-19.590833333333329</v>
      </c>
      <c r="D33" s="4">
        <f t="shared" ref="D33:BO33" si="58">D30-D32</f>
        <v>-59.213333333333331</v>
      </c>
      <c r="E33" s="4">
        <f t="shared" si="58"/>
        <v>-57.658333333333331</v>
      </c>
      <c r="F33" s="4">
        <f t="shared" si="58"/>
        <v>-47.268333333333331</v>
      </c>
      <c r="G33" s="4">
        <f t="shared" si="58"/>
        <v>-36.87833333333333</v>
      </c>
      <c r="H33" s="4">
        <f t="shared" si="58"/>
        <v>-26.48833333333333</v>
      </c>
      <c r="I33" s="4">
        <f t="shared" si="58"/>
        <v>-16.098333333333336</v>
      </c>
      <c r="J33" s="4">
        <f t="shared" si="58"/>
        <v>-5.7083333333333357</v>
      </c>
      <c r="K33" s="4">
        <f t="shared" si="58"/>
        <v>4.681666666666672</v>
      </c>
      <c r="L33" s="4">
        <f t="shared" si="58"/>
        <v>18.711666666666659</v>
      </c>
      <c r="M33" s="4">
        <f t="shared" si="58"/>
        <v>23.90666666666668</v>
      </c>
      <c r="N33" s="4">
        <f>N30-N32</f>
        <v>29.101666666666681</v>
      </c>
      <c r="O33" s="4">
        <f>O30-O32</f>
        <v>-192.5025</v>
      </c>
      <c r="P33" s="4">
        <f t="shared" si="58"/>
        <v>-15.75855</v>
      </c>
      <c r="Q33" s="4">
        <f t="shared" si="58"/>
        <v>7.6009999999999991</v>
      </c>
      <c r="R33" s="4">
        <f t="shared" si="58"/>
        <v>12.960549999999984</v>
      </c>
      <c r="S33" s="4">
        <f t="shared" si="58"/>
        <v>18.320100000000011</v>
      </c>
      <c r="T33" s="4">
        <f t="shared" si="58"/>
        <v>23.679650000000024</v>
      </c>
      <c r="U33" s="4">
        <f t="shared" si="58"/>
        <v>29.03919999999998</v>
      </c>
      <c r="V33" s="4">
        <f t="shared" si="58"/>
        <v>34.398749999999993</v>
      </c>
      <c r="W33" s="4">
        <f t="shared" si="58"/>
        <v>39.758300000000006</v>
      </c>
      <c r="X33" s="4">
        <f t="shared" si="58"/>
        <v>45.117850000000018</v>
      </c>
      <c r="Y33" s="4">
        <f t="shared" si="58"/>
        <v>50.477399999999975</v>
      </c>
      <c r="Z33" s="4">
        <f t="shared" si="58"/>
        <v>55.836950000000016</v>
      </c>
      <c r="AA33" s="4">
        <f t="shared" si="58"/>
        <v>-46.303810000000013</v>
      </c>
      <c r="AB33" s="4">
        <f t="shared" si="58"/>
        <v>255.1273900000001</v>
      </c>
      <c r="AC33" s="4">
        <f t="shared" si="58"/>
        <v>38.170460000000006</v>
      </c>
      <c r="AD33" s="4">
        <f t="shared" si="58"/>
        <v>68.170459999999991</v>
      </c>
      <c r="AE33" s="4">
        <f t="shared" si="58"/>
        <v>68.170459999999991</v>
      </c>
      <c r="AF33" s="4">
        <f t="shared" si="58"/>
        <v>68.170459999999991</v>
      </c>
      <c r="AG33" s="4">
        <f t="shared" si="58"/>
        <v>68.170459999999991</v>
      </c>
      <c r="AH33" s="4">
        <f t="shared" si="58"/>
        <v>68.170459999999991</v>
      </c>
      <c r="AI33" s="4">
        <f t="shared" si="58"/>
        <v>68.170459999999991</v>
      </c>
      <c r="AJ33" s="4">
        <f t="shared" si="58"/>
        <v>68.170459999999991</v>
      </c>
      <c r="AK33" s="4">
        <f t="shared" si="58"/>
        <v>68.170459999999991</v>
      </c>
      <c r="AL33" s="4">
        <f t="shared" si="58"/>
        <v>68.170459999999991</v>
      </c>
      <c r="AM33" s="4">
        <f t="shared" si="58"/>
        <v>68.170459999999991</v>
      </c>
      <c r="AN33" s="4">
        <f t="shared" si="58"/>
        <v>-168.24319600000018</v>
      </c>
      <c r="AO33" s="4">
        <f t="shared" si="58"/>
        <v>551.63186400000041</v>
      </c>
      <c r="AP33" s="4">
        <f t="shared" si="58"/>
        <v>43.509778399999973</v>
      </c>
      <c r="AQ33" s="4">
        <f t="shared" si="58"/>
        <v>73.509778399999959</v>
      </c>
      <c r="AR33" s="4">
        <f t="shared" si="58"/>
        <v>73.509778399999959</v>
      </c>
      <c r="AS33" s="4">
        <f t="shared" si="58"/>
        <v>73.509778399999959</v>
      </c>
      <c r="AT33" s="4">
        <f t="shared" si="58"/>
        <v>73.509778399999959</v>
      </c>
      <c r="AU33" s="4">
        <f t="shared" si="58"/>
        <v>73.509778399999959</v>
      </c>
      <c r="AV33" s="4">
        <f t="shared" si="58"/>
        <v>73.509778399999959</v>
      </c>
      <c r="AW33" s="4">
        <f t="shared" si="58"/>
        <v>73.509778399999959</v>
      </c>
      <c r="AX33" s="4">
        <f t="shared" si="58"/>
        <v>73.509778399999959</v>
      </c>
      <c r="AY33" s="4">
        <f t="shared" si="58"/>
        <v>73.509778399999959</v>
      </c>
      <c r="AZ33" s="4">
        <f t="shared" si="58"/>
        <v>73.509778399999959</v>
      </c>
      <c r="BA33" s="4">
        <f t="shared" si="58"/>
        <v>-182.12542384000022</v>
      </c>
      <c r="BB33" s="4">
        <f t="shared" si="58"/>
        <v>596.48213856000052</v>
      </c>
      <c r="BC33" s="4">
        <f t="shared" si="58"/>
        <v>11.674718626666685</v>
      </c>
      <c r="BD33" s="4">
        <f t="shared" si="58"/>
        <v>14.074718626666691</v>
      </c>
      <c r="BE33" s="4">
        <f t="shared" si="58"/>
        <v>14.074718626666691</v>
      </c>
      <c r="BF33" s="4">
        <f t="shared" si="58"/>
        <v>14.074718626666691</v>
      </c>
      <c r="BG33" s="4">
        <f t="shared" si="58"/>
        <v>14.074718626666691</v>
      </c>
      <c r="BH33" s="4">
        <f t="shared" si="58"/>
        <v>14.074718626666691</v>
      </c>
      <c r="BI33" s="4">
        <f t="shared" si="58"/>
        <v>14.074718626666691</v>
      </c>
      <c r="BJ33" s="4">
        <f t="shared" si="58"/>
        <v>14.074718626666691</v>
      </c>
      <c r="BK33" s="4">
        <f t="shared" si="58"/>
        <v>14.074718626666691</v>
      </c>
      <c r="BL33" s="4">
        <f t="shared" si="58"/>
        <v>14.074718626666691</v>
      </c>
      <c r="BM33" s="4">
        <f t="shared" si="58"/>
        <v>14.074718626666691</v>
      </c>
      <c r="BN33" s="4">
        <f t="shared" si="58"/>
        <v>-35.874268429333398</v>
      </c>
      <c r="BO33" s="4">
        <f t="shared" si="58"/>
        <v>116.54763646400022</v>
      </c>
      <c r="BP33" s="4">
        <f t="shared" ref="BP33:CM33" si="59">BP30-BP32</f>
        <v>36.102792438399987</v>
      </c>
      <c r="BQ33" s="4">
        <f t="shared" si="59"/>
        <v>38.502792438399993</v>
      </c>
      <c r="BR33" s="4">
        <f t="shared" si="59"/>
        <v>38.502792438399993</v>
      </c>
      <c r="BS33" s="4">
        <f t="shared" si="59"/>
        <v>38.502792438399993</v>
      </c>
      <c r="BT33" s="4">
        <f t="shared" si="59"/>
        <v>38.502792438399993</v>
      </c>
      <c r="BU33" s="4">
        <f t="shared" si="59"/>
        <v>38.502792438399993</v>
      </c>
      <c r="BV33" s="4">
        <f t="shared" si="59"/>
        <v>38.502792438399993</v>
      </c>
      <c r="BW33" s="4">
        <f t="shared" si="59"/>
        <v>38.502792438399993</v>
      </c>
      <c r="BX33" s="4">
        <f t="shared" si="59"/>
        <v>38.502792438399993</v>
      </c>
      <c r="BY33" s="4">
        <f t="shared" si="59"/>
        <v>38.502792438399993</v>
      </c>
      <c r="BZ33" s="4">
        <f t="shared" si="59"/>
        <v>38.502792438399993</v>
      </c>
      <c r="CA33" s="4">
        <f t="shared" si="59"/>
        <v>-99.38726033984004</v>
      </c>
      <c r="CB33" s="4">
        <f t="shared" si="59"/>
        <v>321.74345648256013</v>
      </c>
      <c r="CC33" s="4">
        <f t="shared" si="59"/>
        <v>37.438922935935992</v>
      </c>
      <c r="CD33" s="4">
        <f t="shared" si="59"/>
        <v>39.838922935935997</v>
      </c>
      <c r="CE33" s="4">
        <f t="shared" si="59"/>
        <v>39.838922935935997</v>
      </c>
      <c r="CF33" s="4">
        <f t="shared" si="59"/>
        <v>39.838922935935997</v>
      </c>
      <c r="CG33" s="4">
        <f t="shared" si="59"/>
        <v>39.838922935935997</v>
      </c>
      <c r="CH33" s="4">
        <f t="shared" si="59"/>
        <v>39.838922935935997</v>
      </c>
      <c r="CI33" s="4">
        <f t="shared" si="59"/>
        <v>39.838922935935997</v>
      </c>
      <c r="CJ33" s="4">
        <f t="shared" si="59"/>
        <v>39.838922935935997</v>
      </c>
      <c r="CK33" s="4">
        <f t="shared" si="59"/>
        <v>39.838922935935997</v>
      </c>
      <c r="CL33" s="4">
        <f t="shared" si="59"/>
        <v>39.838922935935997</v>
      </c>
      <c r="CM33" s="4">
        <f t="shared" si="59"/>
        <v>39.838922935935997</v>
      </c>
      <c r="CN33" s="4">
        <f>CN30-CN32</f>
        <v>-131.13069963343361</v>
      </c>
      <c r="CO33" s="4">
        <f>CO30-CO32</f>
        <v>304.69745266186249</v>
      </c>
      <c r="CP33" s="10">
        <f>CO33+CB33+BO33+BB33+AO33+AB33+O33</f>
        <v>1953.7274381684238</v>
      </c>
    </row>
    <row r="34" spans="2:116">
      <c r="B34" s="16" t="s">
        <v>120</v>
      </c>
      <c r="C34" s="17">
        <f>C33/C9</f>
        <v>-0.43056776556776549</v>
      </c>
      <c r="D34" s="17">
        <f t="shared" ref="D34:BO34" si="60">D33/D9</f>
        <v>-8.4590476190476185</v>
      </c>
      <c r="E34" s="17">
        <f t="shared" si="60"/>
        <v>-4.1184523809523812</v>
      </c>
      <c r="F34" s="17">
        <f t="shared" si="60"/>
        <v>-1.6881547619047619</v>
      </c>
      <c r="G34" s="17">
        <f t="shared" si="60"/>
        <v>-0.87805555555555548</v>
      </c>
      <c r="H34" s="17">
        <f t="shared" si="60"/>
        <v>-0.47300595238095233</v>
      </c>
      <c r="I34" s="17">
        <f t="shared" si="60"/>
        <v>-0.22997619047619053</v>
      </c>
      <c r="J34" s="17">
        <f t="shared" si="60"/>
        <v>-6.7956349206349229E-2</v>
      </c>
      <c r="K34" s="17">
        <f t="shared" si="60"/>
        <v>4.777210884353747E-2</v>
      </c>
      <c r="L34" s="17">
        <f t="shared" si="60"/>
        <v>0.1670684523809523</v>
      </c>
      <c r="M34" s="17">
        <f t="shared" si="60"/>
        <v>0.20089635854341747</v>
      </c>
      <c r="N34" s="17">
        <f t="shared" si="60"/>
        <v>0.23096560846560857</v>
      </c>
      <c r="O34" s="17">
        <f t="shared" si="60"/>
        <v>-0.24017779164067374</v>
      </c>
      <c r="P34" s="17">
        <f t="shared" si="60"/>
        <v>-0.11471609521729635</v>
      </c>
      <c r="Q34" s="17">
        <f t="shared" si="60"/>
        <v>5.2565698478561546E-2</v>
      </c>
      <c r="R34" s="17">
        <f t="shared" si="60"/>
        <v>8.5362247250213963E-2</v>
      </c>
      <c r="S34" s="17">
        <f t="shared" si="60"/>
        <v>0.11517729158808003</v>
      </c>
      <c r="T34" s="17">
        <f t="shared" si="60"/>
        <v>0.14239972337482723</v>
      </c>
      <c r="U34" s="17">
        <f t="shared" si="60"/>
        <v>0.16735361917934521</v>
      </c>
      <c r="V34" s="17">
        <f t="shared" si="60"/>
        <v>0.19031120331950202</v>
      </c>
      <c r="W34" s="17">
        <f t="shared" si="60"/>
        <v>0.21150281944887758</v>
      </c>
      <c r="X34" s="17">
        <f t="shared" si="60"/>
        <v>0.23112468623533639</v>
      </c>
      <c r="Y34" s="17">
        <f t="shared" si="60"/>
        <v>0.24934499110847647</v>
      </c>
      <c r="Z34" s="17">
        <f t="shared" si="60"/>
        <v>0.2663087232317452</v>
      </c>
      <c r="AA34" s="17">
        <f t="shared" si="60"/>
        <v>-0.21347999077916094</v>
      </c>
      <c r="AB34" s="17">
        <f t="shared" si="60"/>
        <v>0.12002492919712843</v>
      </c>
      <c r="AC34" s="17">
        <f t="shared" si="60"/>
        <v>0.17034604330673525</v>
      </c>
      <c r="AD34" s="17">
        <f t="shared" si="60"/>
        <v>0.30422919009621735</v>
      </c>
      <c r="AE34" s="17">
        <f t="shared" si="60"/>
        <v>0.30422919009621735</v>
      </c>
      <c r="AF34" s="17">
        <f t="shared" si="60"/>
        <v>0.30422919009621735</v>
      </c>
      <c r="AG34" s="17">
        <f t="shared" si="60"/>
        <v>0.30422919009621735</v>
      </c>
      <c r="AH34" s="17">
        <f t="shared" si="60"/>
        <v>0.30422919009621735</v>
      </c>
      <c r="AI34" s="17">
        <f t="shared" si="60"/>
        <v>0.30422919009621735</v>
      </c>
      <c r="AJ34" s="17">
        <f t="shared" si="60"/>
        <v>0.30422919009621735</v>
      </c>
      <c r="AK34" s="17">
        <f t="shared" si="60"/>
        <v>0.30422919009621735</v>
      </c>
      <c r="AL34" s="17">
        <f t="shared" si="60"/>
        <v>0.30422919009621735</v>
      </c>
      <c r="AM34" s="17">
        <f t="shared" si="60"/>
        <v>0.30422919009621735</v>
      </c>
      <c r="AN34" s="17">
        <f t="shared" si="60"/>
        <v>-0.75083095021332136</v>
      </c>
      <c r="AO34" s="17">
        <f t="shared" si="60"/>
        <v>0.20515058283796583</v>
      </c>
      <c r="AP34" s="17">
        <f t="shared" si="60"/>
        <v>0.18791551696854222</v>
      </c>
      <c r="AQ34" s="17">
        <f t="shared" si="60"/>
        <v>0.31748329957660687</v>
      </c>
      <c r="AR34" s="17">
        <f t="shared" si="60"/>
        <v>0.31748329957660687</v>
      </c>
      <c r="AS34" s="17">
        <f t="shared" si="60"/>
        <v>0.31748329957660687</v>
      </c>
      <c r="AT34" s="17">
        <f t="shared" si="60"/>
        <v>0.31748329957660687</v>
      </c>
      <c r="AU34" s="17">
        <f t="shared" si="60"/>
        <v>0.31748329957660687</v>
      </c>
      <c r="AV34" s="17">
        <f t="shared" si="60"/>
        <v>0.31748329957660687</v>
      </c>
      <c r="AW34" s="17">
        <f t="shared" si="60"/>
        <v>0.31748329957660687</v>
      </c>
      <c r="AX34" s="17">
        <f t="shared" si="60"/>
        <v>0.31748329957660687</v>
      </c>
      <c r="AY34" s="17">
        <f t="shared" si="60"/>
        <v>0.31748329957660687</v>
      </c>
      <c r="AZ34" s="17">
        <f t="shared" si="60"/>
        <v>0.31748329957660687</v>
      </c>
      <c r="BA34" s="17">
        <f t="shared" si="60"/>
        <v>-0.78658624411675981</v>
      </c>
      <c r="BB34" s="17">
        <f t="shared" si="60"/>
        <v>0.21468018905148797</v>
      </c>
      <c r="BC34" s="17">
        <f t="shared" si="60"/>
        <v>8.7955088158109651E-2</v>
      </c>
      <c r="BD34" s="17">
        <f t="shared" si="60"/>
        <v>0.10603622726987373</v>
      </c>
      <c r="BE34" s="17">
        <f t="shared" si="60"/>
        <v>0.10603622726987373</v>
      </c>
      <c r="BF34" s="17">
        <f t="shared" si="60"/>
        <v>0.10603622726987373</v>
      </c>
      <c r="BG34" s="17">
        <f t="shared" si="60"/>
        <v>0.10603622726987373</v>
      </c>
      <c r="BH34" s="17">
        <f t="shared" si="60"/>
        <v>0.10603622726987373</v>
      </c>
      <c r="BI34" s="17">
        <f t="shared" si="60"/>
        <v>0.10603622726987373</v>
      </c>
      <c r="BJ34" s="17">
        <f t="shared" si="60"/>
        <v>0.10603622726987373</v>
      </c>
      <c r="BK34" s="17">
        <f t="shared" si="60"/>
        <v>0.10603622726987373</v>
      </c>
      <c r="BL34" s="17">
        <f t="shared" si="60"/>
        <v>0.10603622726987373</v>
      </c>
      <c r="BM34" s="17">
        <f t="shared" si="60"/>
        <v>0.10603622726987373</v>
      </c>
      <c r="BN34" s="17">
        <f t="shared" si="60"/>
        <v>-0.27026984916814251</v>
      </c>
      <c r="BO34" s="17">
        <f t="shared" si="60"/>
        <v>7.3170625974058712E-2</v>
      </c>
      <c r="BP34" s="17">
        <f t="shared" ref="BP34:CO34" si="61">BP33/BP9</f>
        <v>0.2649827138824935</v>
      </c>
      <c r="BQ34" s="17">
        <f t="shared" si="61"/>
        <v>0.28259793061131261</v>
      </c>
      <c r="BR34" s="17">
        <f t="shared" si="61"/>
        <v>0.28259793061131261</v>
      </c>
      <c r="BS34" s="17">
        <f t="shared" si="61"/>
        <v>0.28259793061131261</v>
      </c>
      <c r="BT34" s="17">
        <f t="shared" si="61"/>
        <v>0.28259793061131261</v>
      </c>
      <c r="BU34" s="17">
        <f t="shared" si="61"/>
        <v>0.28259793061131261</v>
      </c>
      <c r="BV34" s="17">
        <f t="shared" si="61"/>
        <v>0.28259793061131261</v>
      </c>
      <c r="BW34" s="17">
        <f t="shared" si="61"/>
        <v>0.28259793061131261</v>
      </c>
      <c r="BX34" s="17">
        <f t="shared" si="61"/>
        <v>0.28259793061131261</v>
      </c>
      <c r="BY34" s="17">
        <f t="shared" si="61"/>
        <v>0.28259793061131261</v>
      </c>
      <c r="BZ34" s="17">
        <f t="shared" si="61"/>
        <v>0.28259793061131261</v>
      </c>
      <c r="CA34" s="17">
        <f t="shared" si="61"/>
        <v>-0.72947005457076741</v>
      </c>
      <c r="CB34" s="17">
        <f t="shared" si="61"/>
        <v>0.19679099711873779</v>
      </c>
      <c r="CC34" s="17">
        <f t="shared" si="61"/>
        <v>0.26761250089818595</v>
      </c>
      <c r="CD34" s="17">
        <f t="shared" si="61"/>
        <v>0.28476764190623993</v>
      </c>
      <c r="CE34" s="17">
        <f t="shared" si="61"/>
        <v>0.28476764190623993</v>
      </c>
      <c r="CF34" s="17">
        <f t="shared" si="61"/>
        <v>0.28476764190623993</v>
      </c>
      <c r="CG34" s="17">
        <f t="shared" si="61"/>
        <v>0.28476764190623993</v>
      </c>
      <c r="CH34" s="17">
        <f t="shared" si="61"/>
        <v>0.28476764190623993</v>
      </c>
      <c r="CI34" s="17">
        <f t="shared" si="61"/>
        <v>0.28476764190623993</v>
      </c>
      <c r="CJ34" s="17">
        <f t="shared" si="61"/>
        <v>0.28476764190623993</v>
      </c>
      <c r="CK34" s="17">
        <f t="shared" si="61"/>
        <v>0.28476764190623993</v>
      </c>
      <c r="CL34" s="17">
        <f t="shared" si="61"/>
        <v>0.28476764190623993</v>
      </c>
      <c r="CM34" s="17">
        <f t="shared" si="61"/>
        <v>0.28476764190623993</v>
      </c>
      <c r="CN34" s="17">
        <f t="shared" si="61"/>
        <v>-1.3258951095448794</v>
      </c>
      <c r="CO34" s="17">
        <f t="shared" si="61"/>
        <v>0.18604103232872563</v>
      </c>
      <c r="CP34" s="17">
        <f>CP33/CP9</f>
        <v>0.14733917628722634</v>
      </c>
    </row>
    <row r="35" spans="2:116" s="23" customFormat="1"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</row>
    <row r="36" spans="2:116" s="23" customFormat="1">
      <c r="C36" s="25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</row>
    <row r="37" spans="2:116" s="23" customFormat="1"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</row>
    <row r="38" spans="2:116" s="23" customFormat="1" ht="18.75">
      <c r="B38" s="26" t="s">
        <v>121</v>
      </c>
      <c r="C38" s="27">
        <f>SUM(C39:C43)</f>
        <v>101</v>
      </c>
      <c r="D38" s="27">
        <f t="shared" ref="D38:BO38" si="62">SUM(D39:D43)</f>
        <v>101</v>
      </c>
      <c r="E38" s="27">
        <f t="shared" si="62"/>
        <v>202</v>
      </c>
      <c r="F38" s="27">
        <f t="shared" si="62"/>
        <v>202</v>
      </c>
      <c r="G38" s="27">
        <f t="shared" si="62"/>
        <v>202</v>
      </c>
      <c r="H38" s="27">
        <f t="shared" si="62"/>
        <v>202</v>
      </c>
      <c r="I38" s="27">
        <f t="shared" si="62"/>
        <v>202</v>
      </c>
      <c r="J38" s="27">
        <f t="shared" si="62"/>
        <v>202</v>
      </c>
      <c r="K38" s="27">
        <f t="shared" si="62"/>
        <v>202</v>
      </c>
      <c r="L38" s="27">
        <f t="shared" si="62"/>
        <v>101</v>
      </c>
      <c r="M38" s="27">
        <f t="shared" si="62"/>
        <v>101</v>
      </c>
      <c r="N38" s="27">
        <f t="shared" si="62"/>
        <v>101</v>
      </c>
      <c r="O38" s="27">
        <f t="shared" si="62"/>
        <v>1919</v>
      </c>
      <c r="P38" s="27">
        <f t="shared" si="62"/>
        <v>101</v>
      </c>
      <c r="Q38" s="27">
        <f t="shared" si="62"/>
        <v>101</v>
      </c>
      <c r="R38" s="27">
        <f t="shared" si="62"/>
        <v>101</v>
      </c>
      <c r="S38" s="27">
        <f t="shared" si="62"/>
        <v>101</v>
      </c>
      <c r="T38" s="27">
        <f t="shared" si="62"/>
        <v>101</v>
      </c>
      <c r="U38" s="27">
        <f t="shared" si="62"/>
        <v>101</v>
      </c>
      <c r="V38" s="27">
        <f t="shared" si="62"/>
        <v>101</v>
      </c>
      <c r="W38" s="27">
        <f t="shared" si="62"/>
        <v>101</v>
      </c>
      <c r="X38" s="27">
        <f t="shared" si="62"/>
        <v>101</v>
      </c>
      <c r="Y38" s="27">
        <f t="shared" si="62"/>
        <v>101</v>
      </c>
      <c r="Z38" s="27">
        <f t="shared" si="62"/>
        <v>101</v>
      </c>
      <c r="AA38" s="27">
        <f t="shared" si="62"/>
        <v>0</v>
      </c>
      <c r="AB38" s="27">
        <f t="shared" si="62"/>
        <v>1111</v>
      </c>
      <c r="AC38" s="28">
        <f t="shared" si="62"/>
        <v>0</v>
      </c>
      <c r="AD38" s="28">
        <f t="shared" si="62"/>
        <v>0</v>
      </c>
      <c r="AE38" s="28">
        <f t="shared" si="62"/>
        <v>0</v>
      </c>
      <c r="AF38" s="28">
        <f t="shared" si="62"/>
        <v>0</v>
      </c>
      <c r="AG38" s="28">
        <f t="shared" si="62"/>
        <v>0</v>
      </c>
      <c r="AH38" s="28">
        <f t="shared" si="62"/>
        <v>0</v>
      </c>
      <c r="AI38" s="28">
        <f t="shared" si="62"/>
        <v>0</v>
      </c>
      <c r="AJ38" s="28">
        <f t="shared" si="62"/>
        <v>0</v>
      </c>
      <c r="AK38" s="28">
        <f t="shared" si="62"/>
        <v>0</v>
      </c>
      <c r="AL38" s="28">
        <f t="shared" si="62"/>
        <v>0</v>
      </c>
      <c r="AM38" s="28">
        <f t="shared" si="62"/>
        <v>0</v>
      </c>
      <c r="AN38" s="28">
        <f t="shared" si="62"/>
        <v>0</v>
      </c>
      <c r="AO38" s="28">
        <f t="shared" si="62"/>
        <v>0</v>
      </c>
      <c r="AP38" s="28">
        <f t="shared" si="62"/>
        <v>270</v>
      </c>
      <c r="AQ38" s="28">
        <f t="shared" si="62"/>
        <v>0</v>
      </c>
      <c r="AR38" s="28">
        <f t="shared" si="62"/>
        <v>0</v>
      </c>
      <c r="AS38" s="28">
        <f t="shared" si="62"/>
        <v>0</v>
      </c>
      <c r="AT38" s="28">
        <f t="shared" si="62"/>
        <v>0</v>
      </c>
      <c r="AU38" s="28">
        <f t="shared" si="62"/>
        <v>0</v>
      </c>
      <c r="AV38" s="28">
        <f t="shared" si="62"/>
        <v>0</v>
      </c>
      <c r="AW38" s="28">
        <f t="shared" si="62"/>
        <v>0</v>
      </c>
      <c r="AX38" s="28">
        <f t="shared" si="62"/>
        <v>0</v>
      </c>
      <c r="AY38" s="28">
        <f t="shared" si="62"/>
        <v>0</v>
      </c>
      <c r="AZ38" s="28">
        <f t="shared" si="62"/>
        <v>0</v>
      </c>
      <c r="BA38" s="28">
        <f t="shared" si="62"/>
        <v>0</v>
      </c>
      <c r="BB38" s="28">
        <f t="shared" si="62"/>
        <v>0</v>
      </c>
      <c r="BC38" s="28">
        <f t="shared" si="62"/>
        <v>0</v>
      </c>
      <c r="BD38" s="28">
        <f t="shared" si="62"/>
        <v>0</v>
      </c>
      <c r="BE38" s="28">
        <f t="shared" si="62"/>
        <v>0</v>
      </c>
      <c r="BF38" s="28">
        <f t="shared" si="62"/>
        <v>0</v>
      </c>
      <c r="BG38" s="28">
        <f t="shared" si="62"/>
        <v>0</v>
      </c>
      <c r="BH38" s="28">
        <f t="shared" si="62"/>
        <v>0</v>
      </c>
      <c r="BI38" s="28">
        <f t="shared" si="62"/>
        <v>0</v>
      </c>
      <c r="BJ38" s="28">
        <f t="shared" si="62"/>
        <v>0</v>
      </c>
      <c r="BK38" s="28">
        <f t="shared" si="62"/>
        <v>0</v>
      </c>
      <c r="BL38" s="28">
        <f t="shared" si="62"/>
        <v>0</v>
      </c>
      <c r="BM38" s="28">
        <f t="shared" si="62"/>
        <v>0</v>
      </c>
      <c r="BN38" s="28">
        <f t="shared" si="62"/>
        <v>0</v>
      </c>
      <c r="BO38" s="28">
        <f t="shared" si="62"/>
        <v>0</v>
      </c>
      <c r="BP38" s="28">
        <f t="shared" ref="BP38:CO38" si="63">SUM(BP39:BP43)</f>
        <v>0</v>
      </c>
      <c r="BQ38" s="28">
        <f t="shared" si="63"/>
        <v>0</v>
      </c>
      <c r="BR38" s="28">
        <f t="shared" si="63"/>
        <v>0</v>
      </c>
      <c r="BS38" s="28">
        <f t="shared" si="63"/>
        <v>0</v>
      </c>
      <c r="BT38" s="28">
        <f t="shared" si="63"/>
        <v>0</v>
      </c>
      <c r="BU38" s="28">
        <f t="shared" si="63"/>
        <v>0</v>
      </c>
      <c r="BV38" s="28">
        <f t="shared" si="63"/>
        <v>0</v>
      </c>
      <c r="BW38" s="28">
        <f t="shared" si="63"/>
        <v>0</v>
      </c>
      <c r="BX38" s="28">
        <f t="shared" si="63"/>
        <v>0</v>
      </c>
      <c r="BY38" s="28">
        <f t="shared" si="63"/>
        <v>0</v>
      </c>
      <c r="BZ38" s="28">
        <f t="shared" si="63"/>
        <v>0</v>
      </c>
      <c r="CA38" s="28">
        <f t="shared" si="63"/>
        <v>0</v>
      </c>
      <c r="CB38" s="28">
        <f t="shared" si="63"/>
        <v>0</v>
      </c>
      <c r="CC38" s="28">
        <f t="shared" si="63"/>
        <v>0</v>
      </c>
      <c r="CD38" s="28">
        <f t="shared" si="63"/>
        <v>0</v>
      </c>
      <c r="CE38" s="28">
        <f t="shared" si="63"/>
        <v>0</v>
      </c>
      <c r="CF38" s="28">
        <f t="shared" si="63"/>
        <v>0</v>
      </c>
      <c r="CG38" s="28">
        <f t="shared" si="63"/>
        <v>0</v>
      </c>
      <c r="CH38" s="28">
        <f t="shared" si="63"/>
        <v>0</v>
      </c>
      <c r="CI38" s="28">
        <f t="shared" si="63"/>
        <v>0</v>
      </c>
      <c r="CJ38" s="28">
        <f t="shared" si="63"/>
        <v>0</v>
      </c>
      <c r="CK38" s="28">
        <f t="shared" si="63"/>
        <v>0</v>
      </c>
      <c r="CL38" s="28">
        <f t="shared" si="63"/>
        <v>0</v>
      </c>
      <c r="CM38" s="28">
        <f t="shared" si="63"/>
        <v>0</v>
      </c>
      <c r="CN38" s="28">
        <f t="shared" si="63"/>
        <v>0</v>
      </c>
      <c r="CO38" s="28">
        <f t="shared" si="63"/>
        <v>0</v>
      </c>
      <c r="CP38" s="10">
        <f>CO38+CB38+BO38+BB38+AO38+AB38+O38</f>
        <v>3030</v>
      </c>
    </row>
    <row r="39" spans="2:116" s="23" customFormat="1">
      <c r="B39" s="7" t="s">
        <v>122</v>
      </c>
      <c r="C39" s="29">
        <f>(D3*'[1]Assumption Summary'!$C$32)/100000</f>
        <v>75</v>
      </c>
      <c r="D39" s="29">
        <f>(E3*'[1]Assumption Summary'!$C$32)/100000</f>
        <v>75</v>
      </c>
      <c r="E39" s="29">
        <f>(F3*'[1]Assumption Summary'!$C$32)/100000</f>
        <v>150</v>
      </c>
      <c r="F39" s="29">
        <f>(G3*'[1]Assumption Summary'!$C$32)/100000</f>
        <v>150</v>
      </c>
      <c r="G39" s="29">
        <f>(H3*'[1]Assumption Summary'!$C$32)/100000</f>
        <v>150</v>
      </c>
      <c r="H39" s="29">
        <f>(I3*'[1]Assumption Summary'!$C$32)/100000</f>
        <v>150</v>
      </c>
      <c r="I39" s="29">
        <f>(J3*'[1]Assumption Summary'!$C$32)/100000</f>
        <v>150</v>
      </c>
      <c r="J39" s="29">
        <f>(K3*'[1]Assumption Summary'!$C$32)/100000</f>
        <v>150</v>
      </c>
      <c r="K39" s="29">
        <f>(L3*'[1]Assumption Summary'!$C$32)/100000</f>
        <v>150</v>
      </c>
      <c r="L39" s="29">
        <f>(M3*'[1]Assumption Summary'!$C$32)/100000</f>
        <v>75</v>
      </c>
      <c r="M39" s="29">
        <f>(N3*'[1]Assumption Summary'!$C$32)/100000</f>
        <v>75</v>
      </c>
      <c r="N39" s="29">
        <f>(P3*'[1]Assumption Summary'!$C$32)/100000</f>
        <v>75</v>
      </c>
      <c r="O39" s="29">
        <f>SUM(C39:N39)</f>
        <v>1425</v>
      </c>
      <c r="P39" s="29">
        <f>(Q3*'[1]Assumption Summary'!$C$32)/100000</f>
        <v>75</v>
      </c>
      <c r="Q39" s="29">
        <f>(R3*'[1]Assumption Summary'!$C$32)/100000</f>
        <v>75</v>
      </c>
      <c r="R39" s="29">
        <f>(S3*'[1]Assumption Summary'!$C$32)/100000</f>
        <v>75</v>
      </c>
      <c r="S39" s="29">
        <f>(T3*'[1]Assumption Summary'!$C$32)/100000</f>
        <v>75</v>
      </c>
      <c r="T39" s="29">
        <f>(U3*'[1]Assumption Summary'!$C$32)/100000</f>
        <v>75</v>
      </c>
      <c r="U39" s="29">
        <f>(V3*'[1]Assumption Summary'!$C$32)/100000</f>
        <v>75</v>
      </c>
      <c r="V39" s="29">
        <f>(W3*'[1]Assumption Summary'!$C$32)/100000</f>
        <v>75</v>
      </c>
      <c r="W39" s="29">
        <f>(X3*'[1]Assumption Summary'!$C$32)/100000</f>
        <v>75</v>
      </c>
      <c r="X39" s="29">
        <f>(Y3*'[1]Assumption Summary'!$C$32)/100000</f>
        <v>75</v>
      </c>
      <c r="Y39" s="29">
        <f>(Z3*'[1]Assumption Summary'!$C$32)/100000</f>
        <v>75</v>
      </c>
      <c r="Z39" s="29">
        <f>(AA3*'[1]Assumption Summary'!$C$32)/100000</f>
        <v>75</v>
      </c>
      <c r="AA39" s="29">
        <f>(AC3*'[1]Assumption Summary'!$C$32)/100000</f>
        <v>0</v>
      </c>
      <c r="AB39" s="29">
        <f>SUM(P39:AA39)</f>
        <v>825</v>
      </c>
      <c r="AC39" s="30">
        <f>(AD3*'[1]Assumption Summary'!$C$32)/100000</f>
        <v>0</v>
      </c>
      <c r="AD39" s="30">
        <f>(AE3*'[1]Assumption Summary'!$C$32)/100000</f>
        <v>0</v>
      </c>
      <c r="AE39" s="30">
        <f>(AF3*'[1]Assumption Summary'!$C$32)/100000</f>
        <v>0</v>
      </c>
      <c r="AF39" s="30">
        <f>(AG3*'[1]Assumption Summary'!$C$32)/100000</f>
        <v>0</v>
      </c>
      <c r="AG39" s="30">
        <f>(AH3*'[1]Assumption Summary'!$C$32)/100000</f>
        <v>0</v>
      </c>
      <c r="AH39" s="30">
        <f>(AI3*'[1]Assumption Summary'!$C$32)/100000</f>
        <v>0</v>
      </c>
      <c r="AI39" s="30">
        <f>(AJ3*'[1]Assumption Summary'!$C$32)/100000</f>
        <v>0</v>
      </c>
      <c r="AJ39" s="30">
        <f>(AK3*'[1]Assumption Summary'!$C$32)/100000</f>
        <v>0</v>
      </c>
      <c r="AK39" s="30">
        <f>(AL3*'[1]Assumption Summary'!$C$32)/100000</f>
        <v>0</v>
      </c>
      <c r="AL39" s="30">
        <f>(AM3*'[1]Assumption Summary'!$C$32)/100000</f>
        <v>0</v>
      </c>
      <c r="AM39" s="30">
        <f>(AN3*'[1]Assumption Summary'!$C$32)/100000</f>
        <v>0</v>
      </c>
      <c r="AN39" s="30">
        <f>(AP3*'[1]Assumption Summary'!$C$32)/100000</f>
        <v>0</v>
      </c>
      <c r="AO39" s="30">
        <f>SUM(AC39:AN39)</f>
        <v>0</v>
      </c>
      <c r="AP39" s="30">
        <f>(AQ3*'[1]Assumption Summary'!$C$32)/100000</f>
        <v>0</v>
      </c>
      <c r="AQ39" s="30">
        <f>(AR3*'[1]Assumption Summary'!$C$32)/100000</f>
        <v>0</v>
      </c>
      <c r="AR39" s="30">
        <f>(AS3*'[1]Assumption Summary'!$C$32)/100000</f>
        <v>0</v>
      </c>
      <c r="AS39" s="30">
        <f>(AT3*'[1]Assumption Summary'!$C$32)/100000</f>
        <v>0</v>
      </c>
      <c r="AT39" s="30">
        <f>(AU3*'[1]Assumption Summary'!$C$32)/100000</f>
        <v>0</v>
      </c>
      <c r="AU39" s="30">
        <f>(AV3*'[1]Assumption Summary'!$C$32)/100000</f>
        <v>0</v>
      </c>
      <c r="AV39" s="30">
        <f>(AW3*'[1]Assumption Summary'!$C$32)/100000</f>
        <v>0</v>
      </c>
      <c r="AW39" s="30">
        <f>(AX3*'[1]Assumption Summary'!$C$32)/100000</f>
        <v>0</v>
      </c>
      <c r="AX39" s="30">
        <f>(AY3*'[1]Assumption Summary'!$C$32)/100000</f>
        <v>0</v>
      </c>
      <c r="AY39" s="30">
        <f>(AZ3*'[1]Assumption Summary'!$C$32)/100000</f>
        <v>0</v>
      </c>
      <c r="AZ39" s="30">
        <f>(BA3*'[1]Assumption Summary'!$C$32)/100000</f>
        <v>0</v>
      </c>
      <c r="BA39" s="30">
        <f>(BC3*'[1]Assumption Summary'!$C$32)/100000</f>
        <v>0</v>
      </c>
      <c r="BB39" s="30">
        <f>SUM(AP39:BA39)</f>
        <v>0</v>
      </c>
      <c r="BC39" s="30">
        <f>(BD3*'[1]Assumption Summary'!$C$32)/100000</f>
        <v>0</v>
      </c>
      <c r="BD39" s="30">
        <f>(BE3*'[1]Assumption Summary'!$C$32)/100000</f>
        <v>0</v>
      </c>
      <c r="BE39" s="30">
        <f>(BF3*'[1]Assumption Summary'!$C$32)/100000</f>
        <v>0</v>
      </c>
      <c r="BF39" s="30">
        <f>(BG3*'[1]Assumption Summary'!$C$32)/100000</f>
        <v>0</v>
      </c>
      <c r="BG39" s="30">
        <f>(BH3*'[1]Assumption Summary'!$C$32)/100000</f>
        <v>0</v>
      </c>
      <c r="BH39" s="30">
        <f>(BI3*'[1]Assumption Summary'!$C$32)/100000</f>
        <v>0</v>
      </c>
      <c r="BI39" s="30">
        <f>(BJ3*'[1]Assumption Summary'!$C$32)/100000</f>
        <v>0</v>
      </c>
      <c r="BJ39" s="30">
        <f>(BK3*'[1]Assumption Summary'!$C$32)/100000</f>
        <v>0</v>
      </c>
      <c r="BK39" s="30">
        <f>(BL3*'[1]Assumption Summary'!$C$32)/100000</f>
        <v>0</v>
      </c>
      <c r="BL39" s="30">
        <f>(BM3*'[1]Assumption Summary'!$C$32)/100000</f>
        <v>0</v>
      </c>
      <c r="BM39" s="30">
        <f>(BN3*'[1]Assumption Summary'!$C$32)/100000</f>
        <v>0</v>
      </c>
      <c r="BN39" s="30">
        <f>(BP3*'[1]Assumption Summary'!$C$32)/100000</f>
        <v>0</v>
      </c>
      <c r="BO39" s="30">
        <f>SUM(BC39:BN39)</f>
        <v>0</v>
      </c>
      <c r="BP39" s="30">
        <f>(BQ3*'[1]Assumption Summary'!$C$32)/100000</f>
        <v>0</v>
      </c>
      <c r="BQ39" s="30">
        <f>(BR3*'[1]Assumption Summary'!$C$32)/100000</f>
        <v>0</v>
      </c>
      <c r="BR39" s="30">
        <f>(BS3*'[1]Assumption Summary'!$C$32)/100000</f>
        <v>0</v>
      </c>
      <c r="BS39" s="30">
        <f>(BT3*'[1]Assumption Summary'!$C$32)/100000</f>
        <v>0</v>
      </c>
      <c r="BT39" s="30">
        <f>(BU3*'[1]Assumption Summary'!$C$32)/100000</f>
        <v>0</v>
      </c>
      <c r="BU39" s="30">
        <f>(BV3*'[1]Assumption Summary'!$C$32)/100000</f>
        <v>0</v>
      </c>
      <c r="BV39" s="30">
        <f>(BW3*'[1]Assumption Summary'!$C$32)/100000</f>
        <v>0</v>
      </c>
      <c r="BW39" s="30">
        <f>(BX3*'[1]Assumption Summary'!$C$32)/100000</f>
        <v>0</v>
      </c>
      <c r="BX39" s="30">
        <f>(BY3*'[1]Assumption Summary'!$C$32)/100000</f>
        <v>0</v>
      </c>
      <c r="BY39" s="30">
        <f>(BZ3*'[1]Assumption Summary'!$C$32)/100000</f>
        <v>0</v>
      </c>
      <c r="BZ39" s="30">
        <f>(CA3*'[1]Assumption Summary'!$C$32)/100000</f>
        <v>0</v>
      </c>
      <c r="CA39" s="30">
        <f>(CC3*'[1]Assumption Summary'!$C$32)/100000</f>
        <v>0</v>
      </c>
      <c r="CB39" s="30">
        <f>SUM(BP39:CA39)</f>
        <v>0</v>
      </c>
      <c r="CC39" s="30">
        <f>(CD3*'[1]Assumption Summary'!$C$32)/100000</f>
        <v>0</v>
      </c>
      <c r="CD39" s="30">
        <f>(CE3*'[1]Assumption Summary'!$C$32)/100000</f>
        <v>0</v>
      </c>
      <c r="CE39" s="30">
        <f>(CF3*'[1]Assumption Summary'!$C$32)/100000</f>
        <v>0</v>
      </c>
      <c r="CF39" s="30">
        <f>(CG3*'[1]Assumption Summary'!$C$32)/100000</f>
        <v>0</v>
      </c>
      <c r="CG39" s="30">
        <f>(CH3*'[1]Assumption Summary'!$C$32)/100000</f>
        <v>0</v>
      </c>
      <c r="CH39" s="30">
        <f>(CI3*'[1]Assumption Summary'!$C$32)/100000</f>
        <v>0</v>
      </c>
      <c r="CI39" s="30">
        <f>(CJ3*'[1]Assumption Summary'!$C$32)/100000</f>
        <v>0</v>
      </c>
      <c r="CJ39" s="30">
        <f>(CK3*'[1]Assumption Summary'!$C$32)/100000</f>
        <v>0</v>
      </c>
      <c r="CK39" s="30">
        <f>(CL3*'[1]Assumption Summary'!$C$32)/100000</f>
        <v>0</v>
      </c>
      <c r="CL39" s="30">
        <f>(CM3*'[1]Assumption Summary'!$C$32)/100000</f>
        <v>0</v>
      </c>
      <c r="CM39" s="30">
        <f>(CN3*'[1]Assumption Summary'!$C$32)/100000</f>
        <v>0</v>
      </c>
      <c r="CN39" s="30">
        <f>(CO3*'[1]Assumption Summary'!$C$32)/100000</f>
        <v>0</v>
      </c>
      <c r="CO39" s="30">
        <f>SUM(CC39:CN39)</f>
        <v>0</v>
      </c>
    </row>
    <row r="40" spans="2:116" s="23" customFormat="1">
      <c r="B40" s="7" t="s">
        <v>123</v>
      </c>
      <c r="C40" s="29">
        <f>(D3*'[1]Assumption Summary'!$C$33)/100000</f>
        <v>11</v>
      </c>
      <c r="D40" s="29">
        <f>(E3*'[1]Assumption Summary'!$C$33)/100000</f>
        <v>11</v>
      </c>
      <c r="E40" s="29">
        <f>(F3*'[1]Assumption Summary'!$C$33)/100000</f>
        <v>22</v>
      </c>
      <c r="F40" s="29">
        <f>(G3*'[1]Assumption Summary'!$C$33)/100000</f>
        <v>22</v>
      </c>
      <c r="G40" s="29">
        <f>(H3*'[1]Assumption Summary'!$C$33)/100000</f>
        <v>22</v>
      </c>
      <c r="H40" s="29">
        <f>(I3*'[1]Assumption Summary'!$C$33)/100000</f>
        <v>22</v>
      </c>
      <c r="I40" s="29">
        <f>(J3*'[1]Assumption Summary'!$C$33)/100000</f>
        <v>22</v>
      </c>
      <c r="J40" s="29">
        <f>(K3*'[1]Assumption Summary'!$C$33)/100000</f>
        <v>22</v>
      </c>
      <c r="K40" s="29">
        <f>(L3*'[1]Assumption Summary'!$C$33)/100000</f>
        <v>22</v>
      </c>
      <c r="L40" s="29">
        <f>(M3*'[1]Assumption Summary'!$C$33)/100000</f>
        <v>11</v>
      </c>
      <c r="M40" s="29">
        <f>(N3*'[1]Assumption Summary'!$C$33)/100000</f>
        <v>11</v>
      </c>
      <c r="N40" s="29">
        <f>(P3*'[1]Assumption Summary'!$C$33)/100000</f>
        <v>11</v>
      </c>
      <c r="O40" s="29">
        <f t="shared" ref="O40:O41" si="64">SUM(C40:N40)</f>
        <v>209</v>
      </c>
      <c r="P40" s="29">
        <f>(Q3*'[1]Assumption Summary'!$C$33)/100000</f>
        <v>11</v>
      </c>
      <c r="Q40" s="29">
        <f>(R3*'[1]Assumption Summary'!$C$33)/100000</f>
        <v>11</v>
      </c>
      <c r="R40" s="29">
        <f>(S3*'[1]Assumption Summary'!$C$33)/100000</f>
        <v>11</v>
      </c>
      <c r="S40" s="29">
        <f>(T3*'[1]Assumption Summary'!$C$33)/100000</f>
        <v>11</v>
      </c>
      <c r="T40" s="29">
        <f>(U3*'[1]Assumption Summary'!$C$33)/100000</f>
        <v>11</v>
      </c>
      <c r="U40" s="29">
        <f>(V3*'[1]Assumption Summary'!$C$33)/100000</f>
        <v>11</v>
      </c>
      <c r="V40" s="29">
        <f>(W3*'[1]Assumption Summary'!$C$33)/100000</f>
        <v>11</v>
      </c>
      <c r="W40" s="29">
        <f>(X3*'[1]Assumption Summary'!$C$33)/100000</f>
        <v>11</v>
      </c>
      <c r="X40" s="29">
        <f>(Y3*'[1]Assumption Summary'!$C$33)/100000</f>
        <v>11</v>
      </c>
      <c r="Y40" s="29">
        <f>(Z3*'[1]Assumption Summary'!$C$33)/100000</f>
        <v>11</v>
      </c>
      <c r="Z40" s="29">
        <f>(AA3*'[1]Assumption Summary'!$C$33)/100000</f>
        <v>11</v>
      </c>
      <c r="AA40" s="29">
        <f>(AC3*'[1]Assumption Summary'!$C$33)/100000</f>
        <v>0</v>
      </c>
      <c r="AB40" s="29">
        <f t="shared" ref="AB40:AB41" si="65">SUM(P40:AA40)</f>
        <v>121</v>
      </c>
      <c r="AC40" s="30">
        <f>(AD3*'[1]Assumption Summary'!$C$33)/100000</f>
        <v>0</v>
      </c>
      <c r="AD40" s="30">
        <f>(AE3*'[1]Assumption Summary'!$C$33)/100000</f>
        <v>0</v>
      </c>
      <c r="AE40" s="30">
        <f>(AF3*'[1]Assumption Summary'!$C$33)/100000</f>
        <v>0</v>
      </c>
      <c r="AF40" s="30">
        <f>(AG3*'[1]Assumption Summary'!$C$33)/100000</f>
        <v>0</v>
      </c>
      <c r="AG40" s="30">
        <f>(AH3*'[1]Assumption Summary'!$C$33)/100000</f>
        <v>0</v>
      </c>
      <c r="AH40" s="30">
        <f>(AI3*'[1]Assumption Summary'!$C$33)/100000</f>
        <v>0</v>
      </c>
      <c r="AI40" s="30">
        <f>(AJ3*'[1]Assumption Summary'!$C$33)/100000</f>
        <v>0</v>
      </c>
      <c r="AJ40" s="30">
        <f>(AK3*'[1]Assumption Summary'!$C$33)/100000</f>
        <v>0</v>
      </c>
      <c r="AK40" s="30">
        <f>(AL3*'[1]Assumption Summary'!$C$33)/100000</f>
        <v>0</v>
      </c>
      <c r="AL40" s="30">
        <f>(AM3*'[1]Assumption Summary'!$C$33)/100000</f>
        <v>0</v>
      </c>
      <c r="AM40" s="30">
        <f>(AN3*'[1]Assumption Summary'!$C$33)/100000</f>
        <v>0</v>
      </c>
      <c r="AN40" s="30">
        <f>(AP3*'[1]Assumption Summary'!$C$33)/100000</f>
        <v>0</v>
      </c>
      <c r="AO40" s="30">
        <f t="shared" ref="AO40:AO41" si="66">SUM(AC40:AN40)</f>
        <v>0</v>
      </c>
      <c r="AP40" s="30">
        <f>(AQ3*'[1]Assumption Summary'!$C$33)/100000</f>
        <v>0</v>
      </c>
      <c r="AQ40" s="30">
        <f>(AR3*'[1]Assumption Summary'!$C$33)/100000</f>
        <v>0</v>
      </c>
      <c r="AR40" s="30">
        <f>(AS3*'[1]Assumption Summary'!$C$33)/100000</f>
        <v>0</v>
      </c>
      <c r="AS40" s="30">
        <f>(AT3*'[1]Assumption Summary'!$C$33)/100000</f>
        <v>0</v>
      </c>
      <c r="AT40" s="30">
        <f>(AU3*'[1]Assumption Summary'!$C$33)/100000</f>
        <v>0</v>
      </c>
      <c r="AU40" s="30">
        <f>(AV3*'[1]Assumption Summary'!$C$33)/100000</f>
        <v>0</v>
      </c>
      <c r="AV40" s="30">
        <f>(AW3*'[1]Assumption Summary'!$C$33)/100000</f>
        <v>0</v>
      </c>
      <c r="AW40" s="30">
        <f>(AX3*'[1]Assumption Summary'!$C$33)/100000</f>
        <v>0</v>
      </c>
      <c r="AX40" s="30">
        <f>(AY3*'[1]Assumption Summary'!$C$33)/100000</f>
        <v>0</v>
      </c>
      <c r="AY40" s="30">
        <f>(AZ3*'[1]Assumption Summary'!$C$33)/100000</f>
        <v>0</v>
      </c>
      <c r="AZ40" s="30">
        <f>(BA3*'[1]Assumption Summary'!$C$33)/100000</f>
        <v>0</v>
      </c>
      <c r="BA40" s="30">
        <f>(BC3*'[1]Assumption Summary'!$C$33)/100000</f>
        <v>0</v>
      </c>
      <c r="BB40" s="30">
        <f t="shared" ref="BB40:BB43" si="67">SUM(AP40:BA40)</f>
        <v>0</v>
      </c>
      <c r="BC40" s="30">
        <f>(BD3*'[1]Assumption Summary'!$C$33)/100000</f>
        <v>0</v>
      </c>
      <c r="BD40" s="30">
        <f>(BE3*'[1]Assumption Summary'!$C$33)/100000</f>
        <v>0</v>
      </c>
      <c r="BE40" s="30">
        <f>(BF3*'[1]Assumption Summary'!$C$33)/100000</f>
        <v>0</v>
      </c>
      <c r="BF40" s="30">
        <f>(BG3*'[1]Assumption Summary'!$C$33)/100000</f>
        <v>0</v>
      </c>
      <c r="BG40" s="30">
        <f>(BH3*'[1]Assumption Summary'!$C$33)/100000</f>
        <v>0</v>
      </c>
      <c r="BH40" s="30">
        <f>(BI3*'[1]Assumption Summary'!$C$33)/100000</f>
        <v>0</v>
      </c>
      <c r="BI40" s="30">
        <f>(BJ3*'[1]Assumption Summary'!$C$33)/100000</f>
        <v>0</v>
      </c>
      <c r="BJ40" s="30">
        <f>(BK3*'[1]Assumption Summary'!$C$33)/100000</f>
        <v>0</v>
      </c>
      <c r="BK40" s="30">
        <f>(BL3*'[1]Assumption Summary'!$C$33)/100000</f>
        <v>0</v>
      </c>
      <c r="BL40" s="30">
        <f>(BM3*'[1]Assumption Summary'!$C$33)/100000</f>
        <v>0</v>
      </c>
      <c r="BM40" s="30">
        <f>(BN3*'[1]Assumption Summary'!$C$33)/100000</f>
        <v>0</v>
      </c>
      <c r="BN40" s="30">
        <f>(BP3*'[1]Assumption Summary'!$C$33)/100000</f>
        <v>0</v>
      </c>
      <c r="BO40" s="30">
        <f t="shared" ref="BO40:BO41" si="68">SUM(BC40:BN40)</f>
        <v>0</v>
      </c>
      <c r="BP40" s="30">
        <f>(BQ3*'[1]Assumption Summary'!$C$33)/100000</f>
        <v>0</v>
      </c>
      <c r="BQ40" s="30">
        <f>(BR3*'[1]Assumption Summary'!$C$33)/100000</f>
        <v>0</v>
      </c>
      <c r="BR40" s="30">
        <f>(BS3*'[1]Assumption Summary'!$C$33)/100000</f>
        <v>0</v>
      </c>
      <c r="BS40" s="30">
        <f>(BT3*'[1]Assumption Summary'!$C$33)/100000</f>
        <v>0</v>
      </c>
      <c r="BT40" s="30">
        <f>(BU3*'[1]Assumption Summary'!$C$33)/100000</f>
        <v>0</v>
      </c>
      <c r="BU40" s="30">
        <f>(BV3*'[1]Assumption Summary'!$C$33)/100000</f>
        <v>0</v>
      </c>
      <c r="BV40" s="30">
        <f>(BW3*'[1]Assumption Summary'!$C$33)/100000</f>
        <v>0</v>
      </c>
      <c r="BW40" s="30">
        <f>(BX3*'[1]Assumption Summary'!$C$33)/100000</f>
        <v>0</v>
      </c>
      <c r="BX40" s="30">
        <f>(BY3*'[1]Assumption Summary'!$C$33)/100000</f>
        <v>0</v>
      </c>
      <c r="BY40" s="30">
        <f>(BZ3*'[1]Assumption Summary'!$C$33)/100000</f>
        <v>0</v>
      </c>
      <c r="BZ40" s="30">
        <f>(CA3*'[1]Assumption Summary'!$C$33)/100000</f>
        <v>0</v>
      </c>
      <c r="CA40" s="30">
        <f>(CC3*'[1]Assumption Summary'!$C$33)/100000</f>
        <v>0</v>
      </c>
      <c r="CB40" s="30">
        <f t="shared" ref="CB40:CB41" si="69">SUM(BP40:CA40)</f>
        <v>0</v>
      </c>
      <c r="CC40" s="30">
        <f>(CD3*'[1]Assumption Summary'!$C$33)/100000</f>
        <v>0</v>
      </c>
      <c r="CD40" s="30">
        <f>(CE3*'[1]Assumption Summary'!$C$33)/100000</f>
        <v>0</v>
      </c>
      <c r="CE40" s="30">
        <f>(CF3*'[1]Assumption Summary'!$C$33)/100000</f>
        <v>0</v>
      </c>
      <c r="CF40" s="30">
        <f>(CG3*'[1]Assumption Summary'!$C$33)/100000</f>
        <v>0</v>
      </c>
      <c r="CG40" s="30">
        <f>(CH3*'[1]Assumption Summary'!$C$33)/100000</f>
        <v>0</v>
      </c>
      <c r="CH40" s="30">
        <f>(CI3*'[1]Assumption Summary'!$C$33)/100000</f>
        <v>0</v>
      </c>
      <c r="CI40" s="30">
        <f>(CJ3*'[1]Assumption Summary'!$C$33)/100000</f>
        <v>0</v>
      </c>
      <c r="CJ40" s="30">
        <f>(CK3*'[1]Assumption Summary'!$C$33)/100000</f>
        <v>0</v>
      </c>
      <c r="CK40" s="30">
        <f>(CL3*'[1]Assumption Summary'!$C$33)/100000</f>
        <v>0</v>
      </c>
      <c r="CL40" s="30">
        <f>(CM3*'[1]Assumption Summary'!$C$33)/100000</f>
        <v>0</v>
      </c>
      <c r="CM40" s="30">
        <f>(CN3*'[1]Assumption Summary'!$C$33)/100000</f>
        <v>0</v>
      </c>
      <c r="CN40" s="30">
        <f>(CO3*'[1]Assumption Summary'!$C$33)/100000</f>
        <v>0</v>
      </c>
      <c r="CO40" s="30">
        <f t="shared" ref="CO40:CO41" si="70">SUM(CC40:CN40)</f>
        <v>0</v>
      </c>
    </row>
    <row r="41" spans="2:116" s="23" customFormat="1">
      <c r="B41" s="7" t="s">
        <v>124</v>
      </c>
      <c r="C41" s="29">
        <f>(D3*'[1]Assumption Summary'!$C$34)/100000</f>
        <v>15</v>
      </c>
      <c r="D41" s="29">
        <f>(E3*'[1]Assumption Summary'!$C$34)/100000</f>
        <v>15</v>
      </c>
      <c r="E41" s="29">
        <f>(F3*'[1]Assumption Summary'!$C$34)/100000</f>
        <v>30</v>
      </c>
      <c r="F41" s="29">
        <f>(G3*'[1]Assumption Summary'!$C$34)/100000</f>
        <v>30</v>
      </c>
      <c r="G41" s="29">
        <f>(H3*'[1]Assumption Summary'!$C$34)/100000</f>
        <v>30</v>
      </c>
      <c r="H41" s="29">
        <f>(I3*'[1]Assumption Summary'!$C$34)/100000</f>
        <v>30</v>
      </c>
      <c r="I41" s="29">
        <f>(J3*'[1]Assumption Summary'!$C$34)/100000</f>
        <v>30</v>
      </c>
      <c r="J41" s="29">
        <f>(K3*'[1]Assumption Summary'!$C$34)/100000</f>
        <v>30</v>
      </c>
      <c r="K41" s="29">
        <f>(L3*'[1]Assumption Summary'!$C$34)/100000</f>
        <v>30</v>
      </c>
      <c r="L41" s="29">
        <f>(M3*'[1]Assumption Summary'!$C$34)/100000</f>
        <v>15</v>
      </c>
      <c r="M41" s="29">
        <f>(N3*'[1]Assumption Summary'!$C$34)/100000</f>
        <v>15</v>
      </c>
      <c r="N41" s="29">
        <f>(P3*'[1]Assumption Summary'!$C$34)/100000</f>
        <v>15</v>
      </c>
      <c r="O41" s="29">
        <f t="shared" si="64"/>
        <v>285</v>
      </c>
      <c r="P41" s="29">
        <f>(Q3*'[1]Assumption Summary'!$C$34)/100000</f>
        <v>15</v>
      </c>
      <c r="Q41" s="29">
        <f>(R3*'[1]Assumption Summary'!$C$34)/100000</f>
        <v>15</v>
      </c>
      <c r="R41" s="29">
        <f>(S3*'[1]Assumption Summary'!$C$34)/100000</f>
        <v>15</v>
      </c>
      <c r="S41" s="29">
        <f>(T3*'[1]Assumption Summary'!$C$34)/100000</f>
        <v>15</v>
      </c>
      <c r="T41" s="29">
        <f>(U3*'[1]Assumption Summary'!$C$34)/100000</f>
        <v>15</v>
      </c>
      <c r="U41" s="29">
        <f>(V3*'[1]Assumption Summary'!$C$34)/100000</f>
        <v>15</v>
      </c>
      <c r="V41" s="29">
        <f>(W3*'[1]Assumption Summary'!$C$34)/100000</f>
        <v>15</v>
      </c>
      <c r="W41" s="29">
        <f>(X3*'[1]Assumption Summary'!$C$34)/100000</f>
        <v>15</v>
      </c>
      <c r="X41" s="29">
        <f>(Y3*'[1]Assumption Summary'!$C$34)/100000</f>
        <v>15</v>
      </c>
      <c r="Y41" s="29">
        <f>(Z3*'[1]Assumption Summary'!$C$34)/100000</f>
        <v>15</v>
      </c>
      <c r="Z41" s="29">
        <f>(AA3*'[1]Assumption Summary'!$C$34)/100000</f>
        <v>15</v>
      </c>
      <c r="AA41" s="29">
        <f>(AC3*'[1]Assumption Summary'!$C$34)/100000</f>
        <v>0</v>
      </c>
      <c r="AB41" s="29">
        <f t="shared" si="65"/>
        <v>165</v>
      </c>
      <c r="AC41" s="30">
        <f>(AD3*'[1]Assumption Summary'!$C$34)/100000</f>
        <v>0</v>
      </c>
      <c r="AD41" s="30">
        <f>(AE3*'[1]Assumption Summary'!$C$34)/100000</f>
        <v>0</v>
      </c>
      <c r="AE41" s="30">
        <f>(AF3*'[1]Assumption Summary'!$C$34)/100000</f>
        <v>0</v>
      </c>
      <c r="AF41" s="30">
        <f>(AG3*'[1]Assumption Summary'!$C$34)/100000</f>
        <v>0</v>
      </c>
      <c r="AG41" s="30">
        <f>(AH3*'[1]Assumption Summary'!$C$34)/100000</f>
        <v>0</v>
      </c>
      <c r="AH41" s="30">
        <f>(AI3*'[1]Assumption Summary'!$C$34)/100000</f>
        <v>0</v>
      </c>
      <c r="AI41" s="30">
        <f>(AJ3*'[1]Assumption Summary'!$C$34)/100000</f>
        <v>0</v>
      </c>
      <c r="AJ41" s="30">
        <f>(AK3*'[1]Assumption Summary'!$C$34)/100000</f>
        <v>0</v>
      </c>
      <c r="AK41" s="30">
        <f>(AL3*'[1]Assumption Summary'!$C$34)/100000</f>
        <v>0</v>
      </c>
      <c r="AL41" s="30">
        <f>(AM3*'[1]Assumption Summary'!$C$34)/100000</f>
        <v>0</v>
      </c>
      <c r="AM41" s="30">
        <f>(AN3*'[1]Assumption Summary'!$C$34)/100000</f>
        <v>0</v>
      </c>
      <c r="AN41" s="30">
        <f>(AP3*'[1]Assumption Summary'!$C$34)/100000</f>
        <v>0</v>
      </c>
      <c r="AO41" s="30">
        <f t="shared" si="66"/>
        <v>0</v>
      </c>
      <c r="AP41" s="30">
        <f>(AQ3*'[1]Assumption Summary'!$C$34)/100000</f>
        <v>0</v>
      </c>
      <c r="AQ41" s="30">
        <f>(AR3*'[1]Assumption Summary'!$C$34)/100000</f>
        <v>0</v>
      </c>
      <c r="AR41" s="30">
        <f>(AS3*'[1]Assumption Summary'!$C$34)/100000</f>
        <v>0</v>
      </c>
      <c r="AS41" s="30">
        <f>(AT3*'[1]Assumption Summary'!$C$34)/100000</f>
        <v>0</v>
      </c>
      <c r="AT41" s="30">
        <f>(AU3*'[1]Assumption Summary'!$C$34)/100000</f>
        <v>0</v>
      </c>
      <c r="AU41" s="30">
        <f>(AV3*'[1]Assumption Summary'!$C$34)/100000</f>
        <v>0</v>
      </c>
      <c r="AV41" s="30">
        <f>(AW3*'[1]Assumption Summary'!$C$34)/100000</f>
        <v>0</v>
      </c>
      <c r="AW41" s="30">
        <f>(AX3*'[1]Assumption Summary'!$C$34)/100000</f>
        <v>0</v>
      </c>
      <c r="AX41" s="30">
        <f>(AY3*'[1]Assumption Summary'!$C$34)/100000</f>
        <v>0</v>
      </c>
      <c r="AY41" s="30">
        <f>(AZ3*'[1]Assumption Summary'!$C$34)/100000</f>
        <v>0</v>
      </c>
      <c r="AZ41" s="30">
        <f>(BA3*'[1]Assumption Summary'!$C$34)/100000</f>
        <v>0</v>
      </c>
      <c r="BA41" s="30">
        <f>(BC3*'[1]Assumption Summary'!$C$34)/100000</f>
        <v>0</v>
      </c>
      <c r="BB41" s="30">
        <f t="shared" si="67"/>
        <v>0</v>
      </c>
      <c r="BC41" s="30">
        <f>(BD3*'[1]Assumption Summary'!$C$34)/100000</f>
        <v>0</v>
      </c>
      <c r="BD41" s="30">
        <f>(BE3*'[1]Assumption Summary'!$C$34)/100000</f>
        <v>0</v>
      </c>
      <c r="BE41" s="30">
        <f>(BF3*'[1]Assumption Summary'!$C$34)/100000</f>
        <v>0</v>
      </c>
      <c r="BF41" s="30">
        <f>(BG3*'[1]Assumption Summary'!$C$34)/100000</f>
        <v>0</v>
      </c>
      <c r="BG41" s="30">
        <f>(BH3*'[1]Assumption Summary'!$C$34)/100000</f>
        <v>0</v>
      </c>
      <c r="BH41" s="30">
        <f>(BI3*'[1]Assumption Summary'!$C$34)/100000</f>
        <v>0</v>
      </c>
      <c r="BI41" s="30">
        <f>(BJ3*'[1]Assumption Summary'!$C$34)/100000</f>
        <v>0</v>
      </c>
      <c r="BJ41" s="30">
        <f>(BK3*'[1]Assumption Summary'!$C$34)/100000</f>
        <v>0</v>
      </c>
      <c r="BK41" s="30">
        <f>(BL3*'[1]Assumption Summary'!$C$34)/100000</f>
        <v>0</v>
      </c>
      <c r="BL41" s="30">
        <f>(BM3*'[1]Assumption Summary'!$C$34)/100000</f>
        <v>0</v>
      </c>
      <c r="BM41" s="30">
        <f>(BN3*'[1]Assumption Summary'!$C$34)/100000</f>
        <v>0</v>
      </c>
      <c r="BN41" s="30">
        <f>(BP3*'[1]Assumption Summary'!$C$34)/100000</f>
        <v>0</v>
      </c>
      <c r="BO41" s="30">
        <f t="shared" si="68"/>
        <v>0</v>
      </c>
      <c r="BP41" s="30">
        <f>(BQ3*'[1]Assumption Summary'!$C$34)/100000</f>
        <v>0</v>
      </c>
      <c r="BQ41" s="30">
        <f>(BR3*'[1]Assumption Summary'!$C$34)/100000</f>
        <v>0</v>
      </c>
      <c r="BR41" s="30">
        <f>(BS3*'[1]Assumption Summary'!$C$34)/100000</f>
        <v>0</v>
      </c>
      <c r="BS41" s="30">
        <f>(BT3*'[1]Assumption Summary'!$C$34)/100000</f>
        <v>0</v>
      </c>
      <c r="BT41" s="30">
        <f>(BU3*'[1]Assumption Summary'!$C$34)/100000</f>
        <v>0</v>
      </c>
      <c r="BU41" s="30">
        <f>(BV3*'[1]Assumption Summary'!$C$34)/100000</f>
        <v>0</v>
      </c>
      <c r="BV41" s="30">
        <f>(BW3*'[1]Assumption Summary'!$C$34)/100000</f>
        <v>0</v>
      </c>
      <c r="BW41" s="30">
        <f>(BX3*'[1]Assumption Summary'!$C$34)/100000</f>
        <v>0</v>
      </c>
      <c r="BX41" s="30">
        <f>(BY3*'[1]Assumption Summary'!$C$34)/100000</f>
        <v>0</v>
      </c>
      <c r="BY41" s="30">
        <f>(BZ3*'[1]Assumption Summary'!$C$34)/100000</f>
        <v>0</v>
      </c>
      <c r="BZ41" s="30">
        <f>(CA3*'[1]Assumption Summary'!$C$34)/100000</f>
        <v>0</v>
      </c>
      <c r="CA41" s="30">
        <f>(CC3*'[1]Assumption Summary'!$C$34)/100000</f>
        <v>0</v>
      </c>
      <c r="CB41" s="30">
        <f t="shared" si="69"/>
        <v>0</v>
      </c>
      <c r="CC41" s="30">
        <f>(CD3*'[1]Assumption Summary'!$C$34)/100000</f>
        <v>0</v>
      </c>
      <c r="CD41" s="30">
        <f>(CE3*'[1]Assumption Summary'!$C$34)/100000</f>
        <v>0</v>
      </c>
      <c r="CE41" s="30">
        <f>(CF3*'[1]Assumption Summary'!$C$34)/100000</f>
        <v>0</v>
      </c>
      <c r="CF41" s="30">
        <f>(CG3*'[1]Assumption Summary'!$C$34)/100000</f>
        <v>0</v>
      </c>
      <c r="CG41" s="30">
        <f>(CH3*'[1]Assumption Summary'!$C$34)/100000</f>
        <v>0</v>
      </c>
      <c r="CH41" s="30">
        <f>(CI3*'[1]Assumption Summary'!$C$34)/100000</f>
        <v>0</v>
      </c>
      <c r="CI41" s="30">
        <f>(CJ3*'[1]Assumption Summary'!$C$34)/100000</f>
        <v>0</v>
      </c>
      <c r="CJ41" s="30">
        <f>(CK3*'[1]Assumption Summary'!$C$34)/100000</f>
        <v>0</v>
      </c>
      <c r="CK41" s="30">
        <f>(CL3*'[1]Assumption Summary'!$C$34)/100000</f>
        <v>0</v>
      </c>
      <c r="CL41" s="30">
        <f>(CM3*'[1]Assumption Summary'!$C$34)/100000</f>
        <v>0</v>
      </c>
      <c r="CM41" s="30">
        <f>(CN3*'[1]Assumption Summary'!$C$34)/100000</f>
        <v>0</v>
      </c>
      <c r="CN41" s="30">
        <f>(CO3*'[1]Assumption Summary'!$C$34)/100000</f>
        <v>0</v>
      </c>
      <c r="CO41" s="30">
        <f t="shared" si="70"/>
        <v>0</v>
      </c>
    </row>
    <row r="42" spans="2:116" s="23" customFormat="1">
      <c r="B42" s="7" t="s">
        <v>125</v>
      </c>
      <c r="C42" s="29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P42" s="30">
        <f>AO6*18000/100000</f>
        <v>270</v>
      </c>
      <c r="BB42" s="30"/>
    </row>
    <row r="43" spans="2:116" s="23" customFormat="1">
      <c r="B43" s="7" t="s">
        <v>126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P43" s="30"/>
      <c r="BB43" s="30">
        <f t="shared" si="67"/>
        <v>0</v>
      </c>
      <c r="BP43" s="30"/>
      <c r="CB43" s="30">
        <f t="shared" ref="CB43" si="71">SUM(BP43:CA43)</f>
        <v>0</v>
      </c>
    </row>
    <row r="44" spans="2:116" s="23" customFormat="1">
      <c r="B44" s="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</row>
    <row r="45" spans="2:116"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 spans="2:116" s="23" customFormat="1" ht="18.75">
      <c r="B46" s="26" t="s">
        <v>127</v>
      </c>
      <c r="C46" s="27">
        <f>C33+C28</f>
        <v>20.388333333333335</v>
      </c>
      <c r="D46" s="27">
        <f t="shared" ref="D46:BO46" si="72">D33+D28</f>
        <v>-19.234166666666667</v>
      </c>
      <c r="E46" s="27">
        <f t="shared" si="72"/>
        <v>-17.679166666666667</v>
      </c>
      <c r="F46" s="27">
        <f t="shared" si="72"/>
        <v>-7.2891666666666666</v>
      </c>
      <c r="G46" s="27">
        <f t="shared" si="72"/>
        <v>3.100833333333334</v>
      </c>
      <c r="H46" s="27">
        <f t="shared" si="72"/>
        <v>13.490833333333335</v>
      </c>
      <c r="I46" s="27">
        <f t="shared" si="72"/>
        <v>23.880833333333328</v>
      </c>
      <c r="J46" s="27">
        <f t="shared" si="72"/>
        <v>34.270833333333329</v>
      </c>
      <c r="K46" s="27">
        <f t="shared" si="72"/>
        <v>44.660833333333336</v>
      </c>
      <c r="L46" s="27">
        <f t="shared" si="72"/>
        <v>58.690833333333323</v>
      </c>
      <c r="M46" s="27">
        <f t="shared" si="72"/>
        <v>63.885833333333345</v>
      </c>
      <c r="N46" s="27">
        <f t="shared" si="72"/>
        <v>69.080833333333345</v>
      </c>
      <c r="O46" s="27">
        <f t="shared" si="72"/>
        <v>287.24750000000006</v>
      </c>
      <c r="P46" s="27">
        <f t="shared" si="72"/>
        <v>47.36645</v>
      </c>
      <c r="Q46" s="27">
        <f t="shared" si="72"/>
        <v>70.725999999999999</v>
      </c>
      <c r="R46" s="27">
        <f t="shared" si="72"/>
        <v>76.085549999999984</v>
      </c>
      <c r="S46" s="27">
        <f t="shared" si="72"/>
        <v>81.445100000000011</v>
      </c>
      <c r="T46" s="27">
        <f t="shared" si="72"/>
        <v>86.804650000000024</v>
      </c>
      <c r="U46" s="27">
        <f t="shared" si="72"/>
        <v>92.16419999999998</v>
      </c>
      <c r="V46" s="27">
        <f t="shared" si="72"/>
        <v>97.523749999999993</v>
      </c>
      <c r="W46" s="27">
        <f t="shared" si="72"/>
        <v>102.88330000000001</v>
      </c>
      <c r="X46" s="27">
        <f t="shared" si="72"/>
        <v>108.24285000000002</v>
      </c>
      <c r="Y46" s="27">
        <f t="shared" si="72"/>
        <v>113.60239999999997</v>
      </c>
      <c r="Z46" s="27">
        <f t="shared" si="72"/>
        <v>118.96195000000002</v>
      </c>
      <c r="AA46" s="27">
        <f t="shared" si="72"/>
        <v>16.821189999999987</v>
      </c>
      <c r="AB46" s="27">
        <f t="shared" si="72"/>
        <v>1012.6273900000001</v>
      </c>
      <c r="AC46" s="28">
        <f t="shared" si="72"/>
        <v>101.29546000000001</v>
      </c>
      <c r="AD46" s="28">
        <f t="shared" si="72"/>
        <v>131.29545999999999</v>
      </c>
      <c r="AE46" s="28">
        <f t="shared" si="72"/>
        <v>131.29545999999999</v>
      </c>
      <c r="AF46" s="28">
        <f t="shared" si="72"/>
        <v>131.29545999999999</v>
      </c>
      <c r="AG46" s="28">
        <f t="shared" si="72"/>
        <v>131.29545999999999</v>
      </c>
      <c r="AH46" s="28">
        <f t="shared" si="72"/>
        <v>131.29545999999999</v>
      </c>
      <c r="AI46" s="28">
        <f t="shared" si="72"/>
        <v>131.29545999999999</v>
      </c>
      <c r="AJ46" s="28">
        <f t="shared" si="72"/>
        <v>131.29545999999999</v>
      </c>
      <c r="AK46" s="28">
        <f t="shared" si="72"/>
        <v>131.29545999999999</v>
      </c>
      <c r="AL46" s="28">
        <f t="shared" si="72"/>
        <v>131.29545999999999</v>
      </c>
      <c r="AM46" s="28">
        <f t="shared" si="72"/>
        <v>131.29545999999999</v>
      </c>
      <c r="AN46" s="28">
        <f t="shared" si="72"/>
        <v>-105.11819600000018</v>
      </c>
      <c r="AO46" s="28">
        <f t="shared" si="72"/>
        <v>1309.1318640000004</v>
      </c>
      <c r="AP46" s="28">
        <f t="shared" si="72"/>
        <v>106.63477839999997</v>
      </c>
      <c r="AQ46" s="28">
        <f t="shared" si="72"/>
        <v>136.63477839999996</v>
      </c>
      <c r="AR46" s="28">
        <f t="shared" si="72"/>
        <v>136.63477839999996</v>
      </c>
      <c r="AS46" s="28">
        <f t="shared" si="72"/>
        <v>136.63477839999996</v>
      </c>
      <c r="AT46" s="28">
        <f t="shared" si="72"/>
        <v>136.63477839999996</v>
      </c>
      <c r="AU46" s="28">
        <f t="shared" si="72"/>
        <v>136.63477839999996</v>
      </c>
      <c r="AV46" s="28">
        <f t="shared" si="72"/>
        <v>136.63477839999996</v>
      </c>
      <c r="AW46" s="28">
        <f t="shared" si="72"/>
        <v>136.63477839999996</v>
      </c>
      <c r="AX46" s="28">
        <f t="shared" si="72"/>
        <v>136.63477839999996</v>
      </c>
      <c r="AY46" s="28">
        <f t="shared" si="72"/>
        <v>136.63477839999996</v>
      </c>
      <c r="AZ46" s="28">
        <f t="shared" si="72"/>
        <v>136.63477839999996</v>
      </c>
      <c r="BA46" s="28">
        <f t="shared" si="72"/>
        <v>-119.00042384000022</v>
      </c>
      <c r="BB46" s="28">
        <f t="shared" si="72"/>
        <v>1353.9821385600005</v>
      </c>
      <c r="BC46" s="28">
        <f t="shared" si="72"/>
        <v>34.820551960000017</v>
      </c>
      <c r="BD46" s="28">
        <f t="shared" si="72"/>
        <v>37.220551960000023</v>
      </c>
      <c r="BE46" s="28">
        <f t="shared" si="72"/>
        <v>37.220551960000023</v>
      </c>
      <c r="BF46" s="28">
        <f t="shared" si="72"/>
        <v>37.220551960000023</v>
      </c>
      <c r="BG46" s="28">
        <f t="shared" si="72"/>
        <v>37.220551960000023</v>
      </c>
      <c r="BH46" s="28">
        <f t="shared" si="72"/>
        <v>37.220551960000023</v>
      </c>
      <c r="BI46" s="28">
        <f t="shared" si="72"/>
        <v>37.220551960000023</v>
      </c>
      <c r="BJ46" s="28">
        <f t="shared" si="72"/>
        <v>37.220551960000023</v>
      </c>
      <c r="BK46" s="28">
        <f t="shared" si="72"/>
        <v>37.220551960000023</v>
      </c>
      <c r="BL46" s="28">
        <f t="shared" si="72"/>
        <v>37.220551960000023</v>
      </c>
      <c r="BM46" s="28">
        <f t="shared" si="72"/>
        <v>37.220551960000023</v>
      </c>
      <c r="BN46" s="28">
        <f t="shared" si="72"/>
        <v>-12.728435096000066</v>
      </c>
      <c r="BO46" s="28">
        <f t="shared" si="72"/>
        <v>394.29763646400028</v>
      </c>
      <c r="BP46" s="28">
        <f t="shared" ref="BP46:CO46" si="73">BP33+BP28</f>
        <v>36.102792438399987</v>
      </c>
      <c r="BQ46" s="28">
        <f t="shared" si="73"/>
        <v>38.502792438399993</v>
      </c>
      <c r="BR46" s="28">
        <f t="shared" si="73"/>
        <v>38.502792438399993</v>
      </c>
      <c r="BS46" s="28">
        <f t="shared" si="73"/>
        <v>38.502792438399993</v>
      </c>
      <c r="BT46" s="28">
        <f t="shared" si="73"/>
        <v>38.502792438399993</v>
      </c>
      <c r="BU46" s="28">
        <f t="shared" si="73"/>
        <v>38.502792438399993</v>
      </c>
      <c r="BV46" s="28">
        <f t="shared" si="73"/>
        <v>38.502792438399993</v>
      </c>
      <c r="BW46" s="28">
        <f t="shared" si="73"/>
        <v>38.502792438399993</v>
      </c>
      <c r="BX46" s="28">
        <f t="shared" si="73"/>
        <v>38.502792438399993</v>
      </c>
      <c r="BY46" s="28">
        <f t="shared" si="73"/>
        <v>38.502792438399993</v>
      </c>
      <c r="BZ46" s="28">
        <f t="shared" si="73"/>
        <v>38.502792438399993</v>
      </c>
      <c r="CA46" s="28">
        <f t="shared" si="73"/>
        <v>-99.38726033984004</v>
      </c>
      <c r="CB46" s="28">
        <f t="shared" si="73"/>
        <v>321.74345648256013</v>
      </c>
      <c r="CC46" s="28">
        <f t="shared" si="73"/>
        <v>37.438922935935992</v>
      </c>
      <c r="CD46" s="28">
        <f t="shared" si="73"/>
        <v>39.838922935935997</v>
      </c>
      <c r="CE46" s="28">
        <f t="shared" si="73"/>
        <v>39.838922935935997</v>
      </c>
      <c r="CF46" s="28">
        <f t="shared" si="73"/>
        <v>39.838922935935997</v>
      </c>
      <c r="CG46" s="28">
        <f t="shared" si="73"/>
        <v>39.838922935935997</v>
      </c>
      <c r="CH46" s="28">
        <f t="shared" si="73"/>
        <v>39.838922935935997</v>
      </c>
      <c r="CI46" s="28">
        <f t="shared" si="73"/>
        <v>39.838922935935997</v>
      </c>
      <c r="CJ46" s="28">
        <f t="shared" si="73"/>
        <v>39.838922935935997</v>
      </c>
      <c r="CK46" s="28">
        <f t="shared" si="73"/>
        <v>39.838922935935997</v>
      </c>
      <c r="CL46" s="28">
        <f t="shared" si="73"/>
        <v>39.838922935935997</v>
      </c>
      <c r="CM46" s="28">
        <f t="shared" si="73"/>
        <v>39.838922935935997</v>
      </c>
      <c r="CN46" s="28">
        <f t="shared" si="73"/>
        <v>-131.13069963343361</v>
      </c>
      <c r="CO46" s="28">
        <f t="shared" si="73"/>
        <v>304.69745266186249</v>
      </c>
      <c r="CP46" s="10">
        <f>CO46+CB46+BO46+BB46+AO46+AB46+O46</f>
        <v>4983.7274381684247</v>
      </c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</row>
    <row r="47" spans="2:116" s="23" customFormat="1" ht="18.75">
      <c r="B47" s="7" t="s">
        <v>128</v>
      </c>
      <c r="C47" s="24">
        <f>C38</f>
        <v>101</v>
      </c>
      <c r="D47" s="24">
        <f t="shared" ref="D47:BO47" si="74">D38</f>
        <v>101</v>
      </c>
      <c r="E47" s="24">
        <f t="shared" si="74"/>
        <v>202</v>
      </c>
      <c r="F47" s="24">
        <f t="shared" si="74"/>
        <v>202</v>
      </c>
      <c r="G47" s="24">
        <f t="shared" si="74"/>
        <v>202</v>
      </c>
      <c r="H47" s="24">
        <f t="shared" si="74"/>
        <v>202</v>
      </c>
      <c r="I47" s="24">
        <f t="shared" si="74"/>
        <v>202</v>
      </c>
      <c r="J47" s="24">
        <f t="shared" si="74"/>
        <v>202</v>
      </c>
      <c r="K47" s="24">
        <f t="shared" si="74"/>
        <v>202</v>
      </c>
      <c r="L47" s="24">
        <f t="shared" si="74"/>
        <v>101</v>
      </c>
      <c r="M47" s="24">
        <f t="shared" si="74"/>
        <v>101</v>
      </c>
      <c r="N47" s="24">
        <f t="shared" si="74"/>
        <v>101</v>
      </c>
      <c r="O47" s="24">
        <f t="shared" si="74"/>
        <v>1919</v>
      </c>
      <c r="P47" s="24">
        <f t="shared" si="74"/>
        <v>101</v>
      </c>
      <c r="Q47" s="24">
        <f t="shared" si="74"/>
        <v>101</v>
      </c>
      <c r="R47" s="24">
        <f t="shared" si="74"/>
        <v>101</v>
      </c>
      <c r="S47" s="24">
        <f t="shared" si="74"/>
        <v>101</v>
      </c>
      <c r="T47" s="24">
        <f t="shared" si="74"/>
        <v>101</v>
      </c>
      <c r="U47" s="24">
        <f t="shared" si="74"/>
        <v>101</v>
      </c>
      <c r="V47" s="24">
        <f t="shared" si="74"/>
        <v>101</v>
      </c>
      <c r="W47" s="24">
        <f t="shared" si="74"/>
        <v>101</v>
      </c>
      <c r="X47" s="24">
        <f t="shared" si="74"/>
        <v>101</v>
      </c>
      <c r="Y47" s="24">
        <f t="shared" si="74"/>
        <v>101</v>
      </c>
      <c r="Z47" s="24">
        <f t="shared" si="74"/>
        <v>101</v>
      </c>
      <c r="AA47" s="24">
        <f t="shared" si="74"/>
        <v>0</v>
      </c>
      <c r="AB47" s="24">
        <f t="shared" si="74"/>
        <v>1111</v>
      </c>
      <c r="AC47" s="32">
        <f t="shared" si="74"/>
        <v>0</v>
      </c>
      <c r="AD47" s="32">
        <f t="shared" si="74"/>
        <v>0</v>
      </c>
      <c r="AE47" s="32">
        <f t="shared" si="74"/>
        <v>0</v>
      </c>
      <c r="AF47" s="32">
        <f t="shared" si="74"/>
        <v>0</v>
      </c>
      <c r="AG47" s="32">
        <f t="shared" si="74"/>
        <v>0</v>
      </c>
      <c r="AH47" s="32">
        <f t="shared" si="74"/>
        <v>0</v>
      </c>
      <c r="AI47" s="32">
        <f t="shared" si="74"/>
        <v>0</v>
      </c>
      <c r="AJ47" s="32">
        <f t="shared" si="74"/>
        <v>0</v>
      </c>
      <c r="AK47" s="32">
        <f t="shared" si="74"/>
        <v>0</v>
      </c>
      <c r="AL47" s="32">
        <f t="shared" si="74"/>
        <v>0</v>
      </c>
      <c r="AM47" s="32">
        <f t="shared" si="74"/>
        <v>0</v>
      </c>
      <c r="AN47" s="32">
        <f t="shared" si="74"/>
        <v>0</v>
      </c>
      <c r="AO47" s="32">
        <f t="shared" si="74"/>
        <v>0</v>
      </c>
      <c r="AP47" s="32">
        <f t="shared" si="74"/>
        <v>270</v>
      </c>
      <c r="AQ47" s="32">
        <f t="shared" si="74"/>
        <v>0</v>
      </c>
      <c r="AR47" s="32">
        <f t="shared" si="74"/>
        <v>0</v>
      </c>
      <c r="AS47" s="32">
        <f t="shared" si="74"/>
        <v>0</v>
      </c>
      <c r="AT47" s="32">
        <f t="shared" si="74"/>
        <v>0</v>
      </c>
      <c r="AU47" s="32">
        <f t="shared" si="74"/>
        <v>0</v>
      </c>
      <c r="AV47" s="32">
        <f t="shared" si="74"/>
        <v>0</v>
      </c>
      <c r="AW47" s="32">
        <f t="shared" si="74"/>
        <v>0</v>
      </c>
      <c r="AX47" s="32">
        <f t="shared" si="74"/>
        <v>0</v>
      </c>
      <c r="AY47" s="32">
        <f t="shared" si="74"/>
        <v>0</v>
      </c>
      <c r="AZ47" s="32">
        <f t="shared" si="74"/>
        <v>0</v>
      </c>
      <c r="BA47" s="32">
        <f t="shared" si="74"/>
        <v>0</v>
      </c>
      <c r="BB47" s="32">
        <f t="shared" si="74"/>
        <v>0</v>
      </c>
      <c r="BC47" s="32">
        <f t="shared" si="74"/>
        <v>0</v>
      </c>
      <c r="BD47" s="32">
        <f t="shared" si="74"/>
        <v>0</v>
      </c>
      <c r="BE47" s="32">
        <f t="shared" si="74"/>
        <v>0</v>
      </c>
      <c r="BF47" s="32">
        <f t="shared" si="74"/>
        <v>0</v>
      </c>
      <c r="BG47" s="32">
        <f t="shared" si="74"/>
        <v>0</v>
      </c>
      <c r="BH47" s="32">
        <f t="shared" si="74"/>
        <v>0</v>
      </c>
      <c r="BI47" s="32">
        <f t="shared" si="74"/>
        <v>0</v>
      </c>
      <c r="BJ47" s="32">
        <f t="shared" si="74"/>
        <v>0</v>
      </c>
      <c r="BK47" s="32">
        <f t="shared" si="74"/>
        <v>0</v>
      </c>
      <c r="BL47" s="32">
        <f t="shared" si="74"/>
        <v>0</v>
      </c>
      <c r="BM47" s="32">
        <f t="shared" si="74"/>
        <v>0</v>
      </c>
      <c r="BN47" s="32">
        <f t="shared" si="74"/>
        <v>0</v>
      </c>
      <c r="BO47" s="32">
        <f t="shared" si="74"/>
        <v>0</v>
      </c>
      <c r="BP47" s="32">
        <f t="shared" ref="BP47:CO47" si="75">BP38</f>
        <v>0</v>
      </c>
      <c r="BQ47" s="32">
        <f t="shared" si="75"/>
        <v>0</v>
      </c>
      <c r="BR47" s="32">
        <f t="shared" si="75"/>
        <v>0</v>
      </c>
      <c r="BS47" s="32">
        <f t="shared" si="75"/>
        <v>0</v>
      </c>
      <c r="BT47" s="32">
        <f t="shared" si="75"/>
        <v>0</v>
      </c>
      <c r="BU47" s="32">
        <f t="shared" si="75"/>
        <v>0</v>
      </c>
      <c r="BV47" s="32">
        <f t="shared" si="75"/>
        <v>0</v>
      </c>
      <c r="BW47" s="32">
        <f t="shared" si="75"/>
        <v>0</v>
      </c>
      <c r="BX47" s="32">
        <f t="shared" si="75"/>
        <v>0</v>
      </c>
      <c r="BY47" s="32">
        <f t="shared" si="75"/>
        <v>0</v>
      </c>
      <c r="BZ47" s="32">
        <f t="shared" si="75"/>
        <v>0</v>
      </c>
      <c r="CA47" s="32">
        <f t="shared" si="75"/>
        <v>0</v>
      </c>
      <c r="CB47" s="32">
        <f t="shared" si="75"/>
        <v>0</v>
      </c>
      <c r="CC47" s="32">
        <f t="shared" si="75"/>
        <v>0</v>
      </c>
      <c r="CD47" s="32">
        <f t="shared" si="75"/>
        <v>0</v>
      </c>
      <c r="CE47" s="32">
        <f t="shared" si="75"/>
        <v>0</v>
      </c>
      <c r="CF47" s="32">
        <f t="shared" si="75"/>
        <v>0</v>
      </c>
      <c r="CG47" s="32">
        <f t="shared" si="75"/>
        <v>0</v>
      </c>
      <c r="CH47" s="32">
        <f t="shared" si="75"/>
        <v>0</v>
      </c>
      <c r="CI47" s="32">
        <f t="shared" si="75"/>
        <v>0</v>
      </c>
      <c r="CJ47" s="32">
        <f t="shared" si="75"/>
        <v>0</v>
      </c>
      <c r="CK47" s="32">
        <f t="shared" si="75"/>
        <v>0</v>
      </c>
      <c r="CL47" s="32">
        <f t="shared" si="75"/>
        <v>0</v>
      </c>
      <c r="CM47" s="32">
        <f t="shared" si="75"/>
        <v>0</v>
      </c>
      <c r="CN47" s="32">
        <f t="shared" si="75"/>
        <v>0</v>
      </c>
      <c r="CO47" s="32">
        <f t="shared" si="75"/>
        <v>0</v>
      </c>
      <c r="CP47" s="10">
        <f>CO47+CB47+BO47+BB47+AO47+AB47+O47</f>
        <v>3030</v>
      </c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</row>
    <row r="48" spans="2:116" s="23" customFormat="1" ht="18.75">
      <c r="B48" s="7" t="s">
        <v>129</v>
      </c>
      <c r="C48" s="24">
        <f>C46-C47</f>
        <v>-80.611666666666665</v>
      </c>
      <c r="D48" s="24">
        <f t="shared" ref="D48:BO48" si="76">D46-D47</f>
        <v>-120.23416666666667</v>
      </c>
      <c r="E48" s="24">
        <f t="shared" si="76"/>
        <v>-219.67916666666667</v>
      </c>
      <c r="F48" s="24">
        <f t="shared" si="76"/>
        <v>-209.28916666666666</v>
      </c>
      <c r="G48" s="24">
        <f t="shared" si="76"/>
        <v>-198.89916666666667</v>
      </c>
      <c r="H48" s="24">
        <f t="shared" si="76"/>
        <v>-188.50916666666666</v>
      </c>
      <c r="I48" s="24">
        <f t="shared" si="76"/>
        <v>-178.11916666666667</v>
      </c>
      <c r="J48" s="24">
        <f t="shared" si="76"/>
        <v>-167.72916666666669</v>
      </c>
      <c r="K48" s="24">
        <f t="shared" si="76"/>
        <v>-157.33916666666667</v>
      </c>
      <c r="L48" s="24">
        <f t="shared" si="76"/>
        <v>-42.309166666666677</v>
      </c>
      <c r="M48" s="24">
        <f t="shared" si="76"/>
        <v>-37.114166666666655</v>
      </c>
      <c r="N48" s="24">
        <f t="shared" si="76"/>
        <v>-31.919166666666655</v>
      </c>
      <c r="O48" s="24">
        <f t="shared" si="76"/>
        <v>-1631.7525000000001</v>
      </c>
      <c r="P48" s="24">
        <f t="shared" si="76"/>
        <v>-53.63355</v>
      </c>
      <c r="Q48" s="24">
        <f t="shared" si="76"/>
        <v>-30.274000000000001</v>
      </c>
      <c r="R48" s="24">
        <f t="shared" si="76"/>
        <v>-24.914450000000016</v>
      </c>
      <c r="S48" s="24">
        <f t="shared" si="76"/>
        <v>-19.554899999999989</v>
      </c>
      <c r="T48" s="24">
        <f t="shared" si="76"/>
        <v>-14.195349999999976</v>
      </c>
      <c r="U48" s="24">
        <f t="shared" si="76"/>
        <v>-8.8358000000000203</v>
      </c>
      <c r="V48" s="24">
        <f t="shared" si="76"/>
        <v>-3.4762500000000074</v>
      </c>
      <c r="W48" s="24">
        <f t="shared" si="76"/>
        <v>1.8833000000000055</v>
      </c>
      <c r="X48" s="24">
        <f t="shared" si="76"/>
        <v>7.2428500000000184</v>
      </c>
      <c r="Y48" s="24">
        <f t="shared" si="76"/>
        <v>12.602399999999975</v>
      </c>
      <c r="Z48" s="24">
        <f t="shared" si="76"/>
        <v>17.961950000000016</v>
      </c>
      <c r="AA48" s="24">
        <f t="shared" si="76"/>
        <v>16.821189999999987</v>
      </c>
      <c r="AB48" s="24">
        <f t="shared" si="76"/>
        <v>-98.372609999999895</v>
      </c>
      <c r="AC48" s="32">
        <f t="shared" si="76"/>
        <v>101.29546000000001</v>
      </c>
      <c r="AD48" s="32">
        <f t="shared" si="76"/>
        <v>131.29545999999999</v>
      </c>
      <c r="AE48" s="32">
        <f t="shared" si="76"/>
        <v>131.29545999999999</v>
      </c>
      <c r="AF48" s="32">
        <f t="shared" si="76"/>
        <v>131.29545999999999</v>
      </c>
      <c r="AG48" s="32">
        <f t="shared" si="76"/>
        <v>131.29545999999999</v>
      </c>
      <c r="AH48" s="32">
        <f t="shared" si="76"/>
        <v>131.29545999999999</v>
      </c>
      <c r="AI48" s="32">
        <f t="shared" si="76"/>
        <v>131.29545999999999</v>
      </c>
      <c r="AJ48" s="32">
        <f t="shared" si="76"/>
        <v>131.29545999999999</v>
      </c>
      <c r="AK48" s="32">
        <f t="shared" si="76"/>
        <v>131.29545999999999</v>
      </c>
      <c r="AL48" s="32">
        <f t="shared" si="76"/>
        <v>131.29545999999999</v>
      </c>
      <c r="AM48" s="32">
        <f t="shared" si="76"/>
        <v>131.29545999999999</v>
      </c>
      <c r="AN48" s="32">
        <f t="shared" si="76"/>
        <v>-105.11819600000018</v>
      </c>
      <c r="AO48" s="32">
        <f t="shared" si="76"/>
        <v>1309.1318640000004</v>
      </c>
      <c r="AP48" s="32">
        <f t="shared" si="76"/>
        <v>-163.36522160000004</v>
      </c>
      <c r="AQ48" s="32">
        <f t="shared" si="76"/>
        <v>136.63477839999996</v>
      </c>
      <c r="AR48" s="32">
        <f t="shared" si="76"/>
        <v>136.63477839999996</v>
      </c>
      <c r="AS48" s="32">
        <f t="shared" si="76"/>
        <v>136.63477839999996</v>
      </c>
      <c r="AT48" s="32">
        <f t="shared" si="76"/>
        <v>136.63477839999996</v>
      </c>
      <c r="AU48" s="32">
        <f t="shared" si="76"/>
        <v>136.63477839999996</v>
      </c>
      <c r="AV48" s="32">
        <f t="shared" si="76"/>
        <v>136.63477839999996</v>
      </c>
      <c r="AW48" s="32">
        <f t="shared" si="76"/>
        <v>136.63477839999996</v>
      </c>
      <c r="AX48" s="32">
        <f t="shared" si="76"/>
        <v>136.63477839999996</v>
      </c>
      <c r="AY48" s="32">
        <f t="shared" si="76"/>
        <v>136.63477839999996</v>
      </c>
      <c r="AZ48" s="32">
        <f t="shared" si="76"/>
        <v>136.63477839999996</v>
      </c>
      <c r="BA48" s="32">
        <f t="shared" si="76"/>
        <v>-119.00042384000022</v>
      </c>
      <c r="BB48" s="32">
        <f t="shared" si="76"/>
        <v>1353.9821385600005</v>
      </c>
      <c r="BC48" s="32">
        <f t="shared" si="76"/>
        <v>34.820551960000017</v>
      </c>
      <c r="BD48" s="32">
        <f t="shared" si="76"/>
        <v>37.220551960000023</v>
      </c>
      <c r="BE48" s="32">
        <f t="shared" si="76"/>
        <v>37.220551960000023</v>
      </c>
      <c r="BF48" s="32">
        <f t="shared" si="76"/>
        <v>37.220551960000023</v>
      </c>
      <c r="BG48" s="32">
        <f t="shared" si="76"/>
        <v>37.220551960000023</v>
      </c>
      <c r="BH48" s="32">
        <f t="shared" si="76"/>
        <v>37.220551960000023</v>
      </c>
      <c r="BI48" s="32">
        <f t="shared" si="76"/>
        <v>37.220551960000023</v>
      </c>
      <c r="BJ48" s="32">
        <f t="shared" si="76"/>
        <v>37.220551960000023</v>
      </c>
      <c r="BK48" s="32">
        <f t="shared" si="76"/>
        <v>37.220551960000023</v>
      </c>
      <c r="BL48" s="32">
        <f t="shared" si="76"/>
        <v>37.220551960000023</v>
      </c>
      <c r="BM48" s="32">
        <f t="shared" si="76"/>
        <v>37.220551960000023</v>
      </c>
      <c r="BN48" s="32">
        <f t="shared" si="76"/>
        <v>-12.728435096000066</v>
      </c>
      <c r="BO48" s="32">
        <f t="shared" si="76"/>
        <v>394.29763646400028</v>
      </c>
      <c r="BP48" s="32">
        <f t="shared" ref="BP48:CO48" si="77">BP46-BP47</f>
        <v>36.102792438399987</v>
      </c>
      <c r="BQ48" s="32">
        <f t="shared" si="77"/>
        <v>38.502792438399993</v>
      </c>
      <c r="BR48" s="32">
        <f t="shared" si="77"/>
        <v>38.502792438399993</v>
      </c>
      <c r="BS48" s="32">
        <f t="shared" si="77"/>
        <v>38.502792438399993</v>
      </c>
      <c r="BT48" s="32">
        <f t="shared" si="77"/>
        <v>38.502792438399993</v>
      </c>
      <c r="BU48" s="32">
        <f t="shared" si="77"/>
        <v>38.502792438399993</v>
      </c>
      <c r="BV48" s="32">
        <f t="shared" si="77"/>
        <v>38.502792438399993</v>
      </c>
      <c r="BW48" s="32">
        <f t="shared" si="77"/>
        <v>38.502792438399993</v>
      </c>
      <c r="BX48" s="32">
        <f t="shared" si="77"/>
        <v>38.502792438399993</v>
      </c>
      <c r="BY48" s="32">
        <f t="shared" si="77"/>
        <v>38.502792438399993</v>
      </c>
      <c r="BZ48" s="32">
        <f t="shared" si="77"/>
        <v>38.502792438399993</v>
      </c>
      <c r="CA48" s="32">
        <f t="shared" si="77"/>
        <v>-99.38726033984004</v>
      </c>
      <c r="CB48" s="32">
        <f t="shared" si="77"/>
        <v>321.74345648256013</v>
      </c>
      <c r="CC48" s="32">
        <f t="shared" si="77"/>
        <v>37.438922935935992</v>
      </c>
      <c r="CD48" s="32">
        <f t="shared" si="77"/>
        <v>39.838922935935997</v>
      </c>
      <c r="CE48" s="32">
        <f t="shared" si="77"/>
        <v>39.838922935935997</v>
      </c>
      <c r="CF48" s="32">
        <f t="shared" si="77"/>
        <v>39.838922935935997</v>
      </c>
      <c r="CG48" s="32">
        <f t="shared" si="77"/>
        <v>39.838922935935997</v>
      </c>
      <c r="CH48" s="32">
        <f t="shared" si="77"/>
        <v>39.838922935935997</v>
      </c>
      <c r="CI48" s="32">
        <f t="shared" si="77"/>
        <v>39.838922935935997</v>
      </c>
      <c r="CJ48" s="32">
        <f t="shared" si="77"/>
        <v>39.838922935935997</v>
      </c>
      <c r="CK48" s="32">
        <f t="shared" si="77"/>
        <v>39.838922935935997</v>
      </c>
      <c r="CL48" s="32">
        <f t="shared" si="77"/>
        <v>39.838922935935997</v>
      </c>
      <c r="CM48" s="32">
        <f t="shared" si="77"/>
        <v>39.838922935935997</v>
      </c>
      <c r="CN48" s="32">
        <f t="shared" si="77"/>
        <v>-131.13069963343361</v>
      </c>
      <c r="CO48" s="32">
        <f t="shared" si="77"/>
        <v>304.69745266186249</v>
      </c>
      <c r="CP48" s="10">
        <f>CO48+CB48+BO48+BB48+AO48+AB48+O48</f>
        <v>1953.7274381684242</v>
      </c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</row>
  </sheetData>
  <pageMargins left="0.7" right="0.7" top="0.75" bottom="0.75" header="0.3" footer="0.3"/>
  <pageSetup paperSize="9" scale="9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P&amp;L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anil.menghani</dc:creator>
  <cp:lastModifiedBy>anil.menghani</cp:lastModifiedBy>
  <dcterms:created xsi:type="dcterms:W3CDTF">2015-01-28T03:54:29Z</dcterms:created>
  <dcterms:modified xsi:type="dcterms:W3CDTF">2015-01-28T03:54:54Z</dcterms:modified>
</cp:coreProperties>
</file>