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15135" windowHeight="63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O3" i="1"/>
  <c r="O4"/>
  <c r="L4"/>
  <c r="L3"/>
  <c r="B4"/>
  <c r="B3"/>
  <c r="B5"/>
  <c r="B6"/>
  <c r="B7"/>
  <c r="B8"/>
  <c r="B9"/>
  <c r="B10"/>
  <c r="B11"/>
  <c r="B12"/>
  <c r="B13"/>
  <c r="B14"/>
  <c r="B15"/>
  <c r="B16"/>
  <c r="B17"/>
  <c r="B18"/>
  <c r="B19"/>
  <c r="B20"/>
  <c r="B23"/>
  <c r="B21"/>
  <c r="C1"/>
  <c r="B27" s="1"/>
  <c r="L5" l="1"/>
  <c r="L8" s="1"/>
  <c r="O5" s="1"/>
  <c r="L10"/>
  <c r="B25"/>
  <c r="B39"/>
  <c r="B26"/>
  <c r="B24"/>
  <c r="B22"/>
  <c r="B38"/>
  <c r="B36"/>
  <c r="B34"/>
  <c r="B32"/>
  <c r="B30"/>
  <c r="B28"/>
  <c r="B37"/>
  <c r="B35"/>
  <c r="B33"/>
  <c r="B31"/>
  <c r="B29"/>
  <c r="P4"/>
  <c r="P3"/>
  <c r="P8" l="1"/>
  <c r="M13" s="1"/>
  <c r="P10"/>
  <c r="L9"/>
  <c r="P9" l="1"/>
</calcChain>
</file>

<file path=xl/sharedStrings.xml><?xml version="1.0" encoding="utf-8"?>
<sst xmlns="http://schemas.openxmlformats.org/spreadsheetml/2006/main" count="17" uniqueCount="13">
  <si>
    <t>UpperLat</t>
  </si>
  <si>
    <t>PI</t>
  </si>
  <si>
    <t>LowerLat</t>
  </si>
  <si>
    <t>Linear</t>
  </si>
  <si>
    <t xml:space="preserve">Error: </t>
  </si>
  <si>
    <t>To relative Pixel</t>
  </si>
  <si>
    <t>To GeoPoint</t>
  </si>
  <si>
    <t>Gudermann</t>
  </si>
  <si>
    <t>Inv.Gudermann</t>
  </si>
  <si>
    <t>RelY:</t>
  </si>
  <si>
    <t>TestLat</t>
  </si>
  <si>
    <t>TestRelY</t>
  </si>
  <si>
    <t>Conversion Error: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</si>
</sst>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0.0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164" fontId="0" fillId="0" borderId="0" xfId="1" applyFont="1"/>
    <xf numFmtId="0" fontId="0" fillId="0" borderId="0" xfId="0" applyAlignment="1">
      <alignment horizontal="right"/>
    </xf>
    <xf numFmtId="0" fontId="0" fillId="0" borderId="1" xfId="0" applyBorder="1"/>
    <xf numFmtId="0" fontId="0" fillId="0" borderId="4" xfId="0" applyBorder="1"/>
    <xf numFmtId="0" fontId="0" fillId="0" borderId="0" xfId="0" applyBorder="1"/>
    <xf numFmtId="165" fontId="0" fillId="0" borderId="5" xfId="0" applyNumberFormat="1" applyBorder="1"/>
    <xf numFmtId="0" fontId="0" fillId="0" borderId="5" xfId="0" applyBorder="1"/>
    <xf numFmtId="9" fontId="0" fillId="0" borderId="5" xfId="2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 applyBorder="1"/>
    <xf numFmtId="165" fontId="0" fillId="2" borderId="3" xfId="0" applyNumberFormat="1" applyFill="1" applyBorder="1"/>
    <xf numFmtId="165" fontId="0" fillId="2" borderId="5" xfId="0" applyNumberFormat="1" applyFill="1" applyBorder="1"/>
    <xf numFmtId="0" fontId="0" fillId="3" borderId="2" xfId="0" applyFill="1" applyBorder="1"/>
    <xf numFmtId="0" fontId="0" fillId="3" borderId="0" xfId="0" applyFill="1" applyBorder="1"/>
    <xf numFmtId="0" fontId="0" fillId="4" borderId="5" xfId="0" applyFill="1" applyBorder="1"/>
    <xf numFmtId="0" fontId="2" fillId="0" borderId="4" xfId="0" applyFont="1" applyBorder="1"/>
    <xf numFmtId="0" fontId="2" fillId="0" borderId="4" xfId="0" applyFont="1" applyFill="1" applyBorder="1"/>
    <xf numFmtId="0" fontId="0" fillId="0" borderId="9" xfId="0" applyBorder="1"/>
    <xf numFmtId="0" fontId="0" fillId="3" borderId="10" xfId="0" applyFill="1" applyBorder="1"/>
    <xf numFmtId="165" fontId="0" fillId="2" borderId="11" xfId="0" applyNumberFormat="1" applyFill="1" applyBorder="1"/>
    <xf numFmtId="165" fontId="0" fillId="3" borderId="0" xfId="0" applyNumberFormat="1" applyFill="1" applyBorder="1"/>
    <xf numFmtId="9" fontId="4" fillId="0" borderId="0" xfId="2" applyFont="1"/>
  </cellXfs>
  <cellStyles count="3">
    <cellStyle name="Dezimal" xfId="1" builtinId="3"/>
    <cellStyle name="Prozent" xfId="2" builtinId="5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Sheet1!$A$4:$A$38</c:f>
              <c:numCache>
                <c:formatCode>General</c:formatCode>
                <c:ptCount val="35"/>
                <c:pt idx="0">
                  <c:v>-85</c:v>
                </c:pt>
                <c:pt idx="1">
                  <c:v>-80</c:v>
                </c:pt>
                <c:pt idx="2">
                  <c:v>-75</c:v>
                </c:pt>
                <c:pt idx="3">
                  <c:v>-70</c:v>
                </c:pt>
                <c:pt idx="4">
                  <c:v>-65</c:v>
                </c:pt>
                <c:pt idx="5">
                  <c:v>-60</c:v>
                </c:pt>
                <c:pt idx="6">
                  <c:v>-55</c:v>
                </c:pt>
                <c:pt idx="7">
                  <c:v>-50</c:v>
                </c:pt>
                <c:pt idx="8">
                  <c:v>-45</c:v>
                </c:pt>
                <c:pt idx="9">
                  <c:v>-40</c:v>
                </c:pt>
                <c:pt idx="10">
                  <c:v>-35</c:v>
                </c:pt>
                <c:pt idx="11">
                  <c:v>-30</c:v>
                </c:pt>
                <c:pt idx="12">
                  <c:v>-25</c:v>
                </c:pt>
                <c:pt idx="13">
                  <c:v>-20</c:v>
                </c:pt>
                <c:pt idx="14">
                  <c:v>-15</c:v>
                </c:pt>
                <c:pt idx="15">
                  <c:v>-10</c:v>
                </c:pt>
                <c:pt idx="16">
                  <c:v>-5</c:v>
                </c:pt>
                <c:pt idx="17">
                  <c:v>0</c:v>
                </c:pt>
                <c:pt idx="18">
                  <c:v>5</c:v>
                </c:pt>
                <c:pt idx="19">
                  <c:v>10</c:v>
                </c:pt>
                <c:pt idx="20">
                  <c:v>15</c:v>
                </c:pt>
                <c:pt idx="21">
                  <c:v>20</c:v>
                </c:pt>
                <c:pt idx="22">
                  <c:v>25</c:v>
                </c:pt>
                <c:pt idx="23">
                  <c:v>30</c:v>
                </c:pt>
                <c:pt idx="24">
                  <c:v>35</c:v>
                </c:pt>
                <c:pt idx="25">
                  <c:v>40</c:v>
                </c:pt>
                <c:pt idx="26">
                  <c:v>45</c:v>
                </c:pt>
                <c:pt idx="27">
                  <c:v>50</c:v>
                </c:pt>
                <c:pt idx="28">
                  <c:v>55</c:v>
                </c:pt>
                <c:pt idx="29">
                  <c:v>60</c:v>
                </c:pt>
                <c:pt idx="30">
                  <c:v>65</c:v>
                </c:pt>
                <c:pt idx="31">
                  <c:v>70</c:v>
                </c:pt>
                <c:pt idx="32">
                  <c:v>75</c:v>
                </c:pt>
                <c:pt idx="33">
                  <c:v>80</c:v>
                </c:pt>
                <c:pt idx="34">
                  <c:v>85</c:v>
                </c:pt>
              </c:numCache>
            </c:numRef>
          </c:cat>
          <c:val>
            <c:numRef>
              <c:f>Sheet1!$B$4:$B$38</c:f>
              <c:numCache>
                <c:formatCode>_-* #,##0.00\ _€_-;\-* #,##0.00\ _€_-;_-* "-"??\ _€_-;_-@_-</c:formatCode>
                <c:ptCount val="35"/>
                <c:pt idx="0">
                  <c:v>-3.1313013520657735</c:v>
                </c:pt>
                <c:pt idx="1">
                  <c:v>-2.4362460640522738</c:v>
                </c:pt>
                <c:pt idx="2">
                  <c:v>-2.0275894287350797</c:v>
                </c:pt>
                <c:pt idx="3">
                  <c:v>-1.7354151679168206</c:v>
                </c:pt>
                <c:pt idx="4">
                  <c:v>-1.5064542415790318</c:v>
                </c:pt>
                <c:pt idx="5">
                  <c:v>-1.3169579005146095</c:v>
                </c:pt>
                <c:pt idx="6">
                  <c:v>-1.154234556738172</c:v>
                </c:pt>
                <c:pt idx="7">
                  <c:v>-1.0106831914753844</c:v>
                </c:pt>
                <c:pt idx="8">
                  <c:v>-0.88137358955791001</c:v>
                </c:pt>
                <c:pt idx="9">
                  <c:v>-0.76290965440968161</c:v>
                </c:pt>
                <c:pt idx="10">
                  <c:v>-0.65283658191096183</c:v>
                </c:pt>
                <c:pt idx="11">
                  <c:v>-0.5493061464066229</c:v>
                </c:pt>
                <c:pt idx="12">
                  <c:v>-0.45087533193216423</c:v>
                </c:pt>
                <c:pt idx="13">
                  <c:v>-0.35637850663453907</c:v>
                </c:pt>
                <c:pt idx="14">
                  <c:v>-0.26484224961925934</c:v>
                </c:pt>
                <c:pt idx="15">
                  <c:v>-0.17542583147440396</c:v>
                </c:pt>
                <c:pt idx="16">
                  <c:v>-8.7377437763786217E-2</c:v>
                </c:pt>
                <c:pt idx="17">
                  <c:v>-1.7948965663215953E-9</c:v>
                </c:pt>
                <c:pt idx="18">
                  <c:v>8.737743416028082E-2</c:v>
                </c:pt>
                <c:pt idx="19">
                  <c:v>0.17542582782923269</c:v>
                </c:pt>
                <c:pt idx="20">
                  <c:v>0.26484224590283206</c:v>
                </c:pt>
                <c:pt idx="21">
                  <c:v>0.35637850281436101</c:v>
                </c:pt>
                <c:pt idx="22">
                  <c:v>0.45087532797126617</c:v>
                </c:pt>
                <c:pt idx="23">
                  <c:v>0.54930614226148688</c:v>
                </c:pt>
                <c:pt idx="24">
                  <c:v>0.65283657752863389</c:v>
                </c:pt>
                <c:pt idx="25">
                  <c:v>0.76290964972353958</c:v>
                </c:pt>
                <c:pt idx="26">
                  <c:v>0.88137358448117575</c:v>
                </c:pt>
                <c:pt idx="27">
                  <c:v>1.010683185890658</c:v>
                </c:pt>
                <c:pt idx="28">
                  <c:v>1.154234550479559</c:v>
                </c:pt>
                <c:pt idx="29">
                  <c:v>1.3169578933350234</c:v>
                </c:pt>
                <c:pt idx="30">
                  <c:v>1.5064542330848585</c:v>
                </c:pt>
                <c:pt idx="31">
                  <c:v>1.7354151574209686</c:v>
                </c:pt>
                <c:pt idx="32">
                  <c:v>2.0275894148651843</c:v>
                </c:pt>
                <c:pt idx="33">
                  <c:v>2.4362460433794801</c:v>
                </c:pt>
                <c:pt idx="34">
                  <c:v>3.1313013108775154</c:v>
                </c:pt>
              </c:numCache>
            </c:numRef>
          </c:val>
        </c:ser>
        <c:marker val="1"/>
        <c:axId val="72180480"/>
        <c:axId val="72182016"/>
      </c:lineChart>
      <c:catAx>
        <c:axId val="72180480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72182016"/>
        <c:crosses val="autoZero"/>
        <c:auto val="1"/>
        <c:lblAlgn val="ctr"/>
        <c:lblOffset val="100"/>
      </c:catAx>
      <c:valAx>
        <c:axId val="72182016"/>
        <c:scaling>
          <c:orientation val="minMax"/>
        </c:scaling>
        <c:axPos val="l"/>
        <c:majorGridlines/>
        <c:numFmt formatCode="_-* #,##0.00\ _€_-;\-* #,##0.00\ _€_-;_-* &quot;-&quot;??\ _€_-;_-@_-" sourceLinked="1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72180480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10</xdr:row>
      <xdr:rowOff>57150</xdr:rowOff>
    </xdr:from>
    <xdr:to>
      <xdr:col>9</xdr:col>
      <xdr:colOff>409575</xdr:colOff>
      <xdr:row>30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9"/>
  <sheetViews>
    <sheetView tabSelected="1" topLeftCell="D4" workbookViewId="0">
      <selection activeCell="C11" sqref="C11"/>
    </sheetView>
  </sheetViews>
  <sheetFormatPr baseColWidth="10" defaultColWidth="9.140625" defaultRowHeight="15"/>
  <cols>
    <col min="2" max="2" width="18.140625" customWidth="1"/>
    <col min="10" max="10" width="10" customWidth="1"/>
    <col min="12" max="12" width="16.5703125" customWidth="1"/>
    <col min="13" max="13" width="9.140625" customWidth="1"/>
    <col min="14" max="14" width="11" customWidth="1"/>
    <col min="16" max="16" width="11" customWidth="1"/>
  </cols>
  <sheetData>
    <row r="1" spans="1:16">
      <c r="B1" s="2" t="s">
        <v>1</v>
      </c>
      <c r="C1">
        <f>3.14159265</f>
        <v>3.1415926500000002</v>
      </c>
    </row>
    <row r="2" spans="1:16" ht="15.75" thickBot="1">
      <c r="J2" t="s">
        <v>5</v>
      </c>
      <c r="N2" t="s">
        <v>6</v>
      </c>
    </row>
    <row r="3" spans="1:16">
      <c r="A3">
        <v>-90</v>
      </c>
      <c r="B3" s="1" t="e">
        <f t="shared" ref="B3:B20" si="0">LN(TAN(SUM($C$1/4,RADIANS(A3 / 2))))</f>
        <v>#NUM!</v>
      </c>
      <c r="J3" s="3" t="s">
        <v>0</v>
      </c>
      <c r="K3" s="15">
        <v>89</v>
      </c>
      <c r="L3" s="13">
        <f>LN(TAN(SUM($C$1/4,RADIANS(K3 / 2))))</f>
        <v>4.7413486575194765</v>
      </c>
      <c r="N3" s="3" t="s">
        <v>0</v>
      </c>
      <c r="O3" s="15">
        <f>K3</f>
        <v>89</v>
      </c>
      <c r="P3" s="13">
        <f>LN(TAN(SUM($C$1/4,RADIANS(O3 / 2))))</f>
        <v>4.7413486575194765</v>
      </c>
    </row>
    <row r="4" spans="1:16">
      <c r="A4">
        <v>-85</v>
      </c>
      <c r="B4" s="1">
        <f>LN(TAN(SUM($C$1/4,RADIANS(A4 / 2))))</f>
        <v>-3.1313013520657735</v>
      </c>
      <c r="J4" s="4" t="s">
        <v>2</v>
      </c>
      <c r="K4" s="16">
        <v>-21.392859999999999</v>
      </c>
      <c r="L4" s="14">
        <f>LN(TAN(SUM($C$1/4,RADIANS(K4 / 2))))</f>
        <v>-0.38236636849008354</v>
      </c>
      <c r="N4" s="20" t="s">
        <v>2</v>
      </c>
      <c r="O4" s="21">
        <f>K4</f>
        <v>-21.392859999999999</v>
      </c>
      <c r="P4" s="22">
        <f>LN(TAN(SUM($C$1/4,RADIANS(O4 / 2))))</f>
        <v>-0.38236636849008354</v>
      </c>
    </row>
    <row r="5" spans="1:16">
      <c r="A5">
        <v>-80</v>
      </c>
      <c r="B5" s="1">
        <f t="shared" si="0"/>
        <v>-2.4362460640522738</v>
      </c>
      <c r="J5" s="18" t="s">
        <v>10</v>
      </c>
      <c r="K5" s="16">
        <v>79</v>
      </c>
      <c r="L5" s="14">
        <f>LN(TAN(SUM($C$1/4,RADIANS(K5 / 2))))</f>
        <v>2.3404006831208228</v>
      </c>
      <c r="N5" s="19" t="s">
        <v>11</v>
      </c>
      <c r="O5" s="23">
        <f>L8</f>
        <v>0.46859514282326403</v>
      </c>
      <c r="P5" s="17"/>
    </row>
    <row r="6" spans="1:16">
      <c r="A6">
        <v>-75</v>
      </c>
      <c r="B6" s="1">
        <f t="shared" si="0"/>
        <v>-2.0275894287350797</v>
      </c>
      <c r="J6" s="4"/>
      <c r="K6" s="5"/>
      <c r="L6" s="7"/>
      <c r="N6" s="4"/>
      <c r="O6" s="5"/>
      <c r="P6" s="7"/>
    </row>
    <row r="7" spans="1:16">
      <c r="A7">
        <v>-70</v>
      </c>
      <c r="B7" s="1">
        <f t="shared" si="0"/>
        <v>-1.7354151679168206</v>
      </c>
      <c r="J7" s="18" t="s">
        <v>9</v>
      </c>
      <c r="K7" s="5"/>
      <c r="L7" s="7"/>
      <c r="N7" s="4"/>
      <c r="O7" s="5"/>
      <c r="P7" s="7"/>
    </row>
    <row r="8" spans="1:16">
      <c r="A8">
        <v>-65</v>
      </c>
      <c r="B8" s="1">
        <f t="shared" si="0"/>
        <v>-1.5064542415790318</v>
      </c>
      <c r="J8" s="4" t="s">
        <v>8</v>
      </c>
      <c r="K8" s="5"/>
      <c r="L8" s="6">
        <f>(L3-L5)/(L3-L4)</f>
        <v>0.46859514282326403</v>
      </c>
      <c r="N8" s="4" t="s">
        <v>7</v>
      </c>
      <c r="O8" s="5"/>
      <c r="P8" s="6">
        <f>DEGREES(ATAN(SINH(P4+(1-O5)*(P3-P4))))</f>
        <v>78.999999897160023</v>
      </c>
    </row>
    <row r="9" spans="1:16">
      <c r="A9">
        <v>-60</v>
      </c>
      <c r="B9" s="1">
        <f t="shared" si="0"/>
        <v>-1.3169579005146095</v>
      </c>
      <c r="J9" s="4"/>
      <c r="K9" s="12" t="s">
        <v>4</v>
      </c>
      <c r="L9" s="8">
        <f>-(1-L10/L8)</f>
        <v>-0.8066869235512244</v>
      </c>
      <c r="N9" s="4"/>
      <c r="O9" s="12" t="s">
        <v>4</v>
      </c>
      <c r="P9" s="8">
        <f>-(1-P10/P8)</f>
        <v>-0.5282222525297593</v>
      </c>
    </row>
    <row r="10" spans="1:16" ht="15.75" thickBot="1">
      <c r="A10">
        <v>-55</v>
      </c>
      <c r="B10" s="1">
        <f t="shared" si="0"/>
        <v>-1.154234556738172</v>
      </c>
      <c r="J10" s="9" t="s">
        <v>3</v>
      </c>
      <c r="K10" s="10"/>
      <c r="L10" s="11">
        <f>(K3-K5)/(K3-K4)</f>
        <v>9.058556866811858E-2</v>
      </c>
      <c r="N10" s="9" t="s">
        <v>3</v>
      </c>
      <c r="O10" s="10"/>
      <c r="P10" s="11">
        <f>(O3-(O3-O4)*O5)</f>
        <v>37.270442001631409</v>
      </c>
    </row>
    <row r="11" spans="1:16">
      <c r="A11">
        <v>-50</v>
      </c>
      <c r="B11" s="1">
        <f t="shared" si="0"/>
        <v>-1.0106831914753844</v>
      </c>
    </row>
    <row r="12" spans="1:16">
      <c r="A12">
        <v>-45</v>
      </c>
      <c r="B12" s="1">
        <f t="shared" si="0"/>
        <v>-0.88137358955791001</v>
      </c>
    </row>
    <row r="13" spans="1:16" ht="15" customHeight="1">
      <c r="A13">
        <v>-40</v>
      </c>
      <c r="B13" s="1">
        <f t="shared" si="0"/>
        <v>-0.76290965440968161</v>
      </c>
      <c r="L13" t="s">
        <v>12</v>
      </c>
      <c r="M13" s="24">
        <f>1-K5/P8</f>
        <v>-1.3017718014651791E-9</v>
      </c>
    </row>
    <row r="14" spans="1:16">
      <c r="A14">
        <v>-35</v>
      </c>
      <c r="B14" s="1">
        <f t="shared" si="0"/>
        <v>-0.65283658191096183</v>
      </c>
    </row>
    <row r="15" spans="1:16">
      <c r="A15">
        <v>-30</v>
      </c>
      <c r="B15" s="1">
        <f t="shared" si="0"/>
        <v>-0.5493061464066229</v>
      </c>
    </row>
    <row r="16" spans="1:16">
      <c r="A16">
        <v>-25</v>
      </c>
      <c r="B16" s="1">
        <f t="shared" si="0"/>
        <v>-0.45087533193216423</v>
      </c>
    </row>
    <row r="17" spans="1:2">
      <c r="A17">
        <v>-20</v>
      </c>
      <c r="B17" s="1">
        <f t="shared" si="0"/>
        <v>-0.35637850663453907</v>
      </c>
    </row>
    <row r="18" spans="1:2">
      <c r="A18">
        <v>-15</v>
      </c>
      <c r="B18" s="1">
        <f t="shared" si="0"/>
        <v>-0.26484224961925934</v>
      </c>
    </row>
    <row r="19" spans="1:2">
      <c r="A19">
        <v>-10</v>
      </c>
      <c r="B19" s="1">
        <f t="shared" si="0"/>
        <v>-0.17542583147440396</v>
      </c>
    </row>
    <row r="20" spans="1:2">
      <c r="A20">
        <v>-5</v>
      </c>
      <c r="B20" s="1">
        <f t="shared" si="0"/>
        <v>-8.7377437763786217E-2</v>
      </c>
    </row>
    <row r="21" spans="1:2">
      <c r="A21">
        <v>0</v>
      </c>
      <c r="B21" s="1">
        <f>LN(TAN(SUM($C$1/4,RADIANS(A21 / 2))))</f>
        <v>-1.7948965663215953E-9</v>
      </c>
    </row>
    <row r="22" spans="1:2">
      <c r="A22">
        <v>5</v>
      </c>
      <c r="B22" s="1">
        <f t="shared" ref="B22:B39" si="1">LN(TAN(SUM($C$1/4,RADIANS(A22 / 2))))</f>
        <v>8.737743416028082E-2</v>
      </c>
    </row>
    <row r="23" spans="1:2">
      <c r="A23">
        <v>10</v>
      </c>
      <c r="B23" s="1">
        <f t="shared" si="1"/>
        <v>0.17542582782923269</v>
      </c>
    </row>
    <row r="24" spans="1:2">
      <c r="A24">
        <v>15</v>
      </c>
      <c r="B24" s="1">
        <f t="shared" si="1"/>
        <v>0.26484224590283206</v>
      </c>
    </row>
    <row r="25" spans="1:2">
      <c r="A25">
        <v>20</v>
      </c>
      <c r="B25" s="1">
        <f t="shared" si="1"/>
        <v>0.35637850281436101</v>
      </c>
    </row>
    <row r="26" spans="1:2">
      <c r="A26">
        <v>25</v>
      </c>
      <c r="B26" s="1">
        <f t="shared" si="1"/>
        <v>0.45087532797126617</v>
      </c>
    </row>
    <row r="27" spans="1:2">
      <c r="A27">
        <v>30</v>
      </c>
      <c r="B27" s="1">
        <f t="shared" si="1"/>
        <v>0.54930614226148688</v>
      </c>
    </row>
    <row r="28" spans="1:2">
      <c r="A28">
        <v>35</v>
      </c>
      <c r="B28" s="1">
        <f t="shared" si="1"/>
        <v>0.65283657752863389</v>
      </c>
    </row>
    <row r="29" spans="1:2">
      <c r="A29">
        <v>40</v>
      </c>
      <c r="B29" s="1">
        <f t="shared" si="1"/>
        <v>0.76290964972353958</v>
      </c>
    </row>
    <row r="30" spans="1:2">
      <c r="A30">
        <v>45</v>
      </c>
      <c r="B30" s="1">
        <f t="shared" si="1"/>
        <v>0.88137358448117575</v>
      </c>
    </row>
    <row r="31" spans="1:2">
      <c r="A31">
        <v>50</v>
      </c>
      <c r="B31" s="1">
        <f t="shared" si="1"/>
        <v>1.010683185890658</v>
      </c>
    </row>
    <row r="32" spans="1:2">
      <c r="A32">
        <v>55</v>
      </c>
      <c r="B32" s="1">
        <f t="shared" si="1"/>
        <v>1.154234550479559</v>
      </c>
    </row>
    <row r="33" spans="1:2">
      <c r="A33">
        <v>60</v>
      </c>
      <c r="B33" s="1">
        <f t="shared" si="1"/>
        <v>1.3169578933350234</v>
      </c>
    </row>
    <row r="34" spans="1:2">
      <c r="A34">
        <v>65</v>
      </c>
      <c r="B34" s="1">
        <f t="shared" si="1"/>
        <v>1.5064542330848585</v>
      </c>
    </row>
    <row r="35" spans="1:2">
      <c r="A35">
        <v>70</v>
      </c>
      <c r="B35" s="1">
        <f t="shared" si="1"/>
        <v>1.7354151574209686</v>
      </c>
    </row>
    <row r="36" spans="1:2">
      <c r="A36">
        <v>75</v>
      </c>
      <c r="B36" s="1">
        <f t="shared" si="1"/>
        <v>2.0275894148651843</v>
      </c>
    </row>
    <row r="37" spans="1:2">
      <c r="A37">
        <v>80</v>
      </c>
      <c r="B37" s="1">
        <f t="shared" si="1"/>
        <v>2.4362460433794801</v>
      </c>
    </row>
    <row r="38" spans="1:2">
      <c r="A38">
        <v>85</v>
      </c>
      <c r="B38" s="1">
        <f t="shared" si="1"/>
        <v>3.1313013108775154</v>
      </c>
    </row>
    <row r="39" spans="1:2">
      <c r="A39">
        <v>90</v>
      </c>
      <c r="B39" s="1">
        <f t="shared" si="1"/>
        <v>20.83146549123126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ngramlich</dc:creator>
  <cp:lastModifiedBy>Nicolas Gramlich</cp:lastModifiedBy>
  <dcterms:created xsi:type="dcterms:W3CDTF">2008-09-30T13:01:04Z</dcterms:created>
  <dcterms:modified xsi:type="dcterms:W3CDTF">2008-10-01T02:39:07Z</dcterms:modified>
</cp:coreProperties>
</file>