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571"/>
  <workbookPr defaultThemeVersion="166925"/>
  <mc:AlternateContent xmlns:mc="http://schemas.openxmlformats.org/markup-compatibility/2006">
    <mc:Choice Requires="x15">
      <x15ac:absPath xmlns:x15ac="http://schemas.microsoft.com/office/spreadsheetml/2010/11/ac" url="\\Mac\Dropbox\Private\GitHub\FocusedObjective.Resources\Spreadsheets\"/>
    </mc:Choice>
  </mc:AlternateContent>
  <bookViews>
    <workbookView xWindow="0" yWindow="690" windowWidth="21600" windowHeight="10260" activeTab="1"/>
  </bookViews>
  <sheets>
    <sheet name="Instructions" sheetId="2" r:id="rId1"/>
    <sheet name="Cycle Time Simulator" sheetId="1" r:id="rId2"/>
    <sheet name="Exercises" sheetId="3" r:id="rId3"/>
    <sheet name="Hypothesis" sheetId="4" r:id="rId4"/>
  </sheets>
  <definedNames>
    <definedName name="Light1RedPercentage">'Cycle Time Simulator'!$C$7</definedName>
    <definedName name="Light2RedPercentage">'Cycle Time Simulator'!$C$8</definedName>
    <definedName name="Light3RedPErcentage">'Cycle Time Simulator'!$C$9</definedName>
    <definedName name="Light4RedPercentage">'Cycle Time Simulator'!$C$10</definedName>
    <definedName name="Light5RedPercentage">'Cycle Time Simulator'!$C$11</definedName>
    <definedName name="MinimumTravelTime">'Cycle Time Simulator'!$G$3</definedName>
    <definedName name="NumberOfCars">'Cycle Time Simulator'!$G$2</definedName>
    <definedName name="RedLightDelayTime">'Cycle Time Simulator'!$G$4</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B4" i="1" l="1"/>
  <c r="V4" i="1"/>
  <c r="D7" i="1"/>
  <c r="AA6" i="1"/>
  <c r="V11" i="1"/>
  <c r="AD11" i="1"/>
  <c r="Q16" i="1"/>
  <c r="V16" i="1"/>
  <c r="AB16" i="1"/>
  <c r="AG16" i="1"/>
  <c r="AJ21" i="1"/>
  <c r="AG21" i="1"/>
  <c r="AD21" i="1"/>
  <c r="AA21" i="1"/>
  <c r="W21" i="1"/>
  <c r="T21" i="1"/>
  <c r="Q21" i="1"/>
  <c r="N21" i="1"/>
  <c r="AN26" i="1"/>
  <c r="AL26" i="1"/>
  <c r="AJ26" i="1"/>
  <c r="AH26" i="1"/>
  <c r="AF26" i="1"/>
  <c r="AD26" i="1"/>
  <c r="AB26" i="1"/>
  <c r="Z26" i="1"/>
  <c r="X26" i="1"/>
  <c r="V26" i="1"/>
  <c r="T26" i="1"/>
  <c r="R26" i="1"/>
  <c r="P26" i="1"/>
  <c r="N26" i="1"/>
  <c r="L26" i="1"/>
  <c r="J26" i="1"/>
  <c r="X1" i="1"/>
  <c r="I34" i="1"/>
  <c r="I35" i="1" s="1"/>
  <c r="K24" i="1"/>
  <c r="L24" i="1"/>
  <c r="M24" i="1"/>
  <c r="N24" i="1"/>
  <c r="O24" i="1"/>
  <c r="P24" i="1"/>
  <c r="Q24" i="1"/>
  <c r="R24" i="1"/>
  <c r="S24" i="1"/>
  <c r="T24" i="1"/>
  <c r="U24" i="1"/>
  <c r="V24" i="1"/>
  <c r="W24" i="1"/>
  <c r="X24" i="1"/>
  <c r="Y24" i="1"/>
  <c r="Z24" i="1"/>
  <c r="AA24" i="1"/>
  <c r="AB24" i="1"/>
  <c r="AC24" i="1"/>
  <c r="AD24" i="1"/>
  <c r="AE24" i="1"/>
  <c r="AF24" i="1"/>
  <c r="AG24" i="1"/>
  <c r="AH24" i="1"/>
  <c r="AI24" i="1"/>
  <c r="AJ24" i="1"/>
  <c r="AK24" i="1"/>
  <c r="AL24" i="1"/>
  <c r="AM24" i="1"/>
  <c r="AN24" i="1"/>
  <c r="J24" i="1"/>
  <c r="I24" i="1"/>
  <c r="AM26" i="1"/>
  <c r="AK26" i="1"/>
  <c r="AI26" i="1"/>
  <c r="AG26" i="1"/>
  <c r="AE26" i="1"/>
  <c r="AC26" i="1"/>
  <c r="AA26" i="1"/>
  <c r="Y26" i="1"/>
  <c r="W26" i="1"/>
  <c r="U26" i="1"/>
  <c r="S26" i="1"/>
  <c r="Q26" i="1"/>
  <c r="O26" i="1"/>
  <c r="M26" i="1"/>
  <c r="K26" i="1"/>
  <c r="I26" i="1"/>
  <c r="AI21" i="1"/>
  <c r="AF21" i="1"/>
  <c r="AJ19" i="1"/>
  <c r="AI19" i="1"/>
  <c r="AG19" i="1"/>
  <c r="AF19" i="1"/>
  <c r="AC21" i="1"/>
  <c r="Z21" i="1"/>
  <c r="AD19" i="1"/>
  <c r="AC19" i="1"/>
  <c r="AA19" i="1"/>
  <c r="Z19" i="1"/>
  <c r="V21" i="1"/>
  <c r="S21" i="1"/>
  <c r="W19" i="1"/>
  <c r="V19" i="1"/>
  <c r="T19" i="1"/>
  <c r="S19" i="1"/>
  <c r="P21" i="1"/>
  <c r="Q19" i="1"/>
  <c r="P19" i="1"/>
  <c r="N19" i="1"/>
  <c r="M19" i="1"/>
  <c r="M21" i="1"/>
  <c r="AE16" i="1"/>
  <c r="Z16" i="1"/>
  <c r="AG14" i="1"/>
  <c r="AE14" i="1"/>
  <c r="AB14" i="1"/>
  <c r="Z14" i="1"/>
  <c r="T16" i="1"/>
  <c r="V14" i="1"/>
  <c r="T14" i="1"/>
  <c r="Q14" i="1"/>
  <c r="X2" i="1"/>
  <c r="O14" i="1"/>
  <c r="O16" i="1"/>
  <c r="R9" i="1"/>
  <c r="V9" i="1"/>
  <c r="Z9" i="1"/>
  <c r="AD9" i="1"/>
  <c r="R11" i="1"/>
  <c r="Z11" i="1"/>
  <c r="U6" i="1"/>
  <c r="U4" i="1"/>
  <c r="U5" i="1" s="1"/>
  <c r="S9" i="1" s="1"/>
  <c r="AA4" i="1"/>
  <c r="AA5" i="1" s="1"/>
  <c r="AE9" i="1" s="1"/>
  <c r="I36" i="1" l="1"/>
  <c r="I37" i="1" s="1"/>
  <c r="I38" i="1" s="1"/>
  <c r="I39" i="1" s="1"/>
  <c r="J30" i="1"/>
  <c r="L30" i="1"/>
  <c r="I30" i="1"/>
  <c r="M30" i="1"/>
  <c r="Y30" i="1"/>
  <c r="AG30" i="1"/>
  <c r="AC30" i="1"/>
  <c r="AK30" i="1"/>
  <c r="AA30" i="1"/>
  <c r="AE30" i="1"/>
  <c r="AI30" i="1"/>
  <c r="AM30" i="1"/>
  <c r="Z30" i="1"/>
  <c r="AB30" i="1"/>
  <c r="AD30" i="1"/>
  <c r="AF30" i="1"/>
  <c r="AH30" i="1"/>
  <c r="AJ30" i="1"/>
  <c r="AL30" i="1"/>
  <c r="AN30" i="1"/>
  <c r="U30" i="1"/>
  <c r="W30" i="1"/>
  <c r="T30" i="1"/>
  <c r="V30" i="1"/>
  <c r="X30" i="1"/>
  <c r="AA9" i="1"/>
  <c r="Q30" i="1"/>
  <c r="S30" i="1"/>
  <c r="R30" i="1"/>
  <c r="N30" i="1"/>
  <c r="K30" i="1"/>
  <c r="O30" i="1"/>
  <c r="P30" i="1"/>
  <c r="W9" i="1"/>
  <c r="AD10" i="1"/>
  <c r="V10" i="1"/>
  <c r="Z10" i="1"/>
  <c r="R10" i="1"/>
  <c r="O15" i="1" s="1"/>
  <c r="AC14" i="1" l="1"/>
  <c r="AA14" i="1"/>
  <c r="AH14" i="1"/>
  <c r="AF14" i="1"/>
  <c r="AE15" i="1"/>
  <c r="Z15" i="1"/>
  <c r="AG15" i="1"/>
  <c r="AB15" i="1"/>
  <c r="P14" i="1"/>
  <c r="R14" i="1"/>
  <c r="W14" i="1"/>
  <c r="U14" i="1"/>
  <c r="V15" i="1"/>
  <c r="Q15" i="1"/>
  <c r="T15" i="1"/>
  <c r="V20" i="1" l="1"/>
  <c r="W20" i="1"/>
  <c r="N20" i="1"/>
  <c r="M20" i="1"/>
  <c r="P20" i="1"/>
  <c r="Q20" i="1"/>
  <c r="AC20" i="1"/>
  <c r="AD20" i="1"/>
  <c r="AA20" i="1"/>
  <c r="Z20" i="1"/>
  <c r="T20" i="1"/>
  <c r="S20" i="1"/>
  <c r="AI20" i="1"/>
  <c r="AJ20" i="1"/>
  <c r="AG20" i="1"/>
  <c r="AF20" i="1"/>
  <c r="AL25" i="1" l="1"/>
  <c r="AL29" i="1" s="1"/>
  <c r="AK25" i="1"/>
  <c r="AK29" i="1" s="1"/>
  <c r="AH25" i="1"/>
  <c r="AH29" i="1" s="1"/>
  <c r="AG25" i="1"/>
  <c r="AG29" i="1" s="1"/>
  <c r="AN25" i="1"/>
  <c r="AN29" i="1" s="1"/>
  <c r="AM25" i="1"/>
  <c r="AM29" i="1" s="1"/>
  <c r="R25" i="1"/>
  <c r="R29" i="1" s="1"/>
  <c r="Q25" i="1"/>
  <c r="Q29" i="1" s="1"/>
  <c r="Z25" i="1"/>
  <c r="Z29" i="1" s="1"/>
  <c r="Y25" i="1"/>
  <c r="Y29" i="1" s="1"/>
  <c r="AF25" i="1"/>
  <c r="AF29" i="1" s="1"/>
  <c r="AE25" i="1"/>
  <c r="AE29" i="1" s="1"/>
  <c r="P25" i="1"/>
  <c r="P29" i="1" s="1"/>
  <c r="O25" i="1"/>
  <c r="O29" i="1" s="1"/>
  <c r="J25" i="1"/>
  <c r="J29" i="1" s="1"/>
  <c r="I25" i="1"/>
  <c r="I29" i="1" s="1"/>
  <c r="X25" i="1"/>
  <c r="X29" i="1" s="1"/>
  <c r="W25" i="1"/>
  <c r="W29" i="1" s="1"/>
  <c r="AJ25" i="1"/>
  <c r="AJ29" i="1" s="1"/>
  <c r="AI25" i="1"/>
  <c r="AI29" i="1" s="1"/>
  <c r="T25" i="1"/>
  <c r="T29" i="1" s="1"/>
  <c r="S25" i="1"/>
  <c r="S29" i="1" s="1"/>
  <c r="AB25" i="1"/>
  <c r="AB29" i="1" s="1"/>
  <c r="AA25" i="1"/>
  <c r="AA29" i="1" s="1"/>
  <c r="AD25" i="1"/>
  <c r="AD29" i="1" s="1"/>
  <c r="AC25" i="1"/>
  <c r="AC29" i="1" s="1"/>
  <c r="N25" i="1"/>
  <c r="N29" i="1" s="1"/>
  <c r="M25" i="1"/>
  <c r="M29" i="1" s="1"/>
  <c r="L25" i="1"/>
  <c r="L29" i="1" s="1"/>
  <c r="K25" i="1"/>
  <c r="K29" i="1" s="1"/>
  <c r="V25" i="1"/>
  <c r="V29" i="1" s="1"/>
  <c r="U25" i="1"/>
  <c r="U29" i="1" s="1"/>
  <c r="J34" i="1" l="1"/>
  <c r="J39" i="1"/>
  <c r="J36" i="1"/>
  <c r="J35" i="1"/>
  <c r="J38" i="1"/>
  <c r="J37" i="1"/>
</calcChain>
</file>

<file path=xl/sharedStrings.xml><?xml version="1.0" encoding="utf-8"?>
<sst xmlns="http://schemas.openxmlformats.org/spreadsheetml/2006/main" count="51" uniqueCount="19">
  <si>
    <t>How many cars total travel?</t>
  </si>
  <si>
    <t>minutes</t>
  </si>
  <si>
    <r>
      <t xml:space="preserve">Haw long does it take to travel with all </t>
    </r>
    <r>
      <rPr>
        <b/>
        <sz val="11"/>
        <color rgb="FF00B050"/>
        <rFont val="Calibri"/>
        <family val="2"/>
        <scheme val="minor"/>
      </rPr>
      <t>GREEN</t>
    </r>
    <r>
      <rPr>
        <sz val="11"/>
        <color theme="1"/>
        <rFont val="Calibri"/>
        <family val="2"/>
        <scheme val="minor"/>
      </rPr>
      <t xml:space="preserve"> lights?</t>
    </r>
  </si>
  <si>
    <r>
      <t xml:space="preserve">How long is the delay for each </t>
    </r>
    <r>
      <rPr>
        <b/>
        <sz val="11"/>
        <color rgb="FFFF0000"/>
        <rFont val="Calibri"/>
        <family val="2"/>
        <scheme val="minor"/>
      </rPr>
      <t>RED</t>
    </r>
    <r>
      <rPr>
        <sz val="11"/>
        <color theme="1"/>
        <rFont val="Calibri"/>
        <family val="2"/>
        <scheme val="minor"/>
      </rPr>
      <t xml:space="preserve"> light?</t>
    </r>
  </si>
  <si>
    <r>
      <t xml:space="preserve">What is the chance of getting a </t>
    </r>
    <r>
      <rPr>
        <b/>
        <sz val="11"/>
        <color rgb="FFFF0000"/>
        <rFont val="Calibri"/>
        <family val="2"/>
        <scheme val="minor"/>
      </rPr>
      <t>RED</t>
    </r>
    <r>
      <rPr>
        <sz val="11"/>
        <color theme="1"/>
        <rFont val="Calibri"/>
        <family val="2"/>
        <scheme val="minor"/>
      </rPr>
      <t xml:space="preserve"> light at each traffic signal?</t>
    </r>
  </si>
  <si>
    <t>Light 1</t>
  </si>
  <si>
    <t>Light 2</t>
  </si>
  <si>
    <t>Light 3</t>
  </si>
  <si>
    <t>Light 4</t>
  </si>
  <si>
    <t>Light 5</t>
  </si>
  <si>
    <t>cars</t>
  </si>
  <si>
    <t>minute delay</t>
  </si>
  <si>
    <t>min delay</t>
  </si>
  <si>
    <t>minutes base travel time</t>
  </si>
  <si>
    <t>Lights 5</t>
  </si>
  <si>
    <t>Travel Time</t>
  </si>
  <si>
    <t>Number of Cars</t>
  </si>
  <si>
    <t>Red %</t>
  </si>
  <si>
    <t>Traffic Light Simulator - How Cycle Time Distributions Form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</si>
</sst>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9" x14ac:knownFonts="1">
    <font>
      <sz val="11"/>
      <color theme="1"/>
      <name val="Calibri"/>
      <family val="2"/>
      <scheme val="minor"/>
    </font>
    <font>
      <sz val="11"/>
      <color theme="1"/>
      <name val="Calibri"/>
      <family val="2"/>
      <scheme val="minor"/>
    </font>
    <font>
      <b/>
      <sz val="15"/>
      <color theme="3"/>
      <name val="Calibri"/>
      <family val="2"/>
      <scheme val="minor"/>
    </font>
    <font>
      <sz val="11"/>
      <color rgb="FF3F3F76"/>
      <name val="Calibri"/>
      <family val="2"/>
      <scheme val="minor"/>
    </font>
    <font>
      <b/>
      <sz val="11"/>
      <color theme="1"/>
      <name val="Calibri"/>
      <family val="2"/>
      <scheme val="minor"/>
    </font>
    <font>
      <b/>
      <sz val="11"/>
      <color rgb="FF00B050"/>
      <name val="Calibri"/>
      <family val="2"/>
      <scheme val="minor"/>
    </font>
    <font>
      <b/>
      <sz val="11"/>
      <color rgb="FFFF0000"/>
      <name val="Calibri"/>
      <family val="2"/>
      <scheme val="minor"/>
    </font>
    <font>
      <sz val="10"/>
      <color theme="1"/>
      <name val="Calibri"/>
      <family val="2"/>
      <scheme val="minor"/>
    </font>
    <font>
      <sz val="8"/>
      <color theme="1"/>
      <name val="Calibri"/>
      <family val="2"/>
      <scheme val="minor"/>
    </font>
  </fonts>
  <fills count="3">
    <fill>
      <patternFill patternType="none"/>
    </fill>
    <fill>
      <patternFill patternType="gray125"/>
    </fill>
    <fill>
      <patternFill patternType="solid">
        <fgColor rgb="FFFFCC99"/>
      </patternFill>
    </fill>
  </fills>
  <borders count="13">
    <border>
      <left/>
      <right/>
      <top/>
      <bottom/>
      <diagonal/>
    </border>
    <border>
      <left/>
      <right/>
      <top/>
      <bottom style="thick">
        <color theme="4"/>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rgb="FF7F7F7F"/>
      </left>
      <right style="thin">
        <color rgb="FF7F7F7F"/>
      </right>
      <top style="thin">
        <color rgb="FF7F7F7F"/>
      </top>
      <bottom/>
      <diagonal/>
    </border>
  </borders>
  <cellStyleXfs count="4">
    <xf numFmtId="0" fontId="0" fillId="0" borderId="0"/>
    <xf numFmtId="9" fontId="1" fillId="0" borderId="0" applyFont="0" applyFill="0" applyBorder="0" applyAlignment="0" applyProtection="0"/>
    <xf numFmtId="0" fontId="2" fillId="0" borderId="1" applyNumberFormat="0" applyFill="0" applyAlignment="0" applyProtection="0"/>
    <xf numFmtId="0" fontId="3" fillId="2" borderId="2" applyNumberFormat="0" applyAlignment="0" applyProtection="0"/>
  </cellStyleXfs>
  <cellXfs count="37">
    <xf numFmtId="0" fontId="0" fillId="0" borderId="0" xfId="0"/>
    <xf numFmtId="0" fontId="3" fillId="2" borderId="2" xfId="3"/>
    <xf numFmtId="9" fontId="3" fillId="2" borderId="2" xfId="3" applyNumberFormat="1"/>
    <xf numFmtId="0" fontId="4" fillId="0" borderId="0" xfId="0" applyFont="1"/>
    <xf numFmtId="0" fontId="8" fillId="0" borderId="0" xfId="0" applyFont="1"/>
    <xf numFmtId="164" fontId="0" fillId="0" borderId="0" xfId="0" applyNumberFormat="1"/>
    <xf numFmtId="9" fontId="7" fillId="0" borderId="4" xfId="1" applyFont="1" applyBorder="1"/>
    <xf numFmtId="0" fontId="7" fillId="0" borderId="5" xfId="0" applyFont="1" applyBorder="1"/>
    <xf numFmtId="9" fontId="7" fillId="0" borderId="5" xfId="1" applyFont="1" applyBorder="1"/>
    <xf numFmtId="0" fontId="7" fillId="0" borderId="6" xfId="0" applyFont="1" applyBorder="1"/>
    <xf numFmtId="0" fontId="7" fillId="0" borderId="7" xfId="0" applyFont="1" applyBorder="1"/>
    <xf numFmtId="0" fontId="7" fillId="0" borderId="0" xfId="0" applyFont="1" applyBorder="1"/>
    <xf numFmtId="0" fontId="7" fillId="0" borderId="8" xfId="0" applyFont="1" applyBorder="1"/>
    <xf numFmtId="0" fontId="7" fillId="0" borderId="9" xfId="0" applyFont="1" applyBorder="1"/>
    <xf numFmtId="0" fontId="7" fillId="0" borderId="10" xfId="0" applyFont="1" applyBorder="1"/>
    <xf numFmtId="0" fontId="7" fillId="0" borderId="11" xfId="0" applyFont="1" applyBorder="1"/>
    <xf numFmtId="0" fontId="0" fillId="0" borderId="5" xfId="0" applyBorder="1"/>
    <xf numFmtId="0" fontId="0" fillId="0" borderId="0" xfId="0" applyBorder="1"/>
    <xf numFmtId="0" fontId="0" fillId="0" borderId="10" xfId="0" applyBorder="1"/>
    <xf numFmtId="0" fontId="0" fillId="0" borderId="4" xfId="0" applyBorder="1"/>
    <xf numFmtId="0" fontId="0" fillId="0" borderId="6" xfId="0" applyBorder="1"/>
    <xf numFmtId="0" fontId="0" fillId="0" borderId="7" xfId="0" applyBorder="1"/>
    <xf numFmtId="0" fontId="4" fillId="0" borderId="0" xfId="0" applyFont="1" applyBorder="1"/>
    <xf numFmtId="0" fontId="0" fillId="0" borderId="8" xfId="0" applyBorder="1"/>
    <xf numFmtId="0" fontId="0" fillId="0" borderId="9" xfId="0" applyBorder="1"/>
    <xf numFmtId="0" fontId="0" fillId="0" borderId="11" xfId="0" applyBorder="1"/>
    <xf numFmtId="9" fontId="7" fillId="0" borderId="6" xfId="1" applyFont="1" applyBorder="1"/>
    <xf numFmtId="164" fontId="7" fillId="0" borderId="7" xfId="0" applyNumberFormat="1" applyFont="1" applyBorder="1"/>
    <xf numFmtId="164" fontId="7" fillId="0" borderId="8" xfId="0" applyNumberFormat="1" applyFont="1" applyBorder="1"/>
    <xf numFmtId="164" fontId="7" fillId="0" borderId="0" xfId="0" applyNumberFormat="1" applyFont="1" applyBorder="1"/>
    <xf numFmtId="9" fontId="3" fillId="2" borderId="12" xfId="3" applyNumberFormat="1" applyBorder="1"/>
    <xf numFmtId="9" fontId="3" fillId="2" borderId="3" xfId="3" applyNumberFormat="1" applyBorder="1"/>
    <xf numFmtId="164" fontId="0" fillId="0" borderId="0" xfId="0" applyNumberFormat="1" applyAlignment="1">
      <alignment horizontal="left"/>
    </xf>
    <xf numFmtId="2" fontId="0" fillId="0" borderId="0" xfId="0" applyNumberFormat="1" applyAlignment="1">
      <alignment horizontal="left"/>
    </xf>
    <xf numFmtId="0" fontId="0" fillId="0" borderId="0" xfId="0" applyAlignment="1">
      <alignment horizontal="left"/>
    </xf>
    <xf numFmtId="0" fontId="2" fillId="0" borderId="1" xfId="2"/>
    <xf numFmtId="9" fontId="0" fillId="0" borderId="0" xfId="0" applyNumberFormat="1"/>
  </cellXfs>
  <cellStyles count="4">
    <cellStyle name="Heading 1" xfId="2" builtinId="16"/>
    <cellStyle name="Input" xfId="3" builtinId="20"/>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32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'Cycle Time Simulator'!$J$33</c:f>
              <c:strCache>
                <c:ptCount val="1"/>
                <c:pt idx="0">
                  <c:v>Number of Cars</c:v>
                </c:pt>
              </c:strCache>
            </c:strRef>
          </c:tx>
          <c:spPr>
            <a:solidFill>
              <a:schemeClr val="accent1"/>
            </a:solidFill>
            <a:ln>
              <a:noFill/>
            </a:ln>
            <a:effectLst/>
          </c:spPr>
          <c:invertIfNegative val="0"/>
          <c:dLbls>
            <c:numFmt formatCode="#,##0.0" sourceLinked="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'Cycle Time Simulator'!$I$34:$I$39</c:f>
              <c:numCache>
                <c:formatCode>General</c:formatCode>
                <c:ptCount val="6"/>
                <c:pt idx="0">
                  <c:v>10</c:v>
                </c:pt>
                <c:pt idx="1">
                  <c:v>12</c:v>
                </c:pt>
                <c:pt idx="2">
                  <c:v>14</c:v>
                </c:pt>
                <c:pt idx="3">
                  <c:v>16</c:v>
                </c:pt>
                <c:pt idx="4">
                  <c:v>18</c:v>
                </c:pt>
                <c:pt idx="5">
                  <c:v>20</c:v>
                </c:pt>
              </c:numCache>
            </c:numRef>
          </c:cat>
          <c:val>
            <c:numRef>
              <c:f>'Cycle Time Simulator'!$J$34:$J$39</c:f>
              <c:numCache>
                <c:formatCode>General</c:formatCode>
                <c:ptCount val="6"/>
                <c:pt idx="0">
                  <c:v>32.768000000000008</c:v>
                </c:pt>
                <c:pt idx="1">
                  <c:v>40.960000000000008</c:v>
                </c:pt>
                <c:pt idx="2">
                  <c:v>20.480000000000008</c:v>
                </c:pt>
                <c:pt idx="3">
                  <c:v>5.1200000000000019</c:v>
                </c:pt>
                <c:pt idx="4">
                  <c:v>0.64000000000000012</c:v>
                </c:pt>
                <c:pt idx="5">
                  <c:v>3.2000000000000008E-2</c:v>
                </c:pt>
              </c:numCache>
            </c:numRef>
          </c:val>
          <c:extLst>
            <c:ext xmlns:c16="http://schemas.microsoft.com/office/drawing/2014/chart" uri="{C3380CC4-5D6E-409C-BE32-E72D297353CC}">
              <c16:uniqueId val="{00000000-70EE-4B5D-957F-A5900C28B5C6}"/>
            </c:ext>
          </c:extLst>
        </c:ser>
        <c:dLbls>
          <c:dLblPos val="outEnd"/>
          <c:showLegendKey val="0"/>
          <c:showVal val="1"/>
          <c:showCatName val="0"/>
          <c:showSerName val="0"/>
          <c:showPercent val="0"/>
          <c:showBubbleSize val="0"/>
        </c:dLbls>
        <c:gapWidth val="219"/>
        <c:overlap val="-27"/>
        <c:axId val="513883704"/>
        <c:axId val="513880752"/>
      </c:barChart>
      <c:catAx>
        <c:axId val="513883704"/>
        <c:scaling>
          <c:orientation val="minMax"/>
        </c:scaling>
        <c:delete val="0"/>
        <c:axPos val="b"/>
        <c:title>
          <c:tx>
            <c:rich>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r>
                  <a:rPr lang="en-US"/>
                  <a:t>Travel Time</a:t>
                </a:r>
                <a:r>
                  <a:rPr lang="en-US" baseline="0"/>
                  <a:t> in minutes</a:t>
                </a:r>
              </a:p>
            </c:rich>
          </c:tx>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513880752"/>
        <c:crosses val="autoZero"/>
        <c:auto val="1"/>
        <c:lblAlgn val="ctr"/>
        <c:lblOffset val="100"/>
        <c:noMultiLvlLbl val="0"/>
      </c:catAx>
      <c:valAx>
        <c:axId val="513880752"/>
        <c:scaling>
          <c:orientation val="minMax"/>
        </c:scaling>
        <c:delete val="1"/>
        <c:axPos val="l"/>
        <c:numFmt formatCode="General" sourceLinked="1"/>
        <c:majorTickMark val="none"/>
        <c:minorTickMark val="none"/>
        <c:tickLblPos val="nextTo"/>
        <c:crossAx val="5138837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100"/>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chart" Target="../charts/chart1.xml"/><Relationship Id="rId2" Type="http://schemas.openxmlformats.org/officeDocument/2006/relationships/image" Target="../media/image3.pn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6.png"/><Relationship Id="rId2" Type="http://schemas.openxmlformats.org/officeDocument/2006/relationships/image" Target="../media/image5.png"/><Relationship Id="rId1" Type="http://schemas.openxmlformats.org/officeDocument/2006/relationships/image" Target="../media/image4.png"/><Relationship Id="rId4" Type="http://schemas.openxmlformats.org/officeDocument/2006/relationships/image" Target="../media/image7.png"/></Relationships>
</file>

<file path=xl/drawings/_rels/drawing4.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image" Target="../media/image9.png"/><Relationship Id="rId1" Type="http://schemas.openxmlformats.org/officeDocument/2006/relationships/image" Target="../media/image8.png"/></Relationships>
</file>

<file path=xl/drawings/drawing1.xml><?xml version="1.0" encoding="utf-8"?>
<xdr:wsDr xmlns:xdr="http://schemas.openxmlformats.org/drawingml/2006/spreadsheetDrawing" xmlns:a="http://schemas.openxmlformats.org/drawingml/2006/main">
  <xdr:twoCellAnchor>
    <xdr:from>
      <xdr:col>0</xdr:col>
      <xdr:colOff>295275</xdr:colOff>
      <xdr:row>1</xdr:row>
      <xdr:rowOff>171450</xdr:rowOff>
    </xdr:from>
    <xdr:to>
      <xdr:col>12</xdr:col>
      <xdr:colOff>281940</xdr:colOff>
      <xdr:row>17</xdr:row>
      <xdr:rowOff>76200</xdr:rowOff>
    </xdr:to>
    <xdr:sp macro="" textlink="">
      <xdr:nvSpPr>
        <xdr:cNvPr id="4" name="TextBox 3">
          <a:extLst>
            <a:ext uri="{FF2B5EF4-FFF2-40B4-BE49-F238E27FC236}">
              <a16:creationId xmlns:a16="http://schemas.microsoft.com/office/drawing/2014/main" id="{D9BE8127-DA57-48DB-87E8-EAE49DE22D4D}"/>
            </a:ext>
          </a:extLst>
        </xdr:cNvPr>
        <xdr:cNvSpPr txBox="1"/>
      </xdr:nvSpPr>
      <xdr:spPr>
        <a:xfrm>
          <a:off x="295275" y="361950"/>
          <a:ext cx="7301865" cy="2952750"/>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What is this</a:t>
          </a:r>
          <a:r>
            <a:rPr lang="en-US" sz="1100"/>
            <a:t>: This spreadsheet is a teach aid to understanding how different</a:t>
          </a:r>
          <a:r>
            <a:rPr lang="en-US" sz="1100" baseline="0"/>
            <a:t> cycle time distributions form in knowledge work production (like software development).</a:t>
          </a:r>
        </a:p>
        <a:p>
          <a:endParaRPr lang="en-US" sz="1100" baseline="0"/>
        </a:p>
        <a:p>
          <a:r>
            <a:rPr lang="en-US" sz="1100" b="1" baseline="0"/>
            <a:t>How does it work? </a:t>
          </a:r>
          <a:r>
            <a:rPr lang="en-US" sz="1100" b="0" baseline="0"/>
            <a:t>Simulating traffic flowing on a roadway being possibly impeded by up to five sets of traffic lights, the spreadsheet plots the number of cars for each cycle time</a:t>
          </a:r>
          <a:r>
            <a:rPr lang="en-US" sz="1100" baseline="0"/>
            <a:t>. This is then used as an analogy to how software teams develop and deliver code. There is a fixed amount of necessary time for each item, but that can be extended by delays (waiting for a test environment, or the answer to a question). How these delays combine causes different cycle time distributions for the system.</a:t>
          </a:r>
        </a:p>
        <a:p>
          <a:endParaRPr lang="en-US" sz="1100" baseline="0"/>
        </a:p>
        <a:p>
          <a:r>
            <a:rPr lang="en-US" sz="1100" b="1" baseline="0"/>
            <a:t>Why is this important? </a:t>
          </a:r>
          <a:r>
            <a:rPr lang="en-US" sz="1100" baseline="0"/>
            <a:t>By observing a systems natural cycle-time, it can be ascertained if the system is dominated by work effort, or by delays. Different coaching techniques will work for some systems and not others. These will be discussed over time.</a:t>
          </a:r>
        </a:p>
        <a:p>
          <a:endParaRPr lang="en-US" sz="1100" baseline="0"/>
        </a:p>
        <a:p>
          <a:endParaRPr lang="en-US" sz="1100" baseline="0"/>
        </a:p>
        <a:p>
          <a:r>
            <a:rPr lang="en-US" sz="1100" baseline="0"/>
            <a:t> </a:t>
          </a:r>
          <a:r>
            <a:rPr lang="en-US" sz="1100">
              <a:solidFill>
                <a:schemeClr val="dk1"/>
              </a:solidFill>
              <a:effectLst/>
              <a:latin typeface="+mn-lt"/>
              <a:ea typeface="+mn-ea"/>
              <a:cs typeface="+mn-cs"/>
            </a:rPr>
            <a:t>For more probabilistic forecasting resources: FocusedObjective.com Email: troy.magennis@focusedobjective.com</a:t>
          </a:r>
        </a:p>
        <a:p>
          <a:r>
            <a:rPr lang="en-US" sz="1100">
              <a:solidFill>
                <a:schemeClr val="dk1"/>
              </a:solidFill>
              <a:effectLst/>
              <a:latin typeface="+mn-lt"/>
              <a:ea typeface="+mn-ea"/>
              <a:cs typeface="+mn-cs"/>
            </a:rPr>
            <a:t>Work licensed under a </a:t>
          </a:r>
          <a:r>
            <a:rPr lang="en-US" sz="1100" u="sng">
              <a:solidFill>
                <a:schemeClr val="dk1"/>
              </a:solidFill>
              <a:effectLst/>
              <a:latin typeface="+mn-lt"/>
              <a:ea typeface="+mn-ea"/>
              <a:cs typeface="+mn-cs"/>
              <a:hlinkClick xmlns:r="http://schemas.openxmlformats.org/officeDocument/2006/relationships" r:id=""/>
            </a:rPr>
            <a:t>Creative Commons Attribution-NonCommercial-ShareAlike 4.0 International License</a:t>
          </a:r>
          <a:r>
            <a:rPr lang="en-US" sz="1100">
              <a:solidFill>
                <a:schemeClr val="dk1"/>
              </a:solidFill>
              <a:effectLst/>
              <a:latin typeface="+mn-lt"/>
              <a:ea typeface="+mn-ea"/>
              <a:cs typeface="+mn-cs"/>
            </a:rPr>
            <a:t>.            </a:t>
          </a:r>
        </a:p>
        <a:p>
          <a:endParaRPr lang="en-US" sz="1100" baseline="0"/>
        </a:p>
      </xdr:txBody>
    </xdr:sp>
    <xdr:clientData/>
  </xdr:twoCellAnchor>
  <xdr:twoCellAnchor editAs="oneCell">
    <xdr:from>
      <xdr:col>10</xdr:col>
      <xdr:colOff>533400</xdr:colOff>
      <xdr:row>15</xdr:row>
      <xdr:rowOff>114300</xdr:rowOff>
    </xdr:from>
    <xdr:to>
      <xdr:col>12</xdr:col>
      <xdr:colOff>131445</xdr:colOff>
      <xdr:row>17</xdr:row>
      <xdr:rowOff>45720</xdr:rowOff>
    </xdr:to>
    <xdr:pic>
      <xdr:nvPicPr>
        <xdr:cNvPr id="5" name="Picture 4" descr="Creative Commons License">
          <a:extLst>
            <a:ext uri="{FF2B5EF4-FFF2-40B4-BE49-F238E27FC236}">
              <a16:creationId xmlns:a16="http://schemas.microsoft.com/office/drawing/2014/main" id="{A39BA231-E83C-4894-B690-88EBF3841CFC}"/>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29400" y="2971800"/>
          <a:ext cx="817245" cy="312420"/>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26</xdr:col>
      <xdr:colOff>95250</xdr:colOff>
      <xdr:row>2</xdr:row>
      <xdr:rowOff>169928</xdr:rowOff>
    </xdr:from>
    <xdr:to>
      <xdr:col>26</xdr:col>
      <xdr:colOff>304800</xdr:colOff>
      <xdr:row>5</xdr:row>
      <xdr:rowOff>183658</xdr:rowOff>
    </xdr:to>
    <xdr:pic>
      <xdr:nvPicPr>
        <xdr:cNvPr id="2" name="Picture 1">
          <a:extLst>
            <a:ext uri="{FF2B5EF4-FFF2-40B4-BE49-F238E27FC236}">
              <a16:creationId xmlns:a16="http://schemas.microsoft.com/office/drawing/2014/main" id="{937D0190-AA3D-4DCB-B8AC-BD94FBA40C57}"/>
            </a:ext>
          </a:extLst>
        </xdr:cNvPr>
        <xdr:cNvPicPr>
          <a:picLocks noChangeAspect="1"/>
        </xdr:cNvPicPr>
      </xdr:nvPicPr>
      <xdr:blipFill>
        <a:blip xmlns:r="http://schemas.openxmlformats.org/officeDocument/2006/relationships" r:embed="rId1"/>
        <a:stretch>
          <a:fillRect/>
        </a:stretch>
      </xdr:blipFill>
      <xdr:spPr>
        <a:xfrm>
          <a:off x="9848850" y="550928"/>
          <a:ext cx="209550" cy="585230"/>
        </a:xfrm>
        <a:prstGeom prst="rect">
          <a:avLst/>
        </a:prstGeom>
      </xdr:spPr>
    </xdr:pic>
    <xdr:clientData/>
  </xdr:twoCellAnchor>
  <xdr:twoCellAnchor editAs="oneCell">
    <xdr:from>
      <xdr:col>19</xdr:col>
      <xdr:colOff>217299</xdr:colOff>
      <xdr:row>2</xdr:row>
      <xdr:rowOff>180974</xdr:rowOff>
    </xdr:from>
    <xdr:to>
      <xdr:col>19</xdr:col>
      <xdr:colOff>428625</xdr:colOff>
      <xdr:row>5</xdr:row>
      <xdr:rowOff>180975</xdr:rowOff>
    </xdr:to>
    <xdr:pic>
      <xdr:nvPicPr>
        <xdr:cNvPr id="3" name="Picture 2">
          <a:extLst>
            <a:ext uri="{FF2B5EF4-FFF2-40B4-BE49-F238E27FC236}">
              <a16:creationId xmlns:a16="http://schemas.microsoft.com/office/drawing/2014/main" id="{7F4F807B-1CEF-42E1-9963-788C5D8BFFC4}"/>
            </a:ext>
          </a:extLst>
        </xdr:cNvPr>
        <xdr:cNvPicPr>
          <a:picLocks noChangeAspect="1"/>
        </xdr:cNvPicPr>
      </xdr:nvPicPr>
      <xdr:blipFill>
        <a:blip xmlns:r="http://schemas.openxmlformats.org/officeDocument/2006/relationships" r:embed="rId2"/>
        <a:stretch>
          <a:fillRect/>
        </a:stretch>
      </xdr:blipFill>
      <xdr:spPr>
        <a:xfrm>
          <a:off x="6922899" y="561974"/>
          <a:ext cx="211326" cy="571501"/>
        </a:xfrm>
        <a:prstGeom prst="rect">
          <a:avLst/>
        </a:prstGeom>
      </xdr:spPr>
    </xdr:pic>
    <xdr:clientData/>
  </xdr:twoCellAnchor>
  <xdr:oneCellAnchor>
    <xdr:from>
      <xdr:col>29</xdr:col>
      <xdr:colOff>66675</xdr:colOff>
      <xdr:row>7</xdr:row>
      <xdr:rowOff>188978</xdr:rowOff>
    </xdr:from>
    <xdr:ext cx="209550" cy="585230"/>
    <xdr:pic>
      <xdr:nvPicPr>
        <xdr:cNvPr id="7" name="Picture 6">
          <a:extLst>
            <a:ext uri="{FF2B5EF4-FFF2-40B4-BE49-F238E27FC236}">
              <a16:creationId xmlns:a16="http://schemas.microsoft.com/office/drawing/2014/main" id="{D183A375-273D-4EA3-ABBC-D1B83985A310}"/>
            </a:ext>
          </a:extLst>
        </xdr:cNvPr>
        <xdr:cNvPicPr>
          <a:picLocks noChangeAspect="1"/>
        </xdr:cNvPicPr>
      </xdr:nvPicPr>
      <xdr:blipFill>
        <a:blip xmlns:r="http://schemas.openxmlformats.org/officeDocument/2006/relationships" r:embed="rId1"/>
        <a:stretch>
          <a:fillRect/>
        </a:stretch>
      </xdr:blipFill>
      <xdr:spPr>
        <a:xfrm>
          <a:off x="9820275" y="569978"/>
          <a:ext cx="209550" cy="585230"/>
        </a:xfrm>
        <a:prstGeom prst="rect">
          <a:avLst/>
        </a:prstGeom>
      </xdr:spPr>
    </xdr:pic>
    <xdr:clientData/>
  </xdr:oneCellAnchor>
  <xdr:oneCellAnchor>
    <xdr:from>
      <xdr:col>25</xdr:col>
      <xdr:colOff>131574</xdr:colOff>
      <xdr:row>8</xdr:row>
      <xdr:rowOff>9524</xdr:rowOff>
    </xdr:from>
    <xdr:ext cx="211326" cy="571501"/>
    <xdr:pic>
      <xdr:nvPicPr>
        <xdr:cNvPr id="8" name="Picture 7">
          <a:extLst>
            <a:ext uri="{FF2B5EF4-FFF2-40B4-BE49-F238E27FC236}">
              <a16:creationId xmlns:a16="http://schemas.microsoft.com/office/drawing/2014/main" id="{0457F635-3116-4D24-9F20-8AA62091C61E}"/>
            </a:ext>
          </a:extLst>
        </xdr:cNvPr>
        <xdr:cNvPicPr>
          <a:picLocks noChangeAspect="1"/>
        </xdr:cNvPicPr>
      </xdr:nvPicPr>
      <xdr:blipFill>
        <a:blip xmlns:r="http://schemas.openxmlformats.org/officeDocument/2006/relationships" r:embed="rId2"/>
        <a:stretch>
          <a:fillRect/>
        </a:stretch>
      </xdr:blipFill>
      <xdr:spPr>
        <a:xfrm>
          <a:off x="9885174" y="1533524"/>
          <a:ext cx="211326" cy="571501"/>
        </a:xfrm>
        <a:prstGeom prst="rect">
          <a:avLst/>
        </a:prstGeom>
      </xdr:spPr>
    </xdr:pic>
    <xdr:clientData/>
  </xdr:oneCellAnchor>
  <xdr:oneCellAnchor>
    <xdr:from>
      <xdr:col>21</xdr:col>
      <xdr:colOff>104775</xdr:colOff>
      <xdr:row>7</xdr:row>
      <xdr:rowOff>188978</xdr:rowOff>
    </xdr:from>
    <xdr:ext cx="209550" cy="585230"/>
    <xdr:pic>
      <xdr:nvPicPr>
        <xdr:cNvPr id="9" name="Picture 8">
          <a:extLst>
            <a:ext uri="{FF2B5EF4-FFF2-40B4-BE49-F238E27FC236}">
              <a16:creationId xmlns:a16="http://schemas.microsoft.com/office/drawing/2014/main" id="{7C51CFC5-6448-48A2-A338-CBC8B829C06C}"/>
            </a:ext>
          </a:extLst>
        </xdr:cNvPr>
        <xdr:cNvPicPr>
          <a:picLocks noChangeAspect="1"/>
        </xdr:cNvPicPr>
      </xdr:nvPicPr>
      <xdr:blipFill>
        <a:blip xmlns:r="http://schemas.openxmlformats.org/officeDocument/2006/relationships" r:embed="rId1"/>
        <a:stretch>
          <a:fillRect/>
        </a:stretch>
      </xdr:blipFill>
      <xdr:spPr>
        <a:xfrm>
          <a:off x="8639175" y="1522478"/>
          <a:ext cx="209550" cy="585230"/>
        </a:xfrm>
        <a:prstGeom prst="rect">
          <a:avLst/>
        </a:prstGeom>
      </xdr:spPr>
    </xdr:pic>
    <xdr:clientData/>
  </xdr:oneCellAnchor>
  <xdr:oneCellAnchor>
    <xdr:from>
      <xdr:col>17</xdr:col>
      <xdr:colOff>93474</xdr:colOff>
      <xdr:row>8</xdr:row>
      <xdr:rowOff>9524</xdr:rowOff>
    </xdr:from>
    <xdr:ext cx="211326" cy="571501"/>
    <xdr:pic>
      <xdr:nvPicPr>
        <xdr:cNvPr id="10" name="Picture 9">
          <a:extLst>
            <a:ext uri="{FF2B5EF4-FFF2-40B4-BE49-F238E27FC236}">
              <a16:creationId xmlns:a16="http://schemas.microsoft.com/office/drawing/2014/main" id="{CDDA9624-7B29-4AEE-BA50-094FB14278DE}"/>
            </a:ext>
          </a:extLst>
        </xdr:cNvPr>
        <xdr:cNvPicPr>
          <a:picLocks noChangeAspect="1"/>
        </xdr:cNvPicPr>
      </xdr:nvPicPr>
      <xdr:blipFill>
        <a:blip xmlns:r="http://schemas.openxmlformats.org/officeDocument/2006/relationships" r:embed="rId2"/>
        <a:stretch>
          <a:fillRect/>
        </a:stretch>
      </xdr:blipFill>
      <xdr:spPr>
        <a:xfrm>
          <a:off x="7408674" y="1533524"/>
          <a:ext cx="211326" cy="571501"/>
        </a:xfrm>
        <a:prstGeom prst="rect">
          <a:avLst/>
        </a:prstGeom>
      </xdr:spPr>
    </xdr:pic>
    <xdr:clientData/>
  </xdr:oneCellAnchor>
  <xdr:oneCellAnchor>
    <xdr:from>
      <xdr:col>16</xdr:col>
      <xdr:colOff>104775</xdr:colOff>
      <xdr:row>12</xdr:row>
      <xdr:rowOff>188978</xdr:rowOff>
    </xdr:from>
    <xdr:ext cx="209550" cy="585230"/>
    <xdr:pic>
      <xdr:nvPicPr>
        <xdr:cNvPr id="31" name="Picture 30">
          <a:extLst>
            <a:ext uri="{FF2B5EF4-FFF2-40B4-BE49-F238E27FC236}">
              <a16:creationId xmlns:a16="http://schemas.microsoft.com/office/drawing/2014/main" id="{551DD42D-F2AB-4F65-8FEC-EB59311B6A09}"/>
            </a:ext>
          </a:extLst>
        </xdr:cNvPr>
        <xdr:cNvPicPr>
          <a:picLocks noChangeAspect="1"/>
        </xdr:cNvPicPr>
      </xdr:nvPicPr>
      <xdr:blipFill>
        <a:blip xmlns:r="http://schemas.openxmlformats.org/officeDocument/2006/relationships" r:embed="rId1"/>
        <a:stretch>
          <a:fillRect/>
        </a:stretch>
      </xdr:blipFill>
      <xdr:spPr>
        <a:xfrm>
          <a:off x="8639175" y="1522478"/>
          <a:ext cx="209550" cy="585230"/>
        </a:xfrm>
        <a:prstGeom prst="rect">
          <a:avLst/>
        </a:prstGeom>
      </xdr:spPr>
    </xdr:pic>
    <xdr:clientData/>
  </xdr:oneCellAnchor>
  <xdr:oneCellAnchor>
    <xdr:from>
      <xdr:col>14</xdr:col>
      <xdr:colOff>93474</xdr:colOff>
      <xdr:row>13</xdr:row>
      <xdr:rowOff>9524</xdr:rowOff>
    </xdr:from>
    <xdr:ext cx="211326" cy="571501"/>
    <xdr:pic>
      <xdr:nvPicPr>
        <xdr:cNvPr id="32" name="Picture 31">
          <a:extLst>
            <a:ext uri="{FF2B5EF4-FFF2-40B4-BE49-F238E27FC236}">
              <a16:creationId xmlns:a16="http://schemas.microsoft.com/office/drawing/2014/main" id="{493102D4-BB61-42E9-BDCC-F90484728100}"/>
            </a:ext>
          </a:extLst>
        </xdr:cNvPr>
        <xdr:cNvPicPr>
          <a:picLocks noChangeAspect="1"/>
        </xdr:cNvPicPr>
      </xdr:nvPicPr>
      <xdr:blipFill>
        <a:blip xmlns:r="http://schemas.openxmlformats.org/officeDocument/2006/relationships" r:embed="rId2"/>
        <a:stretch>
          <a:fillRect/>
        </a:stretch>
      </xdr:blipFill>
      <xdr:spPr>
        <a:xfrm>
          <a:off x="7408674" y="1533524"/>
          <a:ext cx="211326" cy="571501"/>
        </a:xfrm>
        <a:prstGeom prst="rect">
          <a:avLst/>
        </a:prstGeom>
      </xdr:spPr>
    </xdr:pic>
    <xdr:clientData/>
  </xdr:oneCellAnchor>
  <xdr:oneCellAnchor>
    <xdr:from>
      <xdr:col>21</xdr:col>
      <xdr:colOff>104775</xdr:colOff>
      <xdr:row>12</xdr:row>
      <xdr:rowOff>188978</xdr:rowOff>
    </xdr:from>
    <xdr:ext cx="209550" cy="585230"/>
    <xdr:pic>
      <xdr:nvPicPr>
        <xdr:cNvPr id="37" name="Picture 36">
          <a:extLst>
            <a:ext uri="{FF2B5EF4-FFF2-40B4-BE49-F238E27FC236}">
              <a16:creationId xmlns:a16="http://schemas.microsoft.com/office/drawing/2014/main" id="{F6CE1553-7E32-44C7-83FA-4E42C4938C91}"/>
            </a:ext>
          </a:extLst>
        </xdr:cNvPr>
        <xdr:cNvPicPr>
          <a:picLocks noChangeAspect="1"/>
        </xdr:cNvPicPr>
      </xdr:nvPicPr>
      <xdr:blipFill>
        <a:blip xmlns:r="http://schemas.openxmlformats.org/officeDocument/2006/relationships" r:embed="rId1"/>
        <a:stretch>
          <a:fillRect/>
        </a:stretch>
      </xdr:blipFill>
      <xdr:spPr>
        <a:xfrm>
          <a:off x="6200775" y="2474978"/>
          <a:ext cx="209550" cy="585230"/>
        </a:xfrm>
        <a:prstGeom prst="rect">
          <a:avLst/>
        </a:prstGeom>
      </xdr:spPr>
    </xdr:pic>
    <xdr:clientData/>
  </xdr:oneCellAnchor>
  <xdr:oneCellAnchor>
    <xdr:from>
      <xdr:col>19</xdr:col>
      <xdr:colOff>93474</xdr:colOff>
      <xdr:row>13</xdr:row>
      <xdr:rowOff>9524</xdr:rowOff>
    </xdr:from>
    <xdr:ext cx="211326" cy="571501"/>
    <xdr:pic>
      <xdr:nvPicPr>
        <xdr:cNvPr id="38" name="Picture 37">
          <a:extLst>
            <a:ext uri="{FF2B5EF4-FFF2-40B4-BE49-F238E27FC236}">
              <a16:creationId xmlns:a16="http://schemas.microsoft.com/office/drawing/2014/main" id="{29990D0F-EA22-481C-9348-FD71D32AB90C}"/>
            </a:ext>
          </a:extLst>
        </xdr:cNvPr>
        <xdr:cNvPicPr>
          <a:picLocks noChangeAspect="1"/>
        </xdr:cNvPicPr>
      </xdr:nvPicPr>
      <xdr:blipFill>
        <a:blip xmlns:r="http://schemas.openxmlformats.org/officeDocument/2006/relationships" r:embed="rId2"/>
        <a:stretch>
          <a:fillRect/>
        </a:stretch>
      </xdr:blipFill>
      <xdr:spPr>
        <a:xfrm>
          <a:off x="4970274" y="2486024"/>
          <a:ext cx="211326" cy="571501"/>
        </a:xfrm>
        <a:prstGeom prst="rect">
          <a:avLst/>
        </a:prstGeom>
      </xdr:spPr>
    </xdr:pic>
    <xdr:clientData/>
  </xdr:oneCellAnchor>
  <xdr:oneCellAnchor>
    <xdr:from>
      <xdr:col>27</xdr:col>
      <xdr:colOff>104775</xdr:colOff>
      <xdr:row>12</xdr:row>
      <xdr:rowOff>188978</xdr:rowOff>
    </xdr:from>
    <xdr:ext cx="209550" cy="585230"/>
    <xdr:pic>
      <xdr:nvPicPr>
        <xdr:cNvPr id="39" name="Picture 38">
          <a:extLst>
            <a:ext uri="{FF2B5EF4-FFF2-40B4-BE49-F238E27FC236}">
              <a16:creationId xmlns:a16="http://schemas.microsoft.com/office/drawing/2014/main" id="{90B62579-1716-4B72-94B4-F7D59287C504}"/>
            </a:ext>
          </a:extLst>
        </xdr:cNvPr>
        <xdr:cNvPicPr>
          <a:picLocks noChangeAspect="1"/>
        </xdr:cNvPicPr>
      </xdr:nvPicPr>
      <xdr:blipFill>
        <a:blip xmlns:r="http://schemas.openxmlformats.org/officeDocument/2006/relationships" r:embed="rId1"/>
        <a:stretch>
          <a:fillRect/>
        </a:stretch>
      </xdr:blipFill>
      <xdr:spPr>
        <a:xfrm>
          <a:off x="6200775" y="2474978"/>
          <a:ext cx="209550" cy="585230"/>
        </a:xfrm>
        <a:prstGeom prst="rect">
          <a:avLst/>
        </a:prstGeom>
      </xdr:spPr>
    </xdr:pic>
    <xdr:clientData/>
  </xdr:oneCellAnchor>
  <xdr:oneCellAnchor>
    <xdr:from>
      <xdr:col>25</xdr:col>
      <xdr:colOff>93474</xdr:colOff>
      <xdr:row>13</xdr:row>
      <xdr:rowOff>9524</xdr:rowOff>
    </xdr:from>
    <xdr:ext cx="211326" cy="571501"/>
    <xdr:pic>
      <xdr:nvPicPr>
        <xdr:cNvPr id="40" name="Picture 39">
          <a:extLst>
            <a:ext uri="{FF2B5EF4-FFF2-40B4-BE49-F238E27FC236}">
              <a16:creationId xmlns:a16="http://schemas.microsoft.com/office/drawing/2014/main" id="{A3427A7A-2608-4AAA-B526-DDEF6CB5539D}"/>
            </a:ext>
          </a:extLst>
        </xdr:cNvPr>
        <xdr:cNvPicPr>
          <a:picLocks noChangeAspect="1"/>
        </xdr:cNvPicPr>
      </xdr:nvPicPr>
      <xdr:blipFill>
        <a:blip xmlns:r="http://schemas.openxmlformats.org/officeDocument/2006/relationships" r:embed="rId2"/>
        <a:stretch>
          <a:fillRect/>
        </a:stretch>
      </xdr:blipFill>
      <xdr:spPr>
        <a:xfrm>
          <a:off x="4970274" y="2486024"/>
          <a:ext cx="211326" cy="571501"/>
        </a:xfrm>
        <a:prstGeom prst="rect">
          <a:avLst/>
        </a:prstGeom>
      </xdr:spPr>
    </xdr:pic>
    <xdr:clientData/>
  </xdr:oneCellAnchor>
  <xdr:oneCellAnchor>
    <xdr:from>
      <xdr:col>32</xdr:col>
      <xdr:colOff>104775</xdr:colOff>
      <xdr:row>12</xdr:row>
      <xdr:rowOff>188978</xdr:rowOff>
    </xdr:from>
    <xdr:ext cx="209550" cy="585230"/>
    <xdr:pic>
      <xdr:nvPicPr>
        <xdr:cNvPr id="41" name="Picture 40">
          <a:extLst>
            <a:ext uri="{FF2B5EF4-FFF2-40B4-BE49-F238E27FC236}">
              <a16:creationId xmlns:a16="http://schemas.microsoft.com/office/drawing/2014/main" id="{6E01FA9E-6565-453C-814D-D383C6EC4D0A}"/>
            </a:ext>
          </a:extLst>
        </xdr:cNvPr>
        <xdr:cNvPicPr>
          <a:picLocks noChangeAspect="1"/>
        </xdr:cNvPicPr>
      </xdr:nvPicPr>
      <xdr:blipFill>
        <a:blip xmlns:r="http://schemas.openxmlformats.org/officeDocument/2006/relationships" r:embed="rId1"/>
        <a:stretch>
          <a:fillRect/>
        </a:stretch>
      </xdr:blipFill>
      <xdr:spPr>
        <a:xfrm>
          <a:off x="8639175" y="2474978"/>
          <a:ext cx="209550" cy="585230"/>
        </a:xfrm>
        <a:prstGeom prst="rect">
          <a:avLst/>
        </a:prstGeom>
      </xdr:spPr>
    </xdr:pic>
    <xdr:clientData/>
  </xdr:oneCellAnchor>
  <xdr:oneCellAnchor>
    <xdr:from>
      <xdr:col>30</xdr:col>
      <xdr:colOff>93474</xdr:colOff>
      <xdr:row>13</xdr:row>
      <xdr:rowOff>9524</xdr:rowOff>
    </xdr:from>
    <xdr:ext cx="211326" cy="571501"/>
    <xdr:pic>
      <xdr:nvPicPr>
        <xdr:cNvPr id="42" name="Picture 41">
          <a:extLst>
            <a:ext uri="{FF2B5EF4-FFF2-40B4-BE49-F238E27FC236}">
              <a16:creationId xmlns:a16="http://schemas.microsoft.com/office/drawing/2014/main" id="{B52F12AB-F142-4AA6-86FF-A146DF9CE5C9}"/>
            </a:ext>
          </a:extLst>
        </xdr:cNvPr>
        <xdr:cNvPicPr>
          <a:picLocks noChangeAspect="1"/>
        </xdr:cNvPicPr>
      </xdr:nvPicPr>
      <xdr:blipFill>
        <a:blip xmlns:r="http://schemas.openxmlformats.org/officeDocument/2006/relationships" r:embed="rId2"/>
        <a:stretch>
          <a:fillRect/>
        </a:stretch>
      </xdr:blipFill>
      <xdr:spPr>
        <a:xfrm>
          <a:off x="7408674" y="2486024"/>
          <a:ext cx="211326" cy="571501"/>
        </a:xfrm>
        <a:prstGeom prst="rect">
          <a:avLst/>
        </a:prstGeom>
      </xdr:spPr>
    </xdr:pic>
    <xdr:clientData/>
  </xdr:oneCellAnchor>
  <xdr:oneCellAnchor>
    <xdr:from>
      <xdr:col>13</xdr:col>
      <xdr:colOff>104775</xdr:colOff>
      <xdr:row>17</xdr:row>
      <xdr:rowOff>188978</xdr:rowOff>
    </xdr:from>
    <xdr:ext cx="209550" cy="585230"/>
    <xdr:pic>
      <xdr:nvPicPr>
        <xdr:cNvPr id="43" name="Picture 42">
          <a:extLst>
            <a:ext uri="{FF2B5EF4-FFF2-40B4-BE49-F238E27FC236}">
              <a16:creationId xmlns:a16="http://schemas.microsoft.com/office/drawing/2014/main" id="{C8A7BE8C-BAD6-4B96-BFB0-0F4B618A5D47}"/>
            </a:ext>
          </a:extLst>
        </xdr:cNvPr>
        <xdr:cNvPicPr>
          <a:picLocks noChangeAspect="1"/>
        </xdr:cNvPicPr>
      </xdr:nvPicPr>
      <xdr:blipFill>
        <a:blip xmlns:r="http://schemas.openxmlformats.org/officeDocument/2006/relationships" r:embed="rId1"/>
        <a:stretch>
          <a:fillRect/>
        </a:stretch>
      </xdr:blipFill>
      <xdr:spPr>
        <a:xfrm>
          <a:off x="3748088" y="3427478"/>
          <a:ext cx="209550" cy="585230"/>
        </a:xfrm>
        <a:prstGeom prst="rect">
          <a:avLst/>
        </a:prstGeom>
      </xdr:spPr>
    </xdr:pic>
    <xdr:clientData/>
  </xdr:oneCellAnchor>
  <xdr:oneCellAnchor>
    <xdr:from>
      <xdr:col>12</xdr:col>
      <xdr:colOff>93474</xdr:colOff>
      <xdr:row>18</xdr:row>
      <xdr:rowOff>9524</xdr:rowOff>
    </xdr:from>
    <xdr:ext cx="211326" cy="571501"/>
    <xdr:pic>
      <xdr:nvPicPr>
        <xdr:cNvPr id="44" name="Picture 43">
          <a:extLst>
            <a:ext uri="{FF2B5EF4-FFF2-40B4-BE49-F238E27FC236}">
              <a16:creationId xmlns:a16="http://schemas.microsoft.com/office/drawing/2014/main" id="{2D93822C-C011-4CF2-9A22-B958983495B7}"/>
            </a:ext>
          </a:extLst>
        </xdr:cNvPr>
        <xdr:cNvPicPr>
          <a:picLocks noChangeAspect="1"/>
        </xdr:cNvPicPr>
      </xdr:nvPicPr>
      <xdr:blipFill>
        <a:blip xmlns:r="http://schemas.openxmlformats.org/officeDocument/2006/relationships" r:embed="rId2"/>
        <a:stretch>
          <a:fillRect/>
        </a:stretch>
      </xdr:blipFill>
      <xdr:spPr>
        <a:xfrm>
          <a:off x="4360674" y="3438524"/>
          <a:ext cx="211326" cy="571501"/>
        </a:xfrm>
        <a:prstGeom prst="rect">
          <a:avLst/>
        </a:prstGeom>
      </xdr:spPr>
    </xdr:pic>
    <xdr:clientData/>
  </xdr:oneCellAnchor>
  <xdr:oneCellAnchor>
    <xdr:from>
      <xdr:col>16</xdr:col>
      <xdr:colOff>104775</xdr:colOff>
      <xdr:row>17</xdr:row>
      <xdr:rowOff>188978</xdr:rowOff>
    </xdr:from>
    <xdr:ext cx="209550" cy="585230"/>
    <xdr:pic>
      <xdr:nvPicPr>
        <xdr:cNvPr id="45" name="Picture 44">
          <a:extLst>
            <a:ext uri="{FF2B5EF4-FFF2-40B4-BE49-F238E27FC236}">
              <a16:creationId xmlns:a16="http://schemas.microsoft.com/office/drawing/2014/main" id="{D8BB07C6-9E81-4570-85EA-42C05BEB2FFF}"/>
            </a:ext>
          </a:extLst>
        </xdr:cNvPr>
        <xdr:cNvPicPr>
          <a:picLocks noChangeAspect="1"/>
        </xdr:cNvPicPr>
      </xdr:nvPicPr>
      <xdr:blipFill>
        <a:blip xmlns:r="http://schemas.openxmlformats.org/officeDocument/2006/relationships" r:embed="rId1"/>
        <a:stretch>
          <a:fillRect/>
        </a:stretch>
      </xdr:blipFill>
      <xdr:spPr>
        <a:xfrm>
          <a:off x="4981575" y="3427478"/>
          <a:ext cx="209550" cy="585230"/>
        </a:xfrm>
        <a:prstGeom prst="rect">
          <a:avLst/>
        </a:prstGeom>
      </xdr:spPr>
    </xdr:pic>
    <xdr:clientData/>
  </xdr:oneCellAnchor>
  <xdr:oneCellAnchor>
    <xdr:from>
      <xdr:col>15</xdr:col>
      <xdr:colOff>93474</xdr:colOff>
      <xdr:row>18</xdr:row>
      <xdr:rowOff>9524</xdr:rowOff>
    </xdr:from>
    <xdr:ext cx="211326" cy="571501"/>
    <xdr:pic>
      <xdr:nvPicPr>
        <xdr:cNvPr id="46" name="Picture 45">
          <a:extLst>
            <a:ext uri="{FF2B5EF4-FFF2-40B4-BE49-F238E27FC236}">
              <a16:creationId xmlns:a16="http://schemas.microsoft.com/office/drawing/2014/main" id="{DC1E9D99-FD07-49DF-BB13-25B59AD68056}"/>
            </a:ext>
          </a:extLst>
        </xdr:cNvPr>
        <xdr:cNvPicPr>
          <a:picLocks noChangeAspect="1"/>
        </xdr:cNvPicPr>
      </xdr:nvPicPr>
      <xdr:blipFill>
        <a:blip xmlns:r="http://schemas.openxmlformats.org/officeDocument/2006/relationships" r:embed="rId2"/>
        <a:stretch>
          <a:fillRect/>
        </a:stretch>
      </xdr:blipFill>
      <xdr:spPr>
        <a:xfrm>
          <a:off x="4360674" y="3438524"/>
          <a:ext cx="211326" cy="571501"/>
        </a:xfrm>
        <a:prstGeom prst="rect">
          <a:avLst/>
        </a:prstGeom>
      </xdr:spPr>
    </xdr:pic>
    <xdr:clientData/>
  </xdr:oneCellAnchor>
  <xdr:oneCellAnchor>
    <xdr:from>
      <xdr:col>19</xdr:col>
      <xdr:colOff>104775</xdr:colOff>
      <xdr:row>17</xdr:row>
      <xdr:rowOff>188978</xdr:rowOff>
    </xdr:from>
    <xdr:ext cx="209550" cy="585230"/>
    <xdr:pic>
      <xdr:nvPicPr>
        <xdr:cNvPr id="47" name="Picture 46">
          <a:extLst>
            <a:ext uri="{FF2B5EF4-FFF2-40B4-BE49-F238E27FC236}">
              <a16:creationId xmlns:a16="http://schemas.microsoft.com/office/drawing/2014/main" id="{6897DA11-9CD5-46F5-85D0-67801031751A}"/>
            </a:ext>
          </a:extLst>
        </xdr:cNvPr>
        <xdr:cNvPicPr>
          <a:picLocks noChangeAspect="1"/>
        </xdr:cNvPicPr>
      </xdr:nvPicPr>
      <xdr:blipFill>
        <a:blip xmlns:r="http://schemas.openxmlformats.org/officeDocument/2006/relationships" r:embed="rId1"/>
        <a:stretch>
          <a:fillRect/>
        </a:stretch>
      </xdr:blipFill>
      <xdr:spPr>
        <a:xfrm>
          <a:off x="7391400" y="3427478"/>
          <a:ext cx="209550" cy="585230"/>
        </a:xfrm>
        <a:prstGeom prst="rect">
          <a:avLst/>
        </a:prstGeom>
      </xdr:spPr>
    </xdr:pic>
    <xdr:clientData/>
  </xdr:oneCellAnchor>
  <xdr:oneCellAnchor>
    <xdr:from>
      <xdr:col>18</xdr:col>
      <xdr:colOff>93474</xdr:colOff>
      <xdr:row>18</xdr:row>
      <xdr:rowOff>9524</xdr:rowOff>
    </xdr:from>
    <xdr:ext cx="211326" cy="571501"/>
    <xdr:pic>
      <xdr:nvPicPr>
        <xdr:cNvPr id="48" name="Picture 47">
          <a:extLst>
            <a:ext uri="{FF2B5EF4-FFF2-40B4-BE49-F238E27FC236}">
              <a16:creationId xmlns:a16="http://schemas.microsoft.com/office/drawing/2014/main" id="{2BB9F718-189E-4EFB-9955-3785836AF049}"/>
            </a:ext>
          </a:extLst>
        </xdr:cNvPr>
        <xdr:cNvPicPr>
          <a:picLocks noChangeAspect="1"/>
        </xdr:cNvPicPr>
      </xdr:nvPicPr>
      <xdr:blipFill>
        <a:blip xmlns:r="http://schemas.openxmlformats.org/officeDocument/2006/relationships" r:embed="rId2"/>
        <a:stretch>
          <a:fillRect/>
        </a:stretch>
      </xdr:blipFill>
      <xdr:spPr>
        <a:xfrm>
          <a:off x="4360674" y="3438524"/>
          <a:ext cx="211326" cy="571501"/>
        </a:xfrm>
        <a:prstGeom prst="rect">
          <a:avLst/>
        </a:prstGeom>
      </xdr:spPr>
    </xdr:pic>
    <xdr:clientData/>
  </xdr:oneCellAnchor>
  <xdr:oneCellAnchor>
    <xdr:from>
      <xdr:col>22</xdr:col>
      <xdr:colOff>104775</xdr:colOff>
      <xdr:row>17</xdr:row>
      <xdr:rowOff>188978</xdr:rowOff>
    </xdr:from>
    <xdr:ext cx="209550" cy="585230"/>
    <xdr:pic>
      <xdr:nvPicPr>
        <xdr:cNvPr id="49" name="Picture 48">
          <a:extLst>
            <a:ext uri="{FF2B5EF4-FFF2-40B4-BE49-F238E27FC236}">
              <a16:creationId xmlns:a16="http://schemas.microsoft.com/office/drawing/2014/main" id="{AD8BF77E-5512-4ABE-A96B-DB62667C0C4A}"/>
            </a:ext>
          </a:extLst>
        </xdr:cNvPr>
        <xdr:cNvPicPr>
          <a:picLocks noChangeAspect="1"/>
        </xdr:cNvPicPr>
      </xdr:nvPicPr>
      <xdr:blipFill>
        <a:blip xmlns:r="http://schemas.openxmlformats.org/officeDocument/2006/relationships" r:embed="rId1"/>
        <a:stretch>
          <a:fillRect/>
        </a:stretch>
      </xdr:blipFill>
      <xdr:spPr>
        <a:xfrm>
          <a:off x="7998619" y="3427478"/>
          <a:ext cx="209550" cy="585230"/>
        </a:xfrm>
        <a:prstGeom prst="rect">
          <a:avLst/>
        </a:prstGeom>
      </xdr:spPr>
    </xdr:pic>
    <xdr:clientData/>
  </xdr:oneCellAnchor>
  <xdr:oneCellAnchor>
    <xdr:from>
      <xdr:col>21</xdr:col>
      <xdr:colOff>93474</xdr:colOff>
      <xdr:row>18</xdr:row>
      <xdr:rowOff>9524</xdr:rowOff>
    </xdr:from>
    <xdr:ext cx="211326" cy="571501"/>
    <xdr:pic>
      <xdr:nvPicPr>
        <xdr:cNvPr id="50" name="Picture 49">
          <a:extLst>
            <a:ext uri="{FF2B5EF4-FFF2-40B4-BE49-F238E27FC236}">
              <a16:creationId xmlns:a16="http://schemas.microsoft.com/office/drawing/2014/main" id="{6CFEFE30-2784-4B99-A916-7848B3E1179E}"/>
            </a:ext>
          </a:extLst>
        </xdr:cNvPr>
        <xdr:cNvPicPr>
          <a:picLocks noChangeAspect="1"/>
        </xdr:cNvPicPr>
      </xdr:nvPicPr>
      <xdr:blipFill>
        <a:blip xmlns:r="http://schemas.openxmlformats.org/officeDocument/2006/relationships" r:embed="rId2"/>
        <a:stretch>
          <a:fillRect/>
        </a:stretch>
      </xdr:blipFill>
      <xdr:spPr>
        <a:xfrm>
          <a:off x="5579874" y="3438524"/>
          <a:ext cx="211326" cy="571501"/>
        </a:xfrm>
        <a:prstGeom prst="rect">
          <a:avLst/>
        </a:prstGeom>
      </xdr:spPr>
    </xdr:pic>
    <xdr:clientData/>
  </xdr:oneCellAnchor>
  <xdr:oneCellAnchor>
    <xdr:from>
      <xdr:col>26</xdr:col>
      <xdr:colOff>104775</xdr:colOff>
      <xdr:row>17</xdr:row>
      <xdr:rowOff>188978</xdr:rowOff>
    </xdr:from>
    <xdr:ext cx="209550" cy="585230"/>
    <xdr:pic>
      <xdr:nvPicPr>
        <xdr:cNvPr id="51" name="Picture 50">
          <a:extLst>
            <a:ext uri="{FF2B5EF4-FFF2-40B4-BE49-F238E27FC236}">
              <a16:creationId xmlns:a16="http://schemas.microsoft.com/office/drawing/2014/main" id="{BCF669C9-B16C-45C6-BCEA-825895F6376F}"/>
            </a:ext>
          </a:extLst>
        </xdr:cNvPr>
        <xdr:cNvPicPr>
          <a:picLocks noChangeAspect="1"/>
        </xdr:cNvPicPr>
      </xdr:nvPicPr>
      <xdr:blipFill>
        <a:blip xmlns:r="http://schemas.openxmlformats.org/officeDocument/2006/relationships" r:embed="rId1"/>
        <a:stretch>
          <a:fillRect/>
        </a:stretch>
      </xdr:blipFill>
      <xdr:spPr>
        <a:xfrm>
          <a:off x="4981575" y="3427478"/>
          <a:ext cx="209550" cy="585230"/>
        </a:xfrm>
        <a:prstGeom prst="rect">
          <a:avLst/>
        </a:prstGeom>
      </xdr:spPr>
    </xdr:pic>
    <xdr:clientData/>
  </xdr:oneCellAnchor>
  <xdr:oneCellAnchor>
    <xdr:from>
      <xdr:col>25</xdr:col>
      <xdr:colOff>93474</xdr:colOff>
      <xdr:row>18</xdr:row>
      <xdr:rowOff>9524</xdr:rowOff>
    </xdr:from>
    <xdr:ext cx="211326" cy="571501"/>
    <xdr:pic>
      <xdr:nvPicPr>
        <xdr:cNvPr id="52" name="Picture 51">
          <a:extLst>
            <a:ext uri="{FF2B5EF4-FFF2-40B4-BE49-F238E27FC236}">
              <a16:creationId xmlns:a16="http://schemas.microsoft.com/office/drawing/2014/main" id="{C801FECA-52AB-477A-9DC9-A3982593C6F6}"/>
            </a:ext>
          </a:extLst>
        </xdr:cNvPr>
        <xdr:cNvPicPr>
          <a:picLocks noChangeAspect="1"/>
        </xdr:cNvPicPr>
      </xdr:nvPicPr>
      <xdr:blipFill>
        <a:blip xmlns:r="http://schemas.openxmlformats.org/officeDocument/2006/relationships" r:embed="rId2"/>
        <a:stretch>
          <a:fillRect/>
        </a:stretch>
      </xdr:blipFill>
      <xdr:spPr>
        <a:xfrm>
          <a:off x="4360674" y="3438524"/>
          <a:ext cx="211326" cy="571501"/>
        </a:xfrm>
        <a:prstGeom prst="rect">
          <a:avLst/>
        </a:prstGeom>
      </xdr:spPr>
    </xdr:pic>
    <xdr:clientData/>
  </xdr:oneCellAnchor>
  <xdr:oneCellAnchor>
    <xdr:from>
      <xdr:col>29</xdr:col>
      <xdr:colOff>104775</xdr:colOff>
      <xdr:row>17</xdr:row>
      <xdr:rowOff>188978</xdr:rowOff>
    </xdr:from>
    <xdr:ext cx="209550" cy="585230"/>
    <xdr:pic>
      <xdr:nvPicPr>
        <xdr:cNvPr id="53" name="Picture 52">
          <a:extLst>
            <a:ext uri="{FF2B5EF4-FFF2-40B4-BE49-F238E27FC236}">
              <a16:creationId xmlns:a16="http://schemas.microsoft.com/office/drawing/2014/main" id="{EE67AD8A-156B-40B8-8B52-8B1073432C09}"/>
            </a:ext>
          </a:extLst>
        </xdr:cNvPr>
        <xdr:cNvPicPr>
          <a:picLocks noChangeAspect="1"/>
        </xdr:cNvPicPr>
      </xdr:nvPicPr>
      <xdr:blipFill>
        <a:blip xmlns:r="http://schemas.openxmlformats.org/officeDocument/2006/relationships" r:embed="rId1"/>
        <a:stretch>
          <a:fillRect/>
        </a:stretch>
      </xdr:blipFill>
      <xdr:spPr>
        <a:xfrm>
          <a:off x="10963275" y="3427478"/>
          <a:ext cx="209550" cy="585230"/>
        </a:xfrm>
        <a:prstGeom prst="rect">
          <a:avLst/>
        </a:prstGeom>
      </xdr:spPr>
    </xdr:pic>
    <xdr:clientData/>
  </xdr:oneCellAnchor>
  <xdr:oneCellAnchor>
    <xdr:from>
      <xdr:col>28</xdr:col>
      <xdr:colOff>93474</xdr:colOff>
      <xdr:row>18</xdr:row>
      <xdr:rowOff>9524</xdr:rowOff>
    </xdr:from>
    <xdr:ext cx="211326" cy="571501"/>
    <xdr:pic>
      <xdr:nvPicPr>
        <xdr:cNvPr id="54" name="Picture 53">
          <a:extLst>
            <a:ext uri="{FF2B5EF4-FFF2-40B4-BE49-F238E27FC236}">
              <a16:creationId xmlns:a16="http://schemas.microsoft.com/office/drawing/2014/main" id="{A50DF11D-D375-4949-9C21-06BDE31B1D15}"/>
            </a:ext>
          </a:extLst>
        </xdr:cNvPr>
        <xdr:cNvPicPr>
          <a:picLocks noChangeAspect="1"/>
        </xdr:cNvPicPr>
      </xdr:nvPicPr>
      <xdr:blipFill>
        <a:blip xmlns:r="http://schemas.openxmlformats.org/officeDocument/2006/relationships" r:embed="rId2"/>
        <a:stretch>
          <a:fillRect/>
        </a:stretch>
      </xdr:blipFill>
      <xdr:spPr>
        <a:xfrm>
          <a:off x="5579874" y="3438524"/>
          <a:ext cx="211326" cy="571501"/>
        </a:xfrm>
        <a:prstGeom prst="rect">
          <a:avLst/>
        </a:prstGeom>
      </xdr:spPr>
    </xdr:pic>
    <xdr:clientData/>
  </xdr:oneCellAnchor>
  <xdr:oneCellAnchor>
    <xdr:from>
      <xdr:col>32</xdr:col>
      <xdr:colOff>104775</xdr:colOff>
      <xdr:row>17</xdr:row>
      <xdr:rowOff>188978</xdr:rowOff>
    </xdr:from>
    <xdr:ext cx="209550" cy="585230"/>
    <xdr:pic>
      <xdr:nvPicPr>
        <xdr:cNvPr id="55" name="Picture 54">
          <a:extLst>
            <a:ext uri="{FF2B5EF4-FFF2-40B4-BE49-F238E27FC236}">
              <a16:creationId xmlns:a16="http://schemas.microsoft.com/office/drawing/2014/main" id="{4A90C4AA-99A3-43BB-87B2-0EFA380CA765}"/>
            </a:ext>
          </a:extLst>
        </xdr:cNvPr>
        <xdr:cNvPicPr>
          <a:picLocks noChangeAspect="1"/>
        </xdr:cNvPicPr>
      </xdr:nvPicPr>
      <xdr:blipFill>
        <a:blip xmlns:r="http://schemas.openxmlformats.org/officeDocument/2006/relationships" r:embed="rId1"/>
        <a:stretch>
          <a:fillRect/>
        </a:stretch>
      </xdr:blipFill>
      <xdr:spPr>
        <a:xfrm>
          <a:off x="14678025" y="3427478"/>
          <a:ext cx="209550" cy="585230"/>
        </a:xfrm>
        <a:prstGeom prst="rect">
          <a:avLst/>
        </a:prstGeom>
      </xdr:spPr>
    </xdr:pic>
    <xdr:clientData/>
  </xdr:oneCellAnchor>
  <xdr:oneCellAnchor>
    <xdr:from>
      <xdr:col>31</xdr:col>
      <xdr:colOff>93474</xdr:colOff>
      <xdr:row>18</xdr:row>
      <xdr:rowOff>9524</xdr:rowOff>
    </xdr:from>
    <xdr:ext cx="211326" cy="571501"/>
    <xdr:pic>
      <xdr:nvPicPr>
        <xdr:cNvPr id="56" name="Picture 55">
          <a:extLst>
            <a:ext uri="{FF2B5EF4-FFF2-40B4-BE49-F238E27FC236}">
              <a16:creationId xmlns:a16="http://schemas.microsoft.com/office/drawing/2014/main" id="{806EE9EF-2ADD-4E8E-94AE-FA2B4AB9FA16}"/>
            </a:ext>
          </a:extLst>
        </xdr:cNvPr>
        <xdr:cNvPicPr>
          <a:picLocks noChangeAspect="1"/>
        </xdr:cNvPicPr>
      </xdr:nvPicPr>
      <xdr:blipFill>
        <a:blip xmlns:r="http://schemas.openxmlformats.org/officeDocument/2006/relationships" r:embed="rId2"/>
        <a:stretch>
          <a:fillRect/>
        </a:stretch>
      </xdr:blipFill>
      <xdr:spPr>
        <a:xfrm>
          <a:off x="9237474" y="3438524"/>
          <a:ext cx="211326" cy="571501"/>
        </a:xfrm>
        <a:prstGeom prst="rect">
          <a:avLst/>
        </a:prstGeom>
      </xdr:spPr>
    </xdr:pic>
    <xdr:clientData/>
  </xdr:oneCellAnchor>
  <xdr:oneCellAnchor>
    <xdr:from>
      <xdr:col>35</xdr:col>
      <xdr:colOff>104775</xdr:colOff>
      <xdr:row>17</xdr:row>
      <xdr:rowOff>188978</xdr:rowOff>
    </xdr:from>
    <xdr:ext cx="209550" cy="585230"/>
    <xdr:pic>
      <xdr:nvPicPr>
        <xdr:cNvPr id="57" name="Picture 56">
          <a:extLst>
            <a:ext uri="{FF2B5EF4-FFF2-40B4-BE49-F238E27FC236}">
              <a16:creationId xmlns:a16="http://schemas.microsoft.com/office/drawing/2014/main" id="{C6147EAB-725E-4579-A354-74DE35D46697}"/>
            </a:ext>
          </a:extLst>
        </xdr:cNvPr>
        <xdr:cNvPicPr>
          <a:picLocks noChangeAspect="1"/>
        </xdr:cNvPicPr>
      </xdr:nvPicPr>
      <xdr:blipFill>
        <a:blip xmlns:r="http://schemas.openxmlformats.org/officeDocument/2006/relationships" r:embed="rId1"/>
        <a:stretch>
          <a:fillRect/>
        </a:stretch>
      </xdr:blipFill>
      <xdr:spPr>
        <a:xfrm>
          <a:off x="13376275" y="3427478"/>
          <a:ext cx="209550" cy="585230"/>
        </a:xfrm>
        <a:prstGeom prst="rect">
          <a:avLst/>
        </a:prstGeom>
      </xdr:spPr>
    </xdr:pic>
    <xdr:clientData/>
  </xdr:oneCellAnchor>
  <xdr:oneCellAnchor>
    <xdr:from>
      <xdr:col>34</xdr:col>
      <xdr:colOff>93474</xdr:colOff>
      <xdr:row>18</xdr:row>
      <xdr:rowOff>9524</xdr:rowOff>
    </xdr:from>
    <xdr:ext cx="211326" cy="571501"/>
    <xdr:pic>
      <xdr:nvPicPr>
        <xdr:cNvPr id="58" name="Picture 57">
          <a:extLst>
            <a:ext uri="{FF2B5EF4-FFF2-40B4-BE49-F238E27FC236}">
              <a16:creationId xmlns:a16="http://schemas.microsoft.com/office/drawing/2014/main" id="{A4509076-F81A-44B6-8C7E-11C949042731}"/>
            </a:ext>
          </a:extLst>
        </xdr:cNvPr>
        <xdr:cNvPicPr>
          <a:picLocks noChangeAspect="1"/>
        </xdr:cNvPicPr>
      </xdr:nvPicPr>
      <xdr:blipFill>
        <a:blip xmlns:r="http://schemas.openxmlformats.org/officeDocument/2006/relationships" r:embed="rId2"/>
        <a:stretch>
          <a:fillRect/>
        </a:stretch>
      </xdr:blipFill>
      <xdr:spPr>
        <a:xfrm>
          <a:off x="10456674" y="3438524"/>
          <a:ext cx="211326" cy="571501"/>
        </a:xfrm>
        <a:prstGeom prst="rect">
          <a:avLst/>
        </a:prstGeom>
      </xdr:spPr>
    </xdr:pic>
    <xdr:clientData/>
  </xdr:oneCellAnchor>
  <xdr:oneCellAnchor>
    <xdr:from>
      <xdr:col>9</xdr:col>
      <xdr:colOff>104775</xdr:colOff>
      <xdr:row>22</xdr:row>
      <xdr:rowOff>188978</xdr:rowOff>
    </xdr:from>
    <xdr:ext cx="209550" cy="585230"/>
    <xdr:pic>
      <xdr:nvPicPr>
        <xdr:cNvPr id="59" name="Picture 58">
          <a:extLst>
            <a:ext uri="{FF2B5EF4-FFF2-40B4-BE49-F238E27FC236}">
              <a16:creationId xmlns:a16="http://schemas.microsoft.com/office/drawing/2014/main" id="{28DD5B85-D627-4254-891D-CA15D0A2C796}"/>
            </a:ext>
          </a:extLst>
        </xdr:cNvPr>
        <xdr:cNvPicPr>
          <a:picLocks noChangeAspect="1"/>
        </xdr:cNvPicPr>
      </xdr:nvPicPr>
      <xdr:blipFill>
        <a:blip xmlns:r="http://schemas.openxmlformats.org/officeDocument/2006/relationships" r:embed="rId1"/>
        <a:stretch>
          <a:fillRect/>
        </a:stretch>
      </xdr:blipFill>
      <xdr:spPr>
        <a:xfrm>
          <a:off x="4981575" y="3427478"/>
          <a:ext cx="209550" cy="585230"/>
        </a:xfrm>
        <a:prstGeom prst="rect">
          <a:avLst/>
        </a:prstGeom>
      </xdr:spPr>
    </xdr:pic>
    <xdr:clientData/>
  </xdr:oneCellAnchor>
  <xdr:oneCellAnchor>
    <xdr:from>
      <xdr:col>8</xdr:col>
      <xdr:colOff>93474</xdr:colOff>
      <xdr:row>23</xdr:row>
      <xdr:rowOff>9524</xdr:rowOff>
    </xdr:from>
    <xdr:ext cx="211326" cy="571501"/>
    <xdr:pic>
      <xdr:nvPicPr>
        <xdr:cNvPr id="60" name="Picture 59">
          <a:extLst>
            <a:ext uri="{FF2B5EF4-FFF2-40B4-BE49-F238E27FC236}">
              <a16:creationId xmlns:a16="http://schemas.microsoft.com/office/drawing/2014/main" id="{D978FE8A-9805-459D-B30D-47169861883B}"/>
            </a:ext>
          </a:extLst>
        </xdr:cNvPr>
        <xdr:cNvPicPr>
          <a:picLocks noChangeAspect="1"/>
        </xdr:cNvPicPr>
      </xdr:nvPicPr>
      <xdr:blipFill>
        <a:blip xmlns:r="http://schemas.openxmlformats.org/officeDocument/2006/relationships" r:embed="rId2"/>
        <a:stretch>
          <a:fillRect/>
        </a:stretch>
      </xdr:blipFill>
      <xdr:spPr>
        <a:xfrm>
          <a:off x="4360674" y="3438524"/>
          <a:ext cx="211326" cy="571501"/>
        </a:xfrm>
        <a:prstGeom prst="rect">
          <a:avLst/>
        </a:prstGeom>
      </xdr:spPr>
    </xdr:pic>
    <xdr:clientData/>
  </xdr:oneCellAnchor>
  <xdr:oneCellAnchor>
    <xdr:from>
      <xdr:col>11</xdr:col>
      <xdr:colOff>104775</xdr:colOff>
      <xdr:row>22</xdr:row>
      <xdr:rowOff>188978</xdr:rowOff>
    </xdr:from>
    <xdr:ext cx="209550" cy="585230"/>
    <xdr:pic>
      <xdr:nvPicPr>
        <xdr:cNvPr id="61" name="Picture 60">
          <a:extLst>
            <a:ext uri="{FF2B5EF4-FFF2-40B4-BE49-F238E27FC236}">
              <a16:creationId xmlns:a16="http://schemas.microsoft.com/office/drawing/2014/main" id="{3B9371BE-6E76-4A7B-9CD2-4C8E775EE443}"/>
            </a:ext>
          </a:extLst>
        </xdr:cNvPr>
        <xdr:cNvPicPr>
          <a:picLocks noChangeAspect="1"/>
        </xdr:cNvPicPr>
      </xdr:nvPicPr>
      <xdr:blipFill>
        <a:blip xmlns:r="http://schemas.openxmlformats.org/officeDocument/2006/relationships" r:embed="rId1"/>
        <a:stretch>
          <a:fillRect/>
        </a:stretch>
      </xdr:blipFill>
      <xdr:spPr>
        <a:xfrm>
          <a:off x="6200775" y="3427478"/>
          <a:ext cx="209550" cy="585230"/>
        </a:xfrm>
        <a:prstGeom prst="rect">
          <a:avLst/>
        </a:prstGeom>
      </xdr:spPr>
    </xdr:pic>
    <xdr:clientData/>
  </xdr:oneCellAnchor>
  <xdr:oneCellAnchor>
    <xdr:from>
      <xdr:col>10</xdr:col>
      <xdr:colOff>93474</xdr:colOff>
      <xdr:row>23</xdr:row>
      <xdr:rowOff>9524</xdr:rowOff>
    </xdr:from>
    <xdr:ext cx="211326" cy="571501"/>
    <xdr:pic>
      <xdr:nvPicPr>
        <xdr:cNvPr id="62" name="Picture 61">
          <a:extLst>
            <a:ext uri="{FF2B5EF4-FFF2-40B4-BE49-F238E27FC236}">
              <a16:creationId xmlns:a16="http://schemas.microsoft.com/office/drawing/2014/main" id="{CC1B6027-7525-4BB2-971C-EA3CCD2CBD14}"/>
            </a:ext>
          </a:extLst>
        </xdr:cNvPr>
        <xdr:cNvPicPr>
          <a:picLocks noChangeAspect="1"/>
        </xdr:cNvPicPr>
      </xdr:nvPicPr>
      <xdr:blipFill>
        <a:blip xmlns:r="http://schemas.openxmlformats.org/officeDocument/2006/relationships" r:embed="rId2"/>
        <a:stretch>
          <a:fillRect/>
        </a:stretch>
      </xdr:blipFill>
      <xdr:spPr>
        <a:xfrm>
          <a:off x="5579874" y="3438524"/>
          <a:ext cx="211326" cy="571501"/>
        </a:xfrm>
        <a:prstGeom prst="rect">
          <a:avLst/>
        </a:prstGeom>
      </xdr:spPr>
    </xdr:pic>
    <xdr:clientData/>
  </xdr:oneCellAnchor>
  <xdr:oneCellAnchor>
    <xdr:from>
      <xdr:col>13</xdr:col>
      <xdr:colOff>104775</xdr:colOff>
      <xdr:row>22</xdr:row>
      <xdr:rowOff>188978</xdr:rowOff>
    </xdr:from>
    <xdr:ext cx="209550" cy="585230"/>
    <xdr:pic>
      <xdr:nvPicPr>
        <xdr:cNvPr id="63" name="Picture 62">
          <a:extLst>
            <a:ext uri="{FF2B5EF4-FFF2-40B4-BE49-F238E27FC236}">
              <a16:creationId xmlns:a16="http://schemas.microsoft.com/office/drawing/2014/main" id="{DEC4801B-3078-49E4-88B2-18F3772355F4}"/>
            </a:ext>
          </a:extLst>
        </xdr:cNvPr>
        <xdr:cNvPicPr>
          <a:picLocks noChangeAspect="1"/>
        </xdr:cNvPicPr>
      </xdr:nvPicPr>
      <xdr:blipFill>
        <a:blip xmlns:r="http://schemas.openxmlformats.org/officeDocument/2006/relationships" r:embed="rId1"/>
        <a:stretch>
          <a:fillRect/>
        </a:stretch>
      </xdr:blipFill>
      <xdr:spPr>
        <a:xfrm>
          <a:off x="7419975" y="3427478"/>
          <a:ext cx="209550" cy="585230"/>
        </a:xfrm>
        <a:prstGeom prst="rect">
          <a:avLst/>
        </a:prstGeom>
      </xdr:spPr>
    </xdr:pic>
    <xdr:clientData/>
  </xdr:oneCellAnchor>
  <xdr:oneCellAnchor>
    <xdr:from>
      <xdr:col>12</xdr:col>
      <xdr:colOff>93474</xdr:colOff>
      <xdr:row>23</xdr:row>
      <xdr:rowOff>9524</xdr:rowOff>
    </xdr:from>
    <xdr:ext cx="211326" cy="571501"/>
    <xdr:pic>
      <xdr:nvPicPr>
        <xdr:cNvPr id="64" name="Picture 63">
          <a:extLst>
            <a:ext uri="{FF2B5EF4-FFF2-40B4-BE49-F238E27FC236}">
              <a16:creationId xmlns:a16="http://schemas.microsoft.com/office/drawing/2014/main" id="{41313B3F-0563-4E0E-B1BF-41D91ADC06EC}"/>
            </a:ext>
          </a:extLst>
        </xdr:cNvPr>
        <xdr:cNvPicPr>
          <a:picLocks noChangeAspect="1"/>
        </xdr:cNvPicPr>
      </xdr:nvPicPr>
      <xdr:blipFill>
        <a:blip xmlns:r="http://schemas.openxmlformats.org/officeDocument/2006/relationships" r:embed="rId2"/>
        <a:stretch>
          <a:fillRect/>
        </a:stretch>
      </xdr:blipFill>
      <xdr:spPr>
        <a:xfrm>
          <a:off x="6799074" y="3438524"/>
          <a:ext cx="211326" cy="571501"/>
        </a:xfrm>
        <a:prstGeom prst="rect">
          <a:avLst/>
        </a:prstGeom>
      </xdr:spPr>
    </xdr:pic>
    <xdr:clientData/>
  </xdr:oneCellAnchor>
  <xdr:oneCellAnchor>
    <xdr:from>
      <xdr:col>15</xdr:col>
      <xdr:colOff>104775</xdr:colOff>
      <xdr:row>22</xdr:row>
      <xdr:rowOff>188978</xdr:rowOff>
    </xdr:from>
    <xdr:ext cx="209550" cy="585230"/>
    <xdr:pic>
      <xdr:nvPicPr>
        <xdr:cNvPr id="65" name="Picture 64">
          <a:extLst>
            <a:ext uri="{FF2B5EF4-FFF2-40B4-BE49-F238E27FC236}">
              <a16:creationId xmlns:a16="http://schemas.microsoft.com/office/drawing/2014/main" id="{BF763326-787F-40D4-B059-AEF14F64C278}"/>
            </a:ext>
          </a:extLst>
        </xdr:cNvPr>
        <xdr:cNvPicPr>
          <a:picLocks noChangeAspect="1"/>
        </xdr:cNvPicPr>
      </xdr:nvPicPr>
      <xdr:blipFill>
        <a:blip xmlns:r="http://schemas.openxmlformats.org/officeDocument/2006/relationships" r:embed="rId1"/>
        <a:stretch>
          <a:fillRect/>
        </a:stretch>
      </xdr:blipFill>
      <xdr:spPr>
        <a:xfrm>
          <a:off x="8639175" y="3427478"/>
          <a:ext cx="209550" cy="585230"/>
        </a:xfrm>
        <a:prstGeom prst="rect">
          <a:avLst/>
        </a:prstGeom>
      </xdr:spPr>
    </xdr:pic>
    <xdr:clientData/>
  </xdr:oneCellAnchor>
  <xdr:oneCellAnchor>
    <xdr:from>
      <xdr:col>14</xdr:col>
      <xdr:colOff>93474</xdr:colOff>
      <xdr:row>23</xdr:row>
      <xdr:rowOff>9524</xdr:rowOff>
    </xdr:from>
    <xdr:ext cx="211326" cy="571501"/>
    <xdr:pic>
      <xdr:nvPicPr>
        <xdr:cNvPr id="66" name="Picture 65">
          <a:extLst>
            <a:ext uri="{FF2B5EF4-FFF2-40B4-BE49-F238E27FC236}">
              <a16:creationId xmlns:a16="http://schemas.microsoft.com/office/drawing/2014/main" id="{41F71191-4313-4EE2-9414-2B9637220DD9}"/>
            </a:ext>
          </a:extLst>
        </xdr:cNvPr>
        <xdr:cNvPicPr>
          <a:picLocks noChangeAspect="1"/>
        </xdr:cNvPicPr>
      </xdr:nvPicPr>
      <xdr:blipFill>
        <a:blip xmlns:r="http://schemas.openxmlformats.org/officeDocument/2006/relationships" r:embed="rId2"/>
        <a:stretch>
          <a:fillRect/>
        </a:stretch>
      </xdr:blipFill>
      <xdr:spPr>
        <a:xfrm>
          <a:off x="8018274" y="3438524"/>
          <a:ext cx="211326" cy="571501"/>
        </a:xfrm>
        <a:prstGeom prst="rect">
          <a:avLst/>
        </a:prstGeom>
      </xdr:spPr>
    </xdr:pic>
    <xdr:clientData/>
  </xdr:oneCellAnchor>
  <xdr:oneCellAnchor>
    <xdr:from>
      <xdr:col>17</xdr:col>
      <xdr:colOff>104775</xdr:colOff>
      <xdr:row>22</xdr:row>
      <xdr:rowOff>188978</xdr:rowOff>
    </xdr:from>
    <xdr:ext cx="209550" cy="585230"/>
    <xdr:pic>
      <xdr:nvPicPr>
        <xdr:cNvPr id="67" name="Picture 66">
          <a:extLst>
            <a:ext uri="{FF2B5EF4-FFF2-40B4-BE49-F238E27FC236}">
              <a16:creationId xmlns:a16="http://schemas.microsoft.com/office/drawing/2014/main" id="{5FB7AE9E-36C6-4971-83E9-9A28F30F53BB}"/>
            </a:ext>
          </a:extLst>
        </xdr:cNvPr>
        <xdr:cNvPicPr>
          <a:picLocks noChangeAspect="1"/>
        </xdr:cNvPicPr>
      </xdr:nvPicPr>
      <xdr:blipFill>
        <a:blip xmlns:r="http://schemas.openxmlformats.org/officeDocument/2006/relationships" r:embed="rId1"/>
        <a:stretch>
          <a:fillRect/>
        </a:stretch>
      </xdr:blipFill>
      <xdr:spPr>
        <a:xfrm>
          <a:off x="9858375" y="3427478"/>
          <a:ext cx="209550" cy="585230"/>
        </a:xfrm>
        <a:prstGeom prst="rect">
          <a:avLst/>
        </a:prstGeom>
      </xdr:spPr>
    </xdr:pic>
    <xdr:clientData/>
  </xdr:oneCellAnchor>
  <xdr:oneCellAnchor>
    <xdr:from>
      <xdr:col>16</xdr:col>
      <xdr:colOff>93474</xdr:colOff>
      <xdr:row>23</xdr:row>
      <xdr:rowOff>9524</xdr:rowOff>
    </xdr:from>
    <xdr:ext cx="211326" cy="571501"/>
    <xdr:pic>
      <xdr:nvPicPr>
        <xdr:cNvPr id="68" name="Picture 67">
          <a:extLst>
            <a:ext uri="{FF2B5EF4-FFF2-40B4-BE49-F238E27FC236}">
              <a16:creationId xmlns:a16="http://schemas.microsoft.com/office/drawing/2014/main" id="{158A6CA6-0CA3-4449-98CB-A3B90BAD17F5}"/>
            </a:ext>
          </a:extLst>
        </xdr:cNvPr>
        <xdr:cNvPicPr>
          <a:picLocks noChangeAspect="1"/>
        </xdr:cNvPicPr>
      </xdr:nvPicPr>
      <xdr:blipFill>
        <a:blip xmlns:r="http://schemas.openxmlformats.org/officeDocument/2006/relationships" r:embed="rId2"/>
        <a:stretch>
          <a:fillRect/>
        </a:stretch>
      </xdr:blipFill>
      <xdr:spPr>
        <a:xfrm>
          <a:off x="9237474" y="3438524"/>
          <a:ext cx="211326" cy="571501"/>
        </a:xfrm>
        <a:prstGeom prst="rect">
          <a:avLst/>
        </a:prstGeom>
      </xdr:spPr>
    </xdr:pic>
    <xdr:clientData/>
  </xdr:oneCellAnchor>
  <xdr:oneCellAnchor>
    <xdr:from>
      <xdr:col>19</xdr:col>
      <xdr:colOff>104775</xdr:colOff>
      <xdr:row>22</xdr:row>
      <xdr:rowOff>188978</xdr:rowOff>
    </xdr:from>
    <xdr:ext cx="209550" cy="585230"/>
    <xdr:pic>
      <xdr:nvPicPr>
        <xdr:cNvPr id="69" name="Picture 68">
          <a:extLst>
            <a:ext uri="{FF2B5EF4-FFF2-40B4-BE49-F238E27FC236}">
              <a16:creationId xmlns:a16="http://schemas.microsoft.com/office/drawing/2014/main" id="{B2E33EA9-1727-4FBB-8E25-E2F688CF7CE8}"/>
            </a:ext>
          </a:extLst>
        </xdr:cNvPr>
        <xdr:cNvPicPr>
          <a:picLocks noChangeAspect="1"/>
        </xdr:cNvPicPr>
      </xdr:nvPicPr>
      <xdr:blipFill>
        <a:blip xmlns:r="http://schemas.openxmlformats.org/officeDocument/2006/relationships" r:embed="rId1"/>
        <a:stretch>
          <a:fillRect/>
        </a:stretch>
      </xdr:blipFill>
      <xdr:spPr>
        <a:xfrm>
          <a:off x="11077575" y="3427478"/>
          <a:ext cx="209550" cy="585230"/>
        </a:xfrm>
        <a:prstGeom prst="rect">
          <a:avLst/>
        </a:prstGeom>
      </xdr:spPr>
    </xdr:pic>
    <xdr:clientData/>
  </xdr:oneCellAnchor>
  <xdr:oneCellAnchor>
    <xdr:from>
      <xdr:col>18</xdr:col>
      <xdr:colOff>93474</xdr:colOff>
      <xdr:row>23</xdr:row>
      <xdr:rowOff>9524</xdr:rowOff>
    </xdr:from>
    <xdr:ext cx="211326" cy="571501"/>
    <xdr:pic>
      <xdr:nvPicPr>
        <xdr:cNvPr id="70" name="Picture 69">
          <a:extLst>
            <a:ext uri="{FF2B5EF4-FFF2-40B4-BE49-F238E27FC236}">
              <a16:creationId xmlns:a16="http://schemas.microsoft.com/office/drawing/2014/main" id="{29D6B967-809D-468E-B3A8-26EC81FFC27A}"/>
            </a:ext>
          </a:extLst>
        </xdr:cNvPr>
        <xdr:cNvPicPr>
          <a:picLocks noChangeAspect="1"/>
        </xdr:cNvPicPr>
      </xdr:nvPicPr>
      <xdr:blipFill>
        <a:blip xmlns:r="http://schemas.openxmlformats.org/officeDocument/2006/relationships" r:embed="rId2"/>
        <a:stretch>
          <a:fillRect/>
        </a:stretch>
      </xdr:blipFill>
      <xdr:spPr>
        <a:xfrm>
          <a:off x="10456674" y="3438524"/>
          <a:ext cx="211326" cy="571501"/>
        </a:xfrm>
        <a:prstGeom prst="rect">
          <a:avLst/>
        </a:prstGeom>
      </xdr:spPr>
    </xdr:pic>
    <xdr:clientData/>
  </xdr:oneCellAnchor>
  <xdr:oneCellAnchor>
    <xdr:from>
      <xdr:col>21</xdr:col>
      <xdr:colOff>104775</xdr:colOff>
      <xdr:row>22</xdr:row>
      <xdr:rowOff>188978</xdr:rowOff>
    </xdr:from>
    <xdr:ext cx="209550" cy="585230"/>
    <xdr:pic>
      <xdr:nvPicPr>
        <xdr:cNvPr id="71" name="Picture 70">
          <a:extLst>
            <a:ext uri="{FF2B5EF4-FFF2-40B4-BE49-F238E27FC236}">
              <a16:creationId xmlns:a16="http://schemas.microsoft.com/office/drawing/2014/main" id="{A949A569-AF44-4F7E-BA2B-B505C6A8C79A}"/>
            </a:ext>
          </a:extLst>
        </xdr:cNvPr>
        <xdr:cNvPicPr>
          <a:picLocks noChangeAspect="1"/>
        </xdr:cNvPicPr>
      </xdr:nvPicPr>
      <xdr:blipFill>
        <a:blip xmlns:r="http://schemas.openxmlformats.org/officeDocument/2006/relationships" r:embed="rId1"/>
        <a:stretch>
          <a:fillRect/>
        </a:stretch>
      </xdr:blipFill>
      <xdr:spPr>
        <a:xfrm>
          <a:off x="12296775" y="3427478"/>
          <a:ext cx="209550" cy="585230"/>
        </a:xfrm>
        <a:prstGeom prst="rect">
          <a:avLst/>
        </a:prstGeom>
      </xdr:spPr>
    </xdr:pic>
    <xdr:clientData/>
  </xdr:oneCellAnchor>
  <xdr:oneCellAnchor>
    <xdr:from>
      <xdr:col>20</xdr:col>
      <xdr:colOff>93474</xdr:colOff>
      <xdr:row>23</xdr:row>
      <xdr:rowOff>9524</xdr:rowOff>
    </xdr:from>
    <xdr:ext cx="211326" cy="571501"/>
    <xdr:pic>
      <xdr:nvPicPr>
        <xdr:cNvPr id="72" name="Picture 71">
          <a:extLst>
            <a:ext uri="{FF2B5EF4-FFF2-40B4-BE49-F238E27FC236}">
              <a16:creationId xmlns:a16="http://schemas.microsoft.com/office/drawing/2014/main" id="{41008B86-E9E5-4F8A-ACF8-4E21A7F6D68A}"/>
            </a:ext>
          </a:extLst>
        </xdr:cNvPr>
        <xdr:cNvPicPr>
          <a:picLocks noChangeAspect="1"/>
        </xdr:cNvPicPr>
      </xdr:nvPicPr>
      <xdr:blipFill>
        <a:blip xmlns:r="http://schemas.openxmlformats.org/officeDocument/2006/relationships" r:embed="rId2"/>
        <a:stretch>
          <a:fillRect/>
        </a:stretch>
      </xdr:blipFill>
      <xdr:spPr>
        <a:xfrm>
          <a:off x="11675874" y="3438524"/>
          <a:ext cx="211326" cy="571501"/>
        </a:xfrm>
        <a:prstGeom prst="rect">
          <a:avLst/>
        </a:prstGeom>
      </xdr:spPr>
    </xdr:pic>
    <xdr:clientData/>
  </xdr:oneCellAnchor>
  <xdr:oneCellAnchor>
    <xdr:from>
      <xdr:col>23</xdr:col>
      <xdr:colOff>104775</xdr:colOff>
      <xdr:row>22</xdr:row>
      <xdr:rowOff>188978</xdr:rowOff>
    </xdr:from>
    <xdr:ext cx="209550" cy="585230"/>
    <xdr:pic>
      <xdr:nvPicPr>
        <xdr:cNvPr id="73" name="Picture 72">
          <a:extLst>
            <a:ext uri="{FF2B5EF4-FFF2-40B4-BE49-F238E27FC236}">
              <a16:creationId xmlns:a16="http://schemas.microsoft.com/office/drawing/2014/main" id="{33A41402-BE89-429E-8200-A36664E084F3}"/>
            </a:ext>
          </a:extLst>
        </xdr:cNvPr>
        <xdr:cNvPicPr>
          <a:picLocks noChangeAspect="1"/>
        </xdr:cNvPicPr>
      </xdr:nvPicPr>
      <xdr:blipFill>
        <a:blip xmlns:r="http://schemas.openxmlformats.org/officeDocument/2006/relationships" r:embed="rId1"/>
        <a:stretch>
          <a:fillRect/>
        </a:stretch>
      </xdr:blipFill>
      <xdr:spPr>
        <a:xfrm>
          <a:off x="13515975" y="3427478"/>
          <a:ext cx="209550" cy="585230"/>
        </a:xfrm>
        <a:prstGeom prst="rect">
          <a:avLst/>
        </a:prstGeom>
      </xdr:spPr>
    </xdr:pic>
    <xdr:clientData/>
  </xdr:oneCellAnchor>
  <xdr:oneCellAnchor>
    <xdr:from>
      <xdr:col>22</xdr:col>
      <xdr:colOff>93474</xdr:colOff>
      <xdr:row>23</xdr:row>
      <xdr:rowOff>9524</xdr:rowOff>
    </xdr:from>
    <xdr:ext cx="211326" cy="571501"/>
    <xdr:pic>
      <xdr:nvPicPr>
        <xdr:cNvPr id="74" name="Picture 73">
          <a:extLst>
            <a:ext uri="{FF2B5EF4-FFF2-40B4-BE49-F238E27FC236}">
              <a16:creationId xmlns:a16="http://schemas.microsoft.com/office/drawing/2014/main" id="{6565934B-AADE-4DAE-B028-0C6676101E69}"/>
            </a:ext>
          </a:extLst>
        </xdr:cNvPr>
        <xdr:cNvPicPr>
          <a:picLocks noChangeAspect="1"/>
        </xdr:cNvPicPr>
      </xdr:nvPicPr>
      <xdr:blipFill>
        <a:blip xmlns:r="http://schemas.openxmlformats.org/officeDocument/2006/relationships" r:embed="rId2"/>
        <a:stretch>
          <a:fillRect/>
        </a:stretch>
      </xdr:blipFill>
      <xdr:spPr>
        <a:xfrm>
          <a:off x="12895074" y="3438524"/>
          <a:ext cx="211326" cy="571501"/>
        </a:xfrm>
        <a:prstGeom prst="rect">
          <a:avLst/>
        </a:prstGeom>
      </xdr:spPr>
    </xdr:pic>
    <xdr:clientData/>
  </xdr:oneCellAnchor>
  <xdr:oneCellAnchor>
    <xdr:from>
      <xdr:col>25</xdr:col>
      <xdr:colOff>104775</xdr:colOff>
      <xdr:row>22</xdr:row>
      <xdr:rowOff>188978</xdr:rowOff>
    </xdr:from>
    <xdr:ext cx="209550" cy="585230"/>
    <xdr:pic>
      <xdr:nvPicPr>
        <xdr:cNvPr id="75" name="Picture 74">
          <a:extLst>
            <a:ext uri="{FF2B5EF4-FFF2-40B4-BE49-F238E27FC236}">
              <a16:creationId xmlns:a16="http://schemas.microsoft.com/office/drawing/2014/main" id="{58C8E1D2-A088-4D95-93C7-FDBCDEBA5932}"/>
            </a:ext>
          </a:extLst>
        </xdr:cNvPr>
        <xdr:cNvPicPr>
          <a:picLocks noChangeAspect="1"/>
        </xdr:cNvPicPr>
      </xdr:nvPicPr>
      <xdr:blipFill>
        <a:blip xmlns:r="http://schemas.openxmlformats.org/officeDocument/2006/relationships" r:embed="rId1"/>
        <a:stretch>
          <a:fillRect/>
        </a:stretch>
      </xdr:blipFill>
      <xdr:spPr>
        <a:xfrm>
          <a:off x="4981575" y="3427478"/>
          <a:ext cx="209550" cy="585230"/>
        </a:xfrm>
        <a:prstGeom prst="rect">
          <a:avLst/>
        </a:prstGeom>
      </xdr:spPr>
    </xdr:pic>
    <xdr:clientData/>
  </xdr:oneCellAnchor>
  <xdr:oneCellAnchor>
    <xdr:from>
      <xdr:col>24</xdr:col>
      <xdr:colOff>93474</xdr:colOff>
      <xdr:row>23</xdr:row>
      <xdr:rowOff>9524</xdr:rowOff>
    </xdr:from>
    <xdr:ext cx="211326" cy="571501"/>
    <xdr:pic>
      <xdr:nvPicPr>
        <xdr:cNvPr id="76" name="Picture 75">
          <a:extLst>
            <a:ext uri="{FF2B5EF4-FFF2-40B4-BE49-F238E27FC236}">
              <a16:creationId xmlns:a16="http://schemas.microsoft.com/office/drawing/2014/main" id="{2A59ED25-E0DF-41B9-953C-3AB157F34522}"/>
            </a:ext>
          </a:extLst>
        </xdr:cNvPr>
        <xdr:cNvPicPr>
          <a:picLocks noChangeAspect="1"/>
        </xdr:cNvPicPr>
      </xdr:nvPicPr>
      <xdr:blipFill>
        <a:blip xmlns:r="http://schemas.openxmlformats.org/officeDocument/2006/relationships" r:embed="rId2"/>
        <a:stretch>
          <a:fillRect/>
        </a:stretch>
      </xdr:blipFill>
      <xdr:spPr>
        <a:xfrm>
          <a:off x="4360674" y="3438524"/>
          <a:ext cx="211326" cy="571501"/>
        </a:xfrm>
        <a:prstGeom prst="rect">
          <a:avLst/>
        </a:prstGeom>
      </xdr:spPr>
    </xdr:pic>
    <xdr:clientData/>
  </xdr:oneCellAnchor>
  <xdr:oneCellAnchor>
    <xdr:from>
      <xdr:col>27</xdr:col>
      <xdr:colOff>104775</xdr:colOff>
      <xdr:row>22</xdr:row>
      <xdr:rowOff>188978</xdr:rowOff>
    </xdr:from>
    <xdr:ext cx="209550" cy="585230"/>
    <xdr:pic>
      <xdr:nvPicPr>
        <xdr:cNvPr id="77" name="Picture 76">
          <a:extLst>
            <a:ext uri="{FF2B5EF4-FFF2-40B4-BE49-F238E27FC236}">
              <a16:creationId xmlns:a16="http://schemas.microsoft.com/office/drawing/2014/main" id="{33CFFBBE-88D1-41FD-8B03-AB9830CE5213}"/>
            </a:ext>
          </a:extLst>
        </xdr:cNvPr>
        <xdr:cNvPicPr>
          <a:picLocks noChangeAspect="1"/>
        </xdr:cNvPicPr>
      </xdr:nvPicPr>
      <xdr:blipFill>
        <a:blip xmlns:r="http://schemas.openxmlformats.org/officeDocument/2006/relationships" r:embed="rId1"/>
        <a:stretch>
          <a:fillRect/>
        </a:stretch>
      </xdr:blipFill>
      <xdr:spPr>
        <a:xfrm>
          <a:off x="6200775" y="3427478"/>
          <a:ext cx="209550" cy="585230"/>
        </a:xfrm>
        <a:prstGeom prst="rect">
          <a:avLst/>
        </a:prstGeom>
      </xdr:spPr>
    </xdr:pic>
    <xdr:clientData/>
  </xdr:oneCellAnchor>
  <xdr:oneCellAnchor>
    <xdr:from>
      <xdr:col>26</xdr:col>
      <xdr:colOff>93474</xdr:colOff>
      <xdr:row>23</xdr:row>
      <xdr:rowOff>9524</xdr:rowOff>
    </xdr:from>
    <xdr:ext cx="211326" cy="571501"/>
    <xdr:pic>
      <xdr:nvPicPr>
        <xdr:cNvPr id="78" name="Picture 77">
          <a:extLst>
            <a:ext uri="{FF2B5EF4-FFF2-40B4-BE49-F238E27FC236}">
              <a16:creationId xmlns:a16="http://schemas.microsoft.com/office/drawing/2014/main" id="{8199CB2E-7419-42EF-8D1F-80A55AE8DEEB}"/>
            </a:ext>
          </a:extLst>
        </xdr:cNvPr>
        <xdr:cNvPicPr>
          <a:picLocks noChangeAspect="1"/>
        </xdr:cNvPicPr>
      </xdr:nvPicPr>
      <xdr:blipFill>
        <a:blip xmlns:r="http://schemas.openxmlformats.org/officeDocument/2006/relationships" r:embed="rId2"/>
        <a:stretch>
          <a:fillRect/>
        </a:stretch>
      </xdr:blipFill>
      <xdr:spPr>
        <a:xfrm>
          <a:off x="5579874" y="3438524"/>
          <a:ext cx="211326" cy="571501"/>
        </a:xfrm>
        <a:prstGeom prst="rect">
          <a:avLst/>
        </a:prstGeom>
      </xdr:spPr>
    </xdr:pic>
    <xdr:clientData/>
  </xdr:oneCellAnchor>
  <xdr:oneCellAnchor>
    <xdr:from>
      <xdr:col>29</xdr:col>
      <xdr:colOff>104775</xdr:colOff>
      <xdr:row>22</xdr:row>
      <xdr:rowOff>188978</xdr:rowOff>
    </xdr:from>
    <xdr:ext cx="209550" cy="585230"/>
    <xdr:pic>
      <xdr:nvPicPr>
        <xdr:cNvPr id="79" name="Picture 78">
          <a:extLst>
            <a:ext uri="{FF2B5EF4-FFF2-40B4-BE49-F238E27FC236}">
              <a16:creationId xmlns:a16="http://schemas.microsoft.com/office/drawing/2014/main" id="{7EB711F3-A424-45F2-83E2-68036B58CCE2}"/>
            </a:ext>
          </a:extLst>
        </xdr:cNvPr>
        <xdr:cNvPicPr>
          <a:picLocks noChangeAspect="1"/>
        </xdr:cNvPicPr>
      </xdr:nvPicPr>
      <xdr:blipFill>
        <a:blip xmlns:r="http://schemas.openxmlformats.org/officeDocument/2006/relationships" r:embed="rId1"/>
        <a:stretch>
          <a:fillRect/>
        </a:stretch>
      </xdr:blipFill>
      <xdr:spPr>
        <a:xfrm>
          <a:off x="7419975" y="3427478"/>
          <a:ext cx="209550" cy="585230"/>
        </a:xfrm>
        <a:prstGeom prst="rect">
          <a:avLst/>
        </a:prstGeom>
      </xdr:spPr>
    </xdr:pic>
    <xdr:clientData/>
  </xdr:oneCellAnchor>
  <xdr:oneCellAnchor>
    <xdr:from>
      <xdr:col>28</xdr:col>
      <xdr:colOff>93474</xdr:colOff>
      <xdr:row>23</xdr:row>
      <xdr:rowOff>9524</xdr:rowOff>
    </xdr:from>
    <xdr:ext cx="211326" cy="571501"/>
    <xdr:pic>
      <xdr:nvPicPr>
        <xdr:cNvPr id="80" name="Picture 79">
          <a:extLst>
            <a:ext uri="{FF2B5EF4-FFF2-40B4-BE49-F238E27FC236}">
              <a16:creationId xmlns:a16="http://schemas.microsoft.com/office/drawing/2014/main" id="{4F400CCF-CE6F-40B9-8CB1-EC42F93B6C55}"/>
            </a:ext>
          </a:extLst>
        </xdr:cNvPr>
        <xdr:cNvPicPr>
          <a:picLocks noChangeAspect="1"/>
        </xdr:cNvPicPr>
      </xdr:nvPicPr>
      <xdr:blipFill>
        <a:blip xmlns:r="http://schemas.openxmlformats.org/officeDocument/2006/relationships" r:embed="rId2"/>
        <a:stretch>
          <a:fillRect/>
        </a:stretch>
      </xdr:blipFill>
      <xdr:spPr>
        <a:xfrm>
          <a:off x="6799074" y="3438524"/>
          <a:ext cx="211326" cy="571501"/>
        </a:xfrm>
        <a:prstGeom prst="rect">
          <a:avLst/>
        </a:prstGeom>
      </xdr:spPr>
    </xdr:pic>
    <xdr:clientData/>
  </xdr:oneCellAnchor>
  <xdr:oneCellAnchor>
    <xdr:from>
      <xdr:col>31</xdr:col>
      <xdr:colOff>104775</xdr:colOff>
      <xdr:row>22</xdr:row>
      <xdr:rowOff>188978</xdr:rowOff>
    </xdr:from>
    <xdr:ext cx="209550" cy="585230"/>
    <xdr:pic>
      <xdr:nvPicPr>
        <xdr:cNvPr id="81" name="Picture 80">
          <a:extLst>
            <a:ext uri="{FF2B5EF4-FFF2-40B4-BE49-F238E27FC236}">
              <a16:creationId xmlns:a16="http://schemas.microsoft.com/office/drawing/2014/main" id="{B6B8E1B1-99A2-4374-AB72-7E4B847E8FFE}"/>
            </a:ext>
          </a:extLst>
        </xdr:cNvPr>
        <xdr:cNvPicPr>
          <a:picLocks noChangeAspect="1"/>
        </xdr:cNvPicPr>
      </xdr:nvPicPr>
      <xdr:blipFill>
        <a:blip xmlns:r="http://schemas.openxmlformats.org/officeDocument/2006/relationships" r:embed="rId1"/>
        <a:stretch>
          <a:fillRect/>
        </a:stretch>
      </xdr:blipFill>
      <xdr:spPr>
        <a:xfrm>
          <a:off x="8639175" y="3427478"/>
          <a:ext cx="209550" cy="585230"/>
        </a:xfrm>
        <a:prstGeom prst="rect">
          <a:avLst/>
        </a:prstGeom>
      </xdr:spPr>
    </xdr:pic>
    <xdr:clientData/>
  </xdr:oneCellAnchor>
  <xdr:oneCellAnchor>
    <xdr:from>
      <xdr:col>30</xdr:col>
      <xdr:colOff>93474</xdr:colOff>
      <xdr:row>23</xdr:row>
      <xdr:rowOff>9524</xdr:rowOff>
    </xdr:from>
    <xdr:ext cx="211326" cy="571501"/>
    <xdr:pic>
      <xdr:nvPicPr>
        <xdr:cNvPr id="82" name="Picture 81">
          <a:extLst>
            <a:ext uri="{FF2B5EF4-FFF2-40B4-BE49-F238E27FC236}">
              <a16:creationId xmlns:a16="http://schemas.microsoft.com/office/drawing/2014/main" id="{59B6DC5F-897A-4F39-AFC5-75DE85CA2A46}"/>
            </a:ext>
          </a:extLst>
        </xdr:cNvPr>
        <xdr:cNvPicPr>
          <a:picLocks noChangeAspect="1"/>
        </xdr:cNvPicPr>
      </xdr:nvPicPr>
      <xdr:blipFill>
        <a:blip xmlns:r="http://schemas.openxmlformats.org/officeDocument/2006/relationships" r:embed="rId2"/>
        <a:stretch>
          <a:fillRect/>
        </a:stretch>
      </xdr:blipFill>
      <xdr:spPr>
        <a:xfrm>
          <a:off x="8018274" y="3438524"/>
          <a:ext cx="211326" cy="571501"/>
        </a:xfrm>
        <a:prstGeom prst="rect">
          <a:avLst/>
        </a:prstGeom>
      </xdr:spPr>
    </xdr:pic>
    <xdr:clientData/>
  </xdr:oneCellAnchor>
  <xdr:oneCellAnchor>
    <xdr:from>
      <xdr:col>33</xdr:col>
      <xdr:colOff>104775</xdr:colOff>
      <xdr:row>22</xdr:row>
      <xdr:rowOff>188978</xdr:rowOff>
    </xdr:from>
    <xdr:ext cx="209550" cy="585230"/>
    <xdr:pic>
      <xdr:nvPicPr>
        <xdr:cNvPr id="83" name="Picture 82">
          <a:extLst>
            <a:ext uri="{FF2B5EF4-FFF2-40B4-BE49-F238E27FC236}">
              <a16:creationId xmlns:a16="http://schemas.microsoft.com/office/drawing/2014/main" id="{1511AA8D-FB8B-41D7-A65C-8DA0BBA219CC}"/>
            </a:ext>
          </a:extLst>
        </xdr:cNvPr>
        <xdr:cNvPicPr>
          <a:picLocks noChangeAspect="1"/>
        </xdr:cNvPicPr>
      </xdr:nvPicPr>
      <xdr:blipFill>
        <a:blip xmlns:r="http://schemas.openxmlformats.org/officeDocument/2006/relationships" r:embed="rId1"/>
        <a:stretch>
          <a:fillRect/>
        </a:stretch>
      </xdr:blipFill>
      <xdr:spPr>
        <a:xfrm>
          <a:off x="9858375" y="3427478"/>
          <a:ext cx="209550" cy="585230"/>
        </a:xfrm>
        <a:prstGeom prst="rect">
          <a:avLst/>
        </a:prstGeom>
      </xdr:spPr>
    </xdr:pic>
    <xdr:clientData/>
  </xdr:oneCellAnchor>
  <xdr:oneCellAnchor>
    <xdr:from>
      <xdr:col>32</xdr:col>
      <xdr:colOff>93474</xdr:colOff>
      <xdr:row>23</xdr:row>
      <xdr:rowOff>9524</xdr:rowOff>
    </xdr:from>
    <xdr:ext cx="211326" cy="571501"/>
    <xdr:pic>
      <xdr:nvPicPr>
        <xdr:cNvPr id="84" name="Picture 83">
          <a:extLst>
            <a:ext uri="{FF2B5EF4-FFF2-40B4-BE49-F238E27FC236}">
              <a16:creationId xmlns:a16="http://schemas.microsoft.com/office/drawing/2014/main" id="{FAC5801B-0017-4AEF-9C38-834A1F3C3BA7}"/>
            </a:ext>
          </a:extLst>
        </xdr:cNvPr>
        <xdr:cNvPicPr>
          <a:picLocks noChangeAspect="1"/>
        </xdr:cNvPicPr>
      </xdr:nvPicPr>
      <xdr:blipFill>
        <a:blip xmlns:r="http://schemas.openxmlformats.org/officeDocument/2006/relationships" r:embed="rId2"/>
        <a:stretch>
          <a:fillRect/>
        </a:stretch>
      </xdr:blipFill>
      <xdr:spPr>
        <a:xfrm>
          <a:off x="9237474" y="3438524"/>
          <a:ext cx="211326" cy="571501"/>
        </a:xfrm>
        <a:prstGeom prst="rect">
          <a:avLst/>
        </a:prstGeom>
      </xdr:spPr>
    </xdr:pic>
    <xdr:clientData/>
  </xdr:oneCellAnchor>
  <xdr:oneCellAnchor>
    <xdr:from>
      <xdr:col>35</xdr:col>
      <xdr:colOff>104775</xdr:colOff>
      <xdr:row>22</xdr:row>
      <xdr:rowOff>188978</xdr:rowOff>
    </xdr:from>
    <xdr:ext cx="209550" cy="585230"/>
    <xdr:pic>
      <xdr:nvPicPr>
        <xdr:cNvPr id="85" name="Picture 84">
          <a:extLst>
            <a:ext uri="{FF2B5EF4-FFF2-40B4-BE49-F238E27FC236}">
              <a16:creationId xmlns:a16="http://schemas.microsoft.com/office/drawing/2014/main" id="{5839F55D-9EA8-491E-A7EC-B8D542629607}"/>
            </a:ext>
          </a:extLst>
        </xdr:cNvPr>
        <xdr:cNvPicPr>
          <a:picLocks noChangeAspect="1"/>
        </xdr:cNvPicPr>
      </xdr:nvPicPr>
      <xdr:blipFill>
        <a:blip xmlns:r="http://schemas.openxmlformats.org/officeDocument/2006/relationships" r:embed="rId1"/>
        <a:stretch>
          <a:fillRect/>
        </a:stretch>
      </xdr:blipFill>
      <xdr:spPr>
        <a:xfrm>
          <a:off x="11077575" y="3427478"/>
          <a:ext cx="209550" cy="585230"/>
        </a:xfrm>
        <a:prstGeom prst="rect">
          <a:avLst/>
        </a:prstGeom>
      </xdr:spPr>
    </xdr:pic>
    <xdr:clientData/>
  </xdr:oneCellAnchor>
  <xdr:oneCellAnchor>
    <xdr:from>
      <xdr:col>34</xdr:col>
      <xdr:colOff>93474</xdr:colOff>
      <xdr:row>23</xdr:row>
      <xdr:rowOff>9524</xdr:rowOff>
    </xdr:from>
    <xdr:ext cx="211326" cy="571501"/>
    <xdr:pic>
      <xdr:nvPicPr>
        <xdr:cNvPr id="86" name="Picture 85">
          <a:extLst>
            <a:ext uri="{FF2B5EF4-FFF2-40B4-BE49-F238E27FC236}">
              <a16:creationId xmlns:a16="http://schemas.microsoft.com/office/drawing/2014/main" id="{A0917DBD-9494-4280-B944-72CDCFBFD64D}"/>
            </a:ext>
          </a:extLst>
        </xdr:cNvPr>
        <xdr:cNvPicPr>
          <a:picLocks noChangeAspect="1"/>
        </xdr:cNvPicPr>
      </xdr:nvPicPr>
      <xdr:blipFill>
        <a:blip xmlns:r="http://schemas.openxmlformats.org/officeDocument/2006/relationships" r:embed="rId2"/>
        <a:stretch>
          <a:fillRect/>
        </a:stretch>
      </xdr:blipFill>
      <xdr:spPr>
        <a:xfrm>
          <a:off x="10456674" y="3438524"/>
          <a:ext cx="211326" cy="571501"/>
        </a:xfrm>
        <a:prstGeom prst="rect">
          <a:avLst/>
        </a:prstGeom>
      </xdr:spPr>
    </xdr:pic>
    <xdr:clientData/>
  </xdr:oneCellAnchor>
  <xdr:oneCellAnchor>
    <xdr:from>
      <xdr:col>37</xdr:col>
      <xdr:colOff>104775</xdr:colOff>
      <xdr:row>22</xdr:row>
      <xdr:rowOff>188978</xdr:rowOff>
    </xdr:from>
    <xdr:ext cx="209550" cy="585230"/>
    <xdr:pic>
      <xdr:nvPicPr>
        <xdr:cNvPr id="87" name="Picture 86">
          <a:extLst>
            <a:ext uri="{FF2B5EF4-FFF2-40B4-BE49-F238E27FC236}">
              <a16:creationId xmlns:a16="http://schemas.microsoft.com/office/drawing/2014/main" id="{2161D368-AFDE-42E3-9E8A-50D056DEC62E}"/>
            </a:ext>
          </a:extLst>
        </xdr:cNvPr>
        <xdr:cNvPicPr>
          <a:picLocks noChangeAspect="1"/>
        </xdr:cNvPicPr>
      </xdr:nvPicPr>
      <xdr:blipFill>
        <a:blip xmlns:r="http://schemas.openxmlformats.org/officeDocument/2006/relationships" r:embed="rId1"/>
        <a:stretch>
          <a:fillRect/>
        </a:stretch>
      </xdr:blipFill>
      <xdr:spPr>
        <a:xfrm>
          <a:off x="12296775" y="3427478"/>
          <a:ext cx="209550" cy="585230"/>
        </a:xfrm>
        <a:prstGeom prst="rect">
          <a:avLst/>
        </a:prstGeom>
      </xdr:spPr>
    </xdr:pic>
    <xdr:clientData/>
  </xdr:oneCellAnchor>
  <xdr:oneCellAnchor>
    <xdr:from>
      <xdr:col>36</xdr:col>
      <xdr:colOff>93474</xdr:colOff>
      <xdr:row>23</xdr:row>
      <xdr:rowOff>9524</xdr:rowOff>
    </xdr:from>
    <xdr:ext cx="211326" cy="571501"/>
    <xdr:pic>
      <xdr:nvPicPr>
        <xdr:cNvPr id="88" name="Picture 87">
          <a:extLst>
            <a:ext uri="{FF2B5EF4-FFF2-40B4-BE49-F238E27FC236}">
              <a16:creationId xmlns:a16="http://schemas.microsoft.com/office/drawing/2014/main" id="{FE98A990-E0D9-42C3-916C-9AB34028CF98}"/>
            </a:ext>
          </a:extLst>
        </xdr:cNvPr>
        <xdr:cNvPicPr>
          <a:picLocks noChangeAspect="1"/>
        </xdr:cNvPicPr>
      </xdr:nvPicPr>
      <xdr:blipFill>
        <a:blip xmlns:r="http://schemas.openxmlformats.org/officeDocument/2006/relationships" r:embed="rId2"/>
        <a:stretch>
          <a:fillRect/>
        </a:stretch>
      </xdr:blipFill>
      <xdr:spPr>
        <a:xfrm>
          <a:off x="11675874" y="3438524"/>
          <a:ext cx="211326" cy="571501"/>
        </a:xfrm>
        <a:prstGeom prst="rect">
          <a:avLst/>
        </a:prstGeom>
      </xdr:spPr>
    </xdr:pic>
    <xdr:clientData/>
  </xdr:oneCellAnchor>
  <xdr:oneCellAnchor>
    <xdr:from>
      <xdr:col>39</xdr:col>
      <xdr:colOff>104775</xdr:colOff>
      <xdr:row>22</xdr:row>
      <xdr:rowOff>188978</xdr:rowOff>
    </xdr:from>
    <xdr:ext cx="209550" cy="585230"/>
    <xdr:pic>
      <xdr:nvPicPr>
        <xdr:cNvPr id="89" name="Picture 88">
          <a:extLst>
            <a:ext uri="{FF2B5EF4-FFF2-40B4-BE49-F238E27FC236}">
              <a16:creationId xmlns:a16="http://schemas.microsoft.com/office/drawing/2014/main" id="{091502C2-6042-45D7-B2E0-679D4344279E}"/>
            </a:ext>
          </a:extLst>
        </xdr:cNvPr>
        <xdr:cNvPicPr>
          <a:picLocks noChangeAspect="1"/>
        </xdr:cNvPicPr>
      </xdr:nvPicPr>
      <xdr:blipFill>
        <a:blip xmlns:r="http://schemas.openxmlformats.org/officeDocument/2006/relationships" r:embed="rId1"/>
        <a:stretch>
          <a:fillRect/>
        </a:stretch>
      </xdr:blipFill>
      <xdr:spPr>
        <a:xfrm>
          <a:off x="13515975" y="3427478"/>
          <a:ext cx="209550" cy="585230"/>
        </a:xfrm>
        <a:prstGeom prst="rect">
          <a:avLst/>
        </a:prstGeom>
      </xdr:spPr>
    </xdr:pic>
    <xdr:clientData/>
  </xdr:oneCellAnchor>
  <xdr:oneCellAnchor>
    <xdr:from>
      <xdr:col>38</xdr:col>
      <xdr:colOff>93474</xdr:colOff>
      <xdr:row>23</xdr:row>
      <xdr:rowOff>9524</xdr:rowOff>
    </xdr:from>
    <xdr:ext cx="211326" cy="571501"/>
    <xdr:pic>
      <xdr:nvPicPr>
        <xdr:cNvPr id="90" name="Picture 89">
          <a:extLst>
            <a:ext uri="{FF2B5EF4-FFF2-40B4-BE49-F238E27FC236}">
              <a16:creationId xmlns:a16="http://schemas.microsoft.com/office/drawing/2014/main" id="{AED06118-A53C-44B1-8814-B70CFD1F3C50}"/>
            </a:ext>
          </a:extLst>
        </xdr:cNvPr>
        <xdr:cNvPicPr>
          <a:picLocks noChangeAspect="1"/>
        </xdr:cNvPicPr>
      </xdr:nvPicPr>
      <xdr:blipFill>
        <a:blip xmlns:r="http://schemas.openxmlformats.org/officeDocument/2006/relationships" r:embed="rId2"/>
        <a:stretch>
          <a:fillRect/>
        </a:stretch>
      </xdr:blipFill>
      <xdr:spPr>
        <a:xfrm>
          <a:off x="12895074" y="3438524"/>
          <a:ext cx="211326" cy="571501"/>
        </a:xfrm>
        <a:prstGeom prst="rect">
          <a:avLst/>
        </a:prstGeom>
      </xdr:spPr>
    </xdr:pic>
    <xdr:clientData/>
  </xdr:oneCellAnchor>
  <xdr:twoCellAnchor>
    <xdr:from>
      <xdr:col>9</xdr:col>
      <xdr:colOff>209551</xdr:colOff>
      <xdr:row>21</xdr:row>
      <xdr:rowOff>9525</xdr:rowOff>
    </xdr:from>
    <xdr:to>
      <xdr:col>12</xdr:col>
      <xdr:colOff>199138</xdr:colOff>
      <xdr:row>22</xdr:row>
      <xdr:rowOff>188978</xdr:rowOff>
    </xdr:to>
    <xdr:cxnSp macro="">
      <xdr:nvCxnSpPr>
        <xdr:cNvPr id="109" name="Connector: Curved 108">
          <a:extLst>
            <a:ext uri="{FF2B5EF4-FFF2-40B4-BE49-F238E27FC236}">
              <a16:creationId xmlns:a16="http://schemas.microsoft.com/office/drawing/2014/main" id="{A0398591-92E4-4E3E-9270-EEC60197F1E5}"/>
            </a:ext>
          </a:extLst>
        </xdr:cNvPr>
        <xdr:cNvCxnSpPr>
          <a:stCxn id="44" idx="2"/>
          <a:endCxn id="59" idx="0"/>
        </xdr:cNvCxnSpPr>
      </xdr:nvCxnSpPr>
      <xdr:spPr>
        <a:xfrm rot="5400000">
          <a:off x="1553951" y="3279458"/>
          <a:ext cx="369953" cy="1831087"/>
        </a:xfrm>
        <a:prstGeom prst="curvedConnector3">
          <a:avLst>
            <a:gd name="adj1" fmla="val 50000"/>
          </a:avLst>
        </a:prstGeom>
        <a:ln w="38100">
          <a:solidFill>
            <a:srgbClr val="92D050"/>
          </a:solidFill>
          <a:tailEnd type="triangle"/>
        </a:ln>
      </xdr:spPr>
      <xdr:style>
        <a:lnRef idx="1">
          <a:schemeClr val="accent6"/>
        </a:lnRef>
        <a:fillRef idx="0">
          <a:schemeClr val="accent6"/>
        </a:fillRef>
        <a:effectRef idx="0">
          <a:schemeClr val="accent6"/>
        </a:effectRef>
        <a:fontRef idx="minor">
          <a:schemeClr val="tx1"/>
        </a:fontRef>
      </xdr:style>
    </xdr:cxnSp>
    <xdr:clientData/>
  </xdr:twoCellAnchor>
  <xdr:twoCellAnchor>
    <xdr:from>
      <xdr:col>11</xdr:col>
      <xdr:colOff>209550</xdr:colOff>
      <xdr:row>21</xdr:row>
      <xdr:rowOff>12209</xdr:rowOff>
    </xdr:from>
    <xdr:to>
      <xdr:col>13</xdr:col>
      <xdr:colOff>209550</xdr:colOff>
      <xdr:row>22</xdr:row>
      <xdr:rowOff>188979</xdr:rowOff>
    </xdr:to>
    <xdr:cxnSp macro="">
      <xdr:nvCxnSpPr>
        <xdr:cNvPr id="111" name="Connector: Curved 110">
          <a:extLst>
            <a:ext uri="{FF2B5EF4-FFF2-40B4-BE49-F238E27FC236}">
              <a16:creationId xmlns:a16="http://schemas.microsoft.com/office/drawing/2014/main" id="{90BA50AF-0D8C-4497-9A5D-CC7BF59A2271}"/>
            </a:ext>
          </a:extLst>
        </xdr:cNvPr>
        <xdr:cNvCxnSpPr>
          <a:stCxn id="43" idx="2"/>
          <a:endCxn id="61" idx="0"/>
        </xdr:cNvCxnSpPr>
      </xdr:nvCxnSpPr>
      <xdr:spPr>
        <a:xfrm rot="5400000">
          <a:off x="2481249" y="3582510"/>
          <a:ext cx="367270" cy="1227667"/>
        </a:xfrm>
        <a:prstGeom prst="curvedConnector3">
          <a:avLst>
            <a:gd name="adj1" fmla="val 50000"/>
          </a:avLst>
        </a:prstGeom>
        <a:ln w="38100">
          <a:solidFill>
            <a:srgbClr val="FF0000"/>
          </a:solidFill>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13</xdr:col>
      <xdr:colOff>209551</xdr:colOff>
      <xdr:row>21</xdr:row>
      <xdr:rowOff>9525</xdr:rowOff>
    </xdr:from>
    <xdr:to>
      <xdr:col>15</xdr:col>
      <xdr:colOff>199138</xdr:colOff>
      <xdr:row>22</xdr:row>
      <xdr:rowOff>188978</xdr:rowOff>
    </xdr:to>
    <xdr:cxnSp macro="">
      <xdr:nvCxnSpPr>
        <xdr:cNvPr id="115" name="Connector: Curved 114">
          <a:extLst>
            <a:ext uri="{FF2B5EF4-FFF2-40B4-BE49-F238E27FC236}">
              <a16:creationId xmlns:a16="http://schemas.microsoft.com/office/drawing/2014/main" id="{4D354588-1F29-4E8F-BBB1-7C695DDC4793}"/>
            </a:ext>
          </a:extLst>
        </xdr:cNvPr>
        <xdr:cNvCxnSpPr>
          <a:stCxn id="46" idx="2"/>
          <a:endCxn id="63" idx="0"/>
        </xdr:cNvCxnSpPr>
      </xdr:nvCxnSpPr>
      <xdr:spPr>
        <a:xfrm rot="5400000">
          <a:off x="3702368" y="3586375"/>
          <a:ext cx="369953" cy="1217253"/>
        </a:xfrm>
        <a:prstGeom prst="curvedConnector3">
          <a:avLst>
            <a:gd name="adj1" fmla="val 50000"/>
          </a:avLst>
        </a:prstGeom>
        <a:ln w="38100">
          <a:solidFill>
            <a:srgbClr val="92D050"/>
          </a:solidFill>
          <a:tailEnd type="triangle"/>
        </a:ln>
      </xdr:spPr>
      <xdr:style>
        <a:lnRef idx="1">
          <a:schemeClr val="accent6"/>
        </a:lnRef>
        <a:fillRef idx="0">
          <a:schemeClr val="accent6"/>
        </a:fillRef>
        <a:effectRef idx="0">
          <a:schemeClr val="accent6"/>
        </a:effectRef>
        <a:fontRef idx="minor">
          <a:schemeClr val="tx1"/>
        </a:fontRef>
      </xdr:style>
    </xdr:cxnSp>
    <xdr:clientData/>
  </xdr:twoCellAnchor>
  <xdr:twoCellAnchor>
    <xdr:from>
      <xdr:col>15</xdr:col>
      <xdr:colOff>209550</xdr:colOff>
      <xdr:row>21</xdr:row>
      <xdr:rowOff>12208</xdr:rowOff>
    </xdr:from>
    <xdr:to>
      <xdr:col>16</xdr:col>
      <xdr:colOff>209550</xdr:colOff>
      <xdr:row>22</xdr:row>
      <xdr:rowOff>188978</xdr:rowOff>
    </xdr:to>
    <xdr:cxnSp macro="">
      <xdr:nvCxnSpPr>
        <xdr:cNvPr id="118" name="Connector: Curved 117">
          <a:extLst>
            <a:ext uri="{FF2B5EF4-FFF2-40B4-BE49-F238E27FC236}">
              <a16:creationId xmlns:a16="http://schemas.microsoft.com/office/drawing/2014/main" id="{31CA7C39-2132-4A81-ADAA-7FDD62474BCF}"/>
            </a:ext>
          </a:extLst>
        </xdr:cNvPr>
        <xdr:cNvCxnSpPr>
          <a:stCxn id="45" idx="2"/>
          <a:endCxn id="65" idx="0"/>
        </xdr:cNvCxnSpPr>
      </xdr:nvCxnSpPr>
      <xdr:spPr>
        <a:xfrm rot="5400000">
          <a:off x="4629665" y="3889426"/>
          <a:ext cx="367270" cy="613834"/>
        </a:xfrm>
        <a:prstGeom prst="curvedConnector3">
          <a:avLst>
            <a:gd name="adj1" fmla="val 50000"/>
          </a:avLst>
        </a:prstGeom>
        <a:ln w="38100">
          <a:solidFill>
            <a:srgbClr val="FF0000"/>
          </a:solidFill>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17</xdr:col>
      <xdr:colOff>209551</xdr:colOff>
      <xdr:row>21</xdr:row>
      <xdr:rowOff>9524</xdr:rowOff>
    </xdr:from>
    <xdr:to>
      <xdr:col>18</xdr:col>
      <xdr:colOff>199138</xdr:colOff>
      <xdr:row>22</xdr:row>
      <xdr:rowOff>188977</xdr:rowOff>
    </xdr:to>
    <xdr:cxnSp macro="">
      <xdr:nvCxnSpPr>
        <xdr:cNvPr id="121" name="Connector: Curved 120">
          <a:extLst>
            <a:ext uri="{FF2B5EF4-FFF2-40B4-BE49-F238E27FC236}">
              <a16:creationId xmlns:a16="http://schemas.microsoft.com/office/drawing/2014/main" id="{86B25371-A11F-4735-A587-F4E9B39B7647}"/>
            </a:ext>
          </a:extLst>
        </xdr:cNvPr>
        <xdr:cNvCxnSpPr>
          <a:stCxn id="48" idx="2"/>
          <a:endCxn id="67" idx="0"/>
        </xdr:cNvCxnSpPr>
      </xdr:nvCxnSpPr>
      <xdr:spPr>
        <a:xfrm rot="5400000">
          <a:off x="5850784" y="3893291"/>
          <a:ext cx="369953" cy="603420"/>
        </a:xfrm>
        <a:prstGeom prst="curvedConnector3">
          <a:avLst>
            <a:gd name="adj1" fmla="val 50000"/>
          </a:avLst>
        </a:prstGeom>
        <a:ln w="38100">
          <a:solidFill>
            <a:srgbClr val="92D050"/>
          </a:solidFill>
          <a:tailEnd type="triangle"/>
        </a:ln>
      </xdr:spPr>
      <xdr:style>
        <a:lnRef idx="1">
          <a:schemeClr val="accent6"/>
        </a:lnRef>
        <a:fillRef idx="0">
          <a:schemeClr val="accent6"/>
        </a:fillRef>
        <a:effectRef idx="0">
          <a:schemeClr val="accent6"/>
        </a:effectRef>
        <a:fontRef idx="minor">
          <a:schemeClr val="tx1"/>
        </a:fontRef>
      </xdr:style>
    </xdr:cxnSp>
    <xdr:clientData/>
  </xdr:twoCellAnchor>
  <xdr:twoCellAnchor>
    <xdr:from>
      <xdr:col>19</xdr:col>
      <xdr:colOff>31750</xdr:colOff>
      <xdr:row>21</xdr:row>
      <xdr:rowOff>12208</xdr:rowOff>
    </xdr:from>
    <xdr:to>
      <xdr:col>19</xdr:col>
      <xdr:colOff>209550</xdr:colOff>
      <xdr:row>23</xdr:row>
      <xdr:rowOff>0</xdr:rowOff>
    </xdr:to>
    <xdr:cxnSp macro="">
      <xdr:nvCxnSpPr>
        <xdr:cNvPr id="124" name="Connector: Curved 123">
          <a:extLst>
            <a:ext uri="{FF2B5EF4-FFF2-40B4-BE49-F238E27FC236}">
              <a16:creationId xmlns:a16="http://schemas.microsoft.com/office/drawing/2014/main" id="{C74ABF5D-77C9-46D4-B116-EEEEB715D21C}"/>
            </a:ext>
          </a:extLst>
        </xdr:cNvPr>
        <xdr:cNvCxnSpPr>
          <a:stCxn id="47" idx="2"/>
        </xdr:cNvCxnSpPr>
      </xdr:nvCxnSpPr>
      <xdr:spPr>
        <a:xfrm rot="5400000">
          <a:off x="6688421" y="4108204"/>
          <a:ext cx="368792" cy="177800"/>
        </a:xfrm>
        <a:prstGeom prst="curvedConnector3">
          <a:avLst>
            <a:gd name="adj1" fmla="val 50000"/>
          </a:avLst>
        </a:prstGeom>
        <a:ln w="38100">
          <a:solidFill>
            <a:srgbClr val="FF0000"/>
          </a:solidFill>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20</xdr:col>
      <xdr:colOff>603251</xdr:colOff>
      <xdr:row>21</xdr:row>
      <xdr:rowOff>9524</xdr:rowOff>
    </xdr:from>
    <xdr:to>
      <xdr:col>21</xdr:col>
      <xdr:colOff>199138</xdr:colOff>
      <xdr:row>22</xdr:row>
      <xdr:rowOff>179919</xdr:rowOff>
    </xdr:to>
    <xdr:cxnSp macro="">
      <xdr:nvCxnSpPr>
        <xdr:cNvPr id="127" name="Connector: Curved 126">
          <a:extLst>
            <a:ext uri="{FF2B5EF4-FFF2-40B4-BE49-F238E27FC236}">
              <a16:creationId xmlns:a16="http://schemas.microsoft.com/office/drawing/2014/main" id="{D0DAE539-93E6-415C-9037-ADF7AC3ADEC4}"/>
            </a:ext>
          </a:extLst>
        </xdr:cNvPr>
        <xdr:cNvCxnSpPr>
          <a:stCxn id="50" idx="2"/>
        </xdr:cNvCxnSpPr>
      </xdr:nvCxnSpPr>
      <xdr:spPr>
        <a:xfrm rot="5400000">
          <a:off x="7893663" y="4085612"/>
          <a:ext cx="360895" cy="209720"/>
        </a:xfrm>
        <a:prstGeom prst="curvedConnector3">
          <a:avLst>
            <a:gd name="adj1" fmla="val 50000"/>
          </a:avLst>
        </a:prstGeom>
        <a:ln w="38100">
          <a:solidFill>
            <a:srgbClr val="92D050"/>
          </a:solidFill>
          <a:tailEnd type="triangle"/>
        </a:ln>
      </xdr:spPr>
      <xdr:style>
        <a:lnRef idx="1">
          <a:schemeClr val="accent6"/>
        </a:lnRef>
        <a:fillRef idx="0">
          <a:schemeClr val="accent6"/>
        </a:fillRef>
        <a:effectRef idx="0">
          <a:schemeClr val="accent6"/>
        </a:effectRef>
        <a:fontRef idx="minor">
          <a:schemeClr val="tx1"/>
        </a:fontRef>
      </xdr:style>
    </xdr:cxnSp>
    <xdr:clientData/>
  </xdr:twoCellAnchor>
  <xdr:twoCellAnchor>
    <xdr:from>
      <xdr:col>22</xdr:col>
      <xdr:colOff>209551</xdr:colOff>
      <xdr:row>21</xdr:row>
      <xdr:rowOff>12207</xdr:rowOff>
    </xdr:from>
    <xdr:to>
      <xdr:col>22</xdr:col>
      <xdr:colOff>571501</xdr:colOff>
      <xdr:row>23</xdr:row>
      <xdr:rowOff>21166</xdr:rowOff>
    </xdr:to>
    <xdr:cxnSp macro="">
      <xdr:nvCxnSpPr>
        <xdr:cNvPr id="130" name="Connector: Curved 129">
          <a:extLst>
            <a:ext uri="{FF2B5EF4-FFF2-40B4-BE49-F238E27FC236}">
              <a16:creationId xmlns:a16="http://schemas.microsoft.com/office/drawing/2014/main" id="{0A944048-84FC-4CB4-9D8E-9B0864AD9FD8}"/>
            </a:ext>
          </a:extLst>
        </xdr:cNvPr>
        <xdr:cNvCxnSpPr>
          <a:stCxn id="49" idx="2"/>
        </xdr:cNvCxnSpPr>
      </xdr:nvCxnSpPr>
      <xdr:spPr>
        <a:xfrm rot="16200000" flipH="1">
          <a:off x="8789213" y="4026712"/>
          <a:ext cx="389959" cy="361950"/>
        </a:xfrm>
        <a:prstGeom prst="curvedConnector3">
          <a:avLst>
            <a:gd name="adj1" fmla="val 50000"/>
          </a:avLst>
        </a:prstGeom>
        <a:ln w="38100">
          <a:solidFill>
            <a:srgbClr val="FF0000"/>
          </a:solidFill>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13</xdr:col>
      <xdr:colOff>209551</xdr:colOff>
      <xdr:row>16</xdr:row>
      <xdr:rowOff>9524</xdr:rowOff>
    </xdr:from>
    <xdr:to>
      <xdr:col>14</xdr:col>
      <xdr:colOff>199138</xdr:colOff>
      <xdr:row>17</xdr:row>
      <xdr:rowOff>188977</xdr:rowOff>
    </xdr:to>
    <xdr:cxnSp macro="">
      <xdr:nvCxnSpPr>
        <xdr:cNvPr id="134" name="Connector: Curved 133">
          <a:extLst>
            <a:ext uri="{FF2B5EF4-FFF2-40B4-BE49-F238E27FC236}">
              <a16:creationId xmlns:a16="http://schemas.microsoft.com/office/drawing/2014/main" id="{0EF0F8C7-57EC-4340-8934-D3E66BCA0176}"/>
            </a:ext>
          </a:extLst>
        </xdr:cNvPr>
        <xdr:cNvCxnSpPr>
          <a:stCxn id="32" idx="2"/>
          <a:endCxn id="43" idx="0"/>
        </xdr:cNvCxnSpPr>
      </xdr:nvCxnSpPr>
      <xdr:spPr>
        <a:xfrm rot="5400000">
          <a:off x="3395451" y="2940791"/>
          <a:ext cx="369953" cy="603420"/>
        </a:xfrm>
        <a:prstGeom prst="curvedConnector3">
          <a:avLst>
            <a:gd name="adj1" fmla="val 50000"/>
          </a:avLst>
        </a:prstGeom>
        <a:ln w="38100">
          <a:solidFill>
            <a:srgbClr val="92D050"/>
          </a:solidFill>
          <a:tailEnd type="triangle"/>
        </a:ln>
      </xdr:spPr>
      <xdr:style>
        <a:lnRef idx="1">
          <a:schemeClr val="accent6"/>
        </a:lnRef>
        <a:fillRef idx="0">
          <a:schemeClr val="accent6"/>
        </a:fillRef>
        <a:effectRef idx="0">
          <a:schemeClr val="accent6"/>
        </a:effectRef>
        <a:fontRef idx="minor">
          <a:schemeClr val="tx1"/>
        </a:fontRef>
      </xdr:style>
    </xdr:cxnSp>
    <xdr:clientData/>
  </xdr:twoCellAnchor>
  <xdr:twoCellAnchor>
    <xdr:from>
      <xdr:col>15</xdr:col>
      <xdr:colOff>529167</xdr:colOff>
      <xdr:row>16</xdr:row>
      <xdr:rowOff>12209</xdr:rowOff>
    </xdr:from>
    <xdr:to>
      <xdr:col>16</xdr:col>
      <xdr:colOff>209550</xdr:colOff>
      <xdr:row>18</xdr:row>
      <xdr:rowOff>21171</xdr:rowOff>
    </xdr:to>
    <xdr:cxnSp macro="">
      <xdr:nvCxnSpPr>
        <xdr:cNvPr id="137" name="Connector: Curved 136">
          <a:extLst>
            <a:ext uri="{FF2B5EF4-FFF2-40B4-BE49-F238E27FC236}">
              <a16:creationId xmlns:a16="http://schemas.microsoft.com/office/drawing/2014/main" id="{81987EE3-B2DD-4742-AF39-9068C6EE088A}"/>
            </a:ext>
          </a:extLst>
        </xdr:cNvPr>
        <xdr:cNvCxnSpPr>
          <a:stCxn id="31" idx="2"/>
        </xdr:cNvCxnSpPr>
      </xdr:nvCxnSpPr>
      <xdr:spPr>
        <a:xfrm rot="5400000">
          <a:off x="4778128" y="3108081"/>
          <a:ext cx="389962" cy="294217"/>
        </a:xfrm>
        <a:prstGeom prst="curvedConnector3">
          <a:avLst>
            <a:gd name="adj1" fmla="val 50000"/>
          </a:avLst>
        </a:prstGeom>
        <a:ln w="38100">
          <a:solidFill>
            <a:srgbClr val="FF0000"/>
          </a:solidFill>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21</xdr:col>
      <xdr:colOff>209550</xdr:colOff>
      <xdr:row>16</xdr:row>
      <xdr:rowOff>12208</xdr:rowOff>
    </xdr:from>
    <xdr:to>
      <xdr:col>21</xdr:col>
      <xdr:colOff>455084</xdr:colOff>
      <xdr:row>18</xdr:row>
      <xdr:rowOff>10586</xdr:rowOff>
    </xdr:to>
    <xdr:cxnSp macro="">
      <xdr:nvCxnSpPr>
        <xdr:cNvPr id="140" name="Connector: Curved 139">
          <a:extLst>
            <a:ext uri="{FF2B5EF4-FFF2-40B4-BE49-F238E27FC236}">
              <a16:creationId xmlns:a16="http://schemas.microsoft.com/office/drawing/2014/main" id="{354921D1-8F93-488B-9E0C-49A2FDB9E4A5}"/>
            </a:ext>
          </a:extLst>
        </xdr:cNvPr>
        <xdr:cNvCxnSpPr>
          <a:stCxn id="37" idx="2"/>
        </xdr:cNvCxnSpPr>
      </xdr:nvCxnSpPr>
      <xdr:spPr>
        <a:xfrm rot="16200000" flipH="1">
          <a:off x="8122461" y="3127130"/>
          <a:ext cx="379378" cy="245534"/>
        </a:xfrm>
        <a:prstGeom prst="curvedConnector3">
          <a:avLst>
            <a:gd name="adj1" fmla="val 50000"/>
          </a:avLst>
        </a:prstGeom>
        <a:ln w="38100">
          <a:solidFill>
            <a:srgbClr val="FF0000"/>
          </a:solidFill>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18</xdr:col>
      <xdr:colOff>497418</xdr:colOff>
      <xdr:row>16</xdr:row>
      <xdr:rowOff>9524</xdr:rowOff>
    </xdr:from>
    <xdr:to>
      <xdr:col>19</xdr:col>
      <xdr:colOff>199138</xdr:colOff>
      <xdr:row>18</xdr:row>
      <xdr:rowOff>31749</xdr:rowOff>
    </xdr:to>
    <xdr:cxnSp macro="">
      <xdr:nvCxnSpPr>
        <xdr:cNvPr id="143" name="Connector: Curved 142">
          <a:extLst>
            <a:ext uri="{FF2B5EF4-FFF2-40B4-BE49-F238E27FC236}">
              <a16:creationId xmlns:a16="http://schemas.microsoft.com/office/drawing/2014/main" id="{C9D7B268-B991-4E4E-A38B-307B42A2E694}"/>
            </a:ext>
          </a:extLst>
        </xdr:cNvPr>
        <xdr:cNvCxnSpPr>
          <a:stCxn id="38" idx="2"/>
        </xdr:cNvCxnSpPr>
      </xdr:nvCxnSpPr>
      <xdr:spPr>
        <a:xfrm rot="5400000">
          <a:off x="6591915" y="3101360"/>
          <a:ext cx="403225" cy="315554"/>
        </a:xfrm>
        <a:prstGeom prst="curvedConnector3">
          <a:avLst>
            <a:gd name="adj1" fmla="val 50000"/>
          </a:avLst>
        </a:prstGeom>
        <a:ln w="38100">
          <a:solidFill>
            <a:srgbClr val="92D050"/>
          </a:solidFill>
          <a:tailEnd type="triangle"/>
        </a:ln>
      </xdr:spPr>
      <xdr:style>
        <a:lnRef idx="1">
          <a:schemeClr val="accent6"/>
        </a:lnRef>
        <a:fillRef idx="0">
          <a:schemeClr val="accent6"/>
        </a:fillRef>
        <a:effectRef idx="0">
          <a:schemeClr val="accent6"/>
        </a:effectRef>
        <a:fontRef idx="minor">
          <a:schemeClr val="tx1"/>
        </a:fontRef>
      </xdr:style>
    </xdr:cxnSp>
    <xdr:clientData/>
  </xdr:twoCellAnchor>
  <xdr:twoCellAnchor>
    <xdr:from>
      <xdr:col>16</xdr:col>
      <xdr:colOff>209551</xdr:colOff>
      <xdr:row>11</xdr:row>
      <xdr:rowOff>9524</xdr:rowOff>
    </xdr:from>
    <xdr:to>
      <xdr:col>17</xdr:col>
      <xdr:colOff>199138</xdr:colOff>
      <xdr:row>12</xdr:row>
      <xdr:rowOff>188977</xdr:rowOff>
    </xdr:to>
    <xdr:cxnSp macro="">
      <xdr:nvCxnSpPr>
        <xdr:cNvPr id="146" name="Connector: Curved 145">
          <a:extLst>
            <a:ext uri="{FF2B5EF4-FFF2-40B4-BE49-F238E27FC236}">
              <a16:creationId xmlns:a16="http://schemas.microsoft.com/office/drawing/2014/main" id="{A81F6075-8E84-4985-A8BA-2EDF93292369}"/>
            </a:ext>
          </a:extLst>
        </xdr:cNvPr>
        <xdr:cNvCxnSpPr>
          <a:stCxn id="10" idx="2"/>
          <a:endCxn id="31" idx="0"/>
        </xdr:cNvCxnSpPr>
      </xdr:nvCxnSpPr>
      <xdr:spPr>
        <a:xfrm rot="5400000">
          <a:off x="5236951" y="1988291"/>
          <a:ext cx="369953" cy="603420"/>
        </a:xfrm>
        <a:prstGeom prst="curvedConnector3">
          <a:avLst>
            <a:gd name="adj1" fmla="val 50000"/>
          </a:avLst>
        </a:prstGeom>
        <a:ln w="38100">
          <a:solidFill>
            <a:srgbClr val="92D050"/>
          </a:solidFill>
          <a:tailEnd type="triangle"/>
        </a:ln>
      </xdr:spPr>
      <xdr:style>
        <a:lnRef idx="1">
          <a:schemeClr val="accent6"/>
        </a:lnRef>
        <a:fillRef idx="0">
          <a:schemeClr val="accent6"/>
        </a:fillRef>
        <a:effectRef idx="0">
          <a:schemeClr val="accent6"/>
        </a:effectRef>
        <a:fontRef idx="minor">
          <a:schemeClr val="tx1"/>
        </a:fontRef>
      </xdr:style>
    </xdr:cxnSp>
    <xdr:clientData/>
  </xdr:twoCellAnchor>
  <xdr:twoCellAnchor>
    <xdr:from>
      <xdr:col>20</xdr:col>
      <xdr:colOff>518583</xdr:colOff>
      <xdr:row>11</xdr:row>
      <xdr:rowOff>12208</xdr:rowOff>
    </xdr:from>
    <xdr:to>
      <xdr:col>21</xdr:col>
      <xdr:colOff>209550</xdr:colOff>
      <xdr:row>13</xdr:row>
      <xdr:rowOff>21170</xdr:rowOff>
    </xdr:to>
    <xdr:cxnSp macro="">
      <xdr:nvCxnSpPr>
        <xdr:cNvPr id="149" name="Connector: Curved 148">
          <a:extLst>
            <a:ext uri="{FF2B5EF4-FFF2-40B4-BE49-F238E27FC236}">
              <a16:creationId xmlns:a16="http://schemas.microsoft.com/office/drawing/2014/main" id="{DD610936-6176-4664-BBC0-D70CAABEEC75}"/>
            </a:ext>
          </a:extLst>
        </xdr:cNvPr>
        <xdr:cNvCxnSpPr>
          <a:stCxn id="9" idx="2"/>
        </xdr:cNvCxnSpPr>
      </xdr:nvCxnSpPr>
      <xdr:spPr>
        <a:xfrm rot="5400000">
          <a:off x="7842002" y="2150289"/>
          <a:ext cx="389962" cy="304800"/>
        </a:xfrm>
        <a:prstGeom prst="curvedConnector3">
          <a:avLst>
            <a:gd name="adj1" fmla="val 50000"/>
          </a:avLst>
        </a:prstGeom>
        <a:ln w="38100">
          <a:solidFill>
            <a:srgbClr val="FF0000"/>
          </a:solidFill>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19</xdr:col>
      <xdr:colOff>317501</xdr:colOff>
      <xdr:row>5</xdr:row>
      <xdr:rowOff>180974</xdr:rowOff>
    </xdr:from>
    <xdr:to>
      <xdr:col>19</xdr:col>
      <xdr:colOff>322963</xdr:colOff>
      <xdr:row>8</xdr:row>
      <xdr:rowOff>10585</xdr:rowOff>
    </xdr:to>
    <xdr:cxnSp macro="">
      <xdr:nvCxnSpPr>
        <xdr:cNvPr id="152" name="Connector: Curved 151">
          <a:extLst>
            <a:ext uri="{FF2B5EF4-FFF2-40B4-BE49-F238E27FC236}">
              <a16:creationId xmlns:a16="http://schemas.microsoft.com/office/drawing/2014/main" id="{A1B320BA-576D-44B7-827F-740AA043138F}"/>
            </a:ext>
          </a:extLst>
        </xdr:cNvPr>
        <xdr:cNvCxnSpPr>
          <a:stCxn id="3" idx="2"/>
        </xdr:cNvCxnSpPr>
      </xdr:nvCxnSpPr>
      <xdr:spPr>
        <a:xfrm rot="5400000">
          <a:off x="6871843" y="1331299"/>
          <a:ext cx="401111" cy="5462"/>
        </a:xfrm>
        <a:prstGeom prst="curvedConnector3">
          <a:avLst>
            <a:gd name="adj1" fmla="val 50000"/>
          </a:avLst>
        </a:prstGeom>
        <a:ln w="38100">
          <a:solidFill>
            <a:srgbClr val="92D050"/>
          </a:solidFill>
          <a:tailEnd type="triangle"/>
        </a:ln>
      </xdr:spPr>
      <xdr:style>
        <a:lnRef idx="1">
          <a:schemeClr val="accent6"/>
        </a:lnRef>
        <a:fillRef idx="0">
          <a:schemeClr val="accent6"/>
        </a:fillRef>
        <a:effectRef idx="0">
          <a:schemeClr val="accent6"/>
        </a:effectRef>
        <a:fontRef idx="minor">
          <a:schemeClr val="tx1"/>
        </a:fontRef>
      </xdr:style>
    </xdr:cxnSp>
    <xdr:clientData/>
  </xdr:twoCellAnchor>
  <xdr:twoCellAnchor>
    <xdr:from>
      <xdr:col>26</xdr:col>
      <xdr:colOff>200026</xdr:colOff>
      <xdr:row>5</xdr:row>
      <xdr:rowOff>183657</xdr:rowOff>
    </xdr:from>
    <xdr:to>
      <xdr:col>26</xdr:col>
      <xdr:colOff>201084</xdr:colOff>
      <xdr:row>8</xdr:row>
      <xdr:rowOff>42332</xdr:rowOff>
    </xdr:to>
    <xdr:cxnSp macro="">
      <xdr:nvCxnSpPr>
        <xdr:cNvPr id="157" name="Connector: Curved 156">
          <a:extLst>
            <a:ext uri="{FF2B5EF4-FFF2-40B4-BE49-F238E27FC236}">
              <a16:creationId xmlns:a16="http://schemas.microsoft.com/office/drawing/2014/main" id="{9B41EB0C-BAFC-4C37-8066-9C8A66BD4219}"/>
            </a:ext>
          </a:extLst>
        </xdr:cNvPr>
        <xdr:cNvCxnSpPr>
          <a:stCxn id="2" idx="2"/>
        </xdr:cNvCxnSpPr>
      </xdr:nvCxnSpPr>
      <xdr:spPr>
        <a:xfrm rot="16200000" flipH="1">
          <a:off x="11034467" y="1350716"/>
          <a:ext cx="430175" cy="1058"/>
        </a:xfrm>
        <a:prstGeom prst="curvedConnector3">
          <a:avLst>
            <a:gd name="adj1" fmla="val 50000"/>
          </a:avLst>
        </a:prstGeom>
        <a:ln w="38100">
          <a:solidFill>
            <a:srgbClr val="FF0000"/>
          </a:solidFill>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24</xdr:col>
      <xdr:colOff>474135</xdr:colOff>
      <xdr:row>21</xdr:row>
      <xdr:rowOff>9525</xdr:rowOff>
    </xdr:from>
    <xdr:to>
      <xdr:col>25</xdr:col>
      <xdr:colOff>199137</xdr:colOff>
      <xdr:row>22</xdr:row>
      <xdr:rowOff>173103</xdr:rowOff>
    </xdr:to>
    <xdr:cxnSp macro="">
      <xdr:nvCxnSpPr>
        <xdr:cNvPr id="160" name="Connector: Curved 159">
          <a:extLst>
            <a:ext uri="{FF2B5EF4-FFF2-40B4-BE49-F238E27FC236}">
              <a16:creationId xmlns:a16="http://schemas.microsoft.com/office/drawing/2014/main" id="{77773E6D-0E68-40DC-87D2-AF8AE167CEEC}"/>
            </a:ext>
          </a:extLst>
        </xdr:cNvPr>
        <xdr:cNvCxnSpPr>
          <a:stCxn id="52" idx="2"/>
        </xdr:cNvCxnSpPr>
      </xdr:nvCxnSpPr>
      <xdr:spPr>
        <a:xfrm rot="5400000">
          <a:off x="10716472" y="4022938"/>
          <a:ext cx="354078" cy="328252"/>
        </a:xfrm>
        <a:prstGeom prst="curvedConnector3">
          <a:avLst>
            <a:gd name="adj1" fmla="val 50000"/>
          </a:avLst>
        </a:prstGeom>
        <a:ln w="38100">
          <a:solidFill>
            <a:srgbClr val="92D050"/>
          </a:solidFill>
          <a:tailEnd type="triangle"/>
        </a:ln>
      </xdr:spPr>
      <xdr:style>
        <a:lnRef idx="1">
          <a:schemeClr val="accent6"/>
        </a:lnRef>
        <a:fillRef idx="0">
          <a:schemeClr val="accent6"/>
        </a:fillRef>
        <a:effectRef idx="0">
          <a:schemeClr val="accent6"/>
        </a:effectRef>
        <a:fontRef idx="minor">
          <a:schemeClr val="tx1"/>
        </a:fontRef>
      </xdr:style>
    </xdr:cxnSp>
    <xdr:clientData/>
  </xdr:twoCellAnchor>
  <xdr:twoCellAnchor>
    <xdr:from>
      <xdr:col>26</xdr:col>
      <xdr:colOff>209549</xdr:colOff>
      <xdr:row>21</xdr:row>
      <xdr:rowOff>12208</xdr:rowOff>
    </xdr:from>
    <xdr:to>
      <xdr:col>26</xdr:col>
      <xdr:colOff>474132</xdr:colOff>
      <xdr:row>22</xdr:row>
      <xdr:rowOff>173104</xdr:rowOff>
    </xdr:to>
    <xdr:cxnSp macro="">
      <xdr:nvCxnSpPr>
        <xdr:cNvPr id="161" name="Connector: Curved 160">
          <a:extLst>
            <a:ext uri="{FF2B5EF4-FFF2-40B4-BE49-F238E27FC236}">
              <a16:creationId xmlns:a16="http://schemas.microsoft.com/office/drawing/2014/main" id="{6E5F2E5B-5387-4A2B-99FE-1EAC097D5FE4}"/>
            </a:ext>
          </a:extLst>
        </xdr:cNvPr>
        <xdr:cNvCxnSpPr>
          <a:stCxn id="51" idx="2"/>
        </xdr:cNvCxnSpPr>
      </xdr:nvCxnSpPr>
      <xdr:spPr>
        <a:xfrm rot="16200000" flipH="1">
          <a:off x="11627893" y="4056114"/>
          <a:ext cx="351396" cy="264583"/>
        </a:xfrm>
        <a:prstGeom prst="curvedConnector3">
          <a:avLst>
            <a:gd name="adj1" fmla="val 50000"/>
          </a:avLst>
        </a:prstGeom>
        <a:ln w="38100">
          <a:solidFill>
            <a:srgbClr val="FF0000"/>
          </a:solidFill>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28</xdr:col>
      <xdr:colOff>199137</xdr:colOff>
      <xdr:row>21</xdr:row>
      <xdr:rowOff>9525</xdr:rowOff>
    </xdr:from>
    <xdr:to>
      <xdr:col>28</xdr:col>
      <xdr:colOff>474135</xdr:colOff>
      <xdr:row>22</xdr:row>
      <xdr:rowOff>173103</xdr:rowOff>
    </xdr:to>
    <xdr:cxnSp macro="">
      <xdr:nvCxnSpPr>
        <xdr:cNvPr id="162" name="Connector: Curved 161">
          <a:extLst>
            <a:ext uri="{FF2B5EF4-FFF2-40B4-BE49-F238E27FC236}">
              <a16:creationId xmlns:a16="http://schemas.microsoft.com/office/drawing/2014/main" id="{8E417ECD-635A-4D71-A904-F1946EFFF7CD}"/>
            </a:ext>
          </a:extLst>
        </xdr:cNvPr>
        <xdr:cNvCxnSpPr>
          <a:stCxn id="54" idx="2"/>
        </xdr:cNvCxnSpPr>
      </xdr:nvCxnSpPr>
      <xdr:spPr>
        <a:xfrm rot="16200000" flipH="1">
          <a:off x="12827847" y="4049565"/>
          <a:ext cx="354078" cy="274998"/>
        </a:xfrm>
        <a:prstGeom prst="curvedConnector3">
          <a:avLst>
            <a:gd name="adj1" fmla="val 50000"/>
          </a:avLst>
        </a:prstGeom>
        <a:ln w="38100">
          <a:solidFill>
            <a:srgbClr val="92D050"/>
          </a:solidFill>
          <a:tailEnd type="triangle"/>
        </a:ln>
      </xdr:spPr>
      <xdr:style>
        <a:lnRef idx="1">
          <a:schemeClr val="accent6"/>
        </a:lnRef>
        <a:fillRef idx="0">
          <a:schemeClr val="accent6"/>
        </a:fillRef>
        <a:effectRef idx="0">
          <a:schemeClr val="accent6"/>
        </a:effectRef>
        <a:fontRef idx="minor">
          <a:schemeClr val="tx1"/>
        </a:fontRef>
      </xdr:style>
    </xdr:cxnSp>
    <xdr:clientData/>
  </xdr:twoCellAnchor>
  <xdr:twoCellAnchor>
    <xdr:from>
      <xdr:col>29</xdr:col>
      <xdr:colOff>209549</xdr:colOff>
      <xdr:row>21</xdr:row>
      <xdr:rowOff>12208</xdr:rowOff>
    </xdr:from>
    <xdr:to>
      <xdr:col>30</xdr:col>
      <xdr:colOff>199136</xdr:colOff>
      <xdr:row>23</xdr:row>
      <xdr:rowOff>9524</xdr:rowOff>
    </xdr:to>
    <xdr:cxnSp macro="">
      <xdr:nvCxnSpPr>
        <xdr:cNvPr id="163" name="Connector: Curved 162">
          <a:extLst>
            <a:ext uri="{FF2B5EF4-FFF2-40B4-BE49-F238E27FC236}">
              <a16:creationId xmlns:a16="http://schemas.microsoft.com/office/drawing/2014/main" id="{3C0AC0C6-254F-4F20-A81D-4FDDE60B354C}"/>
            </a:ext>
          </a:extLst>
        </xdr:cNvPr>
        <xdr:cNvCxnSpPr>
          <a:stCxn id="53" idx="2"/>
          <a:endCxn id="82" idx="0"/>
        </xdr:cNvCxnSpPr>
      </xdr:nvCxnSpPr>
      <xdr:spPr>
        <a:xfrm rot="16200000" flipH="1">
          <a:off x="13588310" y="3905447"/>
          <a:ext cx="378316" cy="592837"/>
        </a:xfrm>
        <a:prstGeom prst="curvedConnector3">
          <a:avLst>
            <a:gd name="adj1" fmla="val 50000"/>
          </a:avLst>
        </a:prstGeom>
        <a:ln w="38100">
          <a:solidFill>
            <a:srgbClr val="FF0000"/>
          </a:solidFill>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31</xdr:col>
      <xdr:colOff>199138</xdr:colOff>
      <xdr:row>21</xdr:row>
      <xdr:rowOff>9524</xdr:rowOff>
    </xdr:from>
    <xdr:to>
      <xdr:col>32</xdr:col>
      <xdr:colOff>199138</xdr:colOff>
      <xdr:row>23</xdr:row>
      <xdr:rowOff>9523</xdr:rowOff>
    </xdr:to>
    <xdr:cxnSp macro="">
      <xdr:nvCxnSpPr>
        <xdr:cNvPr id="169" name="Connector: Curved 168">
          <a:extLst>
            <a:ext uri="{FF2B5EF4-FFF2-40B4-BE49-F238E27FC236}">
              <a16:creationId xmlns:a16="http://schemas.microsoft.com/office/drawing/2014/main" id="{DEF01A07-8894-4CE7-9DF6-8AF7B62275E8}"/>
            </a:ext>
          </a:extLst>
        </xdr:cNvPr>
        <xdr:cNvCxnSpPr>
          <a:stCxn id="56" idx="2"/>
          <a:endCxn id="84" idx="0"/>
        </xdr:cNvCxnSpPr>
      </xdr:nvCxnSpPr>
      <xdr:spPr>
        <a:xfrm rot="16200000" flipH="1">
          <a:off x="14788263" y="3898899"/>
          <a:ext cx="380999" cy="603250"/>
        </a:xfrm>
        <a:prstGeom prst="curvedConnector3">
          <a:avLst>
            <a:gd name="adj1" fmla="val 50000"/>
          </a:avLst>
        </a:prstGeom>
        <a:ln w="38100">
          <a:solidFill>
            <a:srgbClr val="92D050"/>
          </a:solidFill>
          <a:tailEnd type="triangle"/>
        </a:ln>
      </xdr:spPr>
      <xdr:style>
        <a:lnRef idx="1">
          <a:schemeClr val="accent6"/>
        </a:lnRef>
        <a:fillRef idx="0">
          <a:schemeClr val="accent6"/>
        </a:fillRef>
        <a:effectRef idx="0">
          <a:schemeClr val="accent6"/>
        </a:effectRef>
        <a:fontRef idx="minor">
          <a:schemeClr val="tx1"/>
        </a:fontRef>
      </xdr:style>
    </xdr:cxnSp>
    <xdr:clientData/>
  </xdr:twoCellAnchor>
  <xdr:twoCellAnchor>
    <xdr:from>
      <xdr:col>32</xdr:col>
      <xdr:colOff>209549</xdr:colOff>
      <xdr:row>21</xdr:row>
      <xdr:rowOff>12208</xdr:rowOff>
    </xdr:from>
    <xdr:to>
      <xdr:col>34</xdr:col>
      <xdr:colOff>199136</xdr:colOff>
      <xdr:row>23</xdr:row>
      <xdr:rowOff>9524</xdr:rowOff>
    </xdr:to>
    <xdr:cxnSp macro="">
      <xdr:nvCxnSpPr>
        <xdr:cNvPr id="170" name="Connector: Curved 169">
          <a:extLst>
            <a:ext uri="{FF2B5EF4-FFF2-40B4-BE49-F238E27FC236}">
              <a16:creationId xmlns:a16="http://schemas.microsoft.com/office/drawing/2014/main" id="{64CF8A3F-19C2-4B27-A326-031AFAE9CCAB}"/>
            </a:ext>
          </a:extLst>
        </xdr:cNvPr>
        <xdr:cNvCxnSpPr>
          <a:stCxn id="55" idx="2"/>
          <a:endCxn id="86" idx="0"/>
        </xdr:cNvCxnSpPr>
      </xdr:nvCxnSpPr>
      <xdr:spPr>
        <a:xfrm rot="16200000" flipH="1">
          <a:off x="15699685" y="3603822"/>
          <a:ext cx="378316" cy="1196087"/>
        </a:xfrm>
        <a:prstGeom prst="curvedConnector3">
          <a:avLst>
            <a:gd name="adj1" fmla="val 50000"/>
          </a:avLst>
        </a:prstGeom>
        <a:ln w="38100">
          <a:solidFill>
            <a:srgbClr val="FF0000"/>
          </a:solidFill>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34</xdr:col>
      <xdr:colOff>199138</xdr:colOff>
      <xdr:row>21</xdr:row>
      <xdr:rowOff>9524</xdr:rowOff>
    </xdr:from>
    <xdr:to>
      <xdr:col>36</xdr:col>
      <xdr:colOff>199138</xdr:colOff>
      <xdr:row>23</xdr:row>
      <xdr:rowOff>9523</xdr:rowOff>
    </xdr:to>
    <xdr:cxnSp macro="">
      <xdr:nvCxnSpPr>
        <xdr:cNvPr id="171" name="Connector: Curved 170">
          <a:extLst>
            <a:ext uri="{FF2B5EF4-FFF2-40B4-BE49-F238E27FC236}">
              <a16:creationId xmlns:a16="http://schemas.microsoft.com/office/drawing/2014/main" id="{83EE86AD-F842-4123-ABD7-29A5B63AF154}"/>
            </a:ext>
          </a:extLst>
        </xdr:cNvPr>
        <xdr:cNvCxnSpPr>
          <a:stCxn id="58" idx="2"/>
          <a:endCxn id="88" idx="0"/>
        </xdr:cNvCxnSpPr>
      </xdr:nvCxnSpPr>
      <xdr:spPr>
        <a:xfrm rot="16200000" flipH="1">
          <a:off x="16899638" y="3597274"/>
          <a:ext cx="380999" cy="1206500"/>
        </a:xfrm>
        <a:prstGeom prst="curvedConnector3">
          <a:avLst>
            <a:gd name="adj1" fmla="val 50000"/>
          </a:avLst>
        </a:prstGeom>
        <a:ln w="38100">
          <a:solidFill>
            <a:srgbClr val="92D050"/>
          </a:solidFill>
          <a:tailEnd type="triangle"/>
        </a:ln>
      </xdr:spPr>
      <xdr:style>
        <a:lnRef idx="1">
          <a:schemeClr val="accent6"/>
        </a:lnRef>
        <a:fillRef idx="0">
          <a:schemeClr val="accent6"/>
        </a:fillRef>
        <a:effectRef idx="0">
          <a:schemeClr val="accent6"/>
        </a:effectRef>
        <a:fontRef idx="minor">
          <a:schemeClr val="tx1"/>
        </a:fontRef>
      </xdr:style>
    </xdr:cxnSp>
    <xdr:clientData/>
  </xdr:twoCellAnchor>
  <xdr:twoCellAnchor>
    <xdr:from>
      <xdr:col>35</xdr:col>
      <xdr:colOff>209549</xdr:colOff>
      <xdr:row>21</xdr:row>
      <xdr:rowOff>12208</xdr:rowOff>
    </xdr:from>
    <xdr:to>
      <xdr:col>38</xdr:col>
      <xdr:colOff>199136</xdr:colOff>
      <xdr:row>23</xdr:row>
      <xdr:rowOff>9524</xdr:rowOff>
    </xdr:to>
    <xdr:cxnSp macro="">
      <xdr:nvCxnSpPr>
        <xdr:cNvPr id="172" name="Connector: Curved 171">
          <a:extLst>
            <a:ext uri="{FF2B5EF4-FFF2-40B4-BE49-F238E27FC236}">
              <a16:creationId xmlns:a16="http://schemas.microsoft.com/office/drawing/2014/main" id="{29F75914-91D1-49F6-AEC6-C551C6DDA451}"/>
            </a:ext>
          </a:extLst>
        </xdr:cNvPr>
        <xdr:cNvCxnSpPr>
          <a:stCxn id="57" idx="2"/>
          <a:endCxn id="90" idx="0"/>
        </xdr:cNvCxnSpPr>
      </xdr:nvCxnSpPr>
      <xdr:spPr>
        <a:xfrm rot="16200000" flipH="1">
          <a:off x="17811060" y="3302197"/>
          <a:ext cx="378316" cy="1799337"/>
        </a:xfrm>
        <a:prstGeom prst="curvedConnector3">
          <a:avLst>
            <a:gd name="adj1" fmla="val 50000"/>
          </a:avLst>
        </a:prstGeom>
        <a:ln w="38100">
          <a:solidFill>
            <a:srgbClr val="FF0000"/>
          </a:solidFill>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25</xdr:col>
      <xdr:colOff>199137</xdr:colOff>
      <xdr:row>16</xdr:row>
      <xdr:rowOff>9524</xdr:rowOff>
    </xdr:from>
    <xdr:to>
      <xdr:col>25</xdr:col>
      <xdr:colOff>412750</xdr:colOff>
      <xdr:row>17</xdr:row>
      <xdr:rowOff>158749</xdr:rowOff>
    </xdr:to>
    <xdr:cxnSp macro="">
      <xdr:nvCxnSpPr>
        <xdr:cNvPr id="185" name="Connector: Curved 184">
          <a:extLst>
            <a:ext uri="{FF2B5EF4-FFF2-40B4-BE49-F238E27FC236}">
              <a16:creationId xmlns:a16="http://schemas.microsoft.com/office/drawing/2014/main" id="{349AB703-CCB0-473A-8DA1-58C12F5D9A36}"/>
            </a:ext>
          </a:extLst>
        </xdr:cNvPr>
        <xdr:cNvCxnSpPr>
          <a:stCxn id="40" idx="2"/>
        </xdr:cNvCxnSpPr>
      </xdr:nvCxnSpPr>
      <xdr:spPr>
        <a:xfrm rot="16200000" flipH="1">
          <a:off x="10994581" y="3120580"/>
          <a:ext cx="339725" cy="213613"/>
        </a:xfrm>
        <a:prstGeom prst="curvedConnector3">
          <a:avLst>
            <a:gd name="adj1" fmla="val 50000"/>
          </a:avLst>
        </a:prstGeom>
        <a:ln w="38100">
          <a:solidFill>
            <a:srgbClr val="92D050"/>
          </a:solidFill>
          <a:tailEnd type="triangle"/>
        </a:ln>
      </xdr:spPr>
      <xdr:style>
        <a:lnRef idx="1">
          <a:schemeClr val="accent6"/>
        </a:lnRef>
        <a:fillRef idx="0">
          <a:schemeClr val="accent6"/>
        </a:fillRef>
        <a:effectRef idx="0">
          <a:schemeClr val="accent6"/>
        </a:effectRef>
        <a:fontRef idx="minor">
          <a:schemeClr val="tx1"/>
        </a:fontRef>
      </xdr:style>
    </xdr:cxnSp>
    <xdr:clientData/>
  </xdr:twoCellAnchor>
  <xdr:twoCellAnchor>
    <xdr:from>
      <xdr:col>27</xdr:col>
      <xdr:colOff>209549</xdr:colOff>
      <xdr:row>16</xdr:row>
      <xdr:rowOff>12208</xdr:rowOff>
    </xdr:from>
    <xdr:to>
      <xdr:col>28</xdr:col>
      <xdr:colOff>199136</xdr:colOff>
      <xdr:row>18</xdr:row>
      <xdr:rowOff>9524</xdr:rowOff>
    </xdr:to>
    <xdr:cxnSp macro="">
      <xdr:nvCxnSpPr>
        <xdr:cNvPr id="186" name="Connector: Curved 185">
          <a:extLst>
            <a:ext uri="{FF2B5EF4-FFF2-40B4-BE49-F238E27FC236}">
              <a16:creationId xmlns:a16="http://schemas.microsoft.com/office/drawing/2014/main" id="{EFF2759D-ADCE-4CEB-A63B-7CC5DDAC31D2}"/>
            </a:ext>
          </a:extLst>
        </xdr:cNvPr>
        <xdr:cNvCxnSpPr>
          <a:stCxn id="39" idx="2"/>
          <a:endCxn id="54" idx="0"/>
        </xdr:cNvCxnSpPr>
      </xdr:nvCxnSpPr>
      <xdr:spPr>
        <a:xfrm rot="16200000" flipH="1">
          <a:off x="12381810" y="2952947"/>
          <a:ext cx="378316" cy="592837"/>
        </a:xfrm>
        <a:prstGeom prst="curvedConnector3">
          <a:avLst>
            <a:gd name="adj1" fmla="val 50000"/>
          </a:avLst>
        </a:prstGeom>
        <a:ln w="38100">
          <a:solidFill>
            <a:srgbClr val="FF0000"/>
          </a:solidFill>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30</xdr:col>
      <xdr:colOff>199138</xdr:colOff>
      <xdr:row>16</xdr:row>
      <xdr:rowOff>9524</xdr:rowOff>
    </xdr:from>
    <xdr:to>
      <xdr:col>31</xdr:col>
      <xdr:colOff>199138</xdr:colOff>
      <xdr:row>18</xdr:row>
      <xdr:rowOff>9523</xdr:rowOff>
    </xdr:to>
    <xdr:cxnSp macro="">
      <xdr:nvCxnSpPr>
        <xdr:cNvPr id="187" name="Connector: Curved 186">
          <a:extLst>
            <a:ext uri="{FF2B5EF4-FFF2-40B4-BE49-F238E27FC236}">
              <a16:creationId xmlns:a16="http://schemas.microsoft.com/office/drawing/2014/main" id="{CD76CC72-11D5-4D5B-ADF4-2FB7ED737953}"/>
            </a:ext>
          </a:extLst>
        </xdr:cNvPr>
        <xdr:cNvCxnSpPr>
          <a:stCxn id="42" idx="2"/>
          <a:endCxn id="56" idx="0"/>
        </xdr:cNvCxnSpPr>
      </xdr:nvCxnSpPr>
      <xdr:spPr>
        <a:xfrm rot="16200000" flipH="1">
          <a:off x="14185013" y="2946399"/>
          <a:ext cx="380999" cy="603250"/>
        </a:xfrm>
        <a:prstGeom prst="curvedConnector3">
          <a:avLst>
            <a:gd name="adj1" fmla="val 50000"/>
          </a:avLst>
        </a:prstGeom>
        <a:ln w="38100">
          <a:solidFill>
            <a:srgbClr val="92D050"/>
          </a:solidFill>
          <a:tailEnd type="triangle"/>
        </a:ln>
      </xdr:spPr>
      <xdr:style>
        <a:lnRef idx="1">
          <a:schemeClr val="accent6"/>
        </a:lnRef>
        <a:fillRef idx="0">
          <a:schemeClr val="accent6"/>
        </a:fillRef>
        <a:effectRef idx="0">
          <a:schemeClr val="accent6"/>
        </a:effectRef>
        <a:fontRef idx="minor">
          <a:schemeClr val="tx1"/>
        </a:fontRef>
      </xdr:style>
    </xdr:cxnSp>
    <xdr:clientData/>
  </xdr:twoCellAnchor>
  <xdr:twoCellAnchor>
    <xdr:from>
      <xdr:col>32</xdr:col>
      <xdr:colOff>209549</xdr:colOff>
      <xdr:row>16</xdr:row>
      <xdr:rowOff>12208</xdr:rowOff>
    </xdr:from>
    <xdr:to>
      <xdr:col>34</xdr:col>
      <xdr:colOff>199136</xdr:colOff>
      <xdr:row>18</xdr:row>
      <xdr:rowOff>9524</xdr:rowOff>
    </xdr:to>
    <xdr:cxnSp macro="">
      <xdr:nvCxnSpPr>
        <xdr:cNvPr id="188" name="Connector: Curved 187">
          <a:extLst>
            <a:ext uri="{FF2B5EF4-FFF2-40B4-BE49-F238E27FC236}">
              <a16:creationId xmlns:a16="http://schemas.microsoft.com/office/drawing/2014/main" id="{112B6D5F-3247-4C10-BEAE-2F0C4A5EDC52}"/>
            </a:ext>
          </a:extLst>
        </xdr:cNvPr>
        <xdr:cNvCxnSpPr>
          <a:stCxn id="41" idx="2"/>
          <a:endCxn id="58" idx="0"/>
        </xdr:cNvCxnSpPr>
      </xdr:nvCxnSpPr>
      <xdr:spPr>
        <a:xfrm rot="16200000" flipH="1">
          <a:off x="15699685" y="2651322"/>
          <a:ext cx="378316" cy="1196087"/>
        </a:xfrm>
        <a:prstGeom prst="curvedConnector3">
          <a:avLst>
            <a:gd name="adj1" fmla="val 50000"/>
          </a:avLst>
        </a:prstGeom>
        <a:ln w="38100">
          <a:solidFill>
            <a:srgbClr val="FF0000"/>
          </a:solidFill>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25</xdr:col>
      <xdr:colOff>237237</xdr:colOff>
      <xdr:row>11</xdr:row>
      <xdr:rowOff>9524</xdr:rowOff>
    </xdr:from>
    <xdr:to>
      <xdr:col>27</xdr:col>
      <xdr:colOff>209550</xdr:colOff>
      <xdr:row>12</xdr:row>
      <xdr:rowOff>188977</xdr:rowOff>
    </xdr:to>
    <xdr:cxnSp macro="">
      <xdr:nvCxnSpPr>
        <xdr:cNvPr id="197" name="Connector: Curved 196">
          <a:extLst>
            <a:ext uri="{FF2B5EF4-FFF2-40B4-BE49-F238E27FC236}">
              <a16:creationId xmlns:a16="http://schemas.microsoft.com/office/drawing/2014/main" id="{CF9F8529-1CE8-4594-9611-7C6B0B32BCED}"/>
            </a:ext>
          </a:extLst>
        </xdr:cNvPr>
        <xdr:cNvCxnSpPr>
          <a:stCxn id="8" idx="2"/>
          <a:endCxn id="39" idx="0"/>
        </xdr:cNvCxnSpPr>
      </xdr:nvCxnSpPr>
      <xdr:spPr>
        <a:xfrm rot="16200000" flipH="1">
          <a:off x="11500167" y="1700594"/>
          <a:ext cx="369953" cy="1178813"/>
        </a:xfrm>
        <a:prstGeom prst="curvedConnector3">
          <a:avLst>
            <a:gd name="adj1" fmla="val 50000"/>
          </a:avLst>
        </a:prstGeom>
        <a:ln w="38100">
          <a:solidFill>
            <a:srgbClr val="92D050"/>
          </a:solidFill>
          <a:tailEnd type="triangle"/>
        </a:ln>
      </xdr:spPr>
      <xdr:style>
        <a:lnRef idx="1">
          <a:schemeClr val="accent6"/>
        </a:lnRef>
        <a:fillRef idx="0">
          <a:schemeClr val="accent6"/>
        </a:fillRef>
        <a:effectRef idx="0">
          <a:schemeClr val="accent6"/>
        </a:effectRef>
        <a:fontRef idx="minor">
          <a:schemeClr val="tx1"/>
        </a:fontRef>
      </xdr:style>
    </xdr:cxnSp>
    <xdr:clientData/>
  </xdr:twoCellAnchor>
  <xdr:twoCellAnchor>
    <xdr:from>
      <xdr:col>29</xdr:col>
      <xdr:colOff>171450</xdr:colOff>
      <xdr:row>11</xdr:row>
      <xdr:rowOff>12208</xdr:rowOff>
    </xdr:from>
    <xdr:to>
      <xdr:col>32</xdr:col>
      <xdr:colOff>209550</xdr:colOff>
      <xdr:row>12</xdr:row>
      <xdr:rowOff>188978</xdr:rowOff>
    </xdr:to>
    <xdr:cxnSp macro="">
      <xdr:nvCxnSpPr>
        <xdr:cNvPr id="198" name="Connector: Curved 197">
          <a:extLst>
            <a:ext uri="{FF2B5EF4-FFF2-40B4-BE49-F238E27FC236}">
              <a16:creationId xmlns:a16="http://schemas.microsoft.com/office/drawing/2014/main" id="{98631E67-831D-49D7-93A7-42A5E5916090}"/>
            </a:ext>
          </a:extLst>
        </xdr:cNvPr>
        <xdr:cNvCxnSpPr>
          <a:stCxn id="7" idx="2"/>
          <a:endCxn id="41" idx="0"/>
        </xdr:cNvCxnSpPr>
      </xdr:nvCxnSpPr>
      <xdr:spPr>
        <a:xfrm rot="16200000" flipH="1">
          <a:off x="14183240" y="1367418"/>
          <a:ext cx="367270" cy="1847850"/>
        </a:xfrm>
        <a:prstGeom prst="curvedConnector3">
          <a:avLst>
            <a:gd name="adj1" fmla="val 50000"/>
          </a:avLst>
        </a:prstGeom>
        <a:ln w="38100">
          <a:solidFill>
            <a:srgbClr val="FF0000"/>
          </a:solidFill>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8</xdr:col>
      <xdr:colOff>199137</xdr:colOff>
      <xdr:row>26</xdr:row>
      <xdr:rowOff>9524</xdr:rowOff>
    </xdr:from>
    <xdr:to>
      <xdr:col>8</xdr:col>
      <xdr:colOff>201084</xdr:colOff>
      <xdr:row>28</xdr:row>
      <xdr:rowOff>31749</xdr:rowOff>
    </xdr:to>
    <xdr:cxnSp macro="">
      <xdr:nvCxnSpPr>
        <xdr:cNvPr id="206" name="Connector: Curved 205">
          <a:extLst>
            <a:ext uri="{FF2B5EF4-FFF2-40B4-BE49-F238E27FC236}">
              <a16:creationId xmlns:a16="http://schemas.microsoft.com/office/drawing/2014/main" id="{492EE9AA-3676-42FC-B35A-E1C6EC89CA3B}"/>
            </a:ext>
          </a:extLst>
        </xdr:cNvPr>
        <xdr:cNvCxnSpPr>
          <a:stCxn id="60" idx="2"/>
        </xdr:cNvCxnSpPr>
      </xdr:nvCxnSpPr>
      <xdr:spPr>
        <a:xfrm rot="16200000" flipH="1">
          <a:off x="612331" y="5163163"/>
          <a:ext cx="403225" cy="1947"/>
        </a:xfrm>
        <a:prstGeom prst="curvedConnector3">
          <a:avLst>
            <a:gd name="adj1" fmla="val 50000"/>
          </a:avLst>
        </a:prstGeom>
        <a:ln w="38100">
          <a:solidFill>
            <a:srgbClr val="92D050"/>
          </a:solidFill>
          <a:tailEnd type="triangle"/>
        </a:ln>
      </xdr:spPr>
      <xdr:style>
        <a:lnRef idx="1">
          <a:schemeClr val="accent6"/>
        </a:lnRef>
        <a:fillRef idx="0">
          <a:schemeClr val="accent6"/>
        </a:fillRef>
        <a:effectRef idx="0">
          <a:schemeClr val="accent6"/>
        </a:effectRef>
        <a:fontRef idx="minor">
          <a:schemeClr val="tx1"/>
        </a:fontRef>
      </xdr:style>
    </xdr:cxnSp>
    <xdr:clientData/>
  </xdr:twoCellAnchor>
  <xdr:twoCellAnchor>
    <xdr:from>
      <xdr:col>9</xdr:col>
      <xdr:colOff>209549</xdr:colOff>
      <xdr:row>26</xdr:row>
      <xdr:rowOff>12208</xdr:rowOff>
    </xdr:from>
    <xdr:to>
      <xdr:col>9</xdr:col>
      <xdr:colOff>211668</xdr:colOff>
      <xdr:row>28</xdr:row>
      <xdr:rowOff>10586</xdr:rowOff>
    </xdr:to>
    <xdr:cxnSp macro="">
      <xdr:nvCxnSpPr>
        <xdr:cNvPr id="207" name="Connector: Curved 206">
          <a:extLst>
            <a:ext uri="{FF2B5EF4-FFF2-40B4-BE49-F238E27FC236}">
              <a16:creationId xmlns:a16="http://schemas.microsoft.com/office/drawing/2014/main" id="{129B1315-5599-4A2C-8C95-EB8F4BBA14E5}"/>
            </a:ext>
          </a:extLst>
        </xdr:cNvPr>
        <xdr:cNvCxnSpPr>
          <a:stCxn id="59" idx="2"/>
        </xdr:cNvCxnSpPr>
      </xdr:nvCxnSpPr>
      <xdr:spPr>
        <a:xfrm rot="16200000" flipH="1">
          <a:off x="1248587" y="5153837"/>
          <a:ext cx="379378" cy="2119"/>
        </a:xfrm>
        <a:prstGeom prst="curvedConnector3">
          <a:avLst>
            <a:gd name="adj1" fmla="val 50000"/>
          </a:avLst>
        </a:prstGeom>
        <a:ln w="38100">
          <a:solidFill>
            <a:srgbClr val="FF0000"/>
          </a:solidFill>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10</xdr:col>
      <xdr:colOff>213954</xdr:colOff>
      <xdr:row>26</xdr:row>
      <xdr:rowOff>3175</xdr:rowOff>
    </xdr:from>
    <xdr:to>
      <xdr:col>10</xdr:col>
      <xdr:colOff>215901</xdr:colOff>
      <xdr:row>28</xdr:row>
      <xdr:rowOff>25400</xdr:rowOff>
    </xdr:to>
    <xdr:cxnSp macro="">
      <xdr:nvCxnSpPr>
        <xdr:cNvPr id="245" name="Connector: Curved 244">
          <a:extLst>
            <a:ext uri="{FF2B5EF4-FFF2-40B4-BE49-F238E27FC236}">
              <a16:creationId xmlns:a16="http://schemas.microsoft.com/office/drawing/2014/main" id="{4970E353-51F8-45AB-AFF0-09875DE2FA85}"/>
            </a:ext>
          </a:extLst>
        </xdr:cNvPr>
        <xdr:cNvCxnSpPr/>
      </xdr:nvCxnSpPr>
      <xdr:spPr>
        <a:xfrm rot="16200000" flipH="1">
          <a:off x="1854815" y="5156814"/>
          <a:ext cx="403225" cy="1947"/>
        </a:xfrm>
        <a:prstGeom prst="curvedConnector3">
          <a:avLst>
            <a:gd name="adj1" fmla="val 50000"/>
          </a:avLst>
        </a:prstGeom>
        <a:ln w="38100">
          <a:solidFill>
            <a:srgbClr val="92D050"/>
          </a:solidFill>
          <a:tailEnd type="triangle"/>
        </a:ln>
      </xdr:spPr>
      <xdr:style>
        <a:lnRef idx="1">
          <a:schemeClr val="accent6"/>
        </a:lnRef>
        <a:fillRef idx="0">
          <a:schemeClr val="accent6"/>
        </a:fillRef>
        <a:effectRef idx="0">
          <a:schemeClr val="accent6"/>
        </a:effectRef>
        <a:fontRef idx="minor">
          <a:schemeClr val="tx1"/>
        </a:fontRef>
      </xdr:style>
    </xdr:cxnSp>
    <xdr:clientData/>
  </xdr:twoCellAnchor>
  <xdr:twoCellAnchor>
    <xdr:from>
      <xdr:col>11</xdr:col>
      <xdr:colOff>224367</xdr:colOff>
      <xdr:row>26</xdr:row>
      <xdr:rowOff>5859</xdr:rowOff>
    </xdr:from>
    <xdr:to>
      <xdr:col>11</xdr:col>
      <xdr:colOff>226486</xdr:colOff>
      <xdr:row>28</xdr:row>
      <xdr:rowOff>4237</xdr:rowOff>
    </xdr:to>
    <xdr:cxnSp macro="">
      <xdr:nvCxnSpPr>
        <xdr:cNvPr id="246" name="Connector: Curved 245">
          <a:extLst>
            <a:ext uri="{FF2B5EF4-FFF2-40B4-BE49-F238E27FC236}">
              <a16:creationId xmlns:a16="http://schemas.microsoft.com/office/drawing/2014/main" id="{2A60F3F7-D62E-457C-99E0-E1E838F2A32C}"/>
            </a:ext>
          </a:extLst>
        </xdr:cNvPr>
        <xdr:cNvCxnSpPr/>
      </xdr:nvCxnSpPr>
      <xdr:spPr>
        <a:xfrm rot="16200000" flipH="1">
          <a:off x="2491071" y="5147488"/>
          <a:ext cx="379378" cy="2119"/>
        </a:xfrm>
        <a:prstGeom prst="curvedConnector3">
          <a:avLst>
            <a:gd name="adj1" fmla="val 50000"/>
          </a:avLst>
        </a:prstGeom>
        <a:ln w="38100">
          <a:solidFill>
            <a:srgbClr val="FF0000"/>
          </a:solidFill>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12</xdr:col>
      <xdr:colOff>192787</xdr:colOff>
      <xdr:row>26</xdr:row>
      <xdr:rowOff>3175</xdr:rowOff>
    </xdr:from>
    <xdr:to>
      <xdr:col>12</xdr:col>
      <xdr:colOff>194734</xdr:colOff>
      <xdr:row>28</xdr:row>
      <xdr:rowOff>25400</xdr:rowOff>
    </xdr:to>
    <xdr:cxnSp macro="">
      <xdr:nvCxnSpPr>
        <xdr:cNvPr id="247" name="Connector: Curved 246">
          <a:extLst>
            <a:ext uri="{FF2B5EF4-FFF2-40B4-BE49-F238E27FC236}">
              <a16:creationId xmlns:a16="http://schemas.microsoft.com/office/drawing/2014/main" id="{44341601-BC56-493C-BA0C-74B1CB292F62}"/>
            </a:ext>
          </a:extLst>
        </xdr:cNvPr>
        <xdr:cNvCxnSpPr/>
      </xdr:nvCxnSpPr>
      <xdr:spPr>
        <a:xfrm rot="16200000" flipH="1">
          <a:off x="3061315" y="5156814"/>
          <a:ext cx="403225" cy="1947"/>
        </a:xfrm>
        <a:prstGeom prst="curvedConnector3">
          <a:avLst>
            <a:gd name="adj1" fmla="val 50000"/>
          </a:avLst>
        </a:prstGeom>
        <a:ln w="38100">
          <a:solidFill>
            <a:srgbClr val="92D050"/>
          </a:solidFill>
          <a:tailEnd type="triangle"/>
        </a:ln>
      </xdr:spPr>
      <xdr:style>
        <a:lnRef idx="1">
          <a:schemeClr val="accent6"/>
        </a:lnRef>
        <a:fillRef idx="0">
          <a:schemeClr val="accent6"/>
        </a:fillRef>
        <a:effectRef idx="0">
          <a:schemeClr val="accent6"/>
        </a:effectRef>
        <a:fontRef idx="minor">
          <a:schemeClr val="tx1"/>
        </a:fontRef>
      </xdr:style>
    </xdr:cxnSp>
    <xdr:clientData/>
  </xdr:twoCellAnchor>
  <xdr:twoCellAnchor>
    <xdr:from>
      <xdr:col>13</xdr:col>
      <xdr:colOff>203200</xdr:colOff>
      <xdr:row>26</xdr:row>
      <xdr:rowOff>5859</xdr:rowOff>
    </xdr:from>
    <xdr:to>
      <xdr:col>13</xdr:col>
      <xdr:colOff>205319</xdr:colOff>
      <xdr:row>28</xdr:row>
      <xdr:rowOff>4237</xdr:rowOff>
    </xdr:to>
    <xdr:cxnSp macro="">
      <xdr:nvCxnSpPr>
        <xdr:cNvPr id="248" name="Connector: Curved 247">
          <a:extLst>
            <a:ext uri="{FF2B5EF4-FFF2-40B4-BE49-F238E27FC236}">
              <a16:creationId xmlns:a16="http://schemas.microsoft.com/office/drawing/2014/main" id="{F61CF7E4-11A2-4722-841C-F7BE63B2069F}"/>
            </a:ext>
          </a:extLst>
        </xdr:cNvPr>
        <xdr:cNvCxnSpPr/>
      </xdr:nvCxnSpPr>
      <xdr:spPr>
        <a:xfrm rot="16200000" flipH="1">
          <a:off x="3697571" y="5147488"/>
          <a:ext cx="379378" cy="2119"/>
        </a:xfrm>
        <a:prstGeom prst="curvedConnector3">
          <a:avLst>
            <a:gd name="adj1" fmla="val 50000"/>
          </a:avLst>
        </a:prstGeom>
        <a:ln w="38100">
          <a:solidFill>
            <a:srgbClr val="FF0000"/>
          </a:solidFill>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14</xdr:col>
      <xdr:colOff>207605</xdr:colOff>
      <xdr:row>25</xdr:row>
      <xdr:rowOff>187326</xdr:rowOff>
    </xdr:from>
    <xdr:to>
      <xdr:col>14</xdr:col>
      <xdr:colOff>209552</xdr:colOff>
      <xdr:row>28</xdr:row>
      <xdr:rowOff>19051</xdr:rowOff>
    </xdr:to>
    <xdr:cxnSp macro="">
      <xdr:nvCxnSpPr>
        <xdr:cNvPr id="249" name="Connector: Curved 248">
          <a:extLst>
            <a:ext uri="{FF2B5EF4-FFF2-40B4-BE49-F238E27FC236}">
              <a16:creationId xmlns:a16="http://schemas.microsoft.com/office/drawing/2014/main" id="{95989ECC-CA2A-499E-BE6E-7C4A5931FA55}"/>
            </a:ext>
          </a:extLst>
        </xdr:cNvPr>
        <xdr:cNvCxnSpPr/>
      </xdr:nvCxnSpPr>
      <xdr:spPr>
        <a:xfrm rot="16200000" flipH="1">
          <a:off x="4303799" y="5150465"/>
          <a:ext cx="403225" cy="1947"/>
        </a:xfrm>
        <a:prstGeom prst="curvedConnector3">
          <a:avLst>
            <a:gd name="adj1" fmla="val 50000"/>
          </a:avLst>
        </a:prstGeom>
        <a:ln w="38100">
          <a:solidFill>
            <a:srgbClr val="92D050"/>
          </a:solidFill>
          <a:tailEnd type="triangle"/>
        </a:ln>
      </xdr:spPr>
      <xdr:style>
        <a:lnRef idx="1">
          <a:schemeClr val="accent6"/>
        </a:lnRef>
        <a:fillRef idx="0">
          <a:schemeClr val="accent6"/>
        </a:fillRef>
        <a:effectRef idx="0">
          <a:schemeClr val="accent6"/>
        </a:effectRef>
        <a:fontRef idx="minor">
          <a:schemeClr val="tx1"/>
        </a:fontRef>
      </xdr:style>
    </xdr:cxnSp>
    <xdr:clientData/>
  </xdr:twoCellAnchor>
  <xdr:twoCellAnchor>
    <xdr:from>
      <xdr:col>15</xdr:col>
      <xdr:colOff>218017</xdr:colOff>
      <xdr:row>25</xdr:row>
      <xdr:rowOff>190010</xdr:rowOff>
    </xdr:from>
    <xdr:to>
      <xdr:col>15</xdr:col>
      <xdr:colOff>220136</xdr:colOff>
      <xdr:row>27</xdr:row>
      <xdr:rowOff>188388</xdr:rowOff>
    </xdr:to>
    <xdr:cxnSp macro="">
      <xdr:nvCxnSpPr>
        <xdr:cNvPr id="250" name="Connector: Curved 249">
          <a:extLst>
            <a:ext uri="{FF2B5EF4-FFF2-40B4-BE49-F238E27FC236}">
              <a16:creationId xmlns:a16="http://schemas.microsoft.com/office/drawing/2014/main" id="{3F544EED-FD67-4050-9886-DFC9D546B751}"/>
            </a:ext>
          </a:extLst>
        </xdr:cNvPr>
        <xdr:cNvCxnSpPr/>
      </xdr:nvCxnSpPr>
      <xdr:spPr>
        <a:xfrm rot="16200000" flipH="1">
          <a:off x="4940055" y="5141139"/>
          <a:ext cx="379378" cy="2119"/>
        </a:xfrm>
        <a:prstGeom prst="curvedConnector3">
          <a:avLst>
            <a:gd name="adj1" fmla="val 50000"/>
          </a:avLst>
        </a:prstGeom>
        <a:ln w="38100">
          <a:solidFill>
            <a:srgbClr val="FF0000"/>
          </a:solidFill>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16</xdr:col>
      <xdr:colOff>192787</xdr:colOff>
      <xdr:row>26</xdr:row>
      <xdr:rowOff>24341</xdr:rowOff>
    </xdr:from>
    <xdr:to>
      <xdr:col>16</xdr:col>
      <xdr:colOff>194734</xdr:colOff>
      <xdr:row>28</xdr:row>
      <xdr:rowOff>46566</xdr:rowOff>
    </xdr:to>
    <xdr:cxnSp macro="">
      <xdr:nvCxnSpPr>
        <xdr:cNvPr id="251" name="Connector: Curved 250">
          <a:extLst>
            <a:ext uri="{FF2B5EF4-FFF2-40B4-BE49-F238E27FC236}">
              <a16:creationId xmlns:a16="http://schemas.microsoft.com/office/drawing/2014/main" id="{07AE4D49-80D3-47C7-84E8-D2ABC274994F}"/>
            </a:ext>
          </a:extLst>
        </xdr:cNvPr>
        <xdr:cNvCxnSpPr/>
      </xdr:nvCxnSpPr>
      <xdr:spPr>
        <a:xfrm rot="16200000" flipH="1">
          <a:off x="5516648" y="5177980"/>
          <a:ext cx="403225" cy="1947"/>
        </a:xfrm>
        <a:prstGeom prst="curvedConnector3">
          <a:avLst>
            <a:gd name="adj1" fmla="val 50000"/>
          </a:avLst>
        </a:prstGeom>
        <a:ln w="38100">
          <a:solidFill>
            <a:srgbClr val="92D050"/>
          </a:solidFill>
          <a:tailEnd type="triangle"/>
        </a:ln>
      </xdr:spPr>
      <xdr:style>
        <a:lnRef idx="1">
          <a:schemeClr val="accent6"/>
        </a:lnRef>
        <a:fillRef idx="0">
          <a:schemeClr val="accent6"/>
        </a:fillRef>
        <a:effectRef idx="0">
          <a:schemeClr val="accent6"/>
        </a:effectRef>
        <a:fontRef idx="minor">
          <a:schemeClr val="tx1"/>
        </a:fontRef>
      </xdr:style>
    </xdr:cxnSp>
    <xdr:clientData/>
  </xdr:twoCellAnchor>
  <xdr:twoCellAnchor>
    <xdr:from>
      <xdr:col>17</xdr:col>
      <xdr:colOff>203200</xdr:colOff>
      <xdr:row>26</xdr:row>
      <xdr:rowOff>27025</xdr:rowOff>
    </xdr:from>
    <xdr:to>
      <xdr:col>17</xdr:col>
      <xdr:colOff>205319</xdr:colOff>
      <xdr:row>28</xdr:row>
      <xdr:rowOff>25403</xdr:rowOff>
    </xdr:to>
    <xdr:cxnSp macro="">
      <xdr:nvCxnSpPr>
        <xdr:cNvPr id="252" name="Connector: Curved 251">
          <a:extLst>
            <a:ext uri="{FF2B5EF4-FFF2-40B4-BE49-F238E27FC236}">
              <a16:creationId xmlns:a16="http://schemas.microsoft.com/office/drawing/2014/main" id="{32D573EA-79FD-411D-913A-F439A71D9984}"/>
            </a:ext>
          </a:extLst>
        </xdr:cNvPr>
        <xdr:cNvCxnSpPr/>
      </xdr:nvCxnSpPr>
      <xdr:spPr>
        <a:xfrm rot="16200000" flipH="1">
          <a:off x="6152904" y="5168654"/>
          <a:ext cx="379378" cy="2119"/>
        </a:xfrm>
        <a:prstGeom prst="curvedConnector3">
          <a:avLst>
            <a:gd name="adj1" fmla="val 50000"/>
          </a:avLst>
        </a:prstGeom>
        <a:ln w="38100">
          <a:solidFill>
            <a:srgbClr val="FF0000"/>
          </a:solidFill>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18</xdr:col>
      <xdr:colOff>207604</xdr:colOff>
      <xdr:row>26</xdr:row>
      <xdr:rowOff>17992</xdr:rowOff>
    </xdr:from>
    <xdr:to>
      <xdr:col>18</xdr:col>
      <xdr:colOff>209551</xdr:colOff>
      <xdr:row>28</xdr:row>
      <xdr:rowOff>40217</xdr:rowOff>
    </xdr:to>
    <xdr:cxnSp macro="">
      <xdr:nvCxnSpPr>
        <xdr:cNvPr id="253" name="Connector: Curved 252">
          <a:extLst>
            <a:ext uri="{FF2B5EF4-FFF2-40B4-BE49-F238E27FC236}">
              <a16:creationId xmlns:a16="http://schemas.microsoft.com/office/drawing/2014/main" id="{AE7D5698-A36D-48CA-AF8E-9A217F8A6006}"/>
            </a:ext>
          </a:extLst>
        </xdr:cNvPr>
        <xdr:cNvCxnSpPr/>
      </xdr:nvCxnSpPr>
      <xdr:spPr>
        <a:xfrm rot="16200000" flipH="1">
          <a:off x="6759132" y="5171631"/>
          <a:ext cx="403225" cy="1947"/>
        </a:xfrm>
        <a:prstGeom prst="curvedConnector3">
          <a:avLst>
            <a:gd name="adj1" fmla="val 50000"/>
          </a:avLst>
        </a:prstGeom>
        <a:ln w="38100">
          <a:solidFill>
            <a:srgbClr val="92D050"/>
          </a:solidFill>
          <a:tailEnd type="triangle"/>
        </a:ln>
      </xdr:spPr>
      <xdr:style>
        <a:lnRef idx="1">
          <a:schemeClr val="accent6"/>
        </a:lnRef>
        <a:fillRef idx="0">
          <a:schemeClr val="accent6"/>
        </a:fillRef>
        <a:effectRef idx="0">
          <a:schemeClr val="accent6"/>
        </a:effectRef>
        <a:fontRef idx="minor">
          <a:schemeClr val="tx1"/>
        </a:fontRef>
      </xdr:style>
    </xdr:cxnSp>
    <xdr:clientData/>
  </xdr:twoCellAnchor>
  <xdr:twoCellAnchor>
    <xdr:from>
      <xdr:col>19</xdr:col>
      <xdr:colOff>218017</xdr:colOff>
      <xdr:row>26</xdr:row>
      <xdr:rowOff>20676</xdr:rowOff>
    </xdr:from>
    <xdr:to>
      <xdr:col>19</xdr:col>
      <xdr:colOff>220136</xdr:colOff>
      <xdr:row>28</xdr:row>
      <xdr:rowOff>19054</xdr:rowOff>
    </xdr:to>
    <xdr:cxnSp macro="">
      <xdr:nvCxnSpPr>
        <xdr:cNvPr id="254" name="Connector: Curved 253">
          <a:extLst>
            <a:ext uri="{FF2B5EF4-FFF2-40B4-BE49-F238E27FC236}">
              <a16:creationId xmlns:a16="http://schemas.microsoft.com/office/drawing/2014/main" id="{33910DB1-3125-4C79-88F0-DC65AD3DFE95}"/>
            </a:ext>
          </a:extLst>
        </xdr:cNvPr>
        <xdr:cNvCxnSpPr/>
      </xdr:nvCxnSpPr>
      <xdr:spPr>
        <a:xfrm rot="16200000" flipH="1">
          <a:off x="7395388" y="5162305"/>
          <a:ext cx="379378" cy="2119"/>
        </a:xfrm>
        <a:prstGeom prst="curvedConnector3">
          <a:avLst>
            <a:gd name="adj1" fmla="val 50000"/>
          </a:avLst>
        </a:prstGeom>
        <a:ln w="38100">
          <a:solidFill>
            <a:srgbClr val="FF0000"/>
          </a:solidFill>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20</xdr:col>
      <xdr:colOff>186438</xdr:colOff>
      <xdr:row>26</xdr:row>
      <xdr:rowOff>17992</xdr:rowOff>
    </xdr:from>
    <xdr:to>
      <xdr:col>20</xdr:col>
      <xdr:colOff>188385</xdr:colOff>
      <xdr:row>28</xdr:row>
      <xdr:rowOff>40217</xdr:rowOff>
    </xdr:to>
    <xdr:cxnSp macro="">
      <xdr:nvCxnSpPr>
        <xdr:cNvPr id="255" name="Connector: Curved 254">
          <a:extLst>
            <a:ext uri="{FF2B5EF4-FFF2-40B4-BE49-F238E27FC236}">
              <a16:creationId xmlns:a16="http://schemas.microsoft.com/office/drawing/2014/main" id="{0669F017-378A-48BD-8828-40E72682D2BB}"/>
            </a:ext>
          </a:extLst>
        </xdr:cNvPr>
        <xdr:cNvCxnSpPr/>
      </xdr:nvCxnSpPr>
      <xdr:spPr>
        <a:xfrm rot="16200000" flipH="1">
          <a:off x="7965632" y="5171631"/>
          <a:ext cx="403225" cy="1947"/>
        </a:xfrm>
        <a:prstGeom prst="curvedConnector3">
          <a:avLst>
            <a:gd name="adj1" fmla="val 50000"/>
          </a:avLst>
        </a:prstGeom>
        <a:ln w="38100">
          <a:solidFill>
            <a:srgbClr val="92D050"/>
          </a:solidFill>
          <a:tailEnd type="triangle"/>
        </a:ln>
      </xdr:spPr>
      <xdr:style>
        <a:lnRef idx="1">
          <a:schemeClr val="accent6"/>
        </a:lnRef>
        <a:fillRef idx="0">
          <a:schemeClr val="accent6"/>
        </a:fillRef>
        <a:effectRef idx="0">
          <a:schemeClr val="accent6"/>
        </a:effectRef>
        <a:fontRef idx="minor">
          <a:schemeClr val="tx1"/>
        </a:fontRef>
      </xdr:style>
    </xdr:cxnSp>
    <xdr:clientData/>
  </xdr:twoCellAnchor>
  <xdr:twoCellAnchor>
    <xdr:from>
      <xdr:col>21</xdr:col>
      <xdr:colOff>196850</xdr:colOff>
      <xdr:row>26</xdr:row>
      <xdr:rowOff>20676</xdr:rowOff>
    </xdr:from>
    <xdr:to>
      <xdr:col>21</xdr:col>
      <xdr:colOff>198969</xdr:colOff>
      <xdr:row>28</xdr:row>
      <xdr:rowOff>19054</xdr:rowOff>
    </xdr:to>
    <xdr:cxnSp macro="">
      <xdr:nvCxnSpPr>
        <xdr:cNvPr id="256" name="Connector: Curved 255">
          <a:extLst>
            <a:ext uri="{FF2B5EF4-FFF2-40B4-BE49-F238E27FC236}">
              <a16:creationId xmlns:a16="http://schemas.microsoft.com/office/drawing/2014/main" id="{3AAF4A5E-0B3D-4757-9268-DA9255CE1E52}"/>
            </a:ext>
          </a:extLst>
        </xdr:cNvPr>
        <xdr:cNvCxnSpPr/>
      </xdr:nvCxnSpPr>
      <xdr:spPr>
        <a:xfrm rot="16200000" flipH="1">
          <a:off x="8601888" y="5162305"/>
          <a:ext cx="379378" cy="2119"/>
        </a:xfrm>
        <a:prstGeom prst="curvedConnector3">
          <a:avLst>
            <a:gd name="adj1" fmla="val 50000"/>
          </a:avLst>
        </a:prstGeom>
        <a:ln w="38100">
          <a:solidFill>
            <a:srgbClr val="FF0000"/>
          </a:solidFill>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22</xdr:col>
      <xdr:colOff>201255</xdr:colOff>
      <xdr:row>26</xdr:row>
      <xdr:rowOff>11643</xdr:rowOff>
    </xdr:from>
    <xdr:to>
      <xdr:col>22</xdr:col>
      <xdr:colOff>203202</xdr:colOff>
      <xdr:row>28</xdr:row>
      <xdr:rowOff>33868</xdr:rowOff>
    </xdr:to>
    <xdr:cxnSp macro="">
      <xdr:nvCxnSpPr>
        <xdr:cNvPr id="257" name="Connector: Curved 256">
          <a:extLst>
            <a:ext uri="{FF2B5EF4-FFF2-40B4-BE49-F238E27FC236}">
              <a16:creationId xmlns:a16="http://schemas.microsoft.com/office/drawing/2014/main" id="{9A323BAE-F7DE-4309-BD6F-8EFE76085E19}"/>
            </a:ext>
          </a:extLst>
        </xdr:cNvPr>
        <xdr:cNvCxnSpPr/>
      </xdr:nvCxnSpPr>
      <xdr:spPr>
        <a:xfrm rot="16200000" flipH="1">
          <a:off x="9208116" y="5165282"/>
          <a:ext cx="403225" cy="1947"/>
        </a:xfrm>
        <a:prstGeom prst="curvedConnector3">
          <a:avLst>
            <a:gd name="adj1" fmla="val 50000"/>
          </a:avLst>
        </a:prstGeom>
        <a:ln w="38100">
          <a:solidFill>
            <a:srgbClr val="92D050"/>
          </a:solidFill>
          <a:tailEnd type="triangle"/>
        </a:ln>
      </xdr:spPr>
      <xdr:style>
        <a:lnRef idx="1">
          <a:schemeClr val="accent6"/>
        </a:lnRef>
        <a:fillRef idx="0">
          <a:schemeClr val="accent6"/>
        </a:fillRef>
        <a:effectRef idx="0">
          <a:schemeClr val="accent6"/>
        </a:effectRef>
        <a:fontRef idx="minor">
          <a:schemeClr val="tx1"/>
        </a:fontRef>
      </xdr:style>
    </xdr:cxnSp>
    <xdr:clientData/>
  </xdr:twoCellAnchor>
  <xdr:twoCellAnchor>
    <xdr:from>
      <xdr:col>23</xdr:col>
      <xdr:colOff>211668</xdr:colOff>
      <xdr:row>26</xdr:row>
      <xdr:rowOff>14327</xdr:rowOff>
    </xdr:from>
    <xdr:to>
      <xdr:col>23</xdr:col>
      <xdr:colOff>213787</xdr:colOff>
      <xdr:row>28</xdr:row>
      <xdr:rowOff>12705</xdr:rowOff>
    </xdr:to>
    <xdr:cxnSp macro="">
      <xdr:nvCxnSpPr>
        <xdr:cNvPr id="258" name="Connector: Curved 257">
          <a:extLst>
            <a:ext uri="{FF2B5EF4-FFF2-40B4-BE49-F238E27FC236}">
              <a16:creationId xmlns:a16="http://schemas.microsoft.com/office/drawing/2014/main" id="{06B20DFE-E61A-4E32-8477-C20F1F2A53DF}"/>
            </a:ext>
          </a:extLst>
        </xdr:cNvPr>
        <xdr:cNvCxnSpPr/>
      </xdr:nvCxnSpPr>
      <xdr:spPr>
        <a:xfrm rot="16200000" flipH="1">
          <a:off x="9844372" y="5155956"/>
          <a:ext cx="379378" cy="2119"/>
        </a:xfrm>
        <a:prstGeom prst="curvedConnector3">
          <a:avLst>
            <a:gd name="adj1" fmla="val 50000"/>
          </a:avLst>
        </a:prstGeom>
        <a:ln w="38100">
          <a:solidFill>
            <a:srgbClr val="FF0000"/>
          </a:solidFill>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24</xdr:col>
      <xdr:colOff>207604</xdr:colOff>
      <xdr:row>26</xdr:row>
      <xdr:rowOff>7408</xdr:rowOff>
    </xdr:from>
    <xdr:to>
      <xdr:col>24</xdr:col>
      <xdr:colOff>209551</xdr:colOff>
      <xdr:row>28</xdr:row>
      <xdr:rowOff>29633</xdr:rowOff>
    </xdr:to>
    <xdr:cxnSp macro="">
      <xdr:nvCxnSpPr>
        <xdr:cNvPr id="259" name="Connector: Curved 258">
          <a:extLst>
            <a:ext uri="{FF2B5EF4-FFF2-40B4-BE49-F238E27FC236}">
              <a16:creationId xmlns:a16="http://schemas.microsoft.com/office/drawing/2014/main" id="{4F7BE27E-895B-45F1-9711-B5C59F8752BF}"/>
            </a:ext>
          </a:extLst>
        </xdr:cNvPr>
        <xdr:cNvCxnSpPr/>
      </xdr:nvCxnSpPr>
      <xdr:spPr>
        <a:xfrm rot="16200000" flipH="1">
          <a:off x="10442132" y="5161047"/>
          <a:ext cx="403225" cy="1947"/>
        </a:xfrm>
        <a:prstGeom prst="curvedConnector3">
          <a:avLst>
            <a:gd name="adj1" fmla="val 50000"/>
          </a:avLst>
        </a:prstGeom>
        <a:ln w="38100">
          <a:solidFill>
            <a:srgbClr val="92D050"/>
          </a:solidFill>
          <a:tailEnd type="triangle"/>
        </a:ln>
      </xdr:spPr>
      <xdr:style>
        <a:lnRef idx="1">
          <a:schemeClr val="accent6"/>
        </a:lnRef>
        <a:fillRef idx="0">
          <a:schemeClr val="accent6"/>
        </a:fillRef>
        <a:effectRef idx="0">
          <a:schemeClr val="accent6"/>
        </a:effectRef>
        <a:fontRef idx="minor">
          <a:schemeClr val="tx1"/>
        </a:fontRef>
      </xdr:style>
    </xdr:cxnSp>
    <xdr:clientData/>
  </xdr:twoCellAnchor>
  <xdr:twoCellAnchor>
    <xdr:from>
      <xdr:col>25</xdr:col>
      <xdr:colOff>218017</xdr:colOff>
      <xdr:row>26</xdr:row>
      <xdr:rowOff>10092</xdr:rowOff>
    </xdr:from>
    <xdr:to>
      <xdr:col>25</xdr:col>
      <xdr:colOff>220136</xdr:colOff>
      <xdr:row>28</xdr:row>
      <xdr:rowOff>8470</xdr:rowOff>
    </xdr:to>
    <xdr:cxnSp macro="">
      <xdr:nvCxnSpPr>
        <xdr:cNvPr id="260" name="Connector: Curved 259">
          <a:extLst>
            <a:ext uri="{FF2B5EF4-FFF2-40B4-BE49-F238E27FC236}">
              <a16:creationId xmlns:a16="http://schemas.microsoft.com/office/drawing/2014/main" id="{772B7D07-DFD8-4C3F-BB31-633E99CF7696}"/>
            </a:ext>
          </a:extLst>
        </xdr:cNvPr>
        <xdr:cNvCxnSpPr/>
      </xdr:nvCxnSpPr>
      <xdr:spPr>
        <a:xfrm rot="16200000" flipH="1">
          <a:off x="11078388" y="5151721"/>
          <a:ext cx="379378" cy="2119"/>
        </a:xfrm>
        <a:prstGeom prst="curvedConnector3">
          <a:avLst>
            <a:gd name="adj1" fmla="val 50000"/>
          </a:avLst>
        </a:prstGeom>
        <a:ln w="38100">
          <a:solidFill>
            <a:srgbClr val="FF0000"/>
          </a:solidFill>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26</xdr:col>
      <xdr:colOff>222422</xdr:colOff>
      <xdr:row>26</xdr:row>
      <xdr:rowOff>1059</xdr:rowOff>
    </xdr:from>
    <xdr:to>
      <xdr:col>26</xdr:col>
      <xdr:colOff>224369</xdr:colOff>
      <xdr:row>28</xdr:row>
      <xdr:rowOff>23284</xdr:rowOff>
    </xdr:to>
    <xdr:cxnSp macro="">
      <xdr:nvCxnSpPr>
        <xdr:cNvPr id="261" name="Connector: Curved 260">
          <a:extLst>
            <a:ext uri="{FF2B5EF4-FFF2-40B4-BE49-F238E27FC236}">
              <a16:creationId xmlns:a16="http://schemas.microsoft.com/office/drawing/2014/main" id="{DCF2449E-4DAA-45D2-854C-ACF4D0B3DCE6}"/>
            </a:ext>
          </a:extLst>
        </xdr:cNvPr>
        <xdr:cNvCxnSpPr/>
      </xdr:nvCxnSpPr>
      <xdr:spPr>
        <a:xfrm rot="16200000" flipH="1">
          <a:off x="11684616" y="5154698"/>
          <a:ext cx="403225" cy="1947"/>
        </a:xfrm>
        <a:prstGeom prst="curvedConnector3">
          <a:avLst>
            <a:gd name="adj1" fmla="val 50000"/>
          </a:avLst>
        </a:prstGeom>
        <a:ln w="38100">
          <a:solidFill>
            <a:srgbClr val="92D050"/>
          </a:solidFill>
          <a:tailEnd type="triangle"/>
        </a:ln>
      </xdr:spPr>
      <xdr:style>
        <a:lnRef idx="1">
          <a:schemeClr val="accent6"/>
        </a:lnRef>
        <a:fillRef idx="0">
          <a:schemeClr val="accent6"/>
        </a:fillRef>
        <a:effectRef idx="0">
          <a:schemeClr val="accent6"/>
        </a:effectRef>
        <a:fontRef idx="minor">
          <a:schemeClr val="tx1"/>
        </a:fontRef>
      </xdr:style>
    </xdr:cxnSp>
    <xdr:clientData/>
  </xdr:twoCellAnchor>
  <xdr:twoCellAnchor>
    <xdr:from>
      <xdr:col>27</xdr:col>
      <xdr:colOff>232834</xdr:colOff>
      <xdr:row>26</xdr:row>
      <xdr:rowOff>3743</xdr:rowOff>
    </xdr:from>
    <xdr:to>
      <xdr:col>27</xdr:col>
      <xdr:colOff>234953</xdr:colOff>
      <xdr:row>28</xdr:row>
      <xdr:rowOff>2121</xdr:rowOff>
    </xdr:to>
    <xdr:cxnSp macro="">
      <xdr:nvCxnSpPr>
        <xdr:cNvPr id="262" name="Connector: Curved 261">
          <a:extLst>
            <a:ext uri="{FF2B5EF4-FFF2-40B4-BE49-F238E27FC236}">
              <a16:creationId xmlns:a16="http://schemas.microsoft.com/office/drawing/2014/main" id="{AA31C497-7FDC-425D-B9B8-22F0DEE119BD}"/>
            </a:ext>
          </a:extLst>
        </xdr:cNvPr>
        <xdr:cNvCxnSpPr/>
      </xdr:nvCxnSpPr>
      <xdr:spPr>
        <a:xfrm rot="16200000" flipH="1">
          <a:off x="12320872" y="5145372"/>
          <a:ext cx="379378" cy="2119"/>
        </a:xfrm>
        <a:prstGeom prst="curvedConnector3">
          <a:avLst>
            <a:gd name="adj1" fmla="val 50000"/>
          </a:avLst>
        </a:prstGeom>
        <a:ln w="38100">
          <a:solidFill>
            <a:srgbClr val="FF0000"/>
          </a:solidFill>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28</xdr:col>
      <xdr:colOff>201255</xdr:colOff>
      <xdr:row>26</xdr:row>
      <xdr:rowOff>1059</xdr:rowOff>
    </xdr:from>
    <xdr:to>
      <xdr:col>28</xdr:col>
      <xdr:colOff>203202</xdr:colOff>
      <xdr:row>28</xdr:row>
      <xdr:rowOff>23284</xdr:rowOff>
    </xdr:to>
    <xdr:cxnSp macro="">
      <xdr:nvCxnSpPr>
        <xdr:cNvPr id="263" name="Connector: Curved 262">
          <a:extLst>
            <a:ext uri="{FF2B5EF4-FFF2-40B4-BE49-F238E27FC236}">
              <a16:creationId xmlns:a16="http://schemas.microsoft.com/office/drawing/2014/main" id="{DC511DAC-8477-41D2-A424-FC6AFF87F7A9}"/>
            </a:ext>
          </a:extLst>
        </xdr:cNvPr>
        <xdr:cNvCxnSpPr/>
      </xdr:nvCxnSpPr>
      <xdr:spPr>
        <a:xfrm rot="16200000" flipH="1">
          <a:off x="12891116" y="5154698"/>
          <a:ext cx="403225" cy="1947"/>
        </a:xfrm>
        <a:prstGeom prst="curvedConnector3">
          <a:avLst>
            <a:gd name="adj1" fmla="val 50000"/>
          </a:avLst>
        </a:prstGeom>
        <a:ln w="38100">
          <a:solidFill>
            <a:srgbClr val="92D050"/>
          </a:solidFill>
          <a:tailEnd type="triangle"/>
        </a:ln>
      </xdr:spPr>
      <xdr:style>
        <a:lnRef idx="1">
          <a:schemeClr val="accent6"/>
        </a:lnRef>
        <a:fillRef idx="0">
          <a:schemeClr val="accent6"/>
        </a:fillRef>
        <a:effectRef idx="0">
          <a:schemeClr val="accent6"/>
        </a:effectRef>
        <a:fontRef idx="minor">
          <a:schemeClr val="tx1"/>
        </a:fontRef>
      </xdr:style>
    </xdr:cxnSp>
    <xdr:clientData/>
  </xdr:twoCellAnchor>
  <xdr:twoCellAnchor>
    <xdr:from>
      <xdr:col>29</xdr:col>
      <xdr:colOff>211668</xdr:colOff>
      <xdr:row>26</xdr:row>
      <xdr:rowOff>3743</xdr:rowOff>
    </xdr:from>
    <xdr:to>
      <xdr:col>29</xdr:col>
      <xdr:colOff>213787</xdr:colOff>
      <xdr:row>28</xdr:row>
      <xdr:rowOff>2121</xdr:rowOff>
    </xdr:to>
    <xdr:cxnSp macro="">
      <xdr:nvCxnSpPr>
        <xdr:cNvPr id="264" name="Connector: Curved 263">
          <a:extLst>
            <a:ext uri="{FF2B5EF4-FFF2-40B4-BE49-F238E27FC236}">
              <a16:creationId xmlns:a16="http://schemas.microsoft.com/office/drawing/2014/main" id="{06226D1A-86EC-452E-BB40-C53C4905E1F4}"/>
            </a:ext>
          </a:extLst>
        </xdr:cNvPr>
        <xdr:cNvCxnSpPr/>
      </xdr:nvCxnSpPr>
      <xdr:spPr>
        <a:xfrm rot="16200000" flipH="1">
          <a:off x="13527372" y="5145372"/>
          <a:ext cx="379378" cy="2119"/>
        </a:xfrm>
        <a:prstGeom prst="curvedConnector3">
          <a:avLst>
            <a:gd name="adj1" fmla="val 50000"/>
          </a:avLst>
        </a:prstGeom>
        <a:ln w="38100">
          <a:solidFill>
            <a:srgbClr val="FF0000"/>
          </a:solidFill>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30</xdr:col>
      <xdr:colOff>216072</xdr:colOff>
      <xdr:row>25</xdr:row>
      <xdr:rowOff>185210</xdr:rowOff>
    </xdr:from>
    <xdr:to>
      <xdr:col>30</xdr:col>
      <xdr:colOff>218019</xdr:colOff>
      <xdr:row>28</xdr:row>
      <xdr:rowOff>16935</xdr:rowOff>
    </xdr:to>
    <xdr:cxnSp macro="">
      <xdr:nvCxnSpPr>
        <xdr:cNvPr id="265" name="Connector: Curved 264">
          <a:extLst>
            <a:ext uri="{FF2B5EF4-FFF2-40B4-BE49-F238E27FC236}">
              <a16:creationId xmlns:a16="http://schemas.microsoft.com/office/drawing/2014/main" id="{F02A4D6F-43AB-436C-8E48-8A6416BC48DD}"/>
            </a:ext>
          </a:extLst>
        </xdr:cNvPr>
        <xdr:cNvCxnSpPr/>
      </xdr:nvCxnSpPr>
      <xdr:spPr>
        <a:xfrm rot="16200000" flipH="1">
          <a:off x="14133600" y="5148349"/>
          <a:ext cx="403225" cy="1947"/>
        </a:xfrm>
        <a:prstGeom prst="curvedConnector3">
          <a:avLst>
            <a:gd name="adj1" fmla="val 50000"/>
          </a:avLst>
        </a:prstGeom>
        <a:ln w="38100">
          <a:solidFill>
            <a:srgbClr val="92D050"/>
          </a:solidFill>
          <a:tailEnd type="triangle"/>
        </a:ln>
      </xdr:spPr>
      <xdr:style>
        <a:lnRef idx="1">
          <a:schemeClr val="accent6"/>
        </a:lnRef>
        <a:fillRef idx="0">
          <a:schemeClr val="accent6"/>
        </a:fillRef>
        <a:effectRef idx="0">
          <a:schemeClr val="accent6"/>
        </a:effectRef>
        <a:fontRef idx="minor">
          <a:schemeClr val="tx1"/>
        </a:fontRef>
      </xdr:style>
    </xdr:cxnSp>
    <xdr:clientData/>
  </xdr:twoCellAnchor>
  <xdr:twoCellAnchor>
    <xdr:from>
      <xdr:col>31</xdr:col>
      <xdr:colOff>226485</xdr:colOff>
      <xdr:row>25</xdr:row>
      <xdr:rowOff>187894</xdr:rowOff>
    </xdr:from>
    <xdr:to>
      <xdr:col>31</xdr:col>
      <xdr:colOff>228604</xdr:colOff>
      <xdr:row>27</xdr:row>
      <xdr:rowOff>186272</xdr:rowOff>
    </xdr:to>
    <xdr:cxnSp macro="">
      <xdr:nvCxnSpPr>
        <xdr:cNvPr id="266" name="Connector: Curved 265">
          <a:extLst>
            <a:ext uri="{FF2B5EF4-FFF2-40B4-BE49-F238E27FC236}">
              <a16:creationId xmlns:a16="http://schemas.microsoft.com/office/drawing/2014/main" id="{EA376D4C-09AE-464E-9E81-0E9ED60C58CB}"/>
            </a:ext>
          </a:extLst>
        </xdr:cNvPr>
        <xdr:cNvCxnSpPr/>
      </xdr:nvCxnSpPr>
      <xdr:spPr>
        <a:xfrm rot="16200000" flipH="1">
          <a:off x="14769856" y="5139023"/>
          <a:ext cx="379378" cy="2119"/>
        </a:xfrm>
        <a:prstGeom prst="curvedConnector3">
          <a:avLst>
            <a:gd name="adj1" fmla="val 50000"/>
          </a:avLst>
        </a:prstGeom>
        <a:ln w="38100">
          <a:solidFill>
            <a:srgbClr val="FF0000"/>
          </a:solidFill>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32</xdr:col>
      <xdr:colOff>222423</xdr:colOff>
      <xdr:row>26</xdr:row>
      <xdr:rowOff>11641</xdr:rowOff>
    </xdr:from>
    <xdr:to>
      <xdr:col>32</xdr:col>
      <xdr:colOff>224370</xdr:colOff>
      <xdr:row>28</xdr:row>
      <xdr:rowOff>33866</xdr:rowOff>
    </xdr:to>
    <xdr:cxnSp macro="">
      <xdr:nvCxnSpPr>
        <xdr:cNvPr id="267" name="Connector: Curved 266">
          <a:extLst>
            <a:ext uri="{FF2B5EF4-FFF2-40B4-BE49-F238E27FC236}">
              <a16:creationId xmlns:a16="http://schemas.microsoft.com/office/drawing/2014/main" id="{1800160E-3804-4F74-9637-58FFA5996FB8}"/>
            </a:ext>
          </a:extLst>
        </xdr:cNvPr>
        <xdr:cNvCxnSpPr/>
      </xdr:nvCxnSpPr>
      <xdr:spPr>
        <a:xfrm rot="16200000" flipH="1">
          <a:off x="15367617" y="5165280"/>
          <a:ext cx="403225" cy="1947"/>
        </a:xfrm>
        <a:prstGeom prst="curvedConnector3">
          <a:avLst>
            <a:gd name="adj1" fmla="val 50000"/>
          </a:avLst>
        </a:prstGeom>
        <a:ln w="38100">
          <a:solidFill>
            <a:srgbClr val="92D050"/>
          </a:solidFill>
          <a:tailEnd type="triangle"/>
        </a:ln>
      </xdr:spPr>
      <xdr:style>
        <a:lnRef idx="1">
          <a:schemeClr val="accent6"/>
        </a:lnRef>
        <a:fillRef idx="0">
          <a:schemeClr val="accent6"/>
        </a:fillRef>
        <a:effectRef idx="0">
          <a:schemeClr val="accent6"/>
        </a:effectRef>
        <a:fontRef idx="minor">
          <a:schemeClr val="tx1"/>
        </a:fontRef>
      </xdr:style>
    </xdr:cxnSp>
    <xdr:clientData/>
  </xdr:twoCellAnchor>
  <xdr:twoCellAnchor>
    <xdr:from>
      <xdr:col>33</xdr:col>
      <xdr:colOff>232835</xdr:colOff>
      <xdr:row>26</xdr:row>
      <xdr:rowOff>14325</xdr:rowOff>
    </xdr:from>
    <xdr:to>
      <xdr:col>33</xdr:col>
      <xdr:colOff>234954</xdr:colOff>
      <xdr:row>28</xdr:row>
      <xdr:rowOff>12703</xdr:rowOff>
    </xdr:to>
    <xdr:cxnSp macro="">
      <xdr:nvCxnSpPr>
        <xdr:cNvPr id="268" name="Connector: Curved 267">
          <a:extLst>
            <a:ext uri="{FF2B5EF4-FFF2-40B4-BE49-F238E27FC236}">
              <a16:creationId xmlns:a16="http://schemas.microsoft.com/office/drawing/2014/main" id="{B09332A1-38C1-4232-BAD6-01E66B01F38A}"/>
            </a:ext>
          </a:extLst>
        </xdr:cNvPr>
        <xdr:cNvCxnSpPr/>
      </xdr:nvCxnSpPr>
      <xdr:spPr>
        <a:xfrm rot="16200000" flipH="1">
          <a:off x="16003873" y="5155954"/>
          <a:ext cx="379378" cy="2119"/>
        </a:xfrm>
        <a:prstGeom prst="curvedConnector3">
          <a:avLst>
            <a:gd name="adj1" fmla="val 50000"/>
          </a:avLst>
        </a:prstGeom>
        <a:ln w="38100">
          <a:solidFill>
            <a:srgbClr val="FF0000"/>
          </a:solidFill>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34</xdr:col>
      <xdr:colOff>237240</xdr:colOff>
      <xdr:row>26</xdr:row>
      <xdr:rowOff>5292</xdr:rowOff>
    </xdr:from>
    <xdr:to>
      <xdr:col>34</xdr:col>
      <xdr:colOff>239187</xdr:colOff>
      <xdr:row>28</xdr:row>
      <xdr:rowOff>27517</xdr:rowOff>
    </xdr:to>
    <xdr:cxnSp macro="">
      <xdr:nvCxnSpPr>
        <xdr:cNvPr id="269" name="Connector: Curved 268">
          <a:extLst>
            <a:ext uri="{FF2B5EF4-FFF2-40B4-BE49-F238E27FC236}">
              <a16:creationId xmlns:a16="http://schemas.microsoft.com/office/drawing/2014/main" id="{8B3EFF5E-9CFC-4ACB-AC91-B7C244A4A7D0}"/>
            </a:ext>
          </a:extLst>
        </xdr:cNvPr>
        <xdr:cNvCxnSpPr/>
      </xdr:nvCxnSpPr>
      <xdr:spPr>
        <a:xfrm rot="16200000" flipH="1">
          <a:off x="16610101" y="5158931"/>
          <a:ext cx="403225" cy="1947"/>
        </a:xfrm>
        <a:prstGeom prst="curvedConnector3">
          <a:avLst>
            <a:gd name="adj1" fmla="val 50000"/>
          </a:avLst>
        </a:prstGeom>
        <a:ln w="38100">
          <a:solidFill>
            <a:srgbClr val="92D050"/>
          </a:solidFill>
          <a:tailEnd type="triangle"/>
        </a:ln>
      </xdr:spPr>
      <xdr:style>
        <a:lnRef idx="1">
          <a:schemeClr val="accent6"/>
        </a:lnRef>
        <a:fillRef idx="0">
          <a:schemeClr val="accent6"/>
        </a:fillRef>
        <a:effectRef idx="0">
          <a:schemeClr val="accent6"/>
        </a:effectRef>
        <a:fontRef idx="minor">
          <a:schemeClr val="tx1"/>
        </a:fontRef>
      </xdr:style>
    </xdr:cxnSp>
    <xdr:clientData/>
  </xdr:twoCellAnchor>
  <xdr:twoCellAnchor>
    <xdr:from>
      <xdr:col>35</xdr:col>
      <xdr:colOff>247653</xdr:colOff>
      <xdr:row>26</xdr:row>
      <xdr:rowOff>7976</xdr:rowOff>
    </xdr:from>
    <xdr:to>
      <xdr:col>35</xdr:col>
      <xdr:colOff>249772</xdr:colOff>
      <xdr:row>28</xdr:row>
      <xdr:rowOff>6354</xdr:rowOff>
    </xdr:to>
    <xdr:cxnSp macro="">
      <xdr:nvCxnSpPr>
        <xdr:cNvPr id="270" name="Connector: Curved 269">
          <a:extLst>
            <a:ext uri="{FF2B5EF4-FFF2-40B4-BE49-F238E27FC236}">
              <a16:creationId xmlns:a16="http://schemas.microsoft.com/office/drawing/2014/main" id="{413BBFAD-C4D7-4BF3-8C32-79748518EE08}"/>
            </a:ext>
          </a:extLst>
        </xdr:cNvPr>
        <xdr:cNvCxnSpPr/>
      </xdr:nvCxnSpPr>
      <xdr:spPr>
        <a:xfrm rot="16200000" flipH="1">
          <a:off x="17246357" y="5149605"/>
          <a:ext cx="379378" cy="2119"/>
        </a:xfrm>
        <a:prstGeom prst="curvedConnector3">
          <a:avLst>
            <a:gd name="adj1" fmla="val 50000"/>
          </a:avLst>
        </a:prstGeom>
        <a:ln w="38100">
          <a:solidFill>
            <a:srgbClr val="FF0000"/>
          </a:solidFill>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36</xdr:col>
      <xdr:colOff>216073</xdr:colOff>
      <xdr:row>26</xdr:row>
      <xdr:rowOff>5292</xdr:rowOff>
    </xdr:from>
    <xdr:to>
      <xdr:col>36</xdr:col>
      <xdr:colOff>218020</xdr:colOff>
      <xdr:row>28</xdr:row>
      <xdr:rowOff>27517</xdr:rowOff>
    </xdr:to>
    <xdr:cxnSp macro="">
      <xdr:nvCxnSpPr>
        <xdr:cNvPr id="271" name="Connector: Curved 270">
          <a:extLst>
            <a:ext uri="{FF2B5EF4-FFF2-40B4-BE49-F238E27FC236}">
              <a16:creationId xmlns:a16="http://schemas.microsoft.com/office/drawing/2014/main" id="{ECE04B56-AC15-4EBA-B743-32BCBF063926}"/>
            </a:ext>
          </a:extLst>
        </xdr:cNvPr>
        <xdr:cNvCxnSpPr/>
      </xdr:nvCxnSpPr>
      <xdr:spPr>
        <a:xfrm rot="16200000" flipH="1">
          <a:off x="17816601" y="5158931"/>
          <a:ext cx="403225" cy="1947"/>
        </a:xfrm>
        <a:prstGeom prst="curvedConnector3">
          <a:avLst>
            <a:gd name="adj1" fmla="val 50000"/>
          </a:avLst>
        </a:prstGeom>
        <a:ln w="38100">
          <a:solidFill>
            <a:srgbClr val="92D050"/>
          </a:solidFill>
          <a:tailEnd type="triangle"/>
        </a:ln>
      </xdr:spPr>
      <xdr:style>
        <a:lnRef idx="1">
          <a:schemeClr val="accent6"/>
        </a:lnRef>
        <a:fillRef idx="0">
          <a:schemeClr val="accent6"/>
        </a:fillRef>
        <a:effectRef idx="0">
          <a:schemeClr val="accent6"/>
        </a:effectRef>
        <a:fontRef idx="minor">
          <a:schemeClr val="tx1"/>
        </a:fontRef>
      </xdr:style>
    </xdr:cxnSp>
    <xdr:clientData/>
  </xdr:twoCellAnchor>
  <xdr:twoCellAnchor>
    <xdr:from>
      <xdr:col>37</xdr:col>
      <xdr:colOff>226486</xdr:colOff>
      <xdr:row>26</xdr:row>
      <xdr:rowOff>7976</xdr:rowOff>
    </xdr:from>
    <xdr:to>
      <xdr:col>37</xdr:col>
      <xdr:colOff>228605</xdr:colOff>
      <xdr:row>28</xdr:row>
      <xdr:rowOff>6354</xdr:rowOff>
    </xdr:to>
    <xdr:cxnSp macro="">
      <xdr:nvCxnSpPr>
        <xdr:cNvPr id="272" name="Connector: Curved 271">
          <a:extLst>
            <a:ext uri="{FF2B5EF4-FFF2-40B4-BE49-F238E27FC236}">
              <a16:creationId xmlns:a16="http://schemas.microsoft.com/office/drawing/2014/main" id="{6919C16E-B719-4F7D-965A-0ED5ADE13020}"/>
            </a:ext>
          </a:extLst>
        </xdr:cNvPr>
        <xdr:cNvCxnSpPr/>
      </xdr:nvCxnSpPr>
      <xdr:spPr>
        <a:xfrm rot="16200000" flipH="1">
          <a:off x="18452857" y="5149605"/>
          <a:ext cx="379378" cy="2119"/>
        </a:xfrm>
        <a:prstGeom prst="curvedConnector3">
          <a:avLst>
            <a:gd name="adj1" fmla="val 50000"/>
          </a:avLst>
        </a:prstGeom>
        <a:ln w="38100">
          <a:solidFill>
            <a:srgbClr val="FF0000"/>
          </a:solidFill>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38</xdr:col>
      <xdr:colOff>230891</xdr:colOff>
      <xdr:row>25</xdr:row>
      <xdr:rowOff>189443</xdr:rowOff>
    </xdr:from>
    <xdr:to>
      <xdr:col>38</xdr:col>
      <xdr:colOff>232838</xdr:colOff>
      <xdr:row>28</xdr:row>
      <xdr:rowOff>21168</xdr:rowOff>
    </xdr:to>
    <xdr:cxnSp macro="">
      <xdr:nvCxnSpPr>
        <xdr:cNvPr id="273" name="Connector: Curved 272">
          <a:extLst>
            <a:ext uri="{FF2B5EF4-FFF2-40B4-BE49-F238E27FC236}">
              <a16:creationId xmlns:a16="http://schemas.microsoft.com/office/drawing/2014/main" id="{4B93C239-DFE8-4FD8-AE43-112861D884BC}"/>
            </a:ext>
          </a:extLst>
        </xdr:cNvPr>
        <xdr:cNvCxnSpPr/>
      </xdr:nvCxnSpPr>
      <xdr:spPr>
        <a:xfrm rot="16200000" flipH="1">
          <a:off x="19059085" y="5152582"/>
          <a:ext cx="403225" cy="1947"/>
        </a:xfrm>
        <a:prstGeom prst="curvedConnector3">
          <a:avLst>
            <a:gd name="adj1" fmla="val 50000"/>
          </a:avLst>
        </a:prstGeom>
        <a:ln w="38100">
          <a:solidFill>
            <a:srgbClr val="92D050"/>
          </a:solidFill>
          <a:tailEnd type="triangle"/>
        </a:ln>
      </xdr:spPr>
      <xdr:style>
        <a:lnRef idx="1">
          <a:schemeClr val="accent6"/>
        </a:lnRef>
        <a:fillRef idx="0">
          <a:schemeClr val="accent6"/>
        </a:fillRef>
        <a:effectRef idx="0">
          <a:schemeClr val="accent6"/>
        </a:effectRef>
        <a:fontRef idx="minor">
          <a:schemeClr val="tx1"/>
        </a:fontRef>
      </xdr:style>
    </xdr:cxnSp>
    <xdr:clientData/>
  </xdr:twoCellAnchor>
  <xdr:twoCellAnchor>
    <xdr:from>
      <xdr:col>39</xdr:col>
      <xdr:colOff>241303</xdr:colOff>
      <xdr:row>26</xdr:row>
      <xdr:rowOff>1627</xdr:rowOff>
    </xdr:from>
    <xdr:to>
      <xdr:col>39</xdr:col>
      <xdr:colOff>243422</xdr:colOff>
      <xdr:row>28</xdr:row>
      <xdr:rowOff>5</xdr:rowOff>
    </xdr:to>
    <xdr:cxnSp macro="">
      <xdr:nvCxnSpPr>
        <xdr:cNvPr id="274" name="Connector: Curved 273">
          <a:extLst>
            <a:ext uri="{FF2B5EF4-FFF2-40B4-BE49-F238E27FC236}">
              <a16:creationId xmlns:a16="http://schemas.microsoft.com/office/drawing/2014/main" id="{F937B0A3-1D5C-47BE-88BC-083D07E94432}"/>
            </a:ext>
          </a:extLst>
        </xdr:cNvPr>
        <xdr:cNvCxnSpPr/>
      </xdr:nvCxnSpPr>
      <xdr:spPr>
        <a:xfrm rot="16200000" flipH="1">
          <a:off x="19695341" y="5143256"/>
          <a:ext cx="379378" cy="2119"/>
        </a:xfrm>
        <a:prstGeom prst="curvedConnector3">
          <a:avLst>
            <a:gd name="adj1" fmla="val 50000"/>
          </a:avLst>
        </a:prstGeom>
        <a:ln w="38100">
          <a:solidFill>
            <a:srgbClr val="FF0000"/>
          </a:solidFill>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0</xdr:col>
      <xdr:colOff>153987</xdr:colOff>
      <xdr:row>11</xdr:row>
      <xdr:rowOff>103186</xdr:rowOff>
    </xdr:from>
    <xdr:to>
      <xdr:col>7</xdr:col>
      <xdr:colOff>201612</xdr:colOff>
      <xdr:row>26</xdr:row>
      <xdr:rowOff>125412</xdr:rowOff>
    </xdr:to>
    <xdr:graphicFrame macro="">
      <xdr:nvGraphicFramePr>
        <xdr:cNvPr id="276" name="Chart 275">
          <a:extLst>
            <a:ext uri="{FF2B5EF4-FFF2-40B4-BE49-F238E27FC236}">
              <a16:creationId xmlns:a16="http://schemas.microsoft.com/office/drawing/2014/main" id="{EC5813C6-4522-4406-B66B-AFAC819DB5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571500</xdr:colOff>
      <xdr:row>0</xdr:row>
      <xdr:rowOff>123825</xdr:rowOff>
    </xdr:from>
    <xdr:to>
      <xdr:col>15</xdr:col>
      <xdr:colOff>571500</xdr:colOff>
      <xdr:row>11</xdr:row>
      <xdr:rowOff>133351</xdr:rowOff>
    </xdr:to>
    <xdr:sp macro="" textlink="">
      <xdr:nvSpPr>
        <xdr:cNvPr id="277" name="TextBox 276">
          <a:extLst>
            <a:ext uri="{FF2B5EF4-FFF2-40B4-BE49-F238E27FC236}">
              <a16:creationId xmlns:a16="http://schemas.microsoft.com/office/drawing/2014/main" id="{697BD528-3121-40E7-B7CD-E0F68C779BFA}"/>
            </a:ext>
          </a:extLst>
        </xdr:cNvPr>
        <xdr:cNvSpPr txBox="1"/>
      </xdr:nvSpPr>
      <xdr:spPr>
        <a:xfrm>
          <a:off x="4991100" y="123825"/>
          <a:ext cx="4895850" cy="2105026"/>
        </a:xfrm>
        <a:prstGeom prst="rect">
          <a:avLst/>
        </a:prstGeom>
        <a:solidFill>
          <a:schemeClr val="bg1">
            <a:lumMod val="9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This simulation shows traffic travel times with added delays due to five sets</a:t>
          </a:r>
          <a:r>
            <a:rPr lang="en-US" sz="1100" b="1" baseline="0"/>
            <a:t> of </a:t>
          </a:r>
          <a:r>
            <a:rPr lang="en-US" sz="1100" b="1"/>
            <a:t>traffic light</a:t>
          </a:r>
          <a:r>
            <a:rPr lang="en-US" sz="1100" b="1" baseline="0"/>
            <a:t> signals</a:t>
          </a:r>
          <a:r>
            <a:rPr lang="en-US" sz="1100" b="1"/>
            <a:t>. This sequential process is identical</a:t>
          </a:r>
          <a:r>
            <a:rPr lang="en-US" sz="1100" b="1" baseline="0"/>
            <a:t> to software development</a:t>
          </a:r>
          <a:r>
            <a:rPr lang="en-US" sz="1100" b="1"/>
            <a:t>.</a:t>
          </a:r>
        </a:p>
        <a:p>
          <a:endParaRPr lang="en-US" sz="1100"/>
        </a:p>
        <a:p>
          <a:r>
            <a:rPr lang="en-US" sz="1000"/>
            <a:t>Set the probability of how</a:t>
          </a:r>
          <a:r>
            <a:rPr lang="en-US" sz="1000" baseline="0"/>
            <a:t> many vehicles will be shown RED at each of five light signals (delays)</a:t>
          </a:r>
          <a:r>
            <a:rPr lang="en-US" sz="1000" i="1" baseline="0"/>
            <a:t>. </a:t>
          </a:r>
          <a:r>
            <a:rPr lang="en-US" sz="1000" baseline="0"/>
            <a:t>The goal is to understand how the probability of delays impact the travel time (cycle time) distribution. The same process plays out when delivering software seen in cycle-time. Lights are delays, work are cars, and understanding this process helps understand what improvement actions are better targets than others.</a:t>
          </a:r>
        </a:p>
        <a:p>
          <a:endParaRPr lang="en-US" sz="1100" baseline="0"/>
        </a:p>
        <a:p>
          <a:r>
            <a:rPr lang="en-US" sz="1000" i="0" baseline="0"/>
            <a:t> </a:t>
          </a:r>
          <a:r>
            <a:rPr lang="en-US" sz="1000" i="0" baseline="0">
              <a:solidFill>
                <a:schemeClr val="dk1"/>
              </a:solidFill>
              <a:effectLst/>
              <a:latin typeface="+mn-lt"/>
              <a:ea typeface="+mn-ea"/>
              <a:cs typeface="+mn-cs"/>
            </a:rPr>
            <a:t>It is assumed that every car travels EXACTLY the same speed, accelerates and deaccelerates instantly </a:t>
          </a:r>
          <a:r>
            <a:rPr lang="en-US" sz="1100" i="0" baseline="0">
              <a:solidFill>
                <a:schemeClr val="dk1"/>
              </a:solidFill>
              <a:effectLst/>
              <a:latin typeface="+mn-lt"/>
              <a:ea typeface="+mn-ea"/>
              <a:cs typeface="+mn-cs"/>
            </a:rPr>
            <a:t>(amazing engineering feat)</a:t>
          </a:r>
          <a:r>
            <a:rPr lang="en-US" sz="1000" i="0" baseline="0">
              <a:solidFill>
                <a:schemeClr val="dk1"/>
              </a:solidFill>
              <a:effectLst/>
              <a:latin typeface="+mn-lt"/>
              <a:ea typeface="+mn-ea"/>
              <a:cs typeface="+mn-cs"/>
            </a:rPr>
            <a:t>, and every vehicle has their own lane so as not impeded by other cars, and are at the traffic signal the moment they turn red.</a:t>
          </a:r>
          <a:endParaRPr lang="en-US" sz="1000" i="0">
            <a:effectLst/>
          </a:endParaRPr>
        </a:p>
        <a:p>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209551</xdr:colOff>
      <xdr:row>1</xdr:row>
      <xdr:rowOff>19051</xdr:rowOff>
    </xdr:from>
    <xdr:to>
      <xdr:col>7</xdr:col>
      <xdr:colOff>85725</xdr:colOff>
      <xdr:row>14</xdr:row>
      <xdr:rowOff>19051</xdr:rowOff>
    </xdr:to>
    <xdr:sp macro="" textlink="">
      <xdr:nvSpPr>
        <xdr:cNvPr id="2" name="TextBox 1">
          <a:extLst>
            <a:ext uri="{FF2B5EF4-FFF2-40B4-BE49-F238E27FC236}">
              <a16:creationId xmlns:a16="http://schemas.microsoft.com/office/drawing/2014/main" id="{5D427A86-A820-451A-A40D-031D3F5C66E3}"/>
            </a:ext>
          </a:extLst>
        </xdr:cNvPr>
        <xdr:cNvSpPr txBox="1"/>
      </xdr:nvSpPr>
      <xdr:spPr>
        <a:xfrm>
          <a:off x="209551" y="209551"/>
          <a:ext cx="4143374" cy="2476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t>Generating an Exponential Distribution</a:t>
          </a:r>
        </a:p>
        <a:p>
          <a:endParaRPr lang="en-US" sz="1200" b="0"/>
        </a:p>
        <a:p>
          <a:r>
            <a:rPr lang="en-US" sz="1200" b="0"/>
            <a:t>Set the inputs values to form an Exponential delay, something like the plot shown to the right. </a:t>
          </a:r>
        </a:p>
        <a:p>
          <a:endParaRPr lang="en-US" sz="1200" b="0"/>
        </a:p>
        <a:p>
          <a:r>
            <a:rPr lang="en-US" sz="1200" b="0"/>
            <a:t>Tips:</a:t>
          </a:r>
        </a:p>
        <a:p>
          <a:r>
            <a:rPr lang="en-US" sz="1200" b="0"/>
            <a:t>1. </a:t>
          </a:r>
          <a:r>
            <a:rPr lang="en-US" sz="1100" b="0">
              <a:solidFill>
                <a:schemeClr val="dk1"/>
              </a:solidFill>
              <a:effectLst/>
              <a:latin typeface="+mn-lt"/>
              <a:ea typeface="+mn-ea"/>
              <a:cs typeface="+mn-cs"/>
            </a:rPr>
            <a:t>This type of distribution is generally because there is MORE chance that items will not be impeded than impeded. </a:t>
          </a:r>
          <a:endParaRPr lang="en-US" sz="1200" b="0"/>
        </a:p>
        <a:p>
          <a:r>
            <a:rPr lang="en-US" sz="1200" b="0"/>
            <a:t>2.</a:t>
          </a:r>
          <a:r>
            <a:rPr lang="en-US" sz="1200" b="0" baseline="0"/>
            <a:t> </a:t>
          </a:r>
          <a:r>
            <a:rPr lang="en-US" sz="1200" b="0"/>
            <a:t> There are multiple ways to do this. Try removing all delays (set them to 0%) and adding them one at a time.</a:t>
          </a:r>
        </a:p>
        <a:p>
          <a:r>
            <a:rPr lang="en-US" sz="1200" b="0"/>
            <a:t>3. Alter the delay time and see what it does to the shape of time distribution versus the x-axis scale.</a:t>
          </a:r>
          <a:endParaRPr lang="en-US" sz="1100" b="0"/>
        </a:p>
      </xdr:txBody>
    </xdr:sp>
    <xdr:clientData/>
  </xdr:twoCellAnchor>
  <xdr:twoCellAnchor editAs="oneCell">
    <xdr:from>
      <xdr:col>7</xdr:col>
      <xdr:colOff>238125</xdr:colOff>
      <xdr:row>1</xdr:row>
      <xdr:rowOff>57149</xdr:rowOff>
    </xdr:from>
    <xdr:to>
      <xdr:col>12</xdr:col>
      <xdr:colOff>141732</xdr:colOff>
      <xdr:row>11</xdr:row>
      <xdr:rowOff>60828</xdr:rowOff>
    </xdr:to>
    <xdr:pic>
      <xdr:nvPicPr>
        <xdr:cNvPr id="4" name="Picture 3">
          <a:extLst>
            <a:ext uri="{FF2B5EF4-FFF2-40B4-BE49-F238E27FC236}">
              <a16:creationId xmlns:a16="http://schemas.microsoft.com/office/drawing/2014/main" id="{94CD7B7C-F8AD-4A6A-BFAF-7104955DA809}"/>
            </a:ext>
          </a:extLst>
        </xdr:cNvPr>
        <xdr:cNvPicPr>
          <a:picLocks noChangeAspect="1"/>
        </xdr:cNvPicPr>
      </xdr:nvPicPr>
      <xdr:blipFill>
        <a:blip xmlns:r="http://schemas.openxmlformats.org/officeDocument/2006/relationships" r:embed="rId1"/>
        <a:stretch>
          <a:fillRect/>
        </a:stretch>
      </xdr:blipFill>
      <xdr:spPr>
        <a:xfrm>
          <a:off x="4505325" y="247649"/>
          <a:ext cx="2951607" cy="1908679"/>
        </a:xfrm>
        <a:prstGeom prst="rect">
          <a:avLst/>
        </a:prstGeom>
      </xdr:spPr>
    </xdr:pic>
    <xdr:clientData/>
  </xdr:twoCellAnchor>
  <xdr:twoCellAnchor editAs="oneCell">
    <xdr:from>
      <xdr:col>7</xdr:col>
      <xdr:colOff>304801</xdr:colOff>
      <xdr:row>15</xdr:row>
      <xdr:rowOff>38100</xdr:rowOff>
    </xdr:from>
    <xdr:to>
      <xdr:col>12</xdr:col>
      <xdr:colOff>193678</xdr:colOff>
      <xdr:row>25</xdr:row>
      <xdr:rowOff>32253</xdr:rowOff>
    </xdr:to>
    <xdr:pic>
      <xdr:nvPicPr>
        <xdr:cNvPr id="5" name="Picture 4">
          <a:extLst>
            <a:ext uri="{FF2B5EF4-FFF2-40B4-BE49-F238E27FC236}">
              <a16:creationId xmlns:a16="http://schemas.microsoft.com/office/drawing/2014/main" id="{6A735F52-CAD0-4338-9B38-45D20DE957A7}"/>
            </a:ext>
          </a:extLst>
        </xdr:cNvPr>
        <xdr:cNvPicPr>
          <a:picLocks noChangeAspect="1"/>
        </xdr:cNvPicPr>
      </xdr:nvPicPr>
      <xdr:blipFill>
        <a:blip xmlns:r="http://schemas.openxmlformats.org/officeDocument/2006/relationships" r:embed="rId2"/>
        <a:stretch>
          <a:fillRect/>
        </a:stretch>
      </xdr:blipFill>
      <xdr:spPr>
        <a:xfrm>
          <a:off x="4572001" y="2895600"/>
          <a:ext cx="2936877" cy="1899153"/>
        </a:xfrm>
        <a:prstGeom prst="rect">
          <a:avLst/>
        </a:prstGeom>
      </xdr:spPr>
    </xdr:pic>
    <xdr:clientData/>
  </xdr:twoCellAnchor>
  <xdr:twoCellAnchor>
    <xdr:from>
      <xdr:col>0</xdr:col>
      <xdr:colOff>219076</xdr:colOff>
      <xdr:row>14</xdr:row>
      <xdr:rowOff>171449</xdr:rowOff>
    </xdr:from>
    <xdr:to>
      <xdr:col>7</xdr:col>
      <xdr:colOff>47625</xdr:colOff>
      <xdr:row>28</xdr:row>
      <xdr:rowOff>95250</xdr:rowOff>
    </xdr:to>
    <xdr:sp macro="" textlink="">
      <xdr:nvSpPr>
        <xdr:cNvPr id="8" name="TextBox 7">
          <a:extLst>
            <a:ext uri="{FF2B5EF4-FFF2-40B4-BE49-F238E27FC236}">
              <a16:creationId xmlns:a16="http://schemas.microsoft.com/office/drawing/2014/main" id="{8F240321-AF30-4C13-8098-3CBFEC372E2C}"/>
            </a:ext>
          </a:extLst>
        </xdr:cNvPr>
        <xdr:cNvSpPr txBox="1"/>
      </xdr:nvSpPr>
      <xdr:spPr>
        <a:xfrm>
          <a:off x="219076" y="2838449"/>
          <a:ext cx="4095749" cy="259080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t>Generating an Weibull/Rayleigh Distribution</a:t>
          </a:r>
        </a:p>
        <a:p>
          <a:endParaRPr lang="en-US" sz="1200" b="0"/>
        </a:p>
        <a:p>
          <a:r>
            <a:rPr lang="en-US" sz="1200" b="0"/>
            <a:t>Set the inputs values to form right-skewed distribution, something like the plot shown to the right.</a:t>
          </a:r>
        </a:p>
        <a:p>
          <a:endParaRPr lang="en-US" sz="1200" b="0"/>
        </a:p>
        <a:p>
          <a:r>
            <a:rPr lang="en-US" sz="1200" b="0"/>
            <a:t>Tips:</a:t>
          </a:r>
        </a:p>
        <a:p>
          <a:r>
            <a:rPr lang="en-US" sz="1200" b="0"/>
            <a:t>1. This type of distribution is generally because its MORE likely than not that at least ONE delay will be encountered by every car.</a:t>
          </a:r>
        </a:p>
        <a:p>
          <a:r>
            <a:rPr lang="en-US" sz="1200" b="0"/>
            <a:t>2. There are multiple ways to</a:t>
          </a:r>
          <a:r>
            <a:rPr lang="en-US" sz="1200" b="0" baseline="0"/>
            <a:t> do this. Try setting all delays to the same probability &gt; 10% and increase them until you start to see skewing occur.</a:t>
          </a:r>
          <a:endParaRPr lang="en-US" sz="1200" b="0"/>
        </a:p>
      </xdr:txBody>
    </xdr:sp>
    <xdr:clientData/>
  </xdr:twoCellAnchor>
  <xdr:twoCellAnchor editAs="oneCell">
    <xdr:from>
      <xdr:col>12</xdr:col>
      <xdr:colOff>314325</xdr:colOff>
      <xdr:row>15</xdr:row>
      <xdr:rowOff>66108</xdr:rowOff>
    </xdr:from>
    <xdr:to>
      <xdr:col>18</xdr:col>
      <xdr:colOff>504825</xdr:colOff>
      <xdr:row>24</xdr:row>
      <xdr:rowOff>57150</xdr:rowOff>
    </xdr:to>
    <xdr:pic>
      <xdr:nvPicPr>
        <xdr:cNvPr id="10" name="Picture 9">
          <a:extLst>
            <a:ext uri="{FF2B5EF4-FFF2-40B4-BE49-F238E27FC236}">
              <a16:creationId xmlns:a16="http://schemas.microsoft.com/office/drawing/2014/main" id="{14EEB6F4-D300-4937-98B3-F4E1A01D8D51}"/>
            </a:ext>
          </a:extLst>
        </xdr:cNvPr>
        <xdr:cNvPicPr>
          <a:picLocks noChangeAspect="1"/>
        </xdr:cNvPicPr>
      </xdr:nvPicPr>
      <xdr:blipFill rotWithShape="1">
        <a:blip xmlns:r="http://schemas.openxmlformats.org/officeDocument/2006/relationships" r:embed="rId3">
          <a:extLst>
            <a:ext uri="{28A0092B-C50C-407E-A947-70E740481C1C}">
              <a14:useLocalDpi xmlns:a14="http://schemas.microsoft.com/office/drawing/2010/main" val="0"/>
            </a:ext>
          </a:extLst>
        </a:blip>
        <a:srcRect b="57474"/>
        <a:stretch/>
      </xdr:blipFill>
      <xdr:spPr>
        <a:xfrm>
          <a:off x="7629525" y="2923608"/>
          <a:ext cx="3848100" cy="1705542"/>
        </a:xfrm>
        <a:prstGeom prst="rect">
          <a:avLst/>
        </a:prstGeom>
      </xdr:spPr>
    </xdr:pic>
    <xdr:clientData/>
  </xdr:twoCellAnchor>
  <xdr:twoCellAnchor editAs="oneCell">
    <xdr:from>
      <xdr:col>12</xdr:col>
      <xdr:colOff>466726</xdr:colOff>
      <xdr:row>1</xdr:row>
      <xdr:rowOff>85725</xdr:rowOff>
    </xdr:from>
    <xdr:to>
      <xdr:col>18</xdr:col>
      <xdr:colOff>390526</xdr:colOff>
      <xdr:row>9</xdr:row>
      <xdr:rowOff>114300</xdr:rowOff>
    </xdr:to>
    <xdr:pic>
      <xdr:nvPicPr>
        <xdr:cNvPr id="11" name="Picture 10">
          <a:extLst>
            <a:ext uri="{FF2B5EF4-FFF2-40B4-BE49-F238E27FC236}">
              <a16:creationId xmlns:a16="http://schemas.microsoft.com/office/drawing/2014/main" id="{9E1A9D6E-083E-43BE-8070-278AAF873CBA}"/>
            </a:ext>
          </a:extLst>
        </xdr:cNvPr>
        <xdr:cNvPicPr>
          <a:picLocks noChangeAspect="1"/>
        </xdr:cNvPicPr>
      </xdr:nvPicPr>
      <xdr:blipFill rotWithShape="1">
        <a:blip xmlns:r="http://schemas.openxmlformats.org/officeDocument/2006/relationships" r:embed="rId4">
          <a:extLst>
            <a:ext uri="{28A0092B-C50C-407E-A947-70E740481C1C}">
              <a14:useLocalDpi xmlns:a14="http://schemas.microsoft.com/office/drawing/2010/main" val="0"/>
            </a:ext>
          </a:extLst>
        </a:blip>
        <a:srcRect b="58263"/>
        <a:stretch/>
      </xdr:blipFill>
      <xdr:spPr>
        <a:xfrm>
          <a:off x="7781926" y="276225"/>
          <a:ext cx="3581400" cy="1552575"/>
        </a:xfrm>
        <a:prstGeom prst="rect">
          <a:avLst/>
        </a:prstGeom>
      </xdr:spPr>
    </xdr:pic>
    <xdr:clientData/>
  </xdr:twoCellAnchor>
  <xdr:twoCellAnchor>
    <xdr:from>
      <xdr:col>19</xdr:col>
      <xdr:colOff>47625</xdr:colOff>
      <xdr:row>1</xdr:row>
      <xdr:rowOff>95251</xdr:rowOff>
    </xdr:from>
    <xdr:to>
      <xdr:col>27</xdr:col>
      <xdr:colOff>104775</xdr:colOff>
      <xdr:row>13</xdr:row>
      <xdr:rowOff>123825</xdr:rowOff>
    </xdr:to>
    <xdr:sp macro="" textlink="">
      <xdr:nvSpPr>
        <xdr:cNvPr id="12" name="TextBox 11">
          <a:extLst>
            <a:ext uri="{FF2B5EF4-FFF2-40B4-BE49-F238E27FC236}">
              <a16:creationId xmlns:a16="http://schemas.microsoft.com/office/drawing/2014/main" id="{A3737587-FA19-490A-B952-9D1EC9A7BF75}"/>
            </a:ext>
          </a:extLst>
        </xdr:cNvPr>
        <xdr:cNvSpPr txBox="1"/>
      </xdr:nvSpPr>
      <xdr:spPr>
        <a:xfrm>
          <a:off x="11630025" y="285751"/>
          <a:ext cx="4933950" cy="231457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Delays are few in number or very unlikely. More work than not has NO DELAYS. In this case, the probabilities</a:t>
          </a:r>
          <a:r>
            <a:rPr lang="en-US" sz="1100" baseline="0"/>
            <a:t> are very low that even one delay will cause an impediment, or that the delays will be minor in delay time.</a:t>
          </a:r>
        </a:p>
        <a:p>
          <a:endParaRPr lang="en-US" sz="1100" baseline="0"/>
        </a:p>
        <a:p>
          <a:r>
            <a:rPr lang="en-US" sz="1100" baseline="0"/>
            <a:t>Commonly seen in self-contained teams doing very known nd repetitive work. Often operations or call center service teams are prime examples. Improving the efficiency of doing the work is the best vecor for improvement. Work on automation and doing work more efficienty.</a:t>
          </a:r>
        </a:p>
        <a:p>
          <a:endParaRPr lang="en-US" sz="1100" baseline="0"/>
        </a:p>
        <a:p>
          <a:r>
            <a:rPr lang="en-US" sz="1100" baseline="0"/>
            <a:t>What won't work: Team is already self-contained and doing work fast. Adding sprints and planning overhead will not generate any return in lower cycle-time.</a:t>
          </a:r>
          <a:endParaRPr lang="en-US" sz="1100"/>
        </a:p>
      </xdr:txBody>
    </xdr:sp>
    <xdr:clientData/>
  </xdr:twoCellAnchor>
  <xdr:twoCellAnchor>
    <xdr:from>
      <xdr:col>19</xdr:col>
      <xdr:colOff>57149</xdr:colOff>
      <xdr:row>15</xdr:row>
      <xdr:rowOff>47625</xdr:rowOff>
    </xdr:from>
    <xdr:to>
      <xdr:col>27</xdr:col>
      <xdr:colOff>161924</xdr:colOff>
      <xdr:row>25</xdr:row>
      <xdr:rowOff>152400</xdr:rowOff>
    </xdr:to>
    <xdr:sp macro="" textlink="">
      <xdr:nvSpPr>
        <xdr:cNvPr id="13" name="TextBox 12">
          <a:extLst>
            <a:ext uri="{FF2B5EF4-FFF2-40B4-BE49-F238E27FC236}">
              <a16:creationId xmlns:a16="http://schemas.microsoft.com/office/drawing/2014/main" id="{54447774-E1C1-4970-A715-7EFDB463C439}"/>
            </a:ext>
          </a:extLst>
        </xdr:cNvPr>
        <xdr:cNvSpPr txBox="1"/>
      </xdr:nvSpPr>
      <xdr:spPr>
        <a:xfrm>
          <a:off x="11639549" y="2905125"/>
          <a:ext cx="4981575" cy="20097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More types of delays with the sum of the probabilities meaning</a:t>
          </a:r>
          <a:r>
            <a:rPr lang="en-US" sz="1100" baseline="0"/>
            <a:t> its certain at least one will be encountered by every car/work..</a:t>
          </a:r>
        </a:p>
        <a:p>
          <a:endParaRPr lang="en-US" sz="1100" baseline="0"/>
        </a:p>
        <a:p>
          <a:r>
            <a:rPr lang="en-US" sz="1100" baseline="0"/>
            <a:t>Commonly seen in knowledge work teams building something new, or teams that are dependent on others. Improvement comes by reducing the probability and time of delays. Work on blocker clustering and removal. Reduce dependencies on other teams any way possible. </a:t>
          </a:r>
        </a:p>
        <a:p>
          <a:endParaRPr lang="en-US" sz="1100" baseline="0"/>
        </a:p>
        <a:p>
          <a:r>
            <a:rPr lang="en-US" sz="1100" baseline="0"/>
            <a:t>What won't work: Focusing on how fast team members are doing the work. Cycle time is more dominated by delays, fix those first.</a:t>
          </a:r>
          <a:endParaRPr lang="en-US" sz="1100"/>
        </a:p>
      </xdr:txBody>
    </xdr:sp>
    <xdr:clientData/>
  </xdr:twoCellAnchor>
  <xdr:twoCellAnchor>
    <xdr:from>
      <xdr:col>12</xdr:col>
      <xdr:colOff>285751</xdr:colOff>
      <xdr:row>0</xdr:row>
      <xdr:rowOff>152400</xdr:rowOff>
    </xdr:from>
    <xdr:to>
      <xdr:col>28</xdr:col>
      <xdr:colOff>266701</xdr:colOff>
      <xdr:row>14</xdr:row>
      <xdr:rowOff>38100</xdr:rowOff>
    </xdr:to>
    <xdr:sp macro="" textlink="">
      <xdr:nvSpPr>
        <xdr:cNvPr id="14" name="Rectangle 13">
          <a:extLst>
            <a:ext uri="{FF2B5EF4-FFF2-40B4-BE49-F238E27FC236}">
              <a16:creationId xmlns:a16="http://schemas.microsoft.com/office/drawing/2014/main" id="{64F09C9F-E4FD-4751-9389-009519610434}"/>
            </a:ext>
          </a:extLst>
        </xdr:cNvPr>
        <xdr:cNvSpPr/>
      </xdr:nvSpPr>
      <xdr:spPr>
        <a:xfrm>
          <a:off x="7600951" y="152400"/>
          <a:ext cx="9734550" cy="2552700"/>
        </a:xfrm>
        <a:prstGeom prst="rect">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algn="ctr"/>
          <a:r>
            <a:rPr lang="en-US" sz="1800"/>
            <a:t>Delete this square to see the solution</a:t>
          </a:r>
          <a:r>
            <a:rPr lang="en-US" sz="1800" baseline="0"/>
            <a:t> and discussion below</a:t>
          </a:r>
          <a:r>
            <a:rPr lang="en-US" sz="1100" baseline="0"/>
            <a:t>.</a:t>
          </a:r>
          <a:endParaRPr lang="en-US" sz="1100"/>
        </a:p>
      </xdr:txBody>
    </xdr:sp>
    <xdr:clientData/>
  </xdr:twoCellAnchor>
  <xdr:twoCellAnchor>
    <xdr:from>
      <xdr:col>12</xdr:col>
      <xdr:colOff>295275</xdr:colOff>
      <xdr:row>14</xdr:row>
      <xdr:rowOff>171450</xdr:rowOff>
    </xdr:from>
    <xdr:to>
      <xdr:col>28</xdr:col>
      <xdr:colOff>276225</xdr:colOff>
      <xdr:row>26</xdr:row>
      <xdr:rowOff>171450</xdr:rowOff>
    </xdr:to>
    <xdr:sp macro="" textlink="">
      <xdr:nvSpPr>
        <xdr:cNvPr id="15" name="Rectangle 14">
          <a:extLst>
            <a:ext uri="{FF2B5EF4-FFF2-40B4-BE49-F238E27FC236}">
              <a16:creationId xmlns:a16="http://schemas.microsoft.com/office/drawing/2014/main" id="{59DA89BA-4214-482D-9448-412C3DF90CF4}"/>
            </a:ext>
          </a:extLst>
        </xdr:cNvPr>
        <xdr:cNvSpPr/>
      </xdr:nvSpPr>
      <xdr:spPr>
        <a:xfrm>
          <a:off x="7610475" y="2838450"/>
          <a:ext cx="9734550" cy="2286000"/>
        </a:xfrm>
        <a:prstGeom prst="rect">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algn="ctr"/>
          <a:r>
            <a:rPr lang="en-US" sz="1800"/>
            <a:t>Delete this square to see the solution</a:t>
          </a:r>
          <a:r>
            <a:rPr lang="en-US" sz="1800" baseline="0"/>
            <a:t> and discussion below</a:t>
          </a:r>
          <a:r>
            <a:rPr lang="en-US" sz="1100" baseline="0"/>
            <a:t>.</a:t>
          </a:r>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8</xdr:col>
      <xdr:colOff>28575</xdr:colOff>
      <xdr:row>0</xdr:row>
      <xdr:rowOff>85725</xdr:rowOff>
    </xdr:from>
    <xdr:to>
      <xdr:col>14</xdr:col>
      <xdr:colOff>587375</xdr:colOff>
      <xdr:row>17</xdr:row>
      <xdr:rowOff>9525</xdr:rowOff>
    </xdr:to>
    <xdr:pic>
      <xdr:nvPicPr>
        <xdr:cNvPr id="4" name="Picture 3">
          <a:extLst>
            <a:ext uri="{FF2B5EF4-FFF2-40B4-BE49-F238E27FC236}">
              <a16:creationId xmlns:a16="http://schemas.microsoft.com/office/drawing/2014/main" id="{898B4B43-04AF-4058-9C12-BEE68AF4EE7D}"/>
            </a:ext>
          </a:extLst>
        </xdr:cNvPr>
        <xdr:cNvPicPr>
          <a:picLocks noChangeAspect="1"/>
        </xdr:cNvPicPr>
      </xdr:nvPicPr>
      <xdr:blipFill>
        <a:blip xmlns:r="http://schemas.openxmlformats.org/officeDocument/2006/relationships" r:embed="rId1"/>
        <a:stretch>
          <a:fillRect/>
        </a:stretch>
      </xdr:blipFill>
      <xdr:spPr>
        <a:xfrm>
          <a:off x="4905375" y="85725"/>
          <a:ext cx="4216400" cy="3162300"/>
        </a:xfrm>
        <a:prstGeom prst="rect">
          <a:avLst/>
        </a:prstGeom>
      </xdr:spPr>
    </xdr:pic>
    <xdr:clientData/>
  </xdr:twoCellAnchor>
  <xdr:twoCellAnchor editAs="oneCell">
    <xdr:from>
      <xdr:col>15</xdr:col>
      <xdr:colOff>76200</xdr:colOff>
      <xdr:row>0</xdr:row>
      <xdr:rowOff>85724</xdr:rowOff>
    </xdr:from>
    <xdr:to>
      <xdr:col>22</xdr:col>
      <xdr:colOff>12700</xdr:colOff>
      <xdr:row>16</xdr:row>
      <xdr:rowOff>190499</xdr:rowOff>
    </xdr:to>
    <xdr:pic>
      <xdr:nvPicPr>
        <xdr:cNvPr id="5" name="Picture 4">
          <a:extLst>
            <a:ext uri="{FF2B5EF4-FFF2-40B4-BE49-F238E27FC236}">
              <a16:creationId xmlns:a16="http://schemas.microsoft.com/office/drawing/2014/main" id="{B210008A-A43B-4903-8846-15CD85C7E9ED}"/>
            </a:ext>
          </a:extLst>
        </xdr:cNvPr>
        <xdr:cNvPicPr>
          <a:picLocks noChangeAspect="1"/>
        </xdr:cNvPicPr>
      </xdr:nvPicPr>
      <xdr:blipFill>
        <a:blip xmlns:r="http://schemas.openxmlformats.org/officeDocument/2006/relationships" r:embed="rId2"/>
        <a:stretch>
          <a:fillRect/>
        </a:stretch>
      </xdr:blipFill>
      <xdr:spPr>
        <a:xfrm>
          <a:off x="9220200" y="85724"/>
          <a:ext cx="4203700" cy="3152775"/>
        </a:xfrm>
        <a:prstGeom prst="rect">
          <a:avLst/>
        </a:prstGeom>
      </xdr:spPr>
    </xdr:pic>
    <xdr:clientData/>
  </xdr:twoCellAnchor>
  <xdr:twoCellAnchor>
    <xdr:from>
      <xdr:col>0</xdr:col>
      <xdr:colOff>190500</xdr:colOff>
      <xdr:row>18</xdr:row>
      <xdr:rowOff>123825</xdr:rowOff>
    </xdr:from>
    <xdr:to>
      <xdr:col>7</xdr:col>
      <xdr:colOff>504825</xdr:colOff>
      <xdr:row>34</xdr:row>
      <xdr:rowOff>142874</xdr:rowOff>
    </xdr:to>
    <xdr:sp macro="" textlink="">
      <xdr:nvSpPr>
        <xdr:cNvPr id="6" name="TextBox 5">
          <a:extLst>
            <a:ext uri="{FF2B5EF4-FFF2-40B4-BE49-F238E27FC236}">
              <a16:creationId xmlns:a16="http://schemas.microsoft.com/office/drawing/2014/main" id="{199E8188-A192-4476-B72C-DED35F9E1280}"/>
            </a:ext>
          </a:extLst>
        </xdr:cNvPr>
        <xdr:cNvSpPr txBox="1"/>
      </xdr:nvSpPr>
      <xdr:spPr>
        <a:xfrm>
          <a:off x="190500" y="3552825"/>
          <a:ext cx="4581525" cy="306704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100" baseline="0">
              <a:solidFill>
                <a:schemeClr val="dk1"/>
              </a:solidFill>
              <a:effectLst/>
              <a:latin typeface="+mn-lt"/>
              <a:ea typeface="+mn-ea"/>
              <a:cs typeface="+mn-cs"/>
            </a:rPr>
            <a:t>The general distribution shape for cycle time has been reported for many years. I wondered why it was this shape, and what we could learn from it.</a:t>
          </a:r>
        </a:p>
        <a:p>
          <a:pPr marL="0" marR="0" lvl="0" indent="0" defTabSz="914400" eaLnBrk="1" fontAlgn="auto" latinLnBrk="0" hangingPunct="1">
            <a:lnSpc>
              <a:spcPct val="100000"/>
            </a:lnSpc>
            <a:spcBef>
              <a:spcPts val="0"/>
            </a:spcBef>
            <a:spcAft>
              <a:spcPts val="0"/>
            </a:spcAft>
            <a:buClrTx/>
            <a:buSzTx/>
            <a:buFontTx/>
            <a:buNone/>
            <a:tabLst/>
            <a:defRPr/>
          </a:pPr>
          <a:endParaRPr lang="en-US"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aseline="0">
              <a:solidFill>
                <a:schemeClr val="dk1"/>
              </a:solidFill>
              <a:effectLst/>
              <a:latin typeface="+mn-lt"/>
              <a:ea typeface="+mn-ea"/>
              <a:cs typeface="+mn-cs"/>
            </a:rPr>
            <a:t>I generally observed that almost universally the distribution was right-skewed, and that some teams more than others. Operations teams almost Exponential, Software Development teams more Rayleigh (Exponential and Rayleigh are different types of statistical probability distributions)</a:t>
          </a:r>
          <a:endParaRPr lang="en-US">
            <a:effectLst/>
          </a:endParaRPr>
        </a:p>
        <a:p>
          <a:endParaRPr lang="en-US" sz="1100" baseline="0"/>
        </a:p>
      </xdr:txBody>
    </xdr:sp>
    <xdr:clientData/>
  </xdr:twoCellAnchor>
  <xdr:twoCellAnchor editAs="oneCell">
    <xdr:from>
      <xdr:col>0</xdr:col>
      <xdr:colOff>0</xdr:colOff>
      <xdr:row>0</xdr:row>
      <xdr:rowOff>19050</xdr:rowOff>
    </xdr:from>
    <xdr:to>
      <xdr:col>8</xdr:col>
      <xdr:colOff>28575</xdr:colOff>
      <xdr:row>14</xdr:row>
      <xdr:rowOff>71979</xdr:rowOff>
    </xdr:to>
    <xdr:pic>
      <xdr:nvPicPr>
        <xdr:cNvPr id="7" name="Picture 6">
          <a:extLst>
            <a:ext uri="{FF2B5EF4-FFF2-40B4-BE49-F238E27FC236}">
              <a16:creationId xmlns:a16="http://schemas.microsoft.com/office/drawing/2014/main" id="{E19C7A62-9346-44B7-BB48-69618BCC9BE3}"/>
            </a:ext>
          </a:extLst>
        </xdr:cNvPr>
        <xdr:cNvPicPr>
          <a:picLocks noChangeAspect="1"/>
        </xdr:cNvPicPr>
      </xdr:nvPicPr>
      <xdr:blipFill>
        <a:blip xmlns:r="http://schemas.openxmlformats.org/officeDocument/2006/relationships" r:embed="rId3"/>
        <a:stretch>
          <a:fillRect/>
        </a:stretch>
      </xdr:blipFill>
      <xdr:spPr>
        <a:xfrm>
          <a:off x="0" y="19050"/>
          <a:ext cx="4905375" cy="2719929"/>
        </a:xfrm>
        <a:prstGeom prst="rect">
          <a:avLst/>
        </a:prstGeom>
      </xdr:spPr>
    </xdr:pic>
    <xdr:clientData/>
  </xdr:twoCellAnchor>
  <xdr:twoCellAnchor>
    <xdr:from>
      <xdr:col>8</xdr:col>
      <xdr:colOff>19050</xdr:colOff>
      <xdr:row>18</xdr:row>
      <xdr:rowOff>123825</xdr:rowOff>
    </xdr:from>
    <xdr:to>
      <xdr:col>14</xdr:col>
      <xdr:colOff>571500</xdr:colOff>
      <xdr:row>34</xdr:row>
      <xdr:rowOff>152400</xdr:rowOff>
    </xdr:to>
    <xdr:sp macro="" textlink="">
      <xdr:nvSpPr>
        <xdr:cNvPr id="8" name="TextBox 7">
          <a:extLst>
            <a:ext uri="{FF2B5EF4-FFF2-40B4-BE49-F238E27FC236}">
              <a16:creationId xmlns:a16="http://schemas.microsoft.com/office/drawing/2014/main" id="{DC83024F-270A-4771-9431-C1B663D46310}"/>
            </a:ext>
          </a:extLst>
        </xdr:cNvPr>
        <xdr:cNvSpPr txBox="1"/>
      </xdr:nvSpPr>
      <xdr:spPr>
        <a:xfrm>
          <a:off x="4895850" y="3552825"/>
          <a:ext cx="4210050" cy="30765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dk1"/>
              </a:solidFill>
              <a:effectLst/>
              <a:latin typeface="+mn-lt"/>
              <a:ea typeface="+mn-ea"/>
              <a:cs typeface="+mn-cs"/>
            </a:rPr>
            <a:t>It can be observed by plotting different teams cycle-time (time</a:t>
          </a:r>
          <a:r>
            <a:rPr lang="en-US" sz="1100" baseline="0">
              <a:solidFill>
                <a:schemeClr val="dk1"/>
              </a:solidFill>
              <a:effectLst/>
              <a:latin typeface="+mn-lt"/>
              <a:ea typeface="+mn-ea"/>
              <a:cs typeface="+mn-cs"/>
            </a:rPr>
            <a:t> work completed - time work started) that a variety of different distribution shapes form. I set out to understand how each shape formed. This spreadsheet is one tool I used to explore the relationship between delay probability, delay time and number of delays.</a:t>
          </a:r>
          <a:endParaRPr lang="en-US">
            <a:effectLst/>
          </a:endParaRPr>
        </a:p>
        <a:p>
          <a:endParaRPr lang="en-US" sz="1100"/>
        </a:p>
        <a:p>
          <a:r>
            <a:rPr lang="en-US" sz="1100"/>
            <a:t>Hypothesis 1: The types</a:t>
          </a:r>
          <a:r>
            <a:rPr lang="en-US" sz="1100" baseline="0"/>
            <a:t> of delay and their characteristics in a process cause various cycle time distributions to form.</a:t>
          </a:r>
        </a:p>
        <a:p>
          <a:endParaRPr lang="en-US" sz="1100" baseline="0"/>
        </a:p>
        <a:p>
          <a:r>
            <a:rPr lang="en-US" sz="1100" baseline="0"/>
            <a:t>Hypothesis 2: It is possible to identify distinct groups of cycle time distributions. I identify two (with some overlap) groups shown in Red and Blue above. </a:t>
          </a:r>
        </a:p>
        <a:p>
          <a:endParaRPr lang="en-US" sz="1100"/>
        </a:p>
        <a:p>
          <a:r>
            <a:rPr lang="en-US" sz="1100"/>
            <a:t>Hypothesis 3: Different</a:t>
          </a:r>
          <a:r>
            <a:rPr lang="en-US" sz="1100" baseline="0"/>
            <a:t> improvement actions will only give measurable improvement in one of the groups, and trying to do otherwise is frustrating and wasteful.</a:t>
          </a:r>
          <a:endParaRPr lang="en-US" sz="1100"/>
        </a:p>
      </xdr:txBody>
    </xdr:sp>
    <xdr:clientData/>
  </xdr:twoCellAnchor>
  <xdr:twoCellAnchor>
    <xdr:from>
      <xdr:col>15</xdr:col>
      <xdr:colOff>104775</xdr:colOff>
      <xdr:row>18</xdr:row>
      <xdr:rowOff>114300</xdr:rowOff>
    </xdr:from>
    <xdr:to>
      <xdr:col>22</xdr:col>
      <xdr:colOff>47625</xdr:colOff>
      <xdr:row>34</xdr:row>
      <xdr:rowOff>133350</xdr:rowOff>
    </xdr:to>
    <xdr:sp macro="" textlink="">
      <xdr:nvSpPr>
        <xdr:cNvPr id="9" name="TextBox 8">
          <a:extLst>
            <a:ext uri="{FF2B5EF4-FFF2-40B4-BE49-F238E27FC236}">
              <a16:creationId xmlns:a16="http://schemas.microsoft.com/office/drawing/2014/main" id="{26CAE3DD-B340-4993-BDD2-701F783E0E50}"/>
            </a:ext>
          </a:extLst>
        </xdr:cNvPr>
        <xdr:cNvSpPr txBox="1"/>
      </xdr:nvSpPr>
      <xdr:spPr>
        <a:xfrm>
          <a:off x="9248775" y="3543300"/>
          <a:ext cx="4210050" cy="30670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dk1"/>
              </a:solidFill>
              <a:effectLst/>
              <a:latin typeface="+mn-lt"/>
              <a:ea typeface="+mn-ea"/>
              <a:cs typeface="+mn-cs"/>
            </a:rPr>
            <a:t>As an aid for teams to self-identify, I attempted to categorize</a:t>
          </a:r>
          <a:r>
            <a:rPr lang="en-US" sz="1100" baseline="0">
              <a:solidFill>
                <a:schemeClr val="dk1"/>
              </a:solidFill>
              <a:effectLst/>
              <a:latin typeface="+mn-lt"/>
              <a:ea typeface="+mn-ea"/>
              <a:cs typeface="+mn-cs"/>
            </a:rPr>
            <a:t> teams based solely on their cycle-time distribution fit to a probability distribution called "Weibull" that has two parameters. Shape and Scale (I have a spreadsheet that does this automatically, see the Cycle Time and Throughput Calculator.xlsx Weibull &amp; graphs page - get it here: https://github.com/FocusedObjective/FocusedObjective.Resources/blob/master/Spreadsheets/Throughput%20and%20Cycle%20Time%20Calculator%20(5000%20samples).xlsx).</a:t>
          </a:r>
          <a:endParaRPr lang="en-US">
            <a:effectLst/>
          </a:endParaRPr>
        </a:p>
        <a:p>
          <a:endParaRPr lang="en-US" sz="1100"/>
        </a:p>
        <a:p>
          <a:r>
            <a:rPr lang="en-US" sz="1100"/>
            <a:t>Hypothesis 4: The the</a:t>
          </a:r>
          <a:r>
            <a:rPr lang="en-US" sz="1100" baseline="0"/>
            <a:t> Weibull distribution shape and scale parameter are enough to correctly categorize a team into one of four quadrants.</a:t>
          </a:r>
        </a:p>
        <a:p>
          <a:endParaRPr lang="en-US" sz="1100" baseline="0"/>
        </a:p>
        <a:p>
          <a:r>
            <a:rPr lang="en-US" sz="1100" baseline="0"/>
            <a:t>Hypothesis 5: It is possible to intentionally move a teams process into another quadrant to achieve maximum improvement.</a:t>
          </a:r>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
  <sheetViews>
    <sheetView tabSelected="1" workbookViewId="0">
      <selection activeCell="C10" sqref="C10"/>
    </sheetView>
  </sheetViews>
  <sheetFormatPr defaultRowHeight="15" x14ac:dyDescent="0.25"/>
  <sheetData>
    <row r="1" spans="1:13" ht="20.25" thickBot="1" x14ac:dyDescent="0.35">
      <c r="A1" s="35" t="s">
        <v>18</v>
      </c>
      <c r="B1" s="35"/>
      <c r="C1" s="35"/>
      <c r="D1" s="35"/>
      <c r="E1" s="35"/>
      <c r="F1" s="35"/>
      <c r="G1" s="35"/>
      <c r="H1" s="35"/>
      <c r="I1" s="35"/>
      <c r="J1" s="35"/>
      <c r="K1" s="35"/>
      <c r="L1" s="35"/>
      <c r="M1" s="35"/>
    </row>
    <row r="2" spans="1:13" ht="15.75" thickTop="1" x14ac:dyDescent="0.25"/>
    <row r="8" spans="1:13" x14ac:dyDescent="0.25">
      <c r="C8" s="36">
        <v>0.2</v>
      </c>
    </row>
    <row r="9" spans="1:13" x14ac:dyDescent="0.25">
      <c r="C9" s="36">
        <v>0.2</v>
      </c>
    </row>
    <row r="10" spans="1:13" x14ac:dyDescent="0.25">
      <c r="C10" s="36">
        <v>0.2</v>
      </c>
    </row>
    <row r="11" spans="1:13" x14ac:dyDescent="0.25">
      <c r="C11" s="36">
        <v>0.2</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39"/>
  <sheetViews>
    <sheetView showGridLines="0" tabSelected="1" zoomScale="90" zoomScaleNormal="90" workbookViewId="0">
      <selection activeCell="C10" sqref="C10"/>
    </sheetView>
  </sheetViews>
  <sheetFormatPr defaultRowHeight="15" x14ac:dyDescent="0.25"/>
  <cols>
    <col min="1" max="1" width="6.85546875" customWidth="1"/>
    <col min="2" max="2" width="13.7109375" customWidth="1"/>
    <col min="15" max="15" width="9.42578125" bestFit="1" customWidth="1"/>
  </cols>
  <sheetData>
    <row r="1" spans="1:34" x14ac:dyDescent="0.25">
      <c r="X1" s="3">
        <f>NumberOfCars</f>
        <v>100</v>
      </c>
      <c r="Y1" s="3" t="s">
        <v>10</v>
      </c>
    </row>
    <row r="2" spans="1:34" x14ac:dyDescent="0.25">
      <c r="A2" t="s">
        <v>0</v>
      </c>
      <c r="G2" s="1">
        <v>100</v>
      </c>
      <c r="H2" t="s">
        <v>10</v>
      </c>
      <c r="X2" s="3">
        <f>MinimumTravelTime</f>
        <v>10</v>
      </c>
      <c r="Y2" s="3" t="s">
        <v>13</v>
      </c>
    </row>
    <row r="3" spans="1:34" x14ac:dyDescent="0.25">
      <c r="A3" t="s">
        <v>2</v>
      </c>
      <c r="G3" s="1">
        <v>10</v>
      </c>
      <c r="H3" t="s">
        <v>1</v>
      </c>
    </row>
    <row r="4" spans="1:34" x14ac:dyDescent="0.25">
      <c r="A4" t="s">
        <v>3</v>
      </c>
      <c r="G4" s="1">
        <v>2</v>
      </c>
      <c r="H4" t="s">
        <v>1</v>
      </c>
      <c r="T4" s="19"/>
      <c r="U4" s="8">
        <f>1-Light1RedPercentage</f>
        <v>0.8</v>
      </c>
      <c r="V4" s="7" t="str">
        <f>" of " &amp;NumberOfCars&amp;" cars get a Green light ="</f>
        <v xml:space="preserve"> of 100 cars get a Green light =</v>
      </c>
      <c r="W4" s="16"/>
      <c r="X4" s="16"/>
      <c r="Y4" s="16"/>
      <c r="Z4" s="16"/>
      <c r="AA4" s="8">
        <f>Light1RedPercentage</f>
        <v>0.2</v>
      </c>
      <c r="AB4" s="7" t="str">
        <f>" of " &amp;NumberOfCars&amp;" cars get a Red light ="</f>
        <v xml:space="preserve"> of 100 cars get a Red light =</v>
      </c>
      <c r="AC4" s="16"/>
      <c r="AD4" s="20"/>
    </row>
    <row r="5" spans="1:34" x14ac:dyDescent="0.25">
      <c r="A5" t="s">
        <v>4</v>
      </c>
      <c r="S5" s="3" t="s">
        <v>5</v>
      </c>
      <c r="T5" s="21"/>
      <c r="U5" s="11">
        <f>U4*NumberOfCars</f>
        <v>80</v>
      </c>
      <c r="V5" s="11" t="s">
        <v>10</v>
      </c>
      <c r="W5" s="17"/>
      <c r="X5" s="17"/>
      <c r="Y5" s="17"/>
      <c r="Z5" s="22"/>
      <c r="AA5" s="11">
        <f>AA4*NumberOfCars</f>
        <v>20</v>
      </c>
      <c r="AB5" s="11" t="s">
        <v>10</v>
      </c>
      <c r="AC5" s="17"/>
      <c r="AD5" s="23"/>
    </row>
    <row r="6" spans="1:34" x14ac:dyDescent="0.25">
      <c r="C6" t="s">
        <v>17</v>
      </c>
      <c r="T6" s="24"/>
      <c r="U6" s="14">
        <f>0</f>
        <v>0</v>
      </c>
      <c r="V6" s="14" t="s">
        <v>11</v>
      </c>
      <c r="W6" s="18"/>
      <c r="X6" s="18"/>
      <c r="Y6" s="18"/>
      <c r="Z6" s="18"/>
      <c r="AA6" s="14">
        <f>RedLightDelayTime</f>
        <v>2</v>
      </c>
      <c r="AB6" s="14" t="s">
        <v>11</v>
      </c>
      <c r="AC6" s="18"/>
      <c r="AD6" s="25"/>
    </row>
    <row r="7" spans="1:34" x14ac:dyDescent="0.25">
      <c r="B7" t="s">
        <v>5</v>
      </c>
      <c r="C7" s="2">
        <v>0.2</v>
      </c>
      <c r="D7" s="4" t="str">
        <f xml:space="preserve"> " ("&amp;C7*100&amp;" cars out of every 100 will get a RED signal)"</f>
        <v xml:space="preserve"> (20 cars out of every 100 will get a RED signal)</v>
      </c>
    </row>
    <row r="8" spans="1:34" x14ac:dyDescent="0.25">
      <c r="B8" t="s">
        <v>6</v>
      </c>
      <c r="C8" s="2">
        <v>0.2</v>
      </c>
      <c r="D8" s="4"/>
    </row>
    <row r="9" spans="1:34" x14ac:dyDescent="0.25">
      <c r="B9" t="s">
        <v>7</v>
      </c>
      <c r="C9" s="2">
        <v>0.2</v>
      </c>
      <c r="D9" s="4"/>
      <c r="R9" s="6">
        <f>1-Light2RedPercentage</f>
        <v>0.8</v>
      </c>
      <c r="S9" s="7" t="str">
        <f>" of " &amp;U5&amp;" cars  ="</f>
        <v xml:space="preserve"> of 80 cars  =</v>
      </c>
      <c r="T9" s="16"/>
      <c r="U9" s="16"/>
      <c r="V9" s="8">
        <f>Light2RedPercentage</f>
        <v>0.2</v>
      </c>
      <c r="W9" s="9" t="str">
        <f>" of "&amp;U5&amp;" ="</f>
        <v xml:space="preserve"> of 80 =</v>
      </c>
      <c r="Z9" s="6">
        <f>1-Light2RedPercentage</f>
        <v>0.8</v>
      </c>
      <c r="AA9" s="7" t="str">
        <f>" of " &amp;AA5&amp;" cars ="</f>
        <v xml:space="preserve"> of 20 cars =</v>
      </c>
      <c r="AB9" s="16"/>
      <c r="AC9" s="16"/>
      <c r="AD9" s="8">
        <f>Light2RedPercentage</f>
        <v>0.2</v>
      </c>
      <c r="AE9" s="9" t="str">
        <f>" of "&amp;AA5&amp;" ="</f>
        <v xml:space="preserve"> of 20 =</v>
      </c>
    </row>
    <row r="10" spans="1:34" x14ac:dyDescent="0.25">
      <c r="B10" t="s">
        <v>8</v>
      </c>
      <c r="C10" s="30">
        <v>0.2</v>
      </c>
      <c r="D10" s="4"/>
      <c r="Q10" s="3" t="s">
        <v>6</v>
      </c>
      <c r="R10" s="10">
        <f>R9*U5</f>
        <v>64</v>
      </c>
      <c r="S10" s="11" t="s">
        <v>10</v>
      </c>
      <c r="T10" s="17"/>
      <c r="U10" s="17"/>
      <c r="V10" s="11">
        <f>V9*U5</f>
        <v>16</v>
      </c>
      <c r="W10" s="12" t="s">
        <v>10</v>
      </c>
      <c r="Z10" s="10">
        <f>Z9*AA5</f>
        <v>16</v>
      </c>
      <c r="AA10" s="11" t="s">
        <v>10</v>
      </c>
      <c r="AB10" s="17"/>
      <c r="AC10" s="17"/>
      <c r="AD10" s="11">
        <f>AD9*AA5</f>
        <v>4</v>
      </c>
      <c r="AE10" s="12" t="s">
        <v>10</v>
      </c>
    </row>
    <row r="11" spans="1:34" x14ac:dyDescent="0.25">
      <c r="B11" t="s">
        <v>9</v>
      </c>
      <c r="C11" s="31">
        <v>0.2</v>
      </c>
      <c r="D11" s="4"/>
      <c r="R11" s="13">
        <f>0</f>
        <v>0</v>
      </c>
      <c r="S11" s="14" t="s">
        <v>12</v>
      </c>
      <c r="T11" s="18"/>
      <c r="U11" s="18"/>
      <c r="V11" s="14">
        <f>RedLightDelayTime</f>
        <v>2</v>
      </c>
      <c r="W11" s="15" t="s">
        <v>12</v>
      </c>
      <c r="Z11" s="13">
        <f>0</f>
        <v>0</v>
      </c>
      <c r="AA11" s="14" t="s">
        <v>12</v>
      </c>
      <c r="AB11" s="18"/>
      <c r="AC11" s="18"/>
      <c r="AD11" s="14">
        <f>RedLightDelayTime</f>
        <v>2</v>
      </c>
      <c r="AE11" s="15" t="s">
        <v>12</v>
      </c>
    </row>
    <row r="14" spans="1:34" x14ac:dyDescent="0.25">
      <c r="O14" s="6">
        <f>1-Light3RedPErcentage</f>
        <v>0.8</v>
      </c>
      <c r="P14" s="7" t="str">
        <f>" of " &amp;R10&amp;" ="</f>
        <v xml:space="preserve"> of 64 =</v>
      </c>
      <c r="Q14" s="8">
        <f>Light3RedPErcentage</f>
        <v>0.2</v>
      </c>
      <c r="R14" s="9" t="str">
        <f>" of "&amp;R10&amp;" ="</f>
        <v xml:space="preserve"> of 64 =</v>
      </c>
      <c r="T14" s="6">
        <f>1-Light3RedPErcentage</f>
        <v>0.8</v>
      </c>
      <c r="U14" s="7" t="str">
        <f>" of " &amp;V10&amp;" ="</f>
        <v xml:space="preserve"> of 16 =</v>
      </c>
      <c r="V14" s="8">
        <f>Light3RedPErcentage</f>
        <v>0.2</v>
      </c>
      <c r="W14" s="9" t="str">
        <f>" of "&amp;V10&amp;" ="</f>
        <v xml:space="preserve"> of 16 =</v>
      </c>
      <c r="Z14" s="6">
        <f>1-Light3RedPErcentage</f>
        <v>0.8</v>
      </c>
      <c r="AA14" s="7" t="str">
        <f>" of " &amp;Z10&amp;" ="</f>
        <v xml:space="preserve"> of 16 =</v>
      </c>
      <c r="AB14" s="8">
        <f>Light3RedPErcentage</f>
        <v>0.2</v>
      </c>
      <c r="AC14" s="9" t="str">
        <f>" of "&amp;Z10&amp;" ="</f>
        <v xml:space="preserve"> of 16 =</v>
      </c>
      <c r="AE14" s="6">
        <f>1-Light3RedPErcentage</f>
        <v>0.8</v>
      </c>
      <c r="AF14" s="7" t="str">
        <f>" of " &amp;AD10&amp;" ="</f>
        <v xml:space="preserve"> of 4 =</v>
      </c>
      <c r="AG14" s="8">
        <f>Light3RedPErcentage</f>
        <v>0.2</v>
      </c>
      <c r="AH14" s="9" t="str">
        <f>" of "&amp;AD10&amp;" ="</f>
        <v xml:space="preserve"> of 4 =</v>
      </c>
    </row>
    <row r="15" spans="1:34" x14ac:dyDescent="0.25">
      <c r="N15" s="3" t="s">
        <v>7</v>
      </c>
      <c r="O15" s="27">
        <f>O14*R10</f>
        <v>51.2</v>
      </c>
      <c r="P15" s="29" t="s">
        <v>10</v>
      </c>
      <c r="Q15" s="29">
        <f>Q14*R10</f>
        <v>12.8</v>
      </c>
      <c r="R15" s="28" t="s">
        <v>10</v>
      </c>
      <c r="S15" s="5"/>
      <c r="T15" s="27">
        <f>T14*V10</f>
        <v>12.8</v>
      </c>
      <c r="U15" s="29" t="s">
        <v>10</v>
      </c>
      <c r="V15" s="29">
        <f>V14*V10</f>
        <v>3.2</v>
      </c>
      <c r="W15" s="28" t="s">
        <v>10</v>
      </c>
      <c r="X15" s="5"/>
      <c r="Y15" s="5"/>
      <c r="Z15" s="27">
        <f>Z14*Z10</f>
        <v>12.8</v>
      </c>
      <c r="AA15" s="29" t="s">
        <v>10</v>
      </c>
      <c r="AB15" s="29">
        <f>AB14*Z10</f>
        <v>3.2</v>
      </c>
      <c r="AC15" s="28" t="s">
        <v>10</v>
      </c>
      <c r="AD15" s="5"/>
      <c r="AE15" s="27">
        <f>AE14*AD10</f>
        <v>3.2</v>
      </c>
      <c r="AF15" s="29" t="s">
        <v>10</v>
      </c>
      <c r="AG15" s="29">
        <f>AG14*AD10</f>
        <v>0.8</v>
      </c>
      <c r="AH15" s="28" t="s">
        <v>10</v>
      </c>
    </row>
    <row r="16" spans="1:34" x14ac:dyDescent="0.25">
      <c r="O16" s="13">
        <f>0</f>
        <v>0</v>
      </c>
      <c r="P16" s="14" t="s">
        <v>12</v>
      </c>
      <c r="Q16" s="14">
        <f>RedLightDelayTime</f>
        <v>2</v>
      </c>
      <c r="R16" s="15" t="s">
        <v>12</v>
      </c>
      <c r="T16" s="13">
        <f>0</f>
        <v>0</v>
      </c>
      <c r="U16" s="14" t="s">
        <v>12</v>
      </c>
      <c r="V16" s="14">
        <f>RedLightDelayTime</f>
        <v>2</v>
      </c>
      <c r="W16" s="15" t="s">
        <v>12</v>
      </c>
      <c r="Z16" s="13">
        <f>0</f>
        <v>0</v>
      </c>
      <c r="AA16" s="14" t="s">
        <v>12</v>
      </c>
      <c r="AB16" s="14">
        <f>RedLightDelayTime</f>
        <v>2</v>
      </c>
      <c r="AC16" s="15" t="s">
        <v>12</v>
      </c>
      <c r="AE16" s="13">
        <f>0</f>
        <v>0</v>
      </c>
      <c r="AF16" s="14" t="s">
        <v>12</v>
      </c>
      <c r="AG16" s="14">
        <f>RedLightDelayTime</f>
        <v>2</v>
      </c>
      <c r="AH16" s="15" t="s">
        <v>12</v>
      </c>
    </row>
    <row r="19" spans="9:40" x14ac:dyDescent="0.25">
      <c r="M19" s="6">
        <f>1-Light4RedPercentage</f>
        <v>0.8</v>
      </c>
      <c r="N19" s="26">
        <f>Light4RedPercentage</f>
        <v>0.2</v>
      </c>
      <c r="P19" s="6">
        <f>1-Light4RedPercentage</f>
        <v>0.8</v>
      </c>
      <c r="Q19" s="26">
        <f>Light4RedPercentage</f>
        <v>0.2</v>
      </c>
      <c r="S19" s="6">
        <f>1-Light4RedPercentage</f>
        <v>0.8</v>
      </c>
      <c r="T19" s="26">
        <f>Light4RedPercentage</f>
        <v>0.2</v>
      </c>
      <c r="V19" s="6">
        <f>1-Light4RedPercentage</f>
        <v>0.8</v>
      </c>
      <c r="W19" s="26">
        <f>Light4RedPercentage</f>
        <v>0.2</v>
      </c>
      <c r="Z19" s="6">
        <f>1-Light4RedPercentage</f>
        <v>0.8</v>
      </c>
      <c r="AA19" s="26">
        <f>Light4RedPercentage</f>
        <v>0.2</v>
      </c>
      <c r="AC19" s="6">
        <f>1-Light4RedPercentage</f>
        <v>0.8</v>
      </c>
      <c r="AD19" s="26">
        <f>Light4RedPercentage</f>
        <v>0.2</v>
      </c>
      <c r="AF19" s="6">
        <f>1-Light4RedPercentage</f>
        <v>0.8</v>
      </c>
      <c r="AG19" s="26">
        <f>Light4RedPercentage</f>
        <v>0.2</v>
      </c>
      <c r="AI19" s="6">
        <f>1-Light4RedPercentage</f>
        <v>0.8</v>
      </c>
      <c r="AJ19" s="26">
        <f>Light4RedPercentage</f>
        <v>0.2</v>
      </c>
    </row>
    <row r="20" spans="9:40" x14ac:dyDescent="0.25">
      <c r="L20" s="3" t="s">
        <v>8</v>
      </c>
      <c r="M20" s="27">
        <f>M19*O15</f>
        <v>40.960000000000008</v>
      </c>
      <c r="N20" s="28">
        <f>N19*O15</f>
        <v>10.240000000000002</v>
      </c>
      <c r="P20" s="27">
        <f>P19*Q15</f>
        <v>10.240000000000002</v>
      </c>
      <c r="Q20" s="28">
        <f>Q19*Q15</f>
        <v>2.5600000000000005</v>
      </c>
      <c r="S20" s="27">
        <f>S19*T15</f>
        <v>10.240000000000002</v>
      </c>
      <c r="T20" s="28">
        <f>T19*T15</f>
        <v>2.5600000000000005</v>
      </c>
      <c r="V20" s="27">
        <f>V19*V15</f>
        <v>2.5600000000000005</v>
      </c>
      <c r="W20" s="28">
        <f>W19*V15</f>
        <v>0.64000000000000012</v>
      </c>
      <c r="Z20" s="27">
        <f>Z19*Z15</f>
        <v>10.240000000000002</v>
      </c>
      <c r="AA20" s="28">
        <f>AA19*Z15</f>
        <v>2.5600000000000005</v>
      </c>
      <c r="AC20" s="27">
        <f>AC19*AB15</f>
        <v>2.5600000000000005</v>
      </c>
      <c r="AD20" s="28">
        <f>AD19*AB15</f>
        <v>0.64000000000000012</v>
      </c>
      <c r="AF20" s="27">
        <f>AF19*AE15</f>
        <v>2.5600000000000005</v>
      </c>
      <c r="AG20" s="28">
        <f>AG19*AE15</f>
        <v>0.64000000000000012</v>
      </c>
      <c r="AI20" s="27">
        <f>AI19*AG15</f>
        <v>0.64000000000000012</v>
      </c>
      <c r="AJ20" s="28">
        <f>AJ19*AG15</f>
        <v>0.16000000000000003</v>
      </c>
    </row>
    <row r="21" spans="9:40" x14ac:dyDescent="0.25">
      <c r="M21" s="13">
        <f>0</f>
        <v>0</v>
      </c>
      <c r="N21" s="15">
        <f>RedLightDelayTime</f>
        <v>2</v>
      </c>
      <c r="P21" s="13">
        <f>0</f>
        <v>0</v>
      </c>
      <c r="Q21" s="15">
        <f>RedLightDelayTime</f>
        <v>2</v>
      </c>
      <c r="S21" s="13">
        <f>0</f>
        <v>0</v>
      </c>
      <c r="T21" s="15">
        <f>RedLightDelayTime</f>
        <v>2</v>
      </c>
      <c r="V21" s="13">
        <f>0</f>
        <v>0</v>
      </c>
      <c r="W21" s="15">
        <f>RedLightDelayTime</f>
        <v>2</v>
      </c>
      <c r="Z21" s="13">
        <f>0</f>
        <v>0</v>
      </c>
      <c r="AA21" s="15">
        <f>RedLightDelayTime</f>
        <v>2</v>
      </c>
      <c r="AC21" s="13">
        <f>0</f>
        <v>0</v>
      </c>
      <c r="AD21" s="15">
        <f>RedLightDelayTime</f>
        <v>2</v>
      </c>
      <c r="AF21" s="13">
        <f>0</f>
        <v>0</v>
      </c>
      <c r="AG21" s="15">
        <f>RedLightDelayTime</f>
        <v>2</v>
      </c>
      <c r="AI21" s="13">
        <f>0</f>
        <v>0</v>
      </c>
      <c r="AJ21" s="15">
        <f>RedLightDelayTime</f>
        <v>2</v>
      </c>
    </row>
    <row r="22" spans="9:40" x14ac:dyDescent="0.25">
      <c r="I22" s="3" t="s">
        <v>14</v>
      </c>
    </row>
    <row r="24" spans="9:40" x14ac:dyDescent="0.25">
      <c r="I24" s="6">
        <f>1-Light5RedPercentage</f>
        <v>0.8</v>
      </c>
      <c r="J24" s="26">
        <f>Light5RedPercentage</f>
        <v>0.2</v>
      </c>
      <c r="K24" s="6">
        <f>1-Light5RedPercentage</f>
        <v>0.8</v>
      </c>
      <c r="L24" s="26">
        <f>Light5RedPercentage</f>
        <v>0.2</v>
      </c>
      <c r="M24" s="6">
        <f>1-Light5RedPercentage</f>
        <v>0.8</v>
      </c>
      <c r="N24" s="26">
        <f>Light5RedPercentage</f>
        <v>0.2</v>
      </c>
      <c r="O24" s="6">
        <f>1-Light5RedPercentage</f>
        <v>0.8</v>
      </c>
      <c r="P24" s="26">
        <f>Light5RedPercentage</f>
        <v>0.2</v>
      </c>
      <c r="Q24" s="6">
        <f>1-Light5RedPercentage</f>
        <v>0.8</v>
      </c>
      <c r="R24" s="26">
        <f>Light5RedPercentage</f>
        <v>0.2</v>
      </c>
      <c r="S24" s="6">
        <f>1-Light5RedPercentage</f>
        <v>0.8</v>
      </c>
      <c r="T24" s="26">
        <f>Light5RedPercentage</f>
        <v>0.2</v>
      </c>
      <c r="U24" s="6">
        <f>1-Light5RedPercentage</f>
        <v>0.8</v>
      </c>
      <c r="V24" s="26">
        <f>Light5RedPercentage</f>
        <v>0.2</v>
      </c>
      <c r="W24" s="6">
        <f>1-Light5RedPercentage</f>
        <v>0.8</v>
      </c>
      <c r="X24" s="26">
        <f>Light5RedPercentage</f>
        <v>0.2</v>
      </c>
      <c r="Y24" s="6">
        <f>1-Light5RedPercentage</f>
        <v>0.8</v>
      </c>
      <c r="Z24" s="26">
        <f>Light5RedPercentage</f>
        <v>0.2</v>
      </c>
      <c r="AA24" s="6">
        <f>1-Light5RedPercentage</f>
        <v>0.8</v>
      </c>
      <c r="AB24" s="26">
        <f>Light5RedPercentage</f>
        <v>0.2</v>
      </c>
      <c r="AC24" s="6">
        <f>1-Light5RedPercentage</f>
        <v>0.8</v>
      </c>
      <c r="AD24" s="26">
        <f>Light5RedPercentage</f>
        <v>0.2</v>
      </c>
      <c r="AE24" s="6">
        <f>1-Light5RedPercentage</f>
        <v>0.8</v>
      </c>
      <c r="AF24" s="26">
        <f>Light5RedPercentage</f>
        <v>0.2</v>
      </c>
      <c r="AG24" s="6">
        <f>1-Light5RedPercentage</f>
        <v>0.8</v>
      </c>
      <c r="AH24" s="26">
        <f>Light5RedPercentage</f>
        <v>0.2</v>
      </c>
      <c r="AI24" s="6">
        <f>1-Light5RedPercentage</f>
        <v>0.8</v>
      </c>
      <c r="AJ24" s="26">
        <f>Light5RedPercentage</f>
        <v>0.2</v>
      </c>
      <c r="AK24" s="6">
        <f>1-Light5RedPercentage</f>
        <v>0.8</v>
      </c>
      <c r="AL24" s="26">
        <f>Light5RedPercentage</f>
        <v>0.2</v>
      </c>
      <c r="AM24" s="6">
        <f>1-Light5RedPercentage</f>
        <v>0.8</v>
      </c>
      <c r="AN24" s="26">
        <f>Light5RedPercentage</f>
        <v>0.2</v>
      </c>
    </row>
    <row r="25" spans="9:40" x14ac:dyDescent="0.25">
      <c r="I25" s="27">
        <f>I24*M20</f>
        <v>32.768000000000008</v>
      </c>
      <c r="J25" s="28">
        <f>J24*M20</f>
        <v>8.1920000000000019</v>
      </c>
      <c r="K25" s="27">
        <f>K24*N20</f>
        <v>8.1920000000000019</v>
      </c>
      <c r="L25" s="28">
        <f>L24*N20</f>
        <v>2.0480000000000005</v>
      </c>
      <c r="M25" s="27">
        <f>M24*P20</f>
        <v>8.1920000000000019</v>
      </c>
      <c r="N25" s="28">
        <f>N24*P20</f>
        <v>2.0480000000000005</v>
      </c>
      <c r="O25" s="27">
        <f>O24*Q20</f>
        <v>2.0480000000000005</v>
      </c>
      <c r="P25" s="28">
        <f>P24*Q20</f>
        <v>0.51200000000000012</v>
      </c>
      <c r="Q25" s="27">
        <f>Q24*S20</f>
        <v>8.1920000000000019</v>
      </c>
      <c r="R25" s="28">
        <f>R24*S20</f>
        <v>2.0480000000000005</v>
      </c>
      <c r="S25" s="27">
        <f>S24*T20</f>
        <v>2.0480000000000005</v>
      </c>
      <c r="T25" s="28">
        <f>T24*T20</f>
        <v>0.51200000000000012</v>
      </c>
      <c r="U25" s="27">
        <f>U24*V20</f>
        <v>2.0480000000000005</v>
      </c>
      <c r="V25" s="28">
        <f>V24*V20</f>
        <v>0.51200000000000012</v>
      </c>
      <c r="W25" s="27">
        <f>W24*W20</f>
        <v>0.51200000000000012</v>
      </c>
      <c r="X25" s="28">
        <f>X24*W20</f>
        <v>0.12800000000000003</v>
      </c>
      <c r="Y25" s="27">
        <f>Y24*Z20</f>
        <v>8.1920000000000019</v>
      </c>
      <c r="Z25" s="28">
        <f>Z24*Z20</f>
        <v>2.0480000000000005</v>
      </c>
      <c r="AA25" s="27">
        <f>AA24*AA20</f>
        <v>2.0480000000000005</v>
      </c>
      <c r="AB25" s="28">
        <f>AB24*AA20</f>
        <v>0.51200000000000012</v>
      </c>
      <c r="AC25" s="27">
        <f>AC24*AC20</f>
        <v>2.0480000000000005</v>
      </c>
      <c r="AD25" s="28">
        <f>AD24*AC20</f>
        <v>0.51200000000000012</v>
      </c>
      <c r="AE25" s="27">
        <f>AE24*AD20</f>
        <v>0.51200000000000012</v>
      </c>
      <c r="AF25" s="28">
        <f>AF24*AD20</f>
        <v>0.12800000000000003</v>
      </c>
      <c r="AG25" s="27">
        <f>AG24*AF20</f>
        <v>2.0480000000000005</v>
      </c>
      <c r="AH25" s="28">
        <f>AH24*AF20</f>
        <v>0.51200000000000012</v>
      </c>
      <c r="AI25" s="27">
        <f>AI24*AG20</f>
        <v>0.51200000000000012</v>
      </c>
      <c r="AJ25" s="28">
        <f>AJ24*AG20</f>
        <v>0.12800000000000003</v>
      </c>
      <c r="AK25" s="27">
        <f>AK24*AI20</f>
        <v>0.51200000000000012</v>
      </c>
      <c r="AL25" s="28">
        <f>AL24*AI20</f>
        <v>0.12800000000000003</v>
      </c>
      <c r="AM25" s="27">
        <f>AM24*AJ20</f>
        <v>0.12800000000000003</v>
      </c>
      <c r="AN25" s="28">
        <f>AN24*AJ20</f>
        <v>3.2000000000000008E-2</v>
      </c>
    </row>
    <row r="26" spans="9:40" x14ac:dyDescent="0.25">
      <c r="I26" s="13">
        <f>0</f>
        <v>0</v>
      </c>
      <c r="J26" s="15">
        <f>RedLightDelayTime</f>
        <v>2</v>
      </c>
      <c r="K26" s="13">
        <f>0</f>
        <v>0</v>
      </c>
      <c r="L26" s="15">
        <f>RedLightDelayTime</f>
        <v>2</v>
      </c>
      <c r="M26" s="13">
        <f>0</f>
        <v>0</v>
      </c>
      <c r="N26" s="15">
        <f>RedLightDelayTime</f>
        <v>2</v>
      </c>
      <c r="O26" s="13">
        <f>0</f>
        <v>0</v>
      </c>
      <c r="P26" s="15">
        <f>RedLightDelayTime</f>
        <v>2</v>
      </c>
      <c r="Q26" s="13">
        <f>0</f>
        <v>0</v>
      </c>
      <c r="R26" s="15">
        <f>RedLightDelayTime</f>
        <v>2</v>
      </c>
      <c r="S26" s="13">
        <f>0</f>
        <v>0</v>
      </c>
      <c r="T26" s="15">
        <f>RedLightDelayTime</f>
        <v>2</v>
      </c>
      <c r="U26" s="13">
        <f>0</f>
        <v>0</v>
      </c>
      <c r="V26" s="15">
        <f>RedLightDelayTime</f>
        <v>2</v>
      </c>
      <c r="W26" s="13">
        <f>0</f>
        <v>0</v>
      </c>
      <c r="X26" s="15">
        <f>RedLightDelayTime</f>
        <v>2</v>
      </c>
      <c r="Y26" s="13">
        <f>0</f>
        <v>0</v>
      </c>
      <c r="Z26" s="15">
        <f>RedLightDelayTime</f>
        <v>2</v>
      </c>
      <c r="AA26" s="13">
        <f>0</f>
        <v>0</v>
      </c>
      <c r="AB26" s="15">
        <f>RedLightDelayTime</f>
        <v>2</v>
      </c>
      <c r="AC26" s="13">
        <f>0</f>
        <v>0</v>
      </c>
      <c r="AD26" s="15">
        <f>RedLightDelayTime</f>
        <v>2</v>
      </c>
      <c r="AE26" s="13">
        <f>0</f>
        <v>0</v>
      </c>
      <c r="AF26" s="15">
        <f>RedLightDelayTime</f>
        <v>2</v>
      </c>
      <c r="AG26" s="13">
        <f>0</f>
        <v>0</v>
      </c>
      <c r="AH26" s="15">
        <f>RedLightDelayTime</f>
        <v>2</v>
      </c>
      <c r="AI26" s="13">
        <f>0</f>
        <v>0</v>
      </c>
      <c r="AJ26" s="15">
        <f>RedLightDelayTime</f>
        <v>2</v>
      </c>
      <c r="AK26" s="13">
        <f>0</f>
        <v>0</v>
      </c>
      <c r="AL26" s="15">
        <f>RedLightDelayTime</f>
        <v>2</v>
      </c>
      <c r="AM26" s="13">
        <f>0</f>
        <v>0</v>
      </c>
      <c r="AN26" s="15">
        <f>RedLightDelayTime</f>
        <v>2</v>
      </c>
    </row>
    <row r="29" spans="9:40" x14ac:dyDescent="0.25">
      <c r="I29" s="32">
        <f>I25</f>
        <v>32.768000000000008</v>
      </c>
      <c r="J29" s="32">
        <f t="shared" ref="J29:AN29" si="0">J25</f>
        <v>8.1920000000000019</v>
      </c>
      <c r="K29" s="32">
        <f t="shared" si="0"/>
        <v>8.1920000000000019</v>
      </c>
      <c r="L29" s="32">
        <f t="shared" si="0"/>
        <v>2.0480000000000005</v>
      </c>
      <c r="M29" s="32">
        <f t="shared" si="0"/>
        <v>8.1920000000000019</v>
      </c>
      <c r="N29" s="32">
        <f t="shared" si="0"/>
        <v>2.0480000000000005</v>
      </c>
      <c r="O29" s="32">
        <f t="shared" si="0"/>
        <v>2.0480000000000005</v>
      </c>
      <c r="P29" s="32">
        <f t="shared" si="0"/>
        <v>0.51200000000000012</v>
      </c>
      <c r="Q29" s="32">
        <f t="shared" si="0"/>
        <v>8.1920000000000019</v>
      </c>
      <c r="R29" s="32">
        <f t="shared" si="0"/>
        <v>2.0480000000000005</v>
      </c>
      <c r="S29" s="32">
        <f t="shared" si="0"/>
        <v>2.0480000000000005</v>
      </c>
      <c r="T29" s="32">
        <f t="shared" si="0"/>
        <v>0.51200000000000012</v>
      </c>
      <c r="U29" s="32">
        <f t="shared" si="0"/>
        <v>2.0480000000000005</v>
      </c>
      <c r="V29" s="32">
        <f t="shared" si="0"/>
        <v>0.51200000000000012</v>
      </c>
      <c r="W29" s="32">
        <f t="shared" si="0"/>
        <v>0.51200000000000012</v>
      </c>
      <c r="X29" s="32">
        <f t="shared" si="0"/>
        <v>0.12800000000000003</v>
      </c>
      <c r="Y29" s="32">
        <f t="shared" si="0"/>
        <v>8.1920000000000019</v>
      </c>
      <c r="Z29" s="32">
        <f t="shared" si="0"/>
        <v>2.0480000000000005</v>
      </c>
      <c r="AA29" s="32">
        <f t="shared" si="0"/>
        <v>2.0480000000000005</v>
      </c>
      <c r="AB29" s="32">
        <f t="shared" si="0"/>
        <v>0.51200000000000012</v>
      </c>
      <c r="AC29" s="32">
        <f t="shared" si="0"/>
        <v>2.0480000000000005</v>
      </c>
      <c r="AD29" s="33">
        <f t="shared" si="0"/>
        <v>0.51200000000000012</v>
      </c>
      <c r="AE29" s="33">
        <f t="shared" si="0"/>
        <v>0.51200000000000012</v>
      </c>
      <c r="AF29" s="33">
        <f t="shared" si="0"/>
        <v>0.12800000000000003</v>
      </c>
      <c r="AG29" s="33">
        <f t="shared" si="0"/>
        <v>2.0480000000000005</v>
      </c>
      <c r="AH29" s="33">
        <f t="shared" si="0"/>
        <v>0.51200000000000012</v>
      </c>
      <c r="AI29" s="33">
        <f t="shared" si="0"/>
        <v>0.51200000000000012</v>
      </c>
      <c r="AJ29" s="33">
        <f t="shared" si="0"/>
        <v>0.12800000000000003</v>
      </c>
      <c r="AK29" s="33">
        <f t="shared" si="0"/>
        <v>0.51200000000000012</v>
      </c>
      <c r="AL29" s="33">
        <f t="shared" si="0"/>
        <v>0.12800000000000003</v>
      </c>
      <c r="AM29" s="33">
        <f t="shared" si="0"/>
        <v>0.12800000000000003</v>
      </c>
      <c r="AN29" s="33">
        <f t="shared" si="0"/>
        <v>3.2000000000000008E-2</v>
      </c>
    </row>
    <row r="30" spans="9:40" x14ac:dyDescent="0.25">
      <c r="I30" s="34">
        <f>I26+M21+O16+R11+U6+X2</f>
        <v>10</v>
      </c>
      <c r="J30" s="34">
        <f>J26+M21+O16+R11+U6+X2</f>
        <v>12</v>
      </c>
      <c r="K30" s="34">
        <f>K26+N21+O16+R11+U6+X2</f>
        <v>12</v>
      </c>
      <c r="L30" s="34">
        <f>L26+N21+O16+R11+U6+X2</f>
        <v>14</v>
      </c>
      <c r="M30" s="34">
        <f>M26+P21+Q16+R11+U6+X2</f>
        <v>12</v>
      </c>
      <c r="N30" s="34">
        <f>N26+P21+Q16+R11+U6+X2</f>
        <v>14</v>
      </c>
      <c r="O30" s="34">
        <f>O26+Q21+Q16+R11+U6+X2</f>
        <v>14</v>
      </c>
      <c r="P30" s="34">
        <f>P26+Q21+Q16+R11+U6+X2</f>
        <v>16</v>
      </c>
      <c r="Q30" s="34">
        <f>Q26+S21+T16+V11+U6+X2</f>
        <v>12</v>
      </c>
      <c r="R30" s="34">
        <f>R26+S21+T16+V11+U6+X2</f>
        <v>14</v>
      </c>
      <c r="S30" s="34">
        <f>S26+T21+T16+V11+U6+X2</f>
        <v>14</v>
      </c>
      <c r="T30" s="34">
        <f>T26+T21+T16+V11+U6+X2</f>
        <v>16</v>
      </c>
      <c r="U30" s="34">
        <f>U26+V21+V16+V11+U6+X2</f>
        <v>14</v>
      </c>
      <c r="V30" s="34">
        <f>V26+V21+V16+V11+U6+X2</f>
        <v>16</v>
      </c>
      <c r="W30" s="34">
        <f>W26+W21+V16+V11+U6+X2</f>
        <v>16</v>
      </c>
      <c r="X30" s="34">
        <f>X26+W21+V16+V11+U6+X2</f>
        <v>18</v>
      </c>
      <c r="Y30" s="34">
        <f>Y26+Z21+Z16+Z11+AA6+X2</f>
        <v>12</v>
      </c>
      <c r="Z30" s="34">
        <f>Z26+Z21+Z16+Z11+AA6+X2</f>
        <v>14</v>
      </c>
      <c r="AA30" s="34">
        <f>AA26+AA21+Z16+Z11+AA6+X2</f>
        <v>14</v>
      </c>
      <c r="AB30" s="34">
        <f>AB26+AA21+Z16+Z11+AA6+X2</f>
        <v>16</v>
      </c>
      <c r="AC30" s="34">
        <f>AC26+AC21+AB16+Z11+AA6+X2</f>
        <v>14</v>
      </c>
      <c r="AD30" s="34">
        <f>AD26+AC21+AB16+Z11+AA6+X2</f>
        <v>16</v>
      </c>
      <c r="AE30" s="34">
        <f>AE26+AD21+AB16+Z11+AA6+X2</f>
        <v>16</v>
      </c>
      <c r="AF30" s="34">
        <f>AF26+AD21+AB16+Z11+AA6+X2</f>
        <v>18</v>
      </c>
      <c r="AG30" s="34">
        <f>AG26+AF21+AE16+AD11+AA6+X2</f>
        <v>14</v>
      </c>
      <c r="AH30" s="34">
        <f>AH26+AF21+AE16+AD11+AA6+X2</f>
        <v>16</v>
      </c>
      <c r="AI30" s="34">
        <f>AI26+AG21+AE16+AD11+AA6+X2</f>
        <v>16</v>
      </c>
      <c r="AJ30" s="34">
        <f>AJ26+AG21+AE16+AD11+AA6+X2</f>
        <v>18</v>
      </c>
      <c r="AK30" s="34">
        <f>AK26+AI21+AG16+AD11+AA6+X2</f>
        <v>16</v>
      </c>
      <c r="AL30" s="34">
        <f>AL26+AI21+AG16+AD11+AA6+X2</f>
        <v>18</v>
      </c>
      <c r="AM30" s="34">
        <f>AM26+AJ21+AG16+AD11+AA6+X2</f>
        <v>18</v>
      </c>
      <c r="AN30" s="34">
        <f>AN26+AJ21+AG16+AD11+AA6+X2</f>
        <v>20</v>
      </c>
    </row>
    <row r="33" spans="9:10" x14ac:dyDescent="0.25">
      <c r="I33" t="s">
        <v>15</v>
      </c>
      <c r="J33" t="s">
        <v>16</v>
      </c>
    </row>
    <row r="34" spans="9:10" x14ac:dyDescent="0.25">
      <c r="I34">
        <f>MinimumTravelTime</f>
        <v>10</v>
      </c>
      <c r="J34">
        <f t="shared" ref="J34:J39" si="1">SUMIF($I$30:$AN$30,I34,$I$29:$AN$29)</f>
        <v>32.768000000000008</v>
      </c>
    </row>
    <row r="35" spans="9:10" x14ac:dyDescent="0.25">
      <c r="I35">
        <f>I34+RedLightDelayTime</f>
        <v>12</v>
      </c>
      <c r="J35">
        <f t="shared" si="1"/>
        <v>40.960000000000008</v>
      </c>
    </row>
    <row r="36" spans="9:10" x14ac:dyDescent="0.25">
      <c r="I36">
        <f>I35+RedLightDelayTime</f>
        <v>14</v>
      </c>
      <c r="J36">
        <f t="shared" si="1"/>
        <v>20.480000000000008</v>
      </c>
    </row>
    <row r="37" spans="9:10" x14ac:dyDescent="0.25">
      <c r="I37">
        <f>I36+RedLightDelayTime</f>
        <v>16</v>
      </c>
      <c r="J37">
        <f t="shared" si="1"/>
        <v>5.1200000000000019</v>
      </c>
    </row>
    <row r="38" spans="9:10" x14ac:dyDescent="0.25">
      <c r="I38">
        <f>I37+RedLightDelayTime</f>
        <v>18</v>
      </c>
      <c r="J38">
        <f t="shared" si="1"/>
        <v>0.64000000000000012</v>
      </c>
    </row>
    <row r="39" spans="9:10" x14ac:dyDescent="0.25">
      <c r="I39">
        <f>I38+RedLightDelayTime</f>
        <v>20</v>
      </c>
      <c r="J39">
        <f t="shared" si="1"/>
        <v>3.2000000000000008E-2</v>
      </c>
    </row>
  </sheetData>
  <conditionalFormatting sqref="I29:AN29">
    <cfRule type="colorScale" priority="1">
      <colorScale>
        <cfvo type="min"/>
        <cfvo type="max"/>
        <color rgb="FFFCFCFF"/>
        <color rgb="FF63BE7B"/>
      </colorScale>
    </cfRule>
  </conditionalFormatting>
  <pageMargins left="0.7" right="0.7" top="0.75" bottom="0.75" header="0.3" footer="0.3"/>
  <pageSetup paperSize="0"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zoomScale="90" zoomScaleNormal="90" workbookViewId="0">
      <selection activeCell="U2" sqref="U2"/>
    </sheetView>
  </sheetViews>
  <sheetFormatPr defaultRowHeight="15" x14ac:dyDescent="0.25"/>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topLeftCell="C11" workbookViewId="0">
      <selection activeCell="W35" sqref="W35"/>
    </sheetView>
  </sheetViews>
  <sheetFormatPr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8</vt:i4>
      </vt:variant>
    </vt:vector>
  </HeadingPairs>
  <TitlesOfParts>
    <vt:vector size="12" baseType="lpstr">
      <vt:lpstr>Instructions</vt:lpstr>
      <vt:lpstr>Cycle Time Simulator</vt:lpstr>
      <vt:lpstr>Exercises</vt:lpstr>
      <vt:lpstr>Hypothesis</vt:lpstr>
      <vt:lpstr>Light1RedPercentage</vt:lpstr>
      <vt:lpstr>Light2RedPercentage</vt:lpstr>
      <vt:lpstr>Light3RedPErcentage</vt:lpstr>
      <vt:lpstr>Light4RedPercentage</vt:lpstr>
      <vt:lpstr>Light5RedPercentage</vt:lpstr>
      <vt:lpstr>MinimumTravelTime</vt:lpstr>
      <vt:lpstr>NumberOfCars</vt:lpstr>
      <vt:lpstr>RedLightDelayTime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Troy Magennis</dc:creator>
  <cp:lastModifiedBy>Troy Magennis</cp:lastModifiedBy>
  <dcterms:created xsi:type="dcterms:W3CDTF">2017-01-07T18:10:25Z</dcterms:created>
  <dcterms:modified xsi:type="dcterms:W3CDTF">2017-01-08T22:14:21Z</dcterms:modified>
</cp:coreProperties>
</file>