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oy\Dropbox\Private\GitHub\FocusedObjective.Resources\Spreadsheets\"/>
    </mc:Choice>
  </mc:AlternateContent>
  <bookViews>
    <workbookView xWindow="4725" yWindow="2760" windowWidth="27855" windowHeight="17535"/>
  </bookViews>
  <sheets>
    <sheet name="Introduction" sheetId="4" r:id="rId1"/>
    <sheet name="License" sheetId="5" r:id="rId2"/>
    <sheet name="RBS" sheetId="6" r:id="rId3"/>
  </sheets>
  <definedNames>
    <definedName name="EpicSamples">RBS!$D$11:$D$21</definedName>
    <definedName name="EpicStories">RBS!$D$27:$D$37</definedName>
    <definedName name="EstimateSamples">RBS!$E$76:$E$86</definedName>
    <definedName name="EstimateType">RBS!$D$6</definedName>
    <definedName name="EstimateTypes">RBS!$R$4:$R$6</definedName>
    <definedName name="NumEpics">RBS!$D$5</definedName>
    <definedName name="ProjectEstimates">RBS!$G$92:$G$102</definedName>
    <definedName name="ProjectStoryEstimates">RBS!$E$43:$E$53</definedName>
    <definedName name="StorySamples">RBS!$E$60:$E$70</definedName>
    <definedName name="WeeksToForecast">RBS!$G$24</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3" i="6" l="1"/>
  <c r="E43" i="6"/>
  <c r="D44" i="6"/>
  <c r="E44" i="6"/>
  <c r="D45" i="6"/>
  <c r="E45" i="6"/>
  <c r="D46" i="6"/>
  <c r="E46" i="6"/>
  <c r="D47" i="6"/>
  <c r="E47" i="6"/>
  <c r="D48" i="6"/>
  <c r="E48" i="6"/>
  <c r="D49" i="6"/>
  <c r="E49" i="6"/>
  <c r="D50" i="6"/>
  <c r="E50" i="6"/>
  <c r="D51" i="6"/>
  <c r="E51" i="6"/>
  <c r="D52" i="6"/>
  <c r="E52" i="6"/>
  <c r="D53" i="6"/>
  <c r="E53" i="6"/>
  <c r="I42" i="6"/>
  <c r="C53" i="6"/>
  <c r="C52" i="6"/>
  <c r="C51" i="6"/>
  <c r="C50" i="6"/>
  <c r="C49" i="6"/>
  <c r="C48" i="6"/>
  <c r="C47" i="6"/>
  <c r="C46" i="6"/>
  <c r="C45" i="6"/>
  <c r="C44" i="6"/>
  <c r="F92" i="6"/>
  <c r="D92" i="6"/>
  <c r="G92" i="6"/>
  <c r="F93" i="6"/>
  <c r="D93" i="6"/>
  <c r="G93" i="6"/>
  <c r="F94" i="6"/>
  <c r="D94" i="6"/>
  <c r="G94" i="6"/>
  <c r="F95" i="6"/>
  <c r="D95" i="6"/>
  <c r="G95" i="6"/>
  <c r="F96" i="6"/>
  <c r="D96" i="6"/>
  <c r="G96" i="6"/>
  <c r="F97" i="6"/>
  <c r="D97" i="6"/>
  <c r="G97" i="6"/>
  <c r="F98" i="6"/>
  <c r="D98" i="6"/>
  <c r="G98" i="6"/>
  <c r="F99" i="6"/>
  <c r="D99" i="6"/>
  <c r="G99" i="6"/>
  <c r="F100" i="6"/>
  <c r="D100" i="6"/>
  <c r="G100" i="6"/>
  <c r="F101" i="6"/>
  <c r="D101" i="6"/>
  <c r="G101" i="6"/>
  <c r="F102" i="6"/>
  <c r="D102" i="6"/>
  <c r="G102" i="6"/>
  <c r="C43" i="6"/>
  <c r="B89" i="6"/>
  <c r="L91" i="6"/>
  <c r="K91" i="6"/>
  <c r="F91" i="6"/>
  <c r="E102" i="6"/>
  <c r="C102" i="6"/>
  <c r="E101" i="6"/>
  <c r="C101" i="6"/>
  <c r="E100" i="6"/>
  <c r="C100" i="6"/>
  <c r="E99" i="6"/>
  <c r="C99" i="6"/>
  <c r="E98" i="6"/>
  <c r="C98" i="6"/>
  <c r="E97" i="6"/>
  <c r="C97" i="6"/>
  <c r="E96" i="6"/>
  <c r="C96" i="6"/>
  <c r="E95" i="6"/>
  <c r="C95" i="6"/>
  <c r="E94" i="6"/>
  <c r="C94" i="6"/>
  <c r="E93" i="6"/>
  <c r="C93" i="6"/>
  <c r="E92" i="6"/>
  <c r="C92" i="6"/>
  <c r="B73" i="6"/>
  <c r="E75" i="6"/>
  <c r="D77" i="6"/>
  <c r="D78" i="6"/>
  <c r="D79" i="6"/>
  <c r="D80" i="6"/>
  <c r="D81" i="6"/>
  <c r="D82" i="6"/>
  <c r="D83" i="6"/>
  <c r="D84" i="6"/>
  <c r="D85" i="6"/>
  <c r="D86" i="6"/>
  <c r="D76" i="6"/>
  <c r="C86" i="6"/>
  <c r="C85" i="6"/>
  <c r="C84" i="6"/>
  <c r="C83" i="6"/>
  <c r="C82" i="6"/>
  <c r="C81" i="6"/>
  <c r="C80" i="6"/>
  <c r="C79" i="6"/>
  <c r="C78" i="6"/>
  <c r="C77" i="6"/>
  <c r="C76" i="6"/>
  <c r="D61" i="6"/>
  <c r="D62" i="6"/>
  <c r="D63" i="6"/>
  <c r="D64" i="6"/>
  <c r="D65" i="6"/>
  <c r="D66" i="6"/>
  <c r="D67" i="6"/>
  <c r="D68" i="6"/>
  <c r="D69" i="6"/>
  <c r="D70" i="6"/>
  <c r="D60" i="6"/>
  <c r="C70" i="6"/>
  <c r="C69" i="6"/>
  <c r="C68" i="6"/>
  <c r="C67" i="6"/>
  <c r="C66" i="6"/>
  <c r="C65" i="6"/>
  <c r="C64" i="6"/>
  <c r="C63" i="6"/>
  <c r="C62" i="6"/>
  <c r="C61" i="6"/>
  <c r="C60" i="6"/>
  <c r="C12" i="6"/>
  <c r="C28" i="6"/>
  <c r="C13" i="6"/>
  <c r="C29" i="6"/>
  <c r="C14" i="6"/>
  <c r="C30" i="6"/>
  <c r="C15" i="6"/>
  <c r="C31" i="6"/>
  <c r="C16" i="6"/>
  <c r="C32" i="6"/>
  <c r="C17" i="6"/>
  <c r="C33" i="6"/>
  <c r="C18" i="6"/>
  <c r="C34" i="6"/>
  <c r="C19" i="6"/>
  <c r="C35" i="6"/>
  <c r="C20" i="6"/>
  <c r="C36" i="6"/>
  <c r="C21" i="6"/>
  <c r="C37" i="6"/>
  <c r="C11" i="6"/>
  <c r="C27" i="6"/>
</calcChain>
</file>

<file path=xl/sharedStrings.xml><?xml version="1.0" encoding="utf-8"?>
<sst xmlns="http://schemas.openxmlformats.org/spreadsheetml/2006/main" count="43" uniqueCount="34">
  <si>
    <t>Version history -</t>
  </si>
  <si>
    <t>Initial commit</t>
  </si>
  <si>
    <t>Randomised Branch Sampling</t>
  </si>
  <si>
    <t>Number of epics</t>
  </si>
  <si>
    <t>&lt;-- Record the total number of epics in the project</t>
  </si>
  <si>
    <t>Num stories</t>
  </si>
  <si>
    <t>Epic #</t>
  </si>
  <si>
    <t>&lt;-- To "save" your chose samples, copy them from column C to column D. Otherwise, the random numbers will keep changing!</t>
  </si>
  <si>
    <t>&lt;-- Re-calculate the sheet (F9) to get a new set of samples. Make sure you don't get any duplicates (re-calculate again if so)</t>
  </si>
  <si>
    <t>&lt;-- Record the total number of stories for each epic.</t>
  </si>
  <si>
    <t>Random epic</t>
  </si>
  <si>
    <t>Step 4: Randomly sample one story from each epic</t>
  </si>
  <si>
    <t>&lt;-- To "save" your chose samples, copy them from column D to column E. Otherwise, the random numbers will keep changing!</t>
  </si>
  <si>
    <t>Random story</t>
  </si>
  <si>
    <t>Chosen story</t>
  </si>
  <si>
    <t>Chosen epic</t>
  </si>
  <si>
    <t>Estimate project size in</t>
  </si>
  <si>
    <t>Types</t>
  </si>
  <si>
    <t>Story Points</t>
  </si>
  <si>
    <t>Tasks</t>
  </si>
  <si>
    <t>Scenarios</t>
  </si>
  <si>
    <t>Story #</t>
  </si>
  <si>
    <t>NOTE: The chosen story number is the number of the story *within its epic*</t>
  </si>
  <si>
    <t>Num Stories</t>
  </si>
  <si>
    <t>Project estimate</t>
  </si>
  <si>
    <t>RESULT: Estimated project size:</t>
  </si>
  <si>
    <t>Step 1: Break your project down into epics and number them sequentially, starting from 1</t>
  </si>
  <si>
    <t>&lt;-- Select the type of estimate to use</t>
  </si>
  <si>
    <t>Step 2: Randomly sample 11 epics</t>
  </si>
  <si>
    <t>Step 3: Break each of the sampled epics into stories. Number the stories of each epic sequantially, starting from 1.</t>
  </si>
  <si>
    <t>&lt;-- Record the estimate for each sampled story</t>
  </si>
  <si>
    <t>INTERM: Estimate the total number of stories in the project</t>
  </si>
  <si>
    <t>Stories</t>
  </si>
  <si>
    <t>Adjusted the license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</si>
</sst>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2"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b/>
      <sz val="13"/>
      <color theme="3"/>
      <name val="Calibri"/>
      <family val="2"/>
      <scheme val="minor"/>
    </font>
    <font>
      <b/>
      <sz val="16"/>
      <color theme="3"/>
      <name val="Calibri"/>
      <family val="2"/>
      <scheme val="minor"/>
    </font>
    <font>
      <b/>
      <sz val="14"/>
      <color theme="1"/>
      <name val="Calibri"/>
      <family val="2"/>
      <scheme val="minor"/>
    </font>
    <font>
      <b/>
      <sz val="11"/>
      <color rgb="FF00B050"/>
      <name val="Calibri"/>
      <family val="2"/>
      <scheme val="minor"/>
    </font>
    <font>
      <u/>
      <sz val="11"/>
      <color theme="10"/>
      <name val="Calibri"/>
      <family val="2"/>
      <scheme val="minor"/>
    </font>
    <font>
      <u/>
      <sz val="11"/>
      <color theme="11"/>
      <name val="Calibri"/>
      <family val="2"/>
      <scheme val="minor"/>
    </font>
    <font>
      <b/>
      <sz val="11"/>
      <color rgb="FF000000"/>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s>
  <cellStyleXfs count="9">
    <xf numFmtId="0" fontId="0" fillId="0" borderId="0"/>
    <xf numFmtId="0" fontId="2" fillId="2" borderId="1" applyNumberFormat="0" applyAlignment="0" applyProtection="0"/>
    <xf numFmtId="0" fontId="3" fillId="3" borderId="1" applyNumberFormat="0" applyAlignment="0" applyProtection="0"/>
    <xf numFmtId="164" fontId="1" fillId="0" borderId="0" applyFont="0" applyFill="0" applyBorder="0" applyAlignment="0" applyProtection="0"/>
    <xf numFmtId="0" fontId="5" fillId="0" borderId="2" applyNumberFormat="0" applyFill="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2">
    <xf numFmtId="0" fontId="0" fillId="0" borderId="0" xfId="0"/>
    <xf numFmtId="0" fontId="4" fillId="0" borderId="0" xfId="0" applyFont="1"/>
    <xf numFmtId="0" fontId="4" fillId="0" borderId="0" xfId="0" applyFont="1" applyAlignment="1">
      <alignment horizontal="center"/>
    </xf>
    <xf numFmtId="0" fontId="2" fillId="2" borderId="1" xfId="1" applyAlignment="1">
      <alignment horizontal="center"/>
    </xf>
    <xf numFmtId="0" fontId="7" fillId="0" borderId="0" xfId="0" applyFont="1"/>
    <xf numFmtId="0" fontId="2" fillId="2" borderId="1" xfId="1"/>
    <xf numFmtId="0" fontId="8" fillId="0" borderId="0" xfId="0" applyFont="1"/>
    <xf numFmtId="1" fontId="3" fillId="3" borderId="1" xfId="2" applyNumberFormat="1" applyAlignment="1">
      <alignment horizontal="center"/>
    </xf>
    <xf numFmtId="0" fontId="11" fillId="0" borderId="0" xfId="0" applyFont="1" applyAlignment="1">
      <alignment horizontal="center"/>
    </xf>
    <xf numFmtId="1" fontId="3" fillId="3" borderId="1" xfId="2" applyNumberFormat="1" applyAlignment="1">
      <alignment horizontal="right"/>
    </xf>
    <xf numFmtId="165" fontId="3" fillId="3" borderId="1" xfId="3" applyNumberFormat="1" applyFont="1" applyFill="1" applyBorder="1" applyAlignment="1">
      <alignment horizontal="right"/>
    </xf>
    <xf numFmtId="0" fontId="6" fillId="0" borderId="0" xfId="4" applyFont="1" applyBorder="1" applyAlignment="1">
      <alignment horizontal="left"/>
    </xf>
  </cellXfs>
  <cellStyles count="9">
    <cellStyle name="Calculation" xfId="2" builtinId="22"/>
    <cellStyle name="Comma" xfId="3" builtinId="3"/>
    <cellStyle name="Followed Hyperlink" xfId="6" builtinId="9" hidden="1"/>
    <cellStyle name="Followed Hyperlink" xfId="8" builtinId="9" hidden="1"/>
    <cellStyle name="Heading 2" xfId="4" builtinId="17"/>
    <cellStyle name="Hyperlink" xfId="5" builtinId="8" hidden="1"/>
    <cellStyle name="Hyperlink" xfId="7" builtinId="8" hidden="1"/>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RBS!$E$75</c:f>
              <c:strCache>
                <c:ptCount val="1"/>
                <c:pt idx="0">
                  <c:v>Story Points</c:v>
                </c:pt>
              </c:strCache>
            </c:strRef>
          </c:tx>
          <c:spPr>
            <a:solidFill>
              <a:schemeClr val="accent1"/>
            </a:solidFill>
            <a:ln>
              <a:noFill/>
            </a:ln>
            <a:effectLst/>
          </c:spPr>
          <c:invertIfNegative val="0"/>
          <c:cat>
            <c:numRef>
              <c:f>RBS!$B$76:$B$86</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RBS!$E$76:$E$86</c:f>
              <c:numCache>
                <c:formatCode>General</c:formatCode>
                <c:ptCount val="11"/>
                <c:pt idx="0">
                  <c:v>1</c:v>
                </c:pt>
                <c:pt idx="1">
                  <c:v>1</c:v>
                </c:pt>
                <c:pt idx="2">
                  <c:v>3</c:v>
                </c:pt>
                <c:pt idx="3">
                  <c:v>3</c:v>
                </c:pt>
                <c:pt idx="4">
                  <c:v>5</c:v>
                </c:pt>
                <c:pt idx="5">
                  <c:v>5</c:v>
                </c:pt>
                <c:pt idx="6">
                  <c:v>8</c:v>
                </c:pt>
                <c:pt idx="7">
                  <c:v>8</c:v>
                </c:pt>
                <c:pt idx="8">
                  <c:v>13</c:v>
                </c:pt>
                <c:pt idx="9">
                  <c:v>13</c:v>
                </c:pt>
                <c:pt idx="10">
                  <c:v>8</c:v>
                </c:pt>
              </c:numCache>
            </c:numRef>
          </c:val>
        </c:ser>
        <c:dLbls>
          <c:showLegendKey val="0"/>
          <c:showVal val="0"/>
          <c:showCatName val="0"/>
          <c:showSerName val="0"/>
          <c:showPercent val="0"/>
          <c:showBubbleSize val="0"/>
        </c:dLbls>
        <c:gapWidth val="219"/>
        <c:overlap val="-27"/>
        <c:axId val="436419784"/>
        <c:axId val="436417040"/>
      </c:barChart>
      <c:catAx>
        <c:axId val="43641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17040"/>
        <c:crosses val="autoZero"/>
        <c:auto val="1"/>
        <c:lblAlgn val="ctr"/>
        <c:lblOffset val="100"/>
        <c:noMultiLvlLbl val="0"/>
      </c:catAx>
      <c:valAx>
        <c:axId val="43641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19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RBS!$D$26</c:f>
              <c:strCache>
                <c:ptCount val="1"/>
                <c:pt idx="0">
                  <c:v>Num stories</c:v>
                </c:pt>
              </c:strCache>
            </c:strRef>
          </c:tx>
          <c:spPr>
            <a:solidFill>
              <a:schemeClr val="accent2"/>
            </a:solidFill>
            <a:ln>
              <a:noFill/>
            </a:ln>
            <a:effectLst/>
          </c:spPr>
          <c:invertIfNegative val="0"/>
          <c:cat>
            <c:numRef>
              <c:f>RBS!$B$27:$B$37</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RBS!$D$27:$D$37</c:f>
              <c:numCache>
                <c:formatCode>General</c:formatCode>
                <c:ptCount val="11"/>
                <c:pt idx="0">
                  <c:v>10</c:v>
                </c:pt>
                <c:pt idx="1">
                  <c:v>20</c:v>
                </c:pt>
                <c:pt idx="2">
                  <c:v>30</c:v>
                </c:pt>
                <c:pt idx="3">
                  <c:v>40</c:v>
                </c:pt>
                <c:pt idx="4">
                  <c:v>50</c:v>
                </c:pt>
                <c:pt idx="5">
                  <c:v>40</c:v>
                </c:pt>
                <c:pt idx="6">
                  <c:v>30</c:v>
                </c:pt>
                <c:pt idx="7">
                  <c:v>20</c:v>
                </c:pt>
                <c:pt idx="8">
                  <c:v>10</c:v>
                </c:pt>
                <c:pt idx="9">
                  <c:v>20</c:v>
                </c:pt>
                <c:pt idx="10">
                  <c:v>30</c:v>
                </c:pt>
              </c:numCache>
            </c:numRef>
          </c:val>
        </c:ser>
        <c:dLbls>
          <c:showLegendKey val="0"/>
          <c:showVal val="0"/>
          <c:showCatName val="0"/>
          <c:showSerName val="0"/>
          <c:showPercent val="0"/>
          <c:showBubbleSize val="0"/>
        </c:dLbls>
        <c:gapWidth val="219"/>
        <c:overlap val="-27"/>
        <c:axId val="436417432"/>
        <c:axId val="436408416"/>
      </c:barChart>
      <c:catAx>
        <c:axId val="43641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08416"/>
        <c:crosses val="autoZero"/>
        <c:auto val="1"/>
        <c:lblAlgn val="ctr"/>
        <c:lblOffset val="100"/>
        <c:noMultiLvlLbl val="0"/>
      </c:catAx>
      <c:valAx>
        <c:axId val="43640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17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RBS!$E$42</c:f>
              <c:strCache>
                <c:ptCount val="1"/>
                <c:pt idx="0">
                  <c:v>Project estimate</c:v>
                </c:pt>
              </c:strCache>
            </c:strRef>
          </c:tx>
          <c:spPr>
            <a:solidFill>
              <a:schemeClr val="accent2"/>
            </a:solidFill>
            <a:ln>
              <a:noFill/>
            </a:ln>
            <a:effectLst/>
          </c:spPr>
          <c:invertIfNegative val="0"/>
          <c:cat>
            <c:numRef>
              <c:f>RBS!$B$43:$B$53</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RBS!$E$43:$E$53</c:f>
              <c:numCache>
                <c:formatCode>_-* #,##0_-;\-* #,##0_-;_-* "-"??_-;_-@_-</c:formatCode>
                <c:ptCount val="11"/>
                <c:pt idx="0">
                  <c:v>1000</c:v>
                </c:pt>
                <c:pt idx="1">
                  <c:v>2000</c:v>
                </c:pt>
                <c:pt idx="2">
                  <c:v>3000</c:v>
                </c:pt>
                <c:pt idx="3">
                  <c:v>4000</c:v>
                </c:pt>
                <c:pt idx="4">
                  <c:v>5000</c:v>
                </c:pt>
                <c:pt idx="5">
                  <c:v>4000</c:v>
                </c:pt>
                <c:pt idx="6">
                  <c:v>3000</c:v>
                </c:pt>
                <c:pt idx="7">
                  <c:v>2000</c:v>
                </c:pt>
                <c:pt idx="8">
                  <c:v>1000</c:v>
                </c:pt>
                <c:pt idx="9">
                  <c:v>2000</c:v>
                </c:pt>
                <c:pt idx="10">
                  <c:v>3000</c:v>
                </c:pt>
              </c:numCache>
            </c:numRef>
          </c:val>
        </c:ser>
        <c:dLbls>
          <c:showLegendKey val="0"/>
          <c:showVal val="0"/>
          <c:showCatName val="0"/>
          <c:showSerName val="0"/>
          <c:showPercent val="0"/>
          <c:showBubbleSize val="0"/>
        </c:dLbls>
        <c:gapWidth val="219"/>
        <c:overlap val="-27"/>
        <c:axId val="436418216"/>
        <c:axId val="436409200"/>
      </c:barChart>
      <c:catAx>
        <c:axId val="43641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09200"/>
        <c:crosses val="autoZero"/>
        <c:auto val="1"/>
        <c:lblAlgn val="ctr"/>
        <c:lblOffset val="100"/>
        <c:noMultiLvlLbl val="0"/>
      </c:catAx>
      <c:valAx>
        <c:axId val="43640920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18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RBS!$G$91</c:f>
              <c:strCache>
                <c:ptCount val="1"/>
                <c:pt idx="0">
                  <c:v>Project estimate</c:v>
                </c:pt>
              </c:strCache>
            </c:strRef>
          </c:tx>
          <c:spPr>
            <a:solidFill>
              <a:schemeClr val="accent1"/>
            </a:solidFill>
            <a:ln>
              <a:noFill/>
            </a:ln>
            <a:effectLst/>
          </c:spPr>
          <c:invertIfNegative val="0"/>
          <c:cat>
            <c:numRef>
              <c:f>RBS!$B$92:$B$102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RBS!$G$92:$G$102</c:f>
              <c:numCache>
                <c:formatCode>_-* #,##0_-;\-* #,##0_-;_-* "-"??_-;_-@_-</c:formatCode>
                <c:ptCount val="11"/>
                <c:pt idx="0">
                  <c:v>1000</c:v>
                </c:pt>
                <c:pt idx="1">
                  <c:v>2000</c:v>
                </c:pt>
                <c:pt idx="2">
                  <c:v>9000</c:v>
                </c:pt>
                <c:pt idx="3">
                  <c:v>12000</c:v>
                </c:pt>
                <c:pt idx="4">
                  <c:v>25000</c:v>
                </c:pt>
                <c:pt idx="5">
                  <c:v>20000</c:v>
                </c:pt>
                <c:pt idx="6">
                  <c:v>24000</c:v>
                </c:pt>
                <c:pt idx="7">
                  <c:v>16000</c:v>
                </c:pt>
                <c:pt idx="8">
                  <c:v>13000</c:v>
                </c:pt>
                <c:pt idx="9">
                  <c:v>26000</c:v>
                </c:pt>
                <c:pt idx="10">
                  <c:v>24000</c:v>
                </c:pt>
              </c:numCache>
            </c:numRef>
          </c:val>
        </c:ser>
        <c:dLbls>
          <c:showLegendKey val="0"/>
          <c:showVal val="0"/>
          <c:showCatName val="0"/>
          <c:showSerName val="0"/>
          <c:showPercent val="0"/>
          <c:showBubbleSize val="0"/>
        </c:dLbls>
        <c:gapWidth val="219"/>
        <c:overlap val="-27"/>
        <c:axId val="210328824"/>
        <c:axId val="506816880"/>
      </c:barChart>
      <c:catAx>
        <c:axId val="21032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16880"/>
        <c:crosses val="autoZero"/>
        <c:auto val="1"/>
        <c:lblAlgn val="ctr"/>
        <c:lblOffset val="100"/>
        <c:noMultiLvlLbl val="0"/>
      </c:catAx>
      <c:valAx>
        <c:axId val="5068168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28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lideshare.net/dimiterbak/probabilistic-project-sizi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419100</xdr:colOff>
      <xdr:row>1</xdr:row>
      <xdr:rowOff>142875</xdr:rowOff>
    </xdr:from>
    <xdr:to>
      <xdr:col>12</xdr:col>
      <xdr:colOff>523875</xdr:colOff>
      <xdr:row>21</xdr:row>
      <xdr:rowOff>76200</xdr:rowOff>
    </xdr:to>
    <xdr:sp macro="" textlink="">
      <xdr:nvSpPr>
        <xdr:cNvPr id="2" name="TextBox 1">
          <a:hlinkClick xmlns:r="http://schemas.openxmlformats.org/officeDocument/2006/relationships" r:id="rId1"/>
        </xdr:cNvPr>
        <xdr:cNvSpPr txBox="1"/>
      </xdr:nvSpPr>
      <xdr:spPr>
        <a:xfrm>
          <a:off x="419100" y="333375"/>
          <a:ext cx="7419975"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Randomised Branch Sampling tool</a:t>
          </a:r>
        </a:p>
        <a:p>
          <a:endParaRPr lang="en-US" sz="1100"/>
        </a:p>
        <a:p>
          <a:r>
            <a:rPr lang="en-US" sz="1100"/>
            <a:t>This spreadsheet implements the algorithm described</a:t>
          </a:r>
          <a:r>
            <a:rPr lang="en-US" sz="1100" baseline="0"/>
            <a:t> by Dimitar Bakardzhiev in his talk "Probabilistic Project Sizing using Randomized Branch Sampling (RBS)". See http://www.slideshare.net/dimiterbak/probabilistic-project-sizing.</a:t>
          </a:r>
        </a:p>
        <a:p>
          <a:endParaRPr lang="en-US" sz="1100" baseline="0"/>
        </a:p>
        <a:p>
          <a:r>
            <a:rPr lang="en-US" sz="1100" baseline="0"/>
            <a:t>Using this tool, you can estimate the total size of a project by sampling a random selection of epics and stories and estimating only these.</a:t>
          </a:r>
          <a:endParaRPr lang="en-US" sz="1100"/>
        </a:p>
        <a:p>
          <a:endParaRPr lang="en-US" sz="1100"/>
        </a:p>
        <a:p>
          <a:r>
            <a:rPr lang="en-US" sz="1100">
              <a:solidFill>
                <a:srgbClr val="FF0000"/>
              </a:solidFill>
            </a:rPr>
            <a:t>NOTE: You use this tool at your own risk.</a:t>
          </a:r>
          <a:r>
            <a:rPr lang="en-US" sz="1100" baseline="0">
              <a:solidFill>
                <a:srgbClr val="FF0000"/>
              </a:solidFill>
            </a:rPr>
            <a:t> All of the formulas should be checkd by you. Focused Objective LLC offers this as one tool you could use in addition to others when forecasting, it is always best practice to average the results of multiple forcasts and models before trusting any result.</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This work is licensed under the Creative Commons Attribution-NonCommercial-ShareAlike 4.0 International License. To view a copy of this license, visit http://creativecommons.org/licenses/by-nc-sa/4.0/. See the License tab for</a:t>
          </a:r>
          <a:r>
            <a:rPr lang="en-US" sz="1100" b="1" baseline="0">
              <a:solidFill>
                <a:schemeClr val="dk1"/>
              </a:solidFill>
              <a:effectLst/>
              <a:latin typeface="+mn-lt"/>
              <a:ea typeface="+mn-ea"/>
              <a:cs typeface="+mn-cs"/>
            </a:rPr>
            <a:t> more details.</a:t>
          </a:r>
          <a:endParaRPr lang="en-US">
            <a:effectLst/>
          </a:endParaRPr>
        </a:p>
        <a:p>
          <a:endParaRPr lang="en-US" sz="1100"/>
        </a:p>
      </xdr:txBody>
    </xdr:sp>
    <xdr:clientData/>
  </xdr:twoCellAnchor>
  <xdr:twoCellAnchor editAs="oneCell">
    <xdr:from>
      <xdr:col>10</xdr:col>
      <xdr:colOff>561975</xdr:colOff>
      <xdr:row>2</xdr:row>
      <xdr:rowOff>28575</xdr:rowOff>
    </xdr:from>
    <xdr:to>
      <xdr:col>12</xdr:col>
      <xdr:colOff>285750</xdr:colOff>
      <xdr:row>3</xdr:row>
      <xdr:rowOff>174934</xdr:rowOff>
    </xdr:to>
    <xdr:pic>
      <xdr:nvPicPr>
        <xdr:cNvPr id="3" name="Picture 2"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409575"/>
          <a:ext cx="942975" cy="336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76200</xdr:colOff>
      <xdr:row>1</xdr:row>
      <xdr:rowOff>180974</xdr:rowOff>
    </xdr:from>
    <xdr:ext cx="6219825" cy="1704826"/>
    <xdr:sp macro="" textlink="">
      <xdr:nvSpPr>
        <xdr:cNvPr id="2" name="TextBox 1"/>
        <xdr:cNvSpPr txBox="1"/>
      </xdr:nvSpPr>
      <xdr:spPr>
        <a:xfrm>
          <a:off x="666750" y="371474"/>
          <a:ext cx="6219825" cy="170482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This work is licensed under the Creative Commons Attribution-NonCommercial-ShareAlike 4.0 International License. To view a copy of this license, visit http://creativecommons.org/licenses/by-nc-sa/4.0/.</a:t>
          </a:r>
        </a:p>
        <a:p>
          <a:endParaRPr lang="en-US" sz="1400" b="1"/>
        </a:p>
        <a:p>
          <a:r>
            <a:rPr lang="en-US" sz="1400" b="1"/>
            <a:t>Attribution:</a:t>
          </a:r>
        </a:p>
        <a:p>
          <a:pPr fontAlgn="ctr"/>
          <a:r>
            <a:rPr lang="en-US" sz="1100" b="0" i="0">
              <a:solidFill>
                <a:schemeClr val="tx1"/>
              </a:solidFill>
              <a:effectLst/>
              <a:latin typeface="+mn-lt"/>
              <a:ea typeface="+mn-ea"/>
              <a:cs typeface="+mn-cs"/>
            </a:rPr>
            <a:t>Randomised Branch Sampling spreadsheet tool by Martin Aspeli (@optilude) based on work by </a:t>
          </a:r>
          <a:r>
            <a:rPr lang="en-US" sz="1100" b="0" i="0">
              <a:solidFill>
                <a:schemeClr val="tx1"/>
              </a:solidFill>
              <a:effectLst/>
              <a:latin typeface="+mn-lt"/>
              <a:ea typeface="+mn-ea"/>
              <a:cs typeface="+mn-cs"/>
            </a:rPr>
            <a:t>Dimitar Bakardzhiev (@dimiterbak) </a:t>
          </a:r>
          <a:r>
            <a:rPr lang="en-US" sz="1100" b="0" i="0">
              <a:solidFill>
                <a:schemeClr val="tx1"/>
              </a:solidFill>
              <a:effectLst/>
              <a:latin typeface="+mn-lt"/>
              <a:ea typeface="+mn-ea"/>
              <a:cs typeface="+mn-cs"/>
            </a:rPr>
            <a:t>is licensed under a </a:t>
          </a:r>
          <a:r>
            <a:rPr lang="en-US" sz="1100" b="0" i="0" u="none" strike="noStrike">
              <a:solidFill>
                <a:schemeClr val="tx1"/>
              </a:solidFill>
              <a:effectLst/>
              <a:latin typeface="+mn-lt"/>
              <a:ea typeface="+mn-ea"/>
              <a:cs typeface="+mn-cs"/>
              <a:hlinkClick xmlns:r="http://schemas.openxmlformats.org/officeDocument/2006/relationships" r:id=""/>
            </a:rPr>
            <a:t>Creative Commons Attribution-NonCommercial-ShareAlike 4.0 International License</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a:t>
          </a:r>
          <a:endParaRPr lang="en-US" sz="1100" b="1" i="0">
            <a:solidFill>
              <a:schemeClr val="tx1"/>
            </a:solidFill>
            <a:effectLst/>
            <a:latin typeface="+mn-lt"/>
            <a:ea typeface="+mn-ea"/>
            <a:cs typeface="+mn-cs"/>
          </a:endParaRPr>
        </a:p>
      </xdr:txBody>
    </xdr:sp>
    <xdr:clientData/>
  </xdr:oneCellAnchor>
  <xdr:twoCellAnchor editAs="oneCell">
    <xdr:from>
      <xdr:col>3</xdr:col>
      <xdr:colOff>410741</xdr:colOff>
      <xdr:row>13</xdr:row>
      <xdr:rowOff>87172</xdr:rowOff>
    </xdr:from>
    <xdr:to>
      <xdr:col>7</xdr:col>
      <xdr:colOff>325016</xdr:colOff>
      <xdr:row>17</xdr:row>
      <xdr:rowOff>153955</xdr:rowOff>
    </xdr:to>
    <xdr:pic>
      <xdr:nvPicPr>
        <xdr:cNvPr id="3" name="Picture 2"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39541" y="2563672"/>
          <a:ext cx="2352675" cy="828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76201</xdr:colOff>
      <xdr:row>20</xdr:row>
      <xdr:rowOff>87313</xdr:rowOff>
    </xdr:from>
    <xdr:ext cx="10147299" cy="28509728"/>
    <xdr:sp macro="" textlink="">
      <xdr:nvSpPr>
        <xdr:cNvPr id="4" name="TextBox 3"/>
        <xdr:cNvSpPr txBox="1"/>
      </xdr:nvSpPr>
      <xdr:spPr>
        <a:xfrm>
          <a:off x="685801" y="3897313"/>
          <a:ext cx="10147299" cy="2850972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177800</xdr:colOff>
      <xdr:row>103</xdr:row>
      <xdr:rowOff>101600</xdr:rowOff>
    </xdr:from>
    <xdr:to>
      <xdr:col>8</xdr:col>
      <xdr:colOff>444500</xdr:colOff>
      <xdr:row>107</xdr:row>
      <xdr:rowOff>152400</xdr:rowOff>
    </xdr:to>
    <xdr:sp macro="" textlink="">
      <xdr:nvSpPr>
        <xdr:cNvPr id="3" name="Rectangular Callout 2"/>
        <xdr:cNvSpPr/>
      </xdr:nvSpPr>
      <xdr:spPr>
        <a:xfrm>
          <a:off x="4610100" y="16865600"/>
          <a:ext cx="2159000" cy="812800"/>
        </a:xfrm>
        <a:prstGeom prst="wedgeRectCallout">
          <a:avLst>
            <a:gd name="adj1" fmla="val -21474"/>
            <a:gd name="adj2" fmla="val -6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Each number</a:t>
          </a:r>
          <a:r>
            <a:rPr lang="en-US" sz="1100" baseline="0"/>
            <a:t> represents one possible estimate for the total size of the project based on the sampled story.</a:t>
          </a:r>
          <a:endParaRPr lang="en-US" sz="1100"/>
        </a:p>
      </xdr:txBody>
    </xdr:sp>
    <xdr:clientData/>
  </xdr:twoCellAnchor>
  <xdr:twoCellAnchor>
    <xdr:from>
      <xdr:col>9</xdr:col>
      <xdr:colOff>825500</xdr:colOff>
      <xdr:row>40</xdr:row>
      <xdr:rowOff>63500</xdr:rowOff>
    </xdr:from>
    <xdr:to>
      <xdr:col>11</xdr:col>
      <xdr:colOff>584200</xdr:colOff>
      <xdr:row>44</xdr:row>
      <xdr:rowOff>101600</xdr:rowOff>
    </xdr:to>
    <xdr:sp macro="" textlink="">
      <xdr:nvSpPr>
        <xdr:cNvPr id="4" name="Rectangular Callout 3"/>
        <xdr:cNvSpPr/>
      </xdr:nvSpPr>
      <xdr:spPr>
        <a:xfrm>
          <a:off x="8343900" y="7962900"/>
          <a:ext cx="1651000" cy="800100"/>
        </a:xfrm>
        <a:prstGeom prst="wedgeRectCallout">
          <a:avLst>
            <a:gd name="adj1" fmla="val -59629"/>
            <a:gd name="adj2" fmla="val -218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All</a:t>
          </a:r>
          <a:r>
            <a:rPr lang="en-US" sz="1100" baseline="0"/>
            <a:t> the possible estimates are aggregated into a single best guess estimate</a:t>
          </a:r>
          <a:endParaRPr lang="en-US" sz="1100"/>
        </a:p>
      </xdr:txBody>
    </xdr:sp>
    <xdr:clientData/>
  </xdr:twoCellAnchor>
  <xdr:twoCellAnchor>
    <xdr:from>
      <xdr:col>4</xdr:col>
      <xdr:colOff>38100</xdr:colOff>
      <xdr:row>54</xdr:row>
      <xdr:rowOff>76200</xdr:rowOff>
    </xdr:from>
    <xdr:to>
      <xdr:col>6</xdr:col>
      <xdr:colOff>330200</xdr:colOff>
      <xdr:row>55</xdr:row>
      <xdr:rowOff>736600</xdr:rowOff>
    </xdr:to>
    <xdr:sp macro="" textlink="">
      <xdr:nvSpPr>
        <xdr:cNvPr id="5" name="Rectangular Callout 4"/>
        <xdr:cNvSpPr/>
      </xdr:nvSpPr>
      <xdr:spPr>
        <a:xfrm>
          <a:off x="2819400" y="10642600"/>
          <a:ext cx="2159000" cy="850900"/>
        </a:xfrm>
        <a:prstGeom prst="wedgeRectCallout">
          <a:avLst>
            <a:gd name="adj1" fmla="val -21474"/>
            <a:gd name="adj2" fmla="val -6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Each number</a:t>
          </a:r>
          <a:r>
            <a:rPr lang="en-US" sz="1100" baseline="0"/>
            <a:t> represents one possible estimate for the total number of stories in the project based on the sampled epic</a:t>
          </a:r>
          <a:endParaRPr lang="en-US" sz="1100"/>
        </a:p>
      </xdr:txBody>
    </xdr:sp>
    <xdr:clientData/>
  </xdr:twoCellAnchor>
  <xdr:twoCellAnchor>
    <xdr:from>
      <xdr:col>6</xdr:col>
      <xdr:colOff>12700</xdr:colOff>
      <xdr:row>75</xdr:row>
      <xdr:rowOff>76200</xdr:rowOff>
    </xdr:from>
    <xdr:to>
      <xdr:col>9</xdr:col>
      <xdr:colOff>749300</xdr:colOff>
      <xdr:row>86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1035050</xdr:colOff>
      <xdr:row>26</xdr:row>
      <xdr:rowOff>50800</xdr:rowOff>
    </xdr:from>
    <xdr:to>
      <xdr:col>8</xdr:col>
      <xdr:colOff>622300</xdr:colOff>
      <xdr:row>37</xdr:row>
      <xdr:rowOff>25400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42</xdr:row>
      <xdr:rowOff>63500</xdr:rowOff>
    </xdr:from>
    <xdr:to>
      <xdr:col>9</xdr:col>
      <xdr:colOff>520700</xdr:colOff>
      <xdr:row>53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91</xdr:row>
      <xdr:rowOff>101600</xdr:rowOff>
    </xdr:from>
    <xdr:to>
      <xdr:col>11</xdr:col>
      <xdr:colOff>622300</xdr:colOff>
      <xdr:row>102</xdr:row>
      <xdr:rowOff>88900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152400</xdr:colOff>
      <xdr:row>89</xdr:row>
      <xdr:rowOff>76200</xdr:rowOff>
    </xdr:from>
    <xdr:to>
      <xdr:col>14</xdr:col>
      <xdr:colOff>152400</xdr:colOff>
      <xdr:row>93</xdr:row>
      <xdr:rowOff>114300</xdr:rowOff>
    </xdr:to>
    <xdr:sp macro="" textlink="">
      <xdr:nvSpPr>
        <xdr:cNvPr id="12" name="Rectangular Callout 11"/>
        <xdr:cNvSpPr/>
      </xdr:nvSpPr>
      <xdr:spPr>
        <a:xfrm>
          <a:off x="10388600" y="18161000"/>
          <a:ext cx="1651000" cy="800100"/>
        </a:xfrm>
        <a:prstGeom prst="wedgeRectCallout">
          <a:avLst>
            <a:gd name="adj1" fmla="val -59629"/>
            <a:gd name="adj2" fmla="val -218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All</a:t>
          </a:r>
          <a:r>
            <a:rPr lang="en-US" sz="1100" baseline="0"/>
            <a:t> the possible estimates are aggregated into a single best guess estimate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C25"/>
  <sheetViews>
    <sheetView showGridLines="0" tabSelected="1" workbookViewId="0">
      <selection activeCell="C25" sqref="C25"/>
    </sheetView>
  </sheetViews>
  <sheetFormatPr defaultColWidth="8.85546875" defaultRowHeight="15" x14ac:dyDescent="0.25"/>
  <sheetData>
    <row r="23" spans="2:3" x14ac:dyDescent="0.25">
      <c r="B23" t="s">
        <v>0</v>
      </c>
    </row>
    <row r="24" spans="2:3" x14ac:dyDescent="0.25">
      <c r="B24">
        <v>1</v>
      </c>
      <c r="C24" t="s">
        <v>1</v>
      </c>
    </row>
    <row r="25" spans="2:3" x14ac:dyDescent="0.25">
      <c r="B25">
        <v>1.1000000000000001</v>
      </c>
      <c r="C25" t="s">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M18" sqref="M18"/>
    </sheetView>
  </sheetViews>
  <sheetFormatPr defaultColWidth="8.855468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02"/>
  <sheetViews>
    <sheetView showGridLines="0" workbookViewId="0">
      <selection activeCell="K34" sqref="K34"/>
    </sheetView>
  </sheetViews>
  <sheetFormatPr defaultColWidth="11.42578125" defaultRowHeight="15" x14ac:dyDescent="0.25"/>
  <cols>
    <col min="1" max="1" width="2.85546875" customWidth="1"/>
    <col min="3" max="3" width="11" bestFit="1" customWidth="1"/>
    <col min="4" max="4" width="11.85546875" bestFit="1" customWidth="1"/>
    <col min="5" max="5" width="13.7109375" bestFit="1" customWidth="1"/>
    <col min="7" max="7" width="14" customWidth="1"/>
    <col min="9" max="9" width="12.85546875" customWidth="1"/>
    <col min="10" max="10" width="14" customWidth="1"/>
    <col min="18" max="18" width="0" hidden="1" customWidth="1"/>
  </cols>
  <sheetData>
    <row r="1" spans="2:18" ht="21" x14ac:dyDescent="0.35">
      <c r="B1" s="11" t="s">
        <v>2</v>
      </c>
      <c r="C1" s="11"/>
      <c r="D1" s="11"/>
      <c r="E1" s="11"/>
    </row>
    <row r="3" spans="2:18" ht="18.75" x14ac:dyDescent="0.3">
      <c r="B3" s="4" t="s">
        <v>26</v>
      </c>
      <c r="R3" s="1" t="s">
        <v>17</v>
      </c>
    </row>
    <row r="4" spans="2:18" x14ac:dyDescent="0.25">
      <c r="R4" t="s">
        <v>18</v>
      </c>
    </row>
    <row r="5" spans="2:18" x14ac:dyDescent="0.25">
      <c r="B5" s="1" t="s">
        <v>3</v>
      </c>
      <c r="D5" s="3">
        <v>100</v>
      </c>
      <c r="F5" s="6" t="s">
        <v>4</v>
      </c>
      <c r="R5" t="s">
        <v>19</v>
      </c>
    </row>
    <row r="6" spans="2:18" x14ac:dyDescent="0.25">
      <c r="B6" s="1" t="s">
        <v>16</v>
      </c>
      <c r="D6" s="3" t="s">
        <v>18</v>
      </c>
      <c r="F6" s="6" t="s">
        <v>27</v>
      </c>
      <c r="R6" t="s">
        <v>20</v>
      </c>
    </row>
    <row r="8" spans="2:18" ht="18.75" x14ac:dyDescent="0.3">
      <c r="B8" s="4" t="s">
        <v>28</v>
      </c>
    </row>
    <row r="10" spans="2:18" x14ac:dyDescent="0.25">
      <c r="B10" s="8"/>
      <c r="C10" s="1" t="s">
        <v>10</v>
      </c>
      <c r="D10" s="1" t="s">
        <v>15</v>
      </c>
      <c r="F10" s="6" t="s">
        <v>8</v>
      </c>
    </row>
    <row r="11" spans="2:18" x14ac:dyDescent="0.25">
      <c r="B11">
        <v>1</v>
      </c>
      <c r="C11" s="7">
        <f t="shared" ref="C11:C21" ca="1" si="0">RANDBETWEEN(1,NumEpics)</f>
        <v>74</v>
      </c>
      <c r="D11" s="3">
        <v>32</v>
      </c>
      <c r="F11" s="6" t="s">
        <v>7</v>
      </c>
    </row>
    <row r="12" spans="2:18" x14ac:dyDescent="0.25">
      <c r="B12">
        <v>2</v>
      </c>
      <c r="C12" s="7">
        <f t="shared" ca="1" si="0"/>
        <v>91</v>
      </c>
      <c r="D12" s="3">
        <v>17</v>
      </c>
    </row>
    <row r="13" spans="2:18" x14ac:dyDescent="0.25">
      <c r="B13">
        <v>3</v>
      </c>
      <c r="C13" s="7">
        <f t="shared" ca="1" si="0"/>
        <v>85</v>
      </c>
      <c r="D13" s="3">
        <v>16</v>
      </c>
    </row>
    <row r="14" spans="2:18" x14ac:dyDescent="0.25">
      <c r="B14">
        <v>4</v>
      </c>
      <c r="C14" s="7">
        <f t="shared" ca="1" si="0"/>
        <v>76</v>
      </c>
      <c r="D14" s="3">
        <v>32</v>
      </c>
    </row>
    <row r="15" spans="2:18" x14ac:dyDescent="0.25">
      <c r="B15">
        <v>5</v>
      </c>
      <c r="C15" s="7">
        <f t="shared" ca="1" si="0"/>
        <v>61</v>
      </c>
      <c r="D15" s="3">
        <v>87</v>
      </c>
    </row>
    <row r="16" spans="2:18" x14ac:dyDescent="0.25">
      <c r="B16">
        <v>6</v>
      </c>
      <c r="C16" s="7">
        <f t="shared" ca="1" si="0"/>
        <v>40</v>
      </c>
      <c r="D16" s="3">
        <v>19</v>
      </c>
    </row>
    <row r="17" spans="2:6" x14ac:dyDescent="0.25">
      <c r="B17">
        <v>7</v>
      </c>
      <c r="C17" s="7">
        <f t="shared" ca="1" si="0"/>
        <v>62</v>
      </c>
      <c r="D17" s="3">
        <v>79</v>
      </c>
    </row>
    <row r="18" spans="2:6" x14ac:dyDescent="0.25">
      <c r="B18">
        <v>8</v>
      </c>
      <c r="C18" s="7">
        <f t="shared" ca="1" si="0"/>
        <v>74</v>
      </c>
      <c r="D18" s="3">
        <v>40</v>
      </c>
    </row>
    <row r="19" spans="2:6" x14ac:dyDescent="0.25">
      <c r="B19">
        <v>9</v>
      </c>
      <c r="C19" s="7">
        <f t="shared" ca="1" si="0"/>
        <v>77</v>
      </c>
      <c r="D19" s="3">
        <v>10</v>
      </c>
    </row>
    <row r="20" spans="2:6" x14ac:dyDescent="0.25">
      <c r="B20">
        <v>10</v>
      </c>
      <c r="C20" s="7">
        <f t="shared" ca="1" si="0"/>
        <v>20</v>
      </c>
      <c r="D20" s="3">
        <v>53</v>
      </c>
    </row>
    <row r="21" spans="2:6" x14ac:dyDescent="0.25">
      <c r="B21">
        <v>11</v>
      </c>
      <c r="C21" s="7">
        <f t="shared" ca="1" si="0"/>
        <v>45</v>
      </c>
      <c r="D21" s="3">
        <v>34</v>
      </c>
    </row>
    <row r="24" spans="2:6" ht="18.75" x14ac:dyDescent="0.3">
      <c r="B24" s="4" t="s">
        <v>29</v>
      </c>
    </row>
    <row r="26" spans="2:6" x14ac:dyDescent="0.25">
      <c r="B26" s="2"/>
      <c r="C26" s="2" t="s">
        <v>6</v>
      </c>
      <c r="D26" s="1" t="s">
        <v>5</v>
      </c>
      <c r="F26" s="6" t="s">
        <v>9</v>
      </c>
    </row>
    <row r="27" spans="2:6" x14ac:dyDescent="0.25">
      <c r="B27">
        <v>1</v>
      </c>
      <c r="C27" s="7">
        <f t="shared" ref="C27:C37" si="1">INDEX(EpicSamples,B27)</f>
        <v>32</v>
      </c>
      <c r="D27" s="5">
        <v>10</v>
      </c>
    </row>
    <row r="28" spans="2:6" x14ac:dyDescent="0.25">
      <c r="B28">
        <v>2</v>
      </c>
      <c r="C28" s="7">
        <f t="shared" si="1"/>
        <v>17</v>
      </c>
      <c r="D28" s="5">
        <v>20</v>
      </c>
    </row>
    <row r="29" spans="2:6" x14ac:dyDescent="0.25">
      <c r="B29">
        <v>3</v>
      </c>
      <c r="C29" s="7">
        <f t="shared" si="1"/>
        <v>16</v>
      </c>
      <c r="D29" s="5">
        <v>30</v>
      </c>
    </row>
    <row r="30" spans="2:6" x14ac:dyDescent="0.25">
      <c r="B30">
        <v>4</v>
      </c>
      <c r="C30" s="7">
        <f t="shared" si="1"/>
        <v>32</v>
      </c>
      <c r="D30" s="5">
        <v>40</v>
      </c>
    </row>
    <row r="31" spans="2:6" x14ac:dyDescent="0.25">
      <c r="B31">
        <v>5</v>
      </c>
      <c r="C31" s="7">
        <f t="shared" si="1"/>
        <v>87</v>
      </c>
      <c r="D31" s="5">
        <v>50</v>
      </c>
    </row>
    <row r="32" spans="2:6" x14ac:dyDescent="0.25">
      <c r="B32">
        <v>6</v>
      </c>
      <c r="C32" s="7">
        <f t="shared" si="1"/>
        <v>19</v>
      </c>
      <c r="D32" s="5">
        <v>40</v>
      </c>
    </row>
    <row r="33" spans="2:10" x14ac:dyDescent="0.25">
      <c r="B33">
        <v>7</v>
      </c>
      <c r="C33" s="7">
        <f t="shared" si="1"/>
        <v>79</v>
      </c>
      <c r="D33" s="5">
        <v>30</v>
      </c>
    </row>
    <row r="34" spans="2:10" x14ac:dyDescent="0.25">
      <c r="B34">
        <v>8</v>
      </c>
      <c r="C34" s="7">
        <f t="shared" si="1"/>
        <v>40</v>
      </c>
      <c r="D34" s="5">
        <v>20</v>
      </c>
    </row>
    <row r="35" spans="2:10" x14ac:dyDescent="0.25">
      <c r="B35">
        <v>9</v>
      </c>
      <c r="C35" s="7">
        <f t="shared" si="1"/>
        <v>10</v>
      </c>
      <c r="D35" s="5">
        <v>10</v>
      </c>
    </row>
    <row r="36" spans="2:10" x14ac:dyDescent="0.25">
      <c r="B36">
        <v>10</v>
      </c>
      <c r="C36" s="7">
        <f t="shared" si="1"/>
        <v>53</v>
      </c>
      <c r="D36" s="5">
        <v>20</v>
      </c>
    </row>
    <row r="37" spans="2:10" x14ac:dyDescent="0.25">
      <c r="B37">
        <v>11</v>
      </c>
      <c r="C37" s="7">
        <f t="shared" si="1"/>
        <v>34</v>
      </c>
      <c r="D37" s="5">
        <v>30</v>
      </c>
    </row>
    <row r="40" spans="2:10" ht="18.75" x14ac:dyDescent="0.3">
      <c r="B40" s="4" t="s">
        <v>31</v>
      </c>
    </row>
    <row r="42" spans="2:10" x14ac:dyDescent="0.25">
      <c r="B42" s="8"/>
      <c r="C42" s="1" t="s">
        <v>6</v>
      </c>
      <c r="D42" s="1" t="s">
        <v>23</v>
      </c>
      <c r="E42" s="1" t="s">
        <v>24</v>
      </c>
      <c r="G42" s="1" t="s">
        <v>25</v>
      </c>
      <c r="I42" s="10">
        <f>(1/COUNT(EpicSamples))*SUM(ProjectStoryEstimates)</f>
        <v>2727.2727272727275</v>
      </c>
      <c r="J42" t="s">
        <v>32</v>
      </c>
    </row>
    <row r="43" spans="2:10" x14ac:dyDescent="0.25">
      <c r="B43">
        <v>1</v>
      </c>
      <c r="C43" s="7">
        <f t="shared" ref="C43:C53" si="2">INDEX(EpicSamples,B43)</f>
        <v>32</v>
      </c>
      <c r="D43" s="7">
        <f t="shared" ref="D43:D53" si="3">INDEX(EpicStories,B43)</f>
        <v>10</v>
      </c>
      <c r="E43" s="10">
        <f t="shared" ref="E43:E53" si="4">D43/(1/NumEpics)</f>
        <v>1000</v>
      </c>
    </row>
    <row r="44" spans="2:10" x14ac:dyDescent="0.25">
      <c r="B44">
        <v>2</v>
      </c>
      <c r="C44" s="7">
        <f t="shared" si="2"/>
        <v>17</v>
      </c>
      <c r="D44" s="7">
        <f t="shared" si="3"/>
        <v>20</v>
      </c>
      <c r="E44" s="10">
        <f t="shared" si="4"/>
        <v>2000</v>
      </c>
    </row>
    <row r="45" spans="2:10" x14ac:dyDescent="0.25">
      <c r="B45">
        <v>3</v>
      </c>
      <c r="C45" s="7">
        <f t="shared" si="2"/>
        <v>16</v>
      </c>
      <c r="D45" s="7">
        <f t="shared" si="3"/>
        <v>30</v>
      </c>
      <c r="E45" s="10">
        <f t="shared" si="4"/>
        <v>3000</v>
      </c>
    </row>
    <row r="46" spans="2:10" x14ac:dyDescent="0.25">
      <c r="B46">
        <v>4</v>
      </c>
      <c r="C46" s="7">
        <f t="shared" si="2"/>
        <v>32</v>
      </c>
      <c r="D46" s="7">
        <f t="shared" si="3"/>
        <v>40</v>
      </c>
      <c r="E46" s="10">
        <f t="shared" si="4"/>
        <v>4000</v>
      </c>
    </row>
    <row r="47" spans="2:10" x14ac:dyDescent="0.25">
      <c r="B47">
        <v>5</v>
      </c>
      <c r="C47" s="7">
        <f t="shared" si="2"/>
        <v>87</v>
      </c>
      <c r="D47" s="7">
        <f t="shared" si="3"/>
        <v>50</v>
      </c>
      <c r="E47" s="10">
        <f t="shared" si="4"/>
        <v>5000</v>
      </c>
    </row>
    <row r="48" spans="2:10" x14ac:dyDescent="0.25">
      <c r="B48">
        <v>6</v>
      </c>
      <c r="C48" s="7">
        <f t="shared" si="2"/>
        <v>19</v>
      </c>
      <c r="D48" s="7">
        <f t="shared" si="3"/>
        <v>40</v>
      </c>
      <c r="E48" s="10">
        <f t="shared" si="4"/>
        <v>4000</v>
      </c>
    </row>
    <row r="49" spans="2:7" x14ac:dyDescent="0.25">
      <c r="B49">
        <v>7</v>
      </c>
      <c r="C49" s="7">
        <f t="shared" si="2"/>
        <v>79</v>
      </c>
      <c r="D49" s="7">
        <f t="shared" si="3"/>
        <v>30</v>
      </c>
      <c r="E49" s="10">
        <f t="shared" si="4"/>
        <v>3000</v>
      </c>
    </row>
    <row r="50" spans="2:7" x14ac:dyDescent="0.25">
      <c r="B50">
        <v>8</v>
      </c>
      <c r="C50" s="7">
        <f t="shared" si="2"/>
        <v>40</v>
      </c>
      <c r="D50" s="7">
        <f t="shared" si="3"/>
        <v>20</v>
      </c>
      <c r="E50" s="10">
        <f t="shared" si="4"/>
        <v>2000</v>
      </c>
    </row>
    <row r="51" spans="2:7" x14ac:dyDescent="0.25">
      <c r="B51">
        <v>9</v>
      </c>
      <c r="C51" s="7">
        <f t="shared" si="2"/>
        <v>10</v>
      </c>
      <c r="D51" s="7">
        <f t="shared" si="3"/>
        <v>10</v>
      </c>
      <c r="E51" s="10">
        <f t="shared" si="4"/>
        <v>1000</v>
      </c>
    </row>
    <row r="52" spans="2:7" x14ac:dyDescent="0.25">
      <c r="B52">
        <v>10</v>
      </c>
      <c r="C52" s="7">
        <f t="shared" si="2"/>
        <v>53</v>
      </c>
      <c r="D52" s="7">
        <f t="shared" si="3"/>
        <v>20</v>
      </c>
      <c r="E52" s="10">
        <f t="shared" si="4"/>
        <v>2000</v>
      </c>
    </row>
    <row r="53" spans="2:7" x14ac:dyDescent="0.25">
      <c r="B53">
        <v>11</v>
      </c>
      <c r="C53" s="7">
        <f t="shared" si="2"/>
        <v>34</v>
      </c>
      <c r="D53" s="7">
        <f t="shared" si="3"/>
        <v>30</v>
      </c>
      <c r="E53" s="10">
        <f t="shared" si="4"/>
        <v>3000</v>
      </c>
    </row>
    <row r="56" spans="2:7" ht="69.95" customHeight="1" x14ac:dyDescent="0.25"/>
    <row r="57" spans="2:7" ht="18.75" x14ac:dyDescent="0.3">
      <c r="B57" s="4" t="s">
        <v>11</v>
      </c>
    </row>
    <row r="59" spans="2:7" x14ac:dyDescent="0.25">
      <c r="B59" s="8"/>
      <c r="C59" s="1" t="s">
        <v>6</v>
      </c>
      <c r="D59" s="1" t="s">
        <v>13</v>
      </c>
      <c r="E59" s="1" t="s">
        <v>14</v>
      </c>
      <c r="G59" s="6" t="s">
        <v>12</v>
      </c>
    </row>
    <row r="60" spans="2:7" x14ac:dyDescent="0.25">
      <c r="B60">
        <v>1</v>
      </c>
      <c r="C60" s="7">
        <f t="shared" ref="C60:C70" si="5">INDEX(EpicSamples,B60)</f>
        <v>32</v>
      </c>
      <c r="D60" s="7">
        <f t="shared" ref="D60:D70" ca="1" si="6">RANDBETWEEN(1,INDEX(EpicStories,B60))</f>
        <v>2</v>
      </c>
      <c r="E60" s="3">
        <v>9</v>
      </c>
      <c r="G60" s="6" t="s">
        <v>22</v>
      </c>
    </row>
    <row r="61" spans="2:7" x14ac:dyDescent="0.25">
      <c r="B61">
        <v>2</v>
      </c>
      <c r="C61" s="7">
        <f t="shared" si="5"/>
        <v>17</v>
      </c>
      <c r="D61" s="7">
        <f t="shared" ca="1" si="6"/>
        <v>7</v>
      </c>
      <c r="E61" s="3">
        <v>18</v>
      </c>
    </row>
    <row r="62" spans="2:7" x14ac:dyDescent="0.25">
      <c r="B62">
        <v>3</v>
      </c>
      <c r="C62" s="7">
        <f t="shared" si="5"/>
        <v>16</v>
      </c>
      <c r="D62" s="7">
        <f t="shared" ca="1" si="6"/>
        <v>19</v>
      </c>
      <c r="E62" s="3">
        <v>24</v>
      </c>
    </row>
    <row r="63" spans="2:7" x14ac:dyDescent="0.25">
      <c r="B63">
        <v>4</v>
      </c>
      <c r="C63" s="7">
        <f t="shared" si="5"/>
        <v>32</v>
      </c>
      <c r="D63" s="7">
        <f t="shared" ca="1" si="6"/>
        <v>24</v>
      </c>
      <c r="E63" s="3">
        <v>5</v>
      </c>
    </row>
    <row r="64" spans="2:7" x14ac:dyDescent="0.25">
      <c r="B64">
        <v>5</v>
      </c>
      <c r="C64" s="7">
        <f t="shared" si="5"/>
        <v>87</v>
      </c>
      <c r="D64" s="7">
        <f t="shared" ca="1" si="6"/>
        <v>43</v>
      </c>
      <c r="E64" s="3">
        <v>34</v>
      </c>
    </row>
    <row r="65" spans="2:7" x14ac:dyDescent="0.25">
      <c r="B65">
        <v>6</v>
      </c>
      <c r="C65" s="7">
        <f t="shared" si="5"/>
        <v>19</v>
      </c>
      <c r="D65" s="7">
        <f t="shared" ca="1" si="6"/>
        <v>9</v>
      </c>
      <c r="E65" s="3">
        <v>25</v>
      </c>
    </row>
    <row r="66" spans="2:7" x14ac:dyDescent="0.25">
      <c r="B66">
        <v>7</v>
      </c>
      <c r="C66" s="7">
        <f t="shared" si="5"/>
        <v>79</v>
      </c>
      <c r="D66" s="7">
        <f t="shared" ca="1" si="6"/>
        <v>9</v>
      </c>
      <c r="E66" s="3">
        <v>3</v>
      </c>
    </row>
    <row r="67" spans="2:7" x14ac:dyDescent="0.25">
      <c r="B67">
        <v>8</v>
      </c>
      <c r="C67" s="7">
        <f t="shared" si="5"/>
        <v>40</v>
      </c>
      <c r="D67" s="7">
        <f t="shared" ca="1" si="6"/>
        <v>14</v>
      </c>
      <c r="E67" s="3">
        <v>14</v>
      </c>
    </row>
    <row r="68" spans="2:7" x14ac:dyDescent="0.25">
      <c r="B68">
        <v>9</v>
      </c>
      <c r="C68" s="7">
        <f t="shared" si="5"/>
        <v>10</v>
      </c>
      <c r="D68" s="7">
        <f t="shared" ca="1" si="6"/>
        <v>7</v>
      </c>
      <c r="E68" s="3">
        <v>6</v>
      </c>
    </row>
    <row r="69" spans="2:7" x14ac:dyDescent="0.25">
      <c r="B69">
        <v>10</v>
      </c>
      <c r="C69" s="7">
        <f t="shared" si="5"/>
        <v>53</v>
      </c>
      <c r="D69" s="7">
        <f t="shared" ca="1" si="6"/>
        <v>3</v>
      </c>
      <c r="E69" s="3">
        <v>7</v>
      </c>
    </row>
    <row r="70" spans="2:7" x14ac:dyDescent="0.25">
      <c r="B70">
        <v>11</v>
      </c>
      <c r="C70" s="7">
        <f t="shared" si="5"/>
        <v>34</v>
      </c>
      <c r="D70" s="7">
        <f t="shared" ca="1" si="6"/>
        <v>24</v>
      </c>
      <c r="E70" s="3">
        <v>25</v>
      </c>
    </row>
    <row r="73" spans="2:7" ht="18.75" x14ac:dyDescent="0.3">
      <c r="B73" s="4" t="str">
        <f>CONCATENATE("Step 5: Estimate the size of each of the sampled stories in ", EstimateType)</f>
        <v>Step 5: Estimate the size of each of the sampled stories in Story Points</v>
      </c>
    </row>
    <row r="75" spans="2:7" x14ac:dyDescent="0.25">
      <c r="B75" s="8"/>
      <c r="C75" s="1" t="s">
        <v>6</v>
      </c>
      <c r="D75" s="1" t="s">
        <v>21</v>
      </c>
      <c r="E75" s="1" t="str">
        <f>EstimateType</f>
        <v>Story Points</v>
      </c>
      <c r="G75" s="6" t="s">
        <v>30</v>
      </c>
    </row>
    <row r="76" spans="2:7" x14ac:dyDescent="0.25">
      <c r="B76">
        <v>1</v>
      </c>
      <c r="C76" s="7">
        <f t="shared" ref="C76:C86" si="7">INDEX(EpicSamples,B76)</f>
        <v>32</v>
      </c>
      <c r="D76" s="7">
        <f t="shared" ref="D76:D86" si="8">INDEX(StorySamples,B76)</f>
        <v>9</v>
      </c>
      <c r="E76" s="5">
        <v>1</v>
      </c>
    </row>
    <row r="77" spans="2:7" x14ac:dyDescent="0.25">
      <c r="B77">
        <v>2</v>
      </c>
      <c r="C77" s="7">
        <f t="shared" si="7"/>
        <v>17</v>
      </c>
      <c r="D77" s="7">
        <f t="shared" si="8"/>
        <v>18</v>
      </c>
      <c r="E77" s="5">
        <v>1</v>
      </c>
    </row>
    <row r="78" spans="2:7" x14ac:dyDescent="0.25">
      <c r="B78">
        <v>3</v>
      </c>
      <c r="C78" s="7">
        <f t="shared" si="7"/>
        <v>16</v>
      </c>
      <c r="D78" s="7">
        <f t="shared" si="8"/>
        <v>24</v>
      </c>
      <c r="E78" s="5">
        <v>3</v>
      </c>
    </row>
    <row r="79" spans="2:7" x14ac:dyDescent="0.25">
      <c r="B79">
        <v>4</v>
      </c>
      <c r="C79" s="7">
        <f t="shared" si="7"/>
        <v>32</v>
      </c>
      <c r="D79" s="7">
        <f t="shared" si="8"/>
        <v>5</v>
      </c>
      <c r="E79" s="5">
        <v>3</v>
      </c>
    </row>
    <row r="80" spans="2:7" x14ac:dyDescent="0.25">
      <c r="B80">
        <v>5</v>
      </c>
      <c r="C80" s="7">
        <f t="shared" si="7"/>
        <v>87</v>
      </c>
      <c r="D80" s="7">
        <f t="shared" si="8"/>
        <v>34</v>
      </c>
      <c r="E80" s="5">
        <v>5</v>
      </c>
    </row>
    <row r="81" spans="2:12" x14ac:dyDescent="0.25">
      <c r="B81">
        <v>6</v>
      </c>
      <c r="C81" s="7">
        <f t="shared" si="7"/>
        <v>19</v>
      </c>
      <c r="D81" s="7">
        <f t="shared" si="8"/>
        <v>25</v>
      </c>
      <c r="E81" s="5">
        <v>5</v>
      </c>
    </row>
    <row r="82" spans="2:12" x14ac:dyDescent="0.25">
      <c r="B82">
        <v>7</v>
      </c>
      <c r="C82" s="7">
        <f t="shared" si="7"/>
        <v>79</v>
      </c>
      <c r="D82" s="7">
        <f t="shared" si="8"/>
        <v>3</v>
      </c>
      <c r="E82" s="5">
        <v>8</v>
      </c>
    </row>
    <row r="83" spans="2:12" x14ac:dyDescent="0.25">
      <c r="B83">
        <v>8</v>
      </c>
      <c r="C83" s="7">
        <f t="shared" si="7"/>
        <v>40</v>
      </c>
      <c r="D83" s="7">
        <f t="shared" si="8"/>
        <v>14</v>
      </c>
      <c r="E83" s="5">
        <v>8</v>
      </c>
    </row>
    <row r="84" spans="2:12" x14ac:dyDescent="0.25">
      <c r="B84">
        <v>9</v>
      </c>
      <c r="C84" s="7">
        <f t="shared" si="7"/>
        <v>10</v>
      </c>
      <c r="D84" s="7">
        <f t="shared" si="8"/>
        <v>6</v>
      </c>
      <c r="E84" s="5">
        <v>13</v>
      </c>
    </row>
    <row r="85" spans="2:12" x14ac:dyDescent="0.25">
      <c r="B85">
        <v>10</v>
      </c>
      <c r="C85" s="7">
        <f t="shared" si="7"/>
        <v>53</v>
      </c>
      <c r="D85" s="7">
        <f t="shared" si="8"/>
        <v>7</v>
      </c>
      <c r="E85" s="5">
        <v>13</v>
      </c>
    </row>
    <row r="86" spans="2:12" x14ac:dyDescent="0.25">
      <c r="B86">
        <v>11</v>
      </c>
      <c r="C86" s="7">
        <f t="shared" si="7"/>
        <v>34</v>
      </c>
      <c r="D86" s="7">
        <f t="shared" si="8"/>
        <v>25</v>
      </c>
      <c r="E86" s="5">
        <v>8</v>
      </c>
    </row>
    <row r="89" spans="2:12" ht="18.75" x14ac:dyDescent="0.3">
      <c r="B89" s="4" t="str">
        <f>CONCATENATE("OUTPUT: Estimate the total number of ", EstimateType, " in the project")</f>
        <v>OUTPUT: Estimate the total number of Story Points in the project</v>
      </c>
    </row>
    <row r="91" spans="2:12" x14ac:dyDescent="0.25">
      <c r="B91" s="8"/>
      <c r="C91" s="1" t="s">
        <v>6</v>
      </c>
      <c r="D91" s="1" t="s">
        <v>23</v>
      </c>
      <c r="E91" s="1" t="s">
        <v>21</v>
      </c>
      <c r="F91" s="1" t="str">
        <f>EstimateType</f>
        <v>Story Points</v>
      </c>
      <c r="G91" s="1" t="s">
        <v>24</v>
      </c>
      <c r="I91" s="1" t="s">
        <v>25</v>
      </c>
      <c r="K91" s="10">
        <f>(1/COUNT(EpicSamples))*SUM(ProjectEstimates)</f>
        <v>15636.363636363636</v>
      </c>
      <c r="L91" t="str">
        <f>EstimateType</f>
        <v>Story Points</v>
      </c>
    </row>
    <row r="92" spans="2:12" x14ac:dyDescent="0.25">
      <c r="B92">
        <v>1</v>
      </c>
      <c r="C92" s="7">
        <f t="shared" ref="C92:C102" si="9">INDEX(EpicSamples,B92)</f>
        <v>32</v>
      </c>
      <c r="D92" s="7">
        <f t="shared" ref="D92:D102" si="10">INDEX(EpicStories,B92)</f>
        <v>10</v>
      </c>
      <c r="E92" s="7">
        <f t="shared" ref="E92:E102" si="11">INDEX(StorySamples,B92)</f>
        <v>9</v>
      </c>
      <c r="F92" s="9">
        <f t="shared" ref="F92:F102" si="12">INDEX(EstimateSamples,B92)</f>
        <v>1</v>
      </c>
      <c r="G92" s="10">
        <f t="shared" ref="G92:G102" si="13">F92/((1/NumEpics)*(1/D92))</f>
        <v>1000</v>
      </c>
    </row>
    <row r="93" spans="2:12" x14ac:dyDescent="0.25">
      <c r="B93">
        <v>2</v>
      </c>
      <c r="C93" s="7">
        <f t="shared" si="9"/>
        <v>17</v>
      </c>
      <c r="D93" s="7">
        <f t="shared" si="10"/>
        <v>20</v>
      </c>
      <c r="E93" s="7">
        <f t="shared" si="11"/>
        <v>18</v>
      </c>
      <c r="F93" s="9">
        <f t="shared" si="12"/>
        <v>1</v>
      </c>
      <c r="G93" s="10">
        <f t="shared" si="13"/>
        <v>2000</v>
      </c>
    </row>
    <row r="94" spans="2:12" x14ac:dyDescent="0.25">
      <c r="B94">
        <v>3</v>
      </c>
      <c r="C94" s="7">
        <f t="shared" si="9"/>
        <v>16</v>
      </c>
      <c r="D94" s="7">
        <f t="shared" si="10"/>
        <v>30</v>
      </c>
      <c r="E94" s="7">
        <f t="shared" si="11"/>
        <v>24</v>
      </c>
      <c r="F94" s="9">
        <f t="shared" si="12"/>
        <v>3</v>
      </c>
      <c r="G94" s="10">
        <f t="shared" si="13"/>
        <v>9000</v>
      </c>
    </row>
    <row r="95" spans="2:12" x14ac:dyDescent="0.25">
      <c r="B95">
        <v>4</v>
      </c>
      <c r="C95" s="7">
        <f t="shared" si="9"/>
        <v>32</v>
      </c>
      <c r="D95" s="7">
        <f t="shared" si="10"/>
        <v>40</v>
      </c>
      <c r="E95" s="7">
        <f t="shared" si="11"/>
        <v>5</v>
      </c>
      <c r="F95" s="9">
        <f t="shared" si="12"/>
        <v>3</v>
      </c>
      <c r="G95" s="10">
        <f t="shared" si="13"/>
        <v>12000</v>
      </c>
    </row>
    <row r="96" spans="2:12" x14ac:dyDescent="0.25">
      <c r="B96">
        <v>5</v>
      </c>
      <c r="C96" s="7">
        <f t="shared" si="9"/>
        <v>87</v>
      </c>
      <c r="D96" s="7">
        <f t="shared" si="10"/>
        <v>50</v>
      </c>
      <c r="E96" s="7">
        <f t="shared" si="11"/>
        <v>34</v>
      </c>
      <c r="F96" s="9">
        <f t="shared" si="12"/>
        <v>5</v>
      </c>
      <c r="G96" s="10">
        <f t="shared" si="13"/>
        <v>25000</v>
      </c>
    </row>
    <row r="97" spans="2:7" x14ac:dyDescent="0.25">
      <c r="B97">
        <v>6</v>
      </c>
      <c r="C97" s="7">
        <f t="shared" si="9"/>
        <v>19</v>
      </c>
      <c r="D97" s="7">
        <f t="shared" si="10"/>
        <v>40</v>
      </c>
      <c r="E97" s="7">
        <f t="shared" si="11"/>
        <v>25</v>
      </c>
      <c r="F97" s="9">
        <f t="shared" si="12"/>
        <v>5</v>
      </c>
      <c r="G97" s="10">
        <f t="shared" si="13"/>
        <v>20000</v>
      </c>
    </row>
    <row r="98" spans="2:7" x14ac:dyDescent="0.25">
      <c r="B98">
        <v>7</v>
      </c>
      <c r="C98" s="7">
        <f t="shared" si="9"/>
        <v>79</v>
      </c>
      <c r="D98" s="7">
        <f t="shared" si="10"/>
        <v>30</v>
      </c>
      <c r="E98" s="7">
        <f t="shared" si="11"/>
        <v>3</v>
      </c>
      <c r="F98" s="9">
        <f t="shared" si="12"/>
        <v>8</v>
      </c>
      <c r="G98" s="10">
        <f t="shared" si="13"/>
        <v>24000</v>
      </c>
    </row>
    <row r="99" spans="2:7" x14ac:dyDescent="0.25">
      <c r="B99">
        <v>8</v>
      </c>
      <c r="C99" s="7">
        <f t="shared" si="9"/>
        <v>40</v>
      </c>
      <c r="D99" s="7">
        <f t="shared" si="10"/>
        <v>20</v>
      </c>
      <c r="E99" s="7">
        <f t="shared" si="11"/>
        <v>14</v>
      </c>
      <c r="F99" s="9">
        <f t="shared" si="12"/>
        <v>8</v>
      </c>
      <c r="G99" s="10">
        <f t="shared" si="13"/>
        <v>16000</v>
      </c>
    </row>
    <row r="100" spans="2:7" x14ac:dyDescent="0.25">
      <c r="B100">
        <v>9</v>
      </c>
      <c r="C100" s="7">
        <f t="shared" si="9"/>
        <v>10</v>
      </c>
      <c r="D100" s="7">
        <f t="shared" si="10"/>
        <v>10</v>
      </c>
      <c r="E100" s="7">
        <f t="shared" si="11"/>
        <v>6</v>
      </c>
      <c r="F100" s="9">
        <f t="shared" si="12"/>
        <v>13</v>
      </c>
      <c r="G100" s="10">
        <f t="shared" si="13"/>
        <v>13000</v>
      </c>
    </row>
    <row r="101" spans="2:7" x14ac:dyDescent="0.25">
      <c r="B101">
        <v>10</v>
      </c>
      <c r="C101" s="7">
        <f t="shared" si="9"/>
        <v>53</v>
      </c>
      <c r="D101" s="7">
        <f t="shared" si="10"/>
        <v>20</v>
      </c>
      <c r="E101" s="7">
        <f t="shared" si="11"/>
        <v>7</v>
      </c>
      <c r="F101" s="9">
        <f t="shared" si="12"/>
        <v>13</v>
      </c>
      <c r="G101" s="10">
        <f t="shared" si="13"/>
        <v>26000</v>
      </c>
    </row>
    <row r="102" spans="2:7" x14ac:dyDescent="0.25">
      <c r="B102">
        <v>11</v>
      </c>
      <c r="C102" s="7">
        <f t="shared" si="9"/>
        <v>34</v>
      </c>
      <c r="D102" s="7">
        <f t="shared" si="10"/>
        <v>30</v>
      </c>
      <c r="E102" s="7">
        <f t="shared" si="11"/>
        <v>25</v>
      </c>
      <c r="F102" s="9">
        <f t="shared" si="12"/>
        <v>8</v>
      </c>
      <c r="G102" s="10">
        <f t="shared" si="13"/>
        <v>24000</v>
      </c>
    </row>
  </sheetData>
  <mergeCells count="1">
    <mergeCell ref="B1:E1"/>
  </mergeCells>
  <dataValidations count="2">
    <dataValidation type="whole" allowBlank="1" showInputMessage="1" showErrorMessage="1" errorTitle="250 Maximum Weeks" error="Although YOU could expand it, this spreadsheet currently limits number of weeks to 250 or below." sqref="D5">
      <formula1>0</formula1>
      <formula2>250</formula2>
    </dataValidation>
    <dataValidation type="list" allowBlank="1" showInputMessage="1" showErrorMessage="1" errorTitle="250 Maximum Weeks" error="Although YOU could expand it, this spreadsheet currently limits number of weeks to 250 or below." sqref="D6">
      <formula1>EstimateTypes</formula1>
    </dataValidation>
  </dataValidations>
  <pageMargins left="0.7" right="0.7" top="0.75" bottom="0.75" header="0.3" footer="0.3"/>
  <pageSetup paperSize="8"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Introduction</vt:lpstr>
      <vt:lpstr>License</vt:lpstr>
      <vt:lpstr>RBS</vt:lpstr>
      <vt:lpstr>EpicSamples</vt:lpstr>
      <vt:lpstr>EpicStories</vt:lpstr>
      <vt:lpstr>EstimateSamples</vt:lpstr>
      <vt:lpstr>EstimateType</vt:lpstr>
      <vt:lpstr>EstimateTypes</vt:lpstr>
      <vt:lpstr>NumEpics</vt:lpstr>
      <vt:lpstr>ProjectEstimates</vt:lpstr>
      <vt:lpstr>ProjectStoryEstimates</vt:lpstr>
      <vt:lpstr>StorySamples</vt:lpstr>
      <vt:lpstr>WeeksToForecast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2014-06-03T14:27:51Z</dcterms:created>
  <dcterms:modified xsi:type="dcterms:W3CDTF">2015-08-31T21:35:52Z</dcterms:modified>
</cp:coreProperties>
</file>