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mc:AlternateContent xmlns:mc="http://schemas.openxmlformats.org/markup-compatibility/2006">
    <mc:Choice Requires="x15">
      <x15ac:absPath xmlns:x15ac="http://schemas.microsoft.com/office/spreadsheetml/2010/11/ac" url="/Users/maraspeli/Dropbox/Agile/Forecasting/Focused Objective resources/Spreadsheets/"/>
    </mc:Choice>
  </mc:AlternateContent>
  <bookViews>
    <workbookView xWindow="4720" yWindow="2760" windowWidth="27860" windowHeight="17540" activeTab="2"/>
  </bookViews>
  <sheets>
    <sheet name="Introduction" sheetId="4" r:id="rId1"/>
    <sheet name="License" sheetId="5" r:id="rId2"/>
    <sheet name="RBS" sheetId="6" r:id="rId3"/>
  </sheets>
  <definedNames>
    <definedName name="EpicSamples">RBS!$D$11:$D$21</definedName>
    <definedName name="EpicStories">RBS!$D$27:$D$37</definedName>
    <definedName name="EstimateSamples">RBS!$E$76:$E$86</definedName>
    <definedName name="EstimateType">RBS!$D$6</definedName>
    <definedName name="EstimateTypes">RBS!$R$4:$R$6</definedName>
    <definedName name="NumEpics">RBS!$D$5</definedName>
    <definedName name="ProjectEstimates">RBS!$G$92:$G$102</definedName>
    <definedName name="ProjectStoryEstimates">RBS!$E$43:$E$53</definedName>
    <definedName name="StorySamples">RBS!$E$60:$E$70</definedName>
    <definedName name="WeeksToForecast">RBS!$G$24</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D43" i="6" l="1"/>
  <c r="E43" i="6"/>
  <c r="D44" i="6"/>
  <c r="E44" i="6"/>
  <c r="D45" i="6"/>
  <c r="E45" i="6"/>
  <c r="D46" i="6"/>
  <c r="E46" i="6"/>
  <c r="D47" i="6"/>
  <c r="E47" i="6"/>
  <c r="D48" i="6"/>
  <c r="E48" i="6"/>
  <c r="D49" i="6"/>
  <c r="E49" i="6"/>
  <c r="D50" i="6"/>
  <c r="E50" i="6"/>
  <c r="D51" i="6"/>
  <c r="E51" i="6"/>
  <c r="D52" i="6"/>
  <c r="E52" i="6"/>
  <c r="D53" i="6"/>
  <c r="E53" i="6"/>
  <c r="I42" i="6"/>
  <c r="C53" i="6"/>
  <c r="C52" i="6"/>
  <c r="C51" i="6"/>
  <c r="C50" i="6"/>
  <c r="C49" i="6"/>
  <c r="C48" i="6"/>
  <c r="C47" i="6"/>
  <c r="C46" i="6"/>
  <c r="C45" i="6"/>
  <c r="C44" i="6"/>
  <c r="F92" i="6"/>
  <c r="D92" i="6"/>
  <c r="G92" i="6"/>
  <c r="F93" i="6"/>
  <c r="D93" i="6"/>
  <c r="G93" i="6"/>
  <c r="F94" i="6"/>
  <c r="D94" i="6"/>
  <c r="G94" i="6"/>
  <c r="F95" i="6"/>
  <c r="D95" i="6"/>
  <c r="G95" i="6"/>
  <c r="F96" i="6"/>
  <c r="D96" i="6"/>
  <c r="G96" i="6"/>
  <c r="F97" i="6"/>
  <c r="D97" i="6"/>
  <c r="G97" i="6"/>
  <c r="F98" i="6"/>
  <c r="D98" i="6"/>
  <c r="G98" i="6"/>
  <c r="F99" i="6"/>
  <c r="D99" i="6"/>
  <c r="G99" i="6"/>
  <c r="F100" i="6"/>
  <c r="D100" i="6"/>
  <c r="G100" i="6"/>
  <c r="F101" i="6"/>
  <c r="D101" i="6"/>
  <c r="G101" i="6"/>
  <c r="F102" i="6"/>
  <c r="D102" i="6"/>
  <c r="G102" i="6"/>
  <c r="C43" i="6"/>
  <c r="B89" i="6"/>
  <c r="L91" i="6"/>
  <c r="K91" i="6"/>
  <c r="F91" i="6"/>
  <c r="E102" i="6"/>
  <c r="C102" i="6"/>
  <c r="E101" i="6"/>
  <c r="C101" i="6"/>
  <c r="E100" i="6"/>
  <c r="C100" i="6"/>
  <c r="E99" i="6"/>
  <c r="C99" i="6"/>
  <c r="E98" i="6"/>
  <c r="C98" i="6"/>
  <c r="E97" i="6"/>
  <c r="C97" i="6"/>
  <c r="E96" i="6"/>
  <c r="C96" i="6"/>
  <c r="E95" i="6"/>
  <c r="C95" i="6"/>
  <c r="E94" i="6"/>
  <c r="C94" i="6"/>
  <c r="E93" i="6"/>
  <c r="C93" i="6"/>
  <c r="E92" i="6"/>
  <c r="C92" i="6"/>
  <c r="B73" i="6"/>
  <c r="E75" i="6"/>
  <c r="D77" i="6"/>
  <c r="D78" i="6"/>
  <c r="D79" i="6"/>
  <c r="D80" i="6"/>
  <c r="D81" i="6"/>
  <c r="D82" i="6"/>
  <c r="D83" i="6"/>
  <c r="D84" i="6"/>
  <c r="D85" i="6"/>
  <c r="D86" i="6"/>
  <c r="D76" i="6"/>
  <c r="C86" i="6"/>
  <c r="C85" i="6"/>
  <c r="C84" i="6"/>
  <c r="C83" i="6"/>
  <c r="C82" i="6"/>
  <c r="C81" i="6"/>
  <c r="C80" i="6"/>
  <c r="C79" i="6"/>
  <c r="C78" i="6"/>
  <c r="C77" i="6"/>
  <c r="C76" i="6"/>
  <c r="D61" i="6"/>
  <c r="D62" i="6"/>
  <c r="D63" i="6"/>
  <c r="D64" i="6"/>
  <c r="D65" i="6"/>
  <c r="D66" i="6"/>
  <c r="D67" i="6"/>
  <c r="D68" i="6"/>
  <c r="D69" i="6"/>
  <c r="D70" i="6"/>
  <c r="D60" i="6"/>
  <c r="C70" i="6"/>
  <c r="C69" i="6"/>
  <c r="C68" i="6"/>
  <c r="C67" i="6"/>
  <c r="C66" i="6"/>
  <c r="C65" i="6"/>
  <c r="C64" i="6"/>
  <c r="C63" i="6"/>
  <c r="C62" i="6"/>
  <c r="C61" i="6"/>
  <c r="C60" i="6"/>
  <c r="C12" i="6"/>
  <c r="C28" i="6"/>
  <c r="C13" i="6"/>
  <c r="C29" i="6"/>
  <c r="C14" i="6"/>
  <c r="C30" i="6"/>
  <c r="C15" i="6"/>
  <c r="C31" i="6"/>
  <c r="C16" i="6"/>
  <c r="C32" i="6"/>
  <c r="C17" i="6"/>
  <c r="C33" i="6"/>
  <c r="C18" i="6"/>
  <c r="C34" i="6"/>
  <c r="C19" i="6"/>
  <c r="C35" i="6"/>
  <c r="C20" i="6"/>
  <c r="C36" i="6"/>
  <c r="C21" i="6"/>
  <c r="C37" i="6"/>
  <c r="C11" i="6"/>
  <c r="C27" i="6"/>
</calcChain>
</file>

<file path=xl/sharedStrings.xml><?xml version="1.0" encoding="utf-8"?>
<sst xmlns="http://schemas.openxmlformats.org/spreadsheetml/2006/main" count="42" uniqueCount="33">
  <si>
    <t>Version history -</t>
  </si>
  <si>
    <t>Initial commit</t>
  </si>
  <si>
    <t>Randomised Branch Sampling</t>
  </si>
  <si>
    <t>Number of epics</t>
  </si>
  <si>
    <t>&lt;-- Record the total number of epics in the project</t>
  </si>
  <si>
    <t>Num stories</t>
  </si>
  <si>
    <t>Epic #</t>
  </si>
  <si>
    <t>&lt;-- To "save" your chose samples, copy them from column C to column D. Otherwise, the random numbers will keep changing!</t>
  </si>
  <si>
    <t>&lt;-- Re-calculate the sheet (F9) to get a new set of samples. Make sure you don't get any duplicates (re-calculate again if so)</t>
  </si>
  <si>
    <t>&lt;-- Record the total number of stories for each epic.</t>
  </si>
  <si>
    <t>Random epic</t>
  </si>
  <si>
    <t>Step 4: Randomly sample one story from each epic</t>
  </si>
  <si>
    <t>&lt;-- To "save" your chose samples, copy them from column D to column E. Otherwise, the random numbers will keep changing!</t>
  </si>
  <si>
    <t>Random story</t>
  </si>
  <si>
    <t>Chosen story</t>
  </si>
  <si>
    <t>Chosen epic</t>
  </si>
  <si>
    <t>Estimate project size in</t>
  </si>
  <si>
    <t>Types</t>
  </si>
  <si>
    <t>Story Points</t>
  </si>
  <si>
    <t>Tasks</t>
  </si>
  <si>
    <t>Scenarios</t>
  </si>
  <si>
    <t>Story #</t>
  </si>
  <si>
    <t>NOTE: The chosen story number is the number of the story *within its epic*</t>
  </si>
  <si>
    <t>Num Stories</t>
  </si>
  <si>
    <t>Project estimate</t>
  </si>
  <si>
    <t>RESULT: Estimated project size:</t>
  </si>
  <si>
    <t>Step 1: Break your project down into epics and number them sequentially, starting from 1</t>
  </si>
  <si>
    <t>&lt;-- Select the type of estimate to use</t>
  </si>
  <si>
    <t>Step 2: Randomly sample 11 epics</t>
  </si>
  <si>
    <t>Step 3: Break each of the sampled epics into stories. Number the stories of each epic sequantially, starting from 1.</t>
  </si>
  <si>
    <t>&lt;-- Record the estimate for each sampled story</t>
  </si>
  <si>
    <t>INTERM: Estimate the total number of stories in the project</t>
  </si>
  <si>
    <t>Stories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</si>
</sst>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8" formatCode="_-* #,##0_-;\-* #,##0_-;_-* &quot;-&quot;??_-;_-@_-"/>
  </numFmts>
  <fonts count="12" x14ac:knownFonts="1">
    <font>
      <sz val="11"/>
      <color theme="1"/>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b/>
      <sz val="11"/>
      <color theme="1"/>
      <name val="Calibri"/>
      <family val="2"/>
      <scheme val="minor"/>
    </font>
    <font>
      <b/>
      <sz val="13"/>
      <color theme="3"/>
      <name val="Calibri"/>
      <family val="2"/>
      <scheme val="minor"/>
    </font>
    <font>
      <b/>
      <sz val="16"/>
      <color theme="3"/>
      <name val="Calibri"/>
      <family val="2"/>
      <scheme val="minor"/>
    </font>
    <font>
      <b/>
      <sz val="14"/>
      <color theme="1"/>
      <name val="Calibri"/>
      <family val="2"/>
      <scheme val="minor"/>
    </font>
    <font>
      <b/>
      <sz val="11"/>
      <color rgb="FF00B050"/>
      <name val="Calibri"/>
      <family val="2"/>
      <scheme val="minor"/>
    </font>
    <font>
      <u/>
      <sz val="11"/>
      <color theme="10"/>
      <name val="Calibri"/>
      <family val="2"/>
      <scheme val="minor"/>
    </font>
    <font>
      <u/>
      <sz val="11"/>
      <color theme="11"/>
      <name val="Calibri"/>
      <family val="2"/>
      <scheme val="minor"/>
    </font>
    <font>
      <b/>
      <sz val="11"/>
      <color rgb="FF000000"/>
      <name val="Calibri"/>
      <family val="2"/>
      <scheme val="minor"/>
    </font>
  </fonts>
  <fills count="4">
    <fill>
      <patternFill patternType="none"/>
    </fill>
    <fill>
      <patternFill patternType="gray125"/>
    </fill>
    <fill>
      <patternFill patternType="solid">
        <fgColor rgb="FFFFCC99"/>
      </patternFill>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s>
  <cellStyleXfs count="9">
    <xf numFmtId="0" fontId="0" fillId="0" borderId="0"/>
    <xf numFmtId="0" fontId="2" fillId="2" borderId="1" applyNumberFormat="0" applyAlignment="0" applyProtection="0"/>
    <xf numFmtId="0" fontId="3" fillId="3" borderId="1" applyNumberFormat="0" applyAlignment="0" applyProtection="0"/>
    <xf numFmtId="43" fontId="1" fillId="0" borderId="0" applyFont="0" applyFill="0" applyBorder="0" applyAlignment="0" applyProtection="0"/>
    <xf numFmtId="0" fontId="5" fillId="0" borderId="2" applyNumberFormat="0" applyFill="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12">
    <xf numFmtId="0" fontId="0" fillId="0" borderId="0" xfId="0"/>
    <xf numFmtId="0" fontId="4" fillId="0" borderId="0" xfId="0" applyFont="1"/>
    <xf numFmtId="0" fontId="4" fillId="0" borderId="0" xfId="0" applyFont="1" applyAlignment="1">
      <alignment horizontal="center"/>
    </xf>
    <xf numFmtId="0" fontId="2" fillId="2" borderId="1" xfId="1" applyAlignment="1">
      <alignment horizontal="center"/>
    </xf>
    <xf numFmtId="0" fontId="6" fillId="0" borderId="0" xfId="4" applyFont="1" applyBorder="1" applyAlignment="1">
      <alignment horizontal="left"/>
    </xf>
    <xf numFmtId="0" fontId="7" fillId="0" borderId="0" xfId="0" applyFont="1"/>
    <xf numFmtId="0" fontId="2" fillId="2" borderId="1" xfId="1"/>
    <xf numFmtId="0" fontId="8" fillId="0" borderId="0" xfId="0" applyFont="1"/>
    <xf numFmtId="1" fontId="3" fillId="3" borderId="1" xfId="2" applyNumberFormat="1" applyAlignment="1">
      <alignment horizontal="center"/>
    </xf>
    <xf numFmtId="0" fontId="11" fillId="0" borderId="0" xfId="0" applyFont="1" applyAlignment="1">
      <alignment horizontal="center"/>
    </xf>
    <xf numFmtId="1" fontId="3" fillId="3" borderId="1" xfId="2" applyNumberFormat="1" applyAlignment="1">
      <alignment horizontal="right"/>
    </xf>
    <xf numFmtId="168" fontId="3" fillId="3" borderId="1" xfId="3" applyNumberFormat="1" applyFont="1" applyFill="1" applyBorder="1" applyAlignment="1">
      <alignment horizontal="right"/>
    </xf>
  </cellXfs>
  <cellStyles count="9">
    <cellStyle name="Calculation" xfId="2" builtinId="22"/>
    <cellStyle name="Comma" xfId="3" builtinId="3"/>
    <cellStyle name="Followed Hyperlink" xfId="6" builtinId="9" hidden="1"/>
    <cellStyle name="Followed Hyperlink" xfId="8" builtinId="9" hidden="1"/>
    <cellStyle name="Heading 2" xfId="4" builtinId="17"/>
    <cellStyle name="Hyperlink" xfId="5" builtinId="8" hidden="1"/>
    <cellStyle name="Hyperlink" xfId="7" builtinId="8" hidden="1"/>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_rels/chart4.xml.rels><?xml version="1.0" encoding="UTF-8" standalone="yes"?>
<Relationships xmlns="http://schemas.openxmlformats.org/package/2006/relationships"><Relationship Id="rId1" Type="http://schemas.microsoft.com/office/2011/relationships/chartStyle" Target="style4.xml"/><Relationship Id="rId2" Type="http://schemas.microsoft.com/office/2011/relationships/chartColorStyle" Target="colors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RBS!$E$75</c:f>
              <c:strCache>
                <c:ptCount val="1"/>
                <c:pt idx="0">
                  <c:v>Story Points</c:v>
                </c:pt>
              </c:strCache>
            </c:strRef>
          </c:tx>
          <c:spPr>
            <a:solidFill>
              <a:schemeClr val="accent1"/>
            </a:solidFill>
            <a:ln>
              <a:noFill/>
            </a:ln>
            <a:effectLst/>
          </c:spPr>
          <c:invertIfNegative val="0"/>
          <c:cat>
            <c:numRef>
              <c:f>RBS!$B$76:$B$86</c:f>
              <c:numCache>
                <c:formatCode>General</c:formatCode>
                <c:ptCount val="11"/>
                <c:pt idx="0">
                  <c:v>1.0</c:v>
                </c:pt>
                <c:pt idx="1">
                  <c:v>2.0</c:v>
                </c:pt>
                <c:pt idx="2">
                  <c:v>3.0</c:v>
                </c:pt>
                <c:pt idx="3">
                  <c:v>4.0</c:v>
                </c:pt>
                <c:pt idx="4">
                  <c:v>5.0</c:v>
                </c:pt>
                <c:pt idx="5">
                  <c:v>6.0</c:v>
                </c:pt>
                <c:pt idx="6">
                  <c:v>7.0</c:v>
                </c:pt>
                <c:pt idx="7">
                  <c:v>8.0</c:v>
                </c:pt>
                <c:pt idx="8">
                  <c:v>9.0</c:v>
                </c:pt>
                <c:pt idx="9">
                  <c:v>10.0</c:v>
                </c:pt>
                <c:pt idx="10">
                  <c:v>11.0</c:v>
                </c:pt>
              </c:numCache>
            </c:numRef>
          </c:cat>
          <c:val>
            <c:numRef>
              <c:f>RBS!$E$76:$E$86</c:f>
              <c:numCache>
                <c:formatCode>General</c:formatCode>
                <c:ptCount val="11"/>
                <c:pt idx="0">
                  <c:v>1.0</c:v>
                </c:pt>
                <c:pt idx="1">
                  <c:v>1.0</c:v>
                </c:pt>
                <c:pt idx="2">
                  <c:v>3.0</c:v>
                </c:pt>
                <c:pt idx="3">
                  <c:v>3.0</c:v>
                </c:pt>
                <c:pt idx="4">
                  <c:v>5.0</c:v>
                </c:pt>
                <c:pt idx="5">
                  <c:v>5.0</c:v>
                </c:pt>
                <c:pt idx="6">
                  <c:v>8.0</c:v>
                </c:pt>
                <c:pt idx="7">
                  <c:v>8.0</c:v>
                </c:pt>
                <c:pt idx="8">
                  <c:v>13.0</c:v>
                </c:pt>
                <c:pt idx="9">
                  <c:v>13.0</c:v>
                </c:pt>
                <c:pt idx="10">
                  <c:v>8.0</c:v>
                </c:pt>
              </c:numCache>
            </c:numRef>
          </c:val>
        </c:ser>
        <c:dLbls>
          <c:showLegendKey val="0"/>
          <c:showVal val="0"/>
          <c:showCatName val="0"/>
          <c:showSerName val="0"/>
          <c:showPercent val="0"/>
          <c:showBubbleSize val="0"/>
        </c:dLbls>
        <c:gapWidth val="219"/>
        <c:overlap val="-27"/>
        <c:axId val="-2057023760"/>
        <c:axId val="-2132069392"/>
      </c:barChart>
      <c:catAx>
        <c:axId val="-205702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069392"/>
        <c:crosses val="autoZero"/>
        <c:auto val="1"/>
        <c:lblAlgn val="ctr"/>
        <c:lblOffset val="100"/>
        <c:noMultiLvlLbl val="0"/>
      </c:catAx>
      <c:valAx>
        <c:axId val="-2132069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70237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RBS!$D$26</c:f>
              <c:strCache>
                <c:ptCount val="1"/>
                <c:pt idx="0">
                  <c:v>Num stories</c:v>
                </c:pt>
              </c:strCache>
            </c:strRef>
          </c:tx>
          <c:spPr>
            <a:solidFill>
              <a:schemeClr val="accent2"/>
            </a:solidFill>
            <a:ln>
              <a:noFill/>
            </a:ln>
            <a:effectLst/>
          </c:spPr>
          <c:invertIfNegative val="0"/>
          <c:cat>
            <c:numRef>
              <c:f>RBS!$B$27:$B$37</c:f>
              <c:numCache>
                <c:formatCode>General</c:formatCode>
                <c:ptCount val="11"/>
                <c:pt idx="0">
                  <c:v>1.0</c:v>
                </c:pt>
                <c:pt idx="1">
                  <c:v>2.0</c:v>
                </c:pt>
                <c:pt idx="2">
                  <c:v>3.0</c:v>
                </c:pt>
                <c:pt idx="3">
                  <c:v>4.0</c:v>
                </c:pt>
                <c:pt idx="4">
                  <c:v>5.0</c:v>
                </c:pt>
                <c:pt idx="5">
                  <c:v>6.0</c:v>
                </c:pt>
                <c:pt idx="6">
                  <c:v>7.0</c:v>
                </c:pt>
                <c:pt idx="7">
                  <c:v>8.0</c:v>
                </c:pt>
                <c:pt idx="8">
                  <c:v>9.0</c:v>
                </c:pt>
                <c:pt idx="9">
                  <c:v>10.0</c:v>
                </c:pt>
                <c:pt idx="10">
                  <c:v>11.0</c:v>
                </c:pt>
              </c:numCache>
            </c:numRef>
          </c:cat>
          <c:val>
            <c:numRef>
              <c:f>RBS!$D$27:$D$37</c:f>
              <c:numCache>
                <c:formatCode>General</c:formatCode>
                <c:ptCount val="11"/>
                <c:pt idx="0">
                  <c:v>10.0</c:v>
                </c:pt>
                <c:pt idx="1">
                  <c:v>20.0</c:v>
                </c:pt>
                <c:pt idx="2">
                  <c:v>30.0</c:v>
                </c:pt>
                <c:pt idx="3">
                  <c:v>40.0</c:v>
                </c:pt>
                <c:pt idx="4">
                  <c:v>50.0</c:v>
                </c:pt>
                <c:pt idx="5">
                  <c:v>40.0</c:v>
                </c:pt>
                <c:pt idx="6">
                  <c:v>30.0</c:v>
                </c:pt>
                <c:pt idx="7">
                  <c:v>20.0</c:v>
                </c:pt>
                <c:pt idx="8">
                  <c:v>10.0</c:v>
                </c:pt>
                <c:pt idx="9">
                  <c:v>20.0</c:v>
                </c:pt>
                <c:pt idx="10">
                  <c:v>30.0</c:v>
                </c:pt>
              </c:numCache>
            </c:numRef>
          </c:val>
        </c:ser>
        <c:dLbls>
          <c:showLegendKey val="0"/>
          <c:showVal val="0"/>
          <c:showCatName val="0"/>
          <c:showSerName val="0"/>
          <c:showPercent val="0"/>
          <c:showBubbleSize val="0"/>
        </c:dLbls>
        <c:gapWidth val="219"/>
        <c:overlap val="-27"/>
        <c:axId val="-2141618176"/>
        <c:axId val="-2028891280"/>
      </c:barChart>
      <c:catAx>
        <c:axId val="-2141618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8891280"/>
        <c:crosses val="autoZero"/>
        <c:auto val="1"/>
        <c:lblAlgn val="ctr"/>
        <c:lblOffset val="100"/>
        <c:noMultiLvlLbl val="0"/>
      </c:catAx>
      <c:valAx>
        <c:axId val="-20288912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6181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RBS!$E$42</c:f>
              <c:strCache>
                <c:ptCount val="1"/>
                <c:pt idx="0">
                  <c:v>Project estimate</c:v>
                </c:pt>
              </c:strCache>
            </c:strRef>
          </c:tx>
          <c:spPr>
            <a:solidFill>
              <a:schemeClr val="accent2"/>
            </a:solidFill>
            <a:ln>
              <a:noFill/>
            </a:ln>
            <a:effectLst/>
          </c:spPr>
          <c:invertIfNegative val="0"/>
          <c:cat>
            <c:numRef>
              <c:f>RBS!$B$43:$B$53</c:f>
              <c:numCache>
                <c:formatCode>General</c:formatCode>
                <c:ptCount val="11"/>
                <c:pt idx="0">
                  <c:v>1.0</c:v>
                </c:pt>
                <c:pt idx="1">
                  <c:v>2.0</c:v>
                </c:pt>
                <c:pt idx="2">
                  <c:v>3.0</c:v>
                </c:pt>
                <c:pt idx="3">
                  <c:v>4.0</c:v>
                </c:pt>
                <c:pt idx="4">
                  <c:v>5.0</c:v>
                </c:pt>
                <c:pt idx="5">
                  <c:v>6.0</c:v>
                </c:pt>
                <c:pt idx="6">
                  <c:v>7.0</c:v>
                </c:pt>
                <c:pt idx="7">
                  <c:v>8.0</c:v>
                </c:pt>
                <c:pt idx="8">
                  <c:v>9.0</c:v>
                </c:pt>
                <c:pt idx="9">
                  <c:v>10.0</c:v>
                </c:pt>
                <c:pt idx="10">
                  <c:v>11.0</c:v>
                </c:pt>
              </c:numCache>
            </c:numRef>
          </c:cat>
          <c:val>
            <c:numRef>
              <c:f>RBS!$E$43:$E$53</c:f>
              <c:numCache>
                <c:formatCode>_-* #,##0_-;\-* #,##0_-;_-* "-"??_-;_-@_-</c:formatCode>
                <c:ptCount val="11"/>
                <c:pt idx="0">
                  <c:v>1000.0</c:v>
                </c:pt>
                <c:pt idx="1">
                  <c:v>2000.0</c:v>
                </c:pt>
                <c:pt idx="2">
                  <c:v>3000.0</c:v>
                </c:pt>
                <c:pt idx="3">
                  <c:v>4000.0</c:v>
                </c:pt>
                <c:pt idx="4">
                  <c:v>5000.0</c:v>
                </c:pt>
                <c:pt idx="5">
                  <c:v>4000.0</c:v>
                </c:pt>
                <c:pt idx="6">
                  <c:v>3000.0</c:v>
                </c:pt>
                <c:pt idx="7">
                  <c:v>2000.0</c:v>
                </c:pt>
                <c:pt idx="8">
                  <c:v>1000.0</c:v>
                </c:pt>
                <c:pt idx="9">
                  <c:v>2000.0</c:v>
                </c:pt>
                <c:pt idx="10">
                  <c:v>3000.0</c:v>
                </c:pt>
              </c:numCache>
            </c:numRef>
          </c:val>
        </c:ser>
        <c:dLbls>
          <c:showLegendKey val="0"/>
          <c:showVal val="0"/>
          <c:showCatName val="0"/>
          <c:showSerName val="0"/>
          <c:showPercent val="0"/>
          <c:showBubbleSize val="0"/>
        </c:dLbls>
        <c:gapWidth val="219"/>
        <c:overlap val="-27"/>
        <c:axId val="-2141364736"/>
        <c:axId val="-2056507360"/>
      </c:barChart>
      <c:catAx>
        <c:axId val="-2141364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507360"/>
        <c:crosses val="autoZero"/>
        <c:auto val="1"/>
        <c:lblAlgn val="ctr"/>
        <c:lblOffset val="100"/>
        <c:noMultiLvlLbl val="0"/>
      </c:catAx>
      <c:valAx>
        <c:axId val="-2056507360"/>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13647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RBS!$G$91</c:f>
              <c:strCache>
                <c:ptCount val="1"/>
                <c:pt idx="0">
                  <c:v>Project estimate</c:v>
                </c:pt>
              </c:strCache>
            </c:strRef>
          </c:tx>
          <c:spPr>
            <a:solidFill>
              <a:schemeClr val="accent1"/>
            </a:solidFill>
            <a:ln>
              <a:noFill/>
            </a:ln>
            <a:effectLst/>
          </c:spPr>
          <c:invertIfNegative val="0"/>
          <c:cat>
            <c:numRef>
              <c:f>RBS!$B$92:$B$102</c:f>
              <c:numCache>
                <c:formatCode>General</c:formatCode>
                <c:ptCount val="11"/>
                <c:pt idx="0">
                  <c:v>1.0</c:v>
                </c:pt>
                <c:pt idx="1">
                  <c:v>2.0</c:v>
                </c:pt>
                <c:pt idx="2">
                  <c:v>3.0</c:v>
                </c:pt>
                <c:pt idx="3">
                  <c:v>4.0</c:v>
                </c:pt>
                <c:pt idx="4">
                  <c:v>5.0</c:v>
                </c:pt>
                <c:pt idx="5">
                  <c:v>6.0</c:v>
                </c:pt>
                <c:pt idx="6">
                  <c:v>7.0</c:v>
                </c:pt>
                <c:pt idx="7">
                  <c:v>8.0</c:v>
                </c:pt>
                <c:pt idx="8">
                  <c:v>9.0</c:v>
                </c:pt>
                <c:pt idx="9">
                  <c:v>10.0</c:v>
                </c:pt>
                <c:pt idx="10">
                  <c:v>11.0</c:v>
                </c:pt>
              </c:numCache>
            </c:numRef>
          </c:cat>
          <c:val>
            <c:numRef>
              <c:f>RBS!$G$92:$G$102</c:f>
              <c:numCache>
                <c:formatCode>_-* #,##0_-;\-* #,##0_-;_-* "-"??_-;_-@_-</c:formatCode>
                <c:ptCount val="11"/>
                <c:pt idx="0">
                  <c:v>1000.0</c:v>
                </c:pt>
                <c:pt idx="1">
                  <c:v>2000.0</c:v>
                </c:pt>
                <c:pt idx="2">
                  <c:v>9000.0</c:v>
                </c:pt>
                <c:pt idx="3">
                  <c:v>12000.0</c:v>
                </c:pt>
                <c:pt idx="4">
                  <c:v>25000.0</c:v>
                </c:pt>
                <c:pt idx="5">
                  <c:v>20000.0</c:v>
                </c:pt>
                <c:pt idx="6">
                  <c:v>24000.0</c:v>
                </c:pt>
                <c:pt idx="7">
                  <c:v>16000.0</c:v>
                </c:pt>
                <c:pt idx="8">
                  <c:v>13000.0</c:v>
                </c:pt>
                <c:pt idx="9">
                  <c:v>26000.0</c:v>
                </c:pt>
                <c:pt idx="10">
                  <c:v>24000.0</c:v>
                </c:pt>
              </c:numCache>
            </c:numRef>
          </c:val>
        </c:ser>
        <c:dLbls>
          <c:showLegendKey val="0"/>
          <c:showVal val="0"/>
          <c:showCatName val="0"/>
          <c:showSerName val="0"/>
          <c:showPercent val="0"/>
          <c:showBubbleSize val="0"/>
        </c:dLbls>
        <c:gapWidth val="219"/>
        <c:overlap val="-27"/>
        <c:axId val="-2029373312"/>
        <c:axId val="-2059197904"/>
      </c:barChart>
      <c:catAx>
        <c:axId val="-2029373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197904"/>
        <c:crosses val="autoZero"/>
        <c:auto val="1"/>
        <c:lblAlgn val="ctr"/>
        <c:lblOffset val="100"/>
        <c:noMultiLvlLbl val="0"/>
      </c:catAx>
      <c:valAx>
        <c:axId val="-205919790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9373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http://www.slideshare.net/dimiterbak/probabilistic-project-sizing" TargetMode="External"/><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419100</xdr:colOff>
      <xdr:row>1</xdr:row>
      <xdr:rowOff>142875</xdr:rowOff>
    </xdr:from>
    <xdr:to>
      <xdr:col>12</xdr:col>
      <xdr:colOff>523875</xdr:colOff>
      <xdr:row>21</xdr:row>
      <xdr:rowOff>76200</xdr:rowOff>
    </xdr:to>
    <xdr:sp macro="" textlink="">
      <xdr:nvSpPr>
        <xdr:cNvPr id="2" name="TextBox 1">
          <a:hlinkClick xmlns:r="http://schemas.openxmlformats.org/officeDocument/2006/relationships" r:id="rId1"/>
        </xdr:cNvPr>
        <xdr:cNvSpPr txBox="1"/>
      </xdr:nvSpPr>
      <xdr:spPr>
        <a:xfrm>
          <a:off x="419100" y="333375"/>
          <a:ext cx="7419975" cy="374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t>Randomised Branch Sampling tool</a:t>
          </a:r>
        </a:p>
        <a:p>
          <a:endParaRPr lang="en-US" sz="1100"/>
        </a:p>
        <a:p>
          <a:r>
            <a:rPr lang="en-US" sz="1100"/>
            <a:t>This spreadsheet implements the algorithm described</a:t>
          </a:r>
          <a:r>
            <a:rPr lang="en-US" sz="1100" baseline="0"/>
            <a:t> by Dimitar Bakardzhiev in his talk "Probabilistic Project Sizing using Randomized Branch Sampling (RBS)". See http://www.slideshare.net/dimiterbak/probabilistic-project-sizing.</a:t>
          </a:r>
        </a:p>
        <a:p>
          <a:endParaRPr lang="en-US" sz="1100" baseline="0"/>
        </a:p>
        <a:p>
          <a:r>
            <a:rPr lang="en-US" sz="1100" baseline="0"/>
            <a:t>Using this tool, you can estimate the total size of a project by sampling a random selection of epics and stories and estimating only these.</a:t>
          </a:r>
          <a:endParaRPr lang="en-US" sz="1100"/>
        </a:p>
        <a:p>
          <a:endParaRPr lang="en-US" sz="1100"/>
        </a:p>
        <a:p>
          <a:r>
            <a:rPr lang="en-US" sz="1100">
              <a:solidFill>
                <a:srgbClr val="FF0000"/>
              </a:solidFill>
            </a:rPr>
            <a:t>NOTE: You use this tool at your own risk.</a:t>
          </a:r>
          <a:r>
            <a:rPr lang="en-US" sz="1100" baseline="0">
              <a:solidFill>
                <a:srgbClr val="FF0000"/>
              </a:solidFill>
            </a:rPr>
            <a:t> All of the formulas should be checkd by you. Focused Objective LLC offers this as one tool you could use in addition to others when forecasting, it is always best practice to average the results of multiple forcasts and models before trusting any result.</a:t>
          </a:r>
        </a:p>
        <a:p>
          <a:endParaRPr lang="en-US" sz="1100"/>
        </a:p>
        <a:p>
          <a:pPr marL="0" marR="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mn-lt"/>
              <a:ea typeface="+mn-ea"/>
              <a:cs typeface="+mn-cs"/>
            </a:rPr>
            <a:t>This work is licensed under the Creative Commons Attribution-NonCommercial-ShareAlike 4.0 International License. To view a copy of this license, visit http://creativecommons.org/licenses/by-nc-sa/4.0/. See the License tab for</a:t>
          </a:r>
          <a:r>
            <a:rPr lang="en-US" sz="1100" b="1" baseline="0">
              <a:solidFill>
                <a:schemeClr val="dk1"/>
              </a:solidFill>
              <a:effectLst/>
              <a:latin typeface="+mn-lt"/>
              <a:ea typeface="+mn-ea"/>
              <a:cs typeface="+mn-cs"/>
            </a:rPr>
            <a:t> more details.</a:t>
          </a:r>
          <a:endParaRPr lang="en-US">
            <a:effectLst/>
          </a:endParaRPr>
        </a:p>
        <a:p>
          <a:endParaRPr lang="en-US" sz="1100"/>
        </a:p>
      </xdr:txBody>
    </xdr:sp>
    <xdr:clientData/>
  </xdr:twoCellAnchor>
  <xdr:twoCellAnchor editAs="oneCell">
    <xdr:from>
      <xdr:col>10</xdr:col>
      <xdr:colOff>561975</xdr:colOff>
      <xdr:row>2</xdr:row>
      <xdr:rowOff>28575</xdr:rowOff>
    </xdr:from>
    <xdr:to>
      <xdr:col>12</xdr:col>
      <xdr:colOff>285750</xdr:colOff>
      <xdr:row>3</xdr:row>
      <xdr:rowOff>174934</xdr:rowOff>
    </xdr:to>
    <xdr:pic>
      <xdr:nvPicPr>
        <xdr:cNvPr id="3" name="Picture 2" descr="Creative Commons License"/>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657975" y="409575"/>
          <a:ext cx="942975" cy="3368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1</xdr:col>
      <xdr:colOff>76200</xdr:colOff>
      <xdr:row>1</xdr:row>
      <xdr:rowOff>180974</xdr:rowOff>
    </xdr:from>
    <xdr:ext cx="6219825" cy="1877052"/>
    <xdr:sp macro="" textlink="">
      <xdr:nvSpPr>
        <xdr:cNvPr id="2" name="TextBox 1"/>
        <xdr:cNvSpPr txBox="1"/>
      </xdr:nvSpPr>
      <xdr:spPr>
        <a:xfrm>
          <a:off x="685800" y="371474"/>
          <a:ext cx="6219825" cy="1877052"/>
        </a:xfrm>
        <a:prstGeom prst="rect">
          <a:avLst/>
        </a:prstGeom>
        <a:solidFill>
          <a:schemeClr val="accent6">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t>This work is licensed under the Creative Commons Attribution-NonCommercial-ShareAlike 4.0 International License. To view a copy of this license, visit http://creativecommons.org/licenses/by-nc-sa/4.0/.</a:t>
          </a:r>
        </a:p>
        <a:p>
          <a:endParaRPr lang="en-US" sz="1400" b="1"/>
        </a:p>
        <a:p>
          <a:r>
            <a:rPr lang="en-US" sz="1400" b="1"/>
            <a:t>Attribution:</a:t>
          </a:r>
        </a:p>
        <a:p>
          <a:pPr fontAlgn="ctr"/>
          <a:r>
            <a:rPr lang="en-US" sz="1100" b="0" i="0">
              <a:solidFill>
                <a:schemeClr val="tx1"/>
              </a:solidFill>
              <a:effectLst/>
              <a:latin typeface="+mn-lt"/>
              <a:ea typeface="+mn-ea"/>
              <a:cs typeface="+mn-cs"/>
            </a:rPr>
            <a:t>Throughput Forecasting Tool by </a:t>
          </a:r>
          <a:r>
            <a:rPr lang="en-US" sz="1100" b="0" i="0" u="none" strike="noStrike">
              <a:solidFill>
                <a:schemeClr val="tx1"/>
              </a:solidFill>
              <a:effectLst/>
              <a:latin typeface="+mn-lt"/>
              <a:ea typeface="+mn-ea"/>
              <a:cs typeface="+mn-cs"/>
              <a:hlinkClick xmlns:r="http://schemas.openxmlformats.org/officeDocument/2006/relationships" r:id=""/>
            </a:rPr>
            <a:t>Focused Objective LLC</a:t>
          </a:r>
          <a:r>
            <a:rPr lang="en-US" sz="1100" b="0" i="0">
              <a:solidFill>
                <a:schemeClr val="tx1"/>
              </a:solidFill>
              <a:effectLst/>
              <a:latin typeface="+mn-lt"/>
              <a:ea typeface="+mn-ea"/>
              <a:cs typeface="+mn-cs"/>
            </a:rPr>
            <a:t> is licensed under a </a:t>
          </a:r>
          <a:r>
            <a:rPr lang="en-US" sz="1100" b="0" i="0" u="none" strike="noStrike">
              <a:solidFill>
                <a:schemeClr val="tx1"/>
              </a:solidFill>
              <a:effectLst/>
              <a:latin typeface="+mn-lt"/>
              <a:ea typeface="+mn-ea"/>
              <a:cs typeface="+mn-cs"/>
              <a:hlinkClick xmlns:r="http://schemas.openxmlformats.org/officeDocument/2006/relationships" r:id=""/>
            </a:rPr>
            <a:t>Creative Commons Attribution-NonCommercial-ShareAlike 4.0 International License</a:t>
          </a:r>
          <a:r>
            <a:rPr lang="en-US" sz="1100" b="0" i="0">
              <a:solidFill>
                <a:schemeClr val="tx1"/>
              </a:solidFill>
              <a:effectLst/>
              <a:latin typeface="+mn-lt"/>
              <a:ea typeface="+mn-ea"/>
              <a:cs typeface="+mn-cs"/>
            </a:rPr>
            <a:t>.</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Based on a work at</a:t>
          </a:r>
          <a:r>
            <a:rPr lang="en-US" sz="1100" b="0" i="0" u="none" strike="noStrike">
              <a:solidFill>
                <a:schemeClr val="tx1"/>
              </a:solidFill>
              <a:effectLst/>
              <a:latin typeface="+mn-lt"/>
              <a:ea typeface="+mn-ea"/>
              <a:cs typeface="+mn-cs"/>
              <a:hlinkClick xmlns:r="http://schemas.openxmlformats.org/officeDocument/2006/relationships" r:id=""/>
            </a:rPr>
            <a:t>https://github.com/FocusedObjective/FocusedObjective.Resources</a:t>
          </a:r>
          <a:r>
            <a:rPr lang="en-US" sz="1100" b="0" i="0">
              <a:solidFill>
                <a:schemeClr val="tx1"/>
              </a:solidFill>
              <a:effectLst/>
              <a:latin typeface="+mn-lt"/>
              <a:ea typeface="+mn-ea"/>
              <a:cs typeface="+mn-cs"/>
            </a:rPr>
            <a:t>.</a:t>
          </a:r>
        </a:p>
        <a:p>
          <a:endParaRPr lang="en-US" sz="1100" b="1" i="0">
            <a:solidFill>
              <a:schemeClr val="tx1"/>
            </a:solidFill>
            <a:effectLst/>
            <a:latin typeface="+mn-lt"/>
            <a:ea typeface="+mn-ea"/>
            <a:cs typeface="+mn-cs"/>
          </a:endParaRPr>
        </a:p>
      </xdr:txBody>
    </xdr:sp>
    <xdr:clientData/>
  </xdr:oneCellAnchor>
  <xdr:twoCellAnchor editAs="oneCell">
    <xdr:from>
      <xdr:col>3</xdr:col>
      <xdr:colOff>410741</xdr:colOff>
      <xdr:row>13</xdr:row>
      <xdr:rowOff>87172</xdr:rowOff>
    </xdr:from>
    <xdr:to>
      <xdr:col>7</xdr:col>
      <xdr:colOff>325016</xdr:colOff>
      <xdr:row>17</xdr:row>
      <xdr:rowOff>153955</xdr:rowOff>
    </xdr:to>
    <xdr:pic>
      <xdr:nvPicPr>
        <xdr:cNvPr id="3" name="Picture 2" descr="Creative Commons License"/>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39541" y="2563672"/>
          <a:ext cx="2352675" cy="8287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76201</xdr:colOff>
      <xdr:row>20</xdr:row>
      <xdr:rowOff>87313</xdr:rowOff>
    </xdr:from>
    <xdr:ext cx="10147299" cy="28509728"/>
    <xdr:sp macro="" textlink="">
      <xdr:nvSpPr>
        <xdr:cNvPr id="4" name="TextBox 3"/>
        <xdr:cNvSpPr txBox="1"/>
      </xdr:nvSpPr>
      <xdr:spPr>
        <a:xfrm>
          <a:off x="685801" y="3897313"/>
          <a:ext cx="10147299" cy="28509728"/>
        </a:xfrm>
        <a:prstGeom prst="rect">
          <a:avLst/>
        </a:prstGeom>
        <a:solidFill>
          <a:schemeClr val="accent4">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b="1" i="0">
              <a:solidFill>
                <a:schemeClr val="tx1"/>
              </a:solidFill>
              <a:effectLst/>
              <a:latin typeface="+mn-lt"/>
              <a:ea typeface="+mn-ea"/>
              <a:cs typeface="+mn-cs"/>
            </a:rPr>
            <a:t>Attribution-NonCommercial-ShareAlike 4.0 International</a:t>
          </a:r>
        </a:p>
        <a:p>
          <a:endParaRPr lang="en-US" sz="1100" b="1" i="0">
            <a:solidFill>
              <a:schemeClr val="tx1"/>
            </a:solidFill>
            <a:effectLst/>
            <a:latin typeface="+mn-lt"/>
            <a:ea typeface="+mn-ea"/>
            <a:cs typeface="+mn-cs"/>
          </a:endParaRPr>
        </a:p>
        <a:p>
          <a:r>
            <a:rPr lang="en-US" sz="1100" b="0" i="0">
              <a:solidFill>
                <a:schemeClr val="tx1"/>
              </a:solidFill>
              <a:effectLst/>
              <a:latin typeface="+mn-lt"/>
              <a:ea typeface="+mn-ea"/>
              <a:cs typeface="+mn-cs"/>
            </a:rPr>
            <a:t>Creative Commons Corporation (“Creative Commons”) is not a law firm and does not provide legal services or legal advice. Distribution of Creative Commons public licenses does not create a lawyer-client or other relationship. Creative Commons makes its licenses and related information available on an “as-is” basis. Creative Commons gives no warranties regarding its licenses, any material licensed under their terms and conditions, or any related information. Creative Commons disclaims all liability for damages resulting from their use to the fullest extent possible.</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Using Creative Commons Public Licenses</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Creative Commons public licenses provide a standard set of terms and conditions that creators and other rights holders may use to share original works of authorship and other material subject to copyright and certain other rights specified in the public license below. The following considerations are for informational purposes only, are not exhaustive, and do not form part of our licenses.</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Considerations for licensors:</a:t>
          </a:r>
          <a:r>
            <a:rPr lang="en-US" sz="1100" b="0" i="0">
              <a:solidFill>
                <a:schemeClr val="tx1"/>
              </a:solidFill>
              <a:effectLst/>
              <a:latin typeface="+mn-lt"/>
              <a:ea typeface="+mn-ea"/>
              <a:cs typeface="+mn-cs"/>
            </a:rPr>
            <a:t> Our public licenses are intended for use by those authorized to give the public permission to use material in ways otherwise restricted by copyright and certain other rights. Our licenses are irrevocable. Licensors should read and understand the terms and conditions of the license they choose before applying it. Licensors should also secure all rights necessary before applying our licenses so that the public can reuse the material as expected. Licensors should clearly mark any material not subject to the license. This includes other CC-licensed material, or material used under an exception or limitation to copyright. </a:t>
          </a:r>
          <a:r>
            <a:rPr lang="en-US" sz="1100" b="0" i="0" u="sng">
              <a:solidFill>
                <a:schemeClr val="tx1"/>
              </a:solidFill>
              <a:effectLst/>
              <a:latin typeface="+mn-lt"/>
              <a:ea typeface="+mn-ea"/>
              <a:cs typeface="+mn-cs"/>
              <a:hlinkClick xmlns:r="http://schemas.openxmlformats.org/officeDocument/2006/relationships" r:id=""/>
            </a:rPr>
            <a:t>More considerations for licensors.</a:t>
          </a:r>
          <a:r>
            <a:rPr lang="en-US" sz="1100" b="1" i="0">
              <a:solidFill>
                <a:schemeClr val="tx1"/>
              </a:solidFill>
              <a:effectLst/>
              <a:latin typeface="+mn-lt"/>
              <a:ea typeface="+mn-ea"/>
              <a:cs typeface="+mn-cs"/>
            </a:rPr>
            <a:t>Considerations for the public:</a:t>
          </a:r>
          <a:r>
            <a:rPr lang="en-US" sz="1100" b="0" i="0">
              <a:solidFill>
                <a:schemeClr val="tx1"/>
              </a:solidFill>
              <a:effectLst/>
              <a:latin typeface="+mn-lt"/>
              <a:ea typeface="+mn-ea"/>
              <a:cs typeface="+mn-cs"/>
            </a:rPr>
            <a:t> By using one of our public licenses, a licensor grants the public permission to use the licensed material under specified terms and conditions. If the licensor’s permission is not necessary for any reason–for example, because of any applicable exception or limitation to copyright–then that use is not regulated by the license. Our licenses grant only permissions under copyright and certain other rights that a licensor has authority to grant. Use of the licensed material may still be restricted for other reasons, including because others have copyright or other rights in the material. A licensor may make special requests, such as asking that all changes be marked or described. Although not required by our licenses, you are encouraged to respect those requests where reasonable. </a:t>
          </a:r>
          <a:r>
            <a:rPr lang="en-US" sz="1100" b="0" i="0" u="sng">
              <a:solidFill>
                <a:schemeClr val="tx1"/>
              </a:solidFill>
              <a:effectLst/>
              <a:latin typeface="+mn-lt"/>
              <a:ea typeface="+mn-ea"/>
              <a:cs typeface="+mn-cs"/>
              <a:hlinkClick xmlns:r="http://schemas.openxmlformats.org/officeDocument/2006/relationships" r:id=""/>
            </a:rPr>
            <a:t>More considerations for the public.</a:t>
          </a:r>
          <a:endParaRPr lang="en-US" sz="1100" b="0" i="0">
            <a:solidFill>
              <a:schemeClr val="tx1"/>
            </a:solidFill>
            <a:effectLst/>
            <a:latin typeface="+mn-lt"/>
            <a:ea typeface="+mn-ea"/>
            <a:cs typeface="+mn-cs"/>
          </a:endParaRP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Creative Commons Attribution-NonCommercial-ShareAlike 4.0 International Public License</a:t>
          </a:r>
        </a:p>
        <a:p>
          <a:r>
            <a:rPr lang="en-US" sz="1100" b="0" i="0">
              <a:solidFill>
                <a:schemeClr val="tx1"/>
              </a:solidFill>
              <a:effectLst/>
              <a:latin typeface="+mn-lt"/>
              <a:ea typeface="+mn-ea"/>
              <a:cs typeface="+mn-cs"/>
            </a:rPr>
            <a:t>By exercising the Licensed Rights (defined below), You accept and agree to be bound by the terms and conditions of this Creative Commons Attribution-NonCommercial-ShareAlike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Section 1 – Definitions.</a:t>
          </a:r>
          <a:endParaRPr lang="en-US" sz="1100" b="0" i="0">
            <a:solidFill>
              <a:schemeClr val="tx1"/>
            </a:solidFill>
            <a:effectLst/>
            <a:latin typeface="+mn-lt"/>
            <a:ea typeface="+mn-ea"/>
            <a:cs typeface="+mn-cs"/>
          </a:endParaRPr>
        </a:p>
        <a:p>
          <a:r>
            <a:rPr lang="en-US" sz="1100" b="1" i="0">
              <a:solidFill>
                <a:schemeClr val="tx1"/>
              </a:solidFill>
              <a:effectLst/>
              <a:latin typeface="+mn-lt"/>
              <a:ea typeface="+mn-ea"/>
              <a:cs typeface="+mn-cs"/>
            </a:rPr>
            <a:t>Adapted Material</a:t>
          </a:r>
          <a:r>
            <a:rPr lang="en-US" sz="1100" b="0" i="0">
              <a:solidFill>
                <a:schemeClr val="tx1"/>
              </a:solidFill>
              <a:effectLst/>
              <a:latin typeface="+mn-lt"/>
              <a:ea typeface="+mn-ea"/>
              <a:cs typeface="+mn-cs"/>
            </a:rPr>
            <a:t> means material subject to Copyright and Similar Rights that is derived from or based upon the Licensed Material and in which the Licensed Material is translated, altered, arranged, transformed, or otherwise modified in a manner requiring permission under the Copyright and Similar Rights held by the Licensor. For purposes of this Public License, where the Licensed Material is a musical work, performance, or sound recording, Adapted Material is always produced where the Licensed Material is synched in timed relation with a moving image.</a:t>
          </a:r>
        </a:p>
        <a:p>
          <a:r>
            <a:rPr lang="en-US" sz="1100" b="1" i="0">
              <a:solidFill>
                <a:schemeClr val="tx1"/>
              </a:solidFill>
              <a:effectLst/>
              <a:latin typeface="+mn-lt"/>
              <a:ea typeface="+mn-ea"/>
              <a:cs typeface="+mn-cs"/>
            </a:rPr>
            <a:t>Adapter's License</a:t>
          </a:r>
          <a:r>
            <a:rPr lang="en-US" sz="1100" b="0" i="0">
              <a:solidFill>
                <a:schemeClr val="tx1"/>
              </a:solidFill>
              <a:effectLst/>
              <a:latin typeface="+mn-lt"/>
              <a:ea typeface="+mn-ea"/>
              <a:cs typeface="+mn-cs"/>
            </a:rPr>
            <a:t> means the license You apply to Your Copyright and Similar Rights in Your contributions to Adapted Material in accordance with the terms and conditions of this Public License.</a:t>
          </a:r>
        </a:p>
        <a:p>
          <a:r>
            <a:rPr lang="en-US" sz="1100" b="1" i="0">
              <a:solidFill>
                <a:schemeClr val="tx1"/>
              </a:solidFill>
              <a:effectLst/>
              <a:latin typeface="+mn-lt"/>
              <a:ea typeface="+mn-ea"/>
              <a:cs typeface="+mn-cs"/>
            </a:rPr>
            <a:t>BY-NC-SA Compatible License</a:t>
          </a:r>
          <a:r>
            <a:rPr lang="en-US" sz="1100" b="0" i="0">
              <a:solidFill>
                <a:schemeClr val="tx1"/>
              </a:solidFill>
              <a:effectLst/>
              <a:latin typeface="+mn-lt"/>
              <a:ea typeface="+mn-ea"/>
              <a:cs typeface="+mn-cs"/>
            </a:rPr>
            <a:t> means a license listed at </a:t>
          </a:r>
          <a:r>
            <a:rPr lang="en-US" sz="1100" b="0" i="0" u="sng">
              <a:solidFill>
                <a:schemeClr val="tx1"/>
              </a:solidFill>
              <a:effectLst/>
              <a:latin typeface="+mn-lt"/>
              <a:ea typeface="+mn-ea"/>
              <a:cs typeface="+mn-cs"/>
              <a:hlinkClick xmlns:r="http://schemas.openxmlformats.org/officeDocument/2006/relationships" r:id=""/>
            </a:rPr>
            <a:t>creativecommons.org/compatiblelicenses</a:t>
          </a:r>
          <a:r>
            <a:rPr lang="en-US" sz="1100" b="0" i="0">
              <a:solidFill>
                <a:schemeClr val="tx1"/>
              </a:solidFill>
              <a:effectLst/>
              <a:latin typeface="+mn-lt"/>
              <a:ea typeface="+mn-ea"/>
              <a:cs typeface="+mn-cs"/>
            </a:rPr>
            <a:t>, approved by Creative Commons as essentially the equivalent of this Public License.</a:t>
          </a:r>
        </a:p>
        <a:p>
          <a:r>
            <a:rPr lang="en-US" sz="1100" b="1" i="0">
              <a:solidFill>
                <a:schemeClr val="tx1"/>
              </a:solidFill>
              <a:effectLst/>
              <a:latin typeface="+mn-lt"/>
              <a:ea typeface="+mn-ea"/>
              <a:cs typeface="+mn-cs"/>
            </a:rPr>
            <a:t>Copyright and Similar Rights</a:t>
          </a:r>
          <a:r>
            <a:rPr lang="en-US" sz="1100" b="0" i="0">
              <a:solidFill>
                <a:schemeClr val="tx1"/>
              </a:solidFill>
              <a:effectLst/>
              <a:latin typeface="+mn-lt"/>
              <a:ea typeface="+mn-ea"/>
              <a:cs typeface="+mn-cs"/>
            </a:rPr>
            <a:t> means copyright and/or similar rights closely related to copyright including, without limitation, performance, broadcast, sound recording, and Sui Generis Database Rights, without regard to how the rights are labeled or categorized. For purposes of this Public License, the rights specified in Section </a:t>
          </a:r>
          <a:r>
            <a:rPr lang="en-US" sz="1100" b="0" i="0" u="sng">
              <a:solidFill>
                <a:schemeClr val="tx1"/>
              </a:solidFill>
              <a:effectLst/>
              <a:latin typeface="+mn-lt"/>
              <a:ea typeface="+mn-ea"/>
              <a:cs typeface="+mn-cs"/>
              <a:hlinkClick xmlns:r="http://schemas.openxmlformats.org/officeDocument/2006/relationships" r:id=""/>
            </a:rPr>
            <a:t>2(b)(1)-(2)</a:t>
          </a:r>
          <a:r>
            <a:rPr lang="en-US" sz="1100" b="0" i="0">
              <a:solidFill>
                <a:schemeClr val="tx1"/>
              </a:solidFill>
              <a:effectLst/>
              <a:latin typeface="+mn-lt"/>
              <a:ea typeface="+mn-ea"/>
              <a:cs typeface="+mn-cs"/>
            </a:rPr>
            <a:t> are not Copyright and Similar Rights.</a:t>
          </a:r>
        </a:p>
        <a:p>
          <a:r>
            <a:rPr lang="en-US" sz="1100" b="1" i="0">
              <a:solidFill>
                <a:schemeClr val="tx1"/>
              </a:solidFill>
              <a:effectLst/>
              <a:latin typeface="+mn-lt"/>
              <a:ea typeface="+mn-ea"/>
              <a:cs typeface="+mn-cs"/>
            </a:rPr>
            <a:t>Effective Technological Measures</a:t>
          </a:r>
          <a:r>
            <a:rPr lang="en-US" sz="1100" b="0" i="0">
              <a:solidFill>
                <a:schemeClr val="tx1"/>
              </a:solidFill>
              <a:effectLst/>
              <a:latin typeface="+mn-lt"/>
              <a:ea typeface="+mn-ea"/>
              <a:cs typeface="+mn-cs"/>
            </a:rPr>
            <a:t> means those measures that, in the absence of proper authority, may not be circumvented under laws fulfilling obligations under Article 11 of the WIPO Copyright Treaty adopted on December 20, 1996, and/or similar international agreements.</a:t>
          </a:r>
        </a:p>
        <a:p>
          <a:r>
            <a:rPr lang="en-US" sz="1100" b="1" i="0">
              <a:solidFill>
                <a:schemeClr val="tx1"/>
              </a:solidFill>
              <a:effectLst/>
              <a:latin typeface="+mn-lt"/>
              <a:ea typeface="+mn-ea"/>
              <a:cs typeface="+mn-cs"/>
            </a:rPr>
            <a:t>Exceptions and Limitations</a:t>
          </a:r>
          <a:r>
            <a:rPr lang="en-US" sz="1100" b="0" i="0">
              <a:solidFill>
                <a:schemeClr val="tx1"/>
              </a:solidFill>
              <a:effectLst/>
              <a:latin typeface="+mn-lt"/>
              <a:ea typeface="+mn-ea"/>
              <a:cs typeface="+mn-cs"/>
            </a:rPr>
            <a:t> means fair use, fair dealing, and/or any other exception or limitation to Copyright and Similar Rights that applies to Your use of the Licensed Material.</a:t>
          </a:r>
        </a:p>
        <a:p>
          <a:r>
            <a:rPr lang="en-US" sz="1100" b="1" i="0">
              <a:solidFill>
                <a:schemeClr val="tx1"/>
              </a:solidFill>
              <a:effectLst/>
              <a:latin typeface="+mn-lt"/>
              <a:ea typeface="+mn-ea"/>
              <a:cs typeface="+mn-cs"/>
            </a:rPr>
            <a:t>License Elements</a:t>
          </a:r>
          <a:r>
            <a:rPr lang="en-US" sz="1100" b="0" i="0">
              <a:solidFill>
                <a:schemeClr val="tx1"/>
              </a:solidFill>
              <a:effectLst/>
              <a:latin typeface="+mn-lt"/>
              <a:ea typeface="+mn-ea"/>
              <a:cs typeface="+mn-cs"/>
            </a:rPr>
            <a:t> means the license attributes listed in the name of a Creative Commons Public License. The License Elements of this Public License are Attribution, NonCommercial, and ShareAlike.</a:t>
          </a:r>
        </a:p>
        <a:p>
          <a:r>
            <a:rPr lang="en-US" sz="1100" b="1" i="0">
              <a:solidFill>
                <a:schemeClr val="tx1"/>
              </a:solidFill>
              <a:effectLst/>
              <a:latin typeface="+mn-lt"/>
              <a:ea typeface="+mn-ea"/>
              <a:cs typeface="+mn-cs"/>
            </a:rPr>
            <a:t>Licensed Material</a:t>
          </a:r>
          <a:r>
            <a:rPr lang="en-US" sz="1100" b="0" i="0">
              <a:solidFill>
                <a:schemeClr val="tx1"/>
              </a:solidFill>
              <a:effectLst/>
              <a:latin typeface="+mn-lt"/>
              <a:ea typeface="+mn-ea"/>
              <a:cs typeface="+mn-cs"/>
            </a:rPr>
            <a:t> means the artistic or literary work, database, or other material to which the Licensor applied this Public License.</a:t>
          </a:r>
        </a:p>
        <a:p>
          <a:r>
            <a:rPr lang="en-US" sz="1100" b="1" i="0">
              <a:solidFill>
                <a:schemeClr val="tx1"/>
              </a:solidFill>
              <a:effectLst/>
              <a:latin typeface="+mn-lt"/>
              <a:ea typeface="+mn-ea"/>
              <a:cs typeface="+mn-cs"/>
            </a:rPr>
            <a:t>Licensed Rights</a:t>
          </a:r>
          <a:r>
            <a:rPr lang="en-US" sz="1100" b="0" i="0">
              <a:solidFill>
                <a:schemeClr val="tx1"/>
              </a:solidFill>
              <a:effectLst/>
              <a:latin typeface="+mn-lt"/>
              <a:ea typeface="+mn-ea"/>
              <a:cs typeface="+mn-cs"/>
            </a:rPr>
            <a:t> means the rights granted to You subject to the terms and conditions of this Public License, which are limited to all Copyright and Similar Rights that apply to Your use of the Licensed Material and that the Licensor has authority to license.</a:t>
          </a:r>
        </a:p>
        <a:p>
          <a:r>
            <a:rPr lang="en-US" sz="1100" b="1" i="0">
              <a:solidFill>
                <a:schemeClr val="tx1"/>
              </a:solidFill>
              <a:effectLst/>
              <a:latin typeface="+mn-lt"/>
              <a:ea typeface="+mn-ea"/>
              <a:cs typeface="+mn-cs"/>
            </a:rPr>
            <a:t>Licensor</a:t>
          </a:r>
          <a:r>
            <a:rPr lang="en-US" sz="1100" b="0" i="0">
              <a:solidFill>
                <a:schemeClr val="tx1"/>
              </a:solidFill>
              <a:effectLst/>
              <a:latin typeface="+mn-lt"/>
              <a:ea typeface="+mn-ea"/>
              <a:cs typeface="+mn-cs"/>
            </a:rPr>
            <a:t> means the individual(s) or entity(ies) granting rights under this Public License.</a:t>
          </a:r>
        </a:p>
        <a:p>
          <a:r>
            <a:rPr lang="en-US" sz="1100" b="1" i="0">
              <a:solidFill>
                <a:schemeClr val="tx1"/>
              </a:solidFill>
              <a:effectLst/>
              <a:latin typeface="+mn-lt"/>
              <a:ea typeface="+mn-ea"/>
              <a:cs typeface="+mn-cs"/>
            </a:rPr>
            <a:t>NonCommercial</a:t>
          </a:r>
          <a:r>
            <a:rPr lang="en-US" sz="1100" b="0" i="0">
              <a:solidFill>
                <a:schemeClr val="tx1"/>
              </a:solidFill>
              <a:effectLst/>
              <a:latin typeface="+mn-lt"/>
              <a:ea typeface="+mn-ea"/>
              <a:cs typeface="+mn-cs"/>
            </a:rPr>
            <a:t> means not primarily intended for or directed towards commercial advantage or monetary compensation. For purposes of this Public License, the exchange of the Licensed Material for other material subject to Copyright and Similar Rights by digital file-sharing or similar means is NonCommercial provided there is no payment of monetary compensation in connection with the exchange.</a:t>
          </a:r>
        </a:p>
        <a:p>
          <a:r>
            <a:rPr lang="en-US" sz="1100" b="1" i="0">
              <a:solidFill>
                <a:schemeClr val="tx1"/>
              </a:solidFill>
              <a:effectLst/>
              <a:latin typeface="+mn-lt"/>
              <a:ea typeface="+mn-ea"/>
              <a:cs typeface="+mn-cs"/>
            </a:rPr>
            <a:t>Share</a:t>
          </a:r>
          <a:r>
            <a:rPr lang="en-US" sz="1100" b="0" i="0">
              <a:solidFill>
                <a:schemeClr val="tx1"/>
              </a:solidFill>
              <a:effectLst/>
              <a:latin typeface="+mn-lt"/>
              <a:ea typeface="+mn-ea"/>
              <a:cs typeface="+mn-cs"/>
            </a:rPr>
            <a:t> means to provide material to the public by any means or process that requires permission under the Licensed Rights, such as reproduction, public display, public performance, distribution, dissemination, communication, or importation, and to make material available to the public including in ways that members of the public may access the material from a place and at a time individually chosen by them.</a:t>
          </a:r>
        </a:p>
        <a:p>
          <a:r>
            <a:rPr lang="en-US" sz="1100" b="1" i="0">
              <a:solidFill>
                <a:schemeClr val="tx1"/>
              </a:solidFill>
              <a:effectLst/>
              <a:latin typeface="+mn-lt"/>
              <a:ea typeface="+mn-ea"/>
              <a:cs typeface="+mn-cs"/>
            </a:rPr>
            <a:t>Sui Generis Database Rights</a:t>
          </a:r>
          <a:r>
            <a:rPr lang="en-US" sz="1100" b="0" i="0">
              <a:solidFill>
                <a:schemeClr val="tx1"/>
              </a:solidFill>
              <a:effectLst/>
              <a:latin typeface="+mn-lt"/>
              <a:ea typeface="+mn-ea"/>
              <a:cs typeface="+mn-cs"/>
            </a:rPr>
            <a:t> means rights other than copyright resulting from Directive 96/9/EC of the European Parliament and of the Council of 11 March 1996 on the legal protection of databases, as amended and/or succeeded, as well as other essentially equivalent rights anywhere in the world.</a:t>
          </a:r>
        </a:p>
        <a:p>
          <a:r>
            <a:rPr lang="en-US" sz="1100" b="1" i="0">
              <a:solidFill>
                <a:schemeClr val="tx1"/>
              </a:solidFill>
              <a:effectLst/>
              <a:latin typeface="+mn-lt"/>
              <a:ea typeface="+mn-ea"/>
              <a:cs typeface="+mn-cs"/>
            </a:rPr>
            <a:t>You</a:t>
          </a:r>
          <a:r>
            <a:rPr lang="en-US" sz="1100" b="0" i="0">
              <a:solidFill>
                <a:schemeClr val="tx1"/>
              </a:solidFill>
              <a:effectLst/>
              <a:latin typeface="+mn-lt"/>
              <a:ea typeface="+mn-ea"/>
              <a:cs typeface="+mn-cs"/>
            </a:rPr>
            <a:t> means the individual or entity exercising the Licensed Rights under this Public License. </a:t>
          </a:r>
          <a:r>
            <a:rPr lang="en-US" sz="1100" b="1" i="0">
              <a:solidFill>
                <a:schemeClr val="tx1"/>
              </a:solidFill>
              <a:effectLst/>
              <a:latin typeface="+mn-lt"/>
              <a:ea typeface="+mn-ea"/>
              <a:cs typeface="+mn-cs"/>
            </a:rPr>
            <a:t>Your</a:t>
          </a:r>
          <a:r>
            <a:rPr lang="en-US" sz="1100" b="0" i="0">
              <a:solidFill>
                <a:schemeClr val="tx1"/>
              </a:solidFill>
              <a:effectLst/>
              <a:latin typeface="+mn-lt"/>
              <a:ea typeface="+mn-ea"/>
              <a:cs typeface="+mn-cs"/>
            </a:rPr>
            <a:t> has a corresponding meaning.</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Section 2 – Scope.</a:t>
          </a:r>
          <a:endParaRPr lang="en-US" sz="1100" b="0" i="0">
            <a:solidFill>
              <a:schemeClr val="tx1"/>
            </a:solidFill>
            <a:effectLst/>
            <a:latin typeface="+mn-lt"/>
            <a:ea typeface="+mn-ea"/>
            <a:cs typeface="+mn-cs"/>
          </a:endParaRPr>
        </a:p>
        <a:p>
          <a:r>
            <a:rPr lang="en-US" sz="1100" b="1" i="0">
              <a:solidFill>
                <a:schemeClr val="tx1"/>
              </a:solidFill>
              <a:effectLst/>
              <a:latin typeface="+mn-lt"/>
              <a:ea typeface="+mn-ea"/>
              <a:cs typeface="+mn-cs"/>
            </a:rPr>
            <a:t>License grant</a:t>
          </a:r>
          <a:r>
            <a:rPr lang="en-US" sz="1100" b="0" i="0">
              <a:solidFill>
                <a:schemeClr val="tx1"/>
              </a:solidFill>
              <a:effectLst/>
              <a:latin typeface="+mn-lt"/>
              <a:ea typeface="+mn-ea"/>
              <a:cs typeface="+mn-cs"/>
            </a:rPr>
            <a:t>.</a:t>
          </a:r>
        </a:p>
        <a:p>
          <a:pPr lvl="1"/>
          <a:r>
            <a:rPr lang="en-US" sz="1100" b="0" i="0">
              <a:solidFill>
                <a:schemeClr val="tx1"/>
              </a:solidFill>
              <a:effectLst/>
              <a:latin typeface="+mn-lt"/>
              <a:ea typeface="+mn-ea"/>
              <a:cs typeface="+mn-cs"/>
            </a:rPr>
            <a:t>Subject to the terms and conditions of this Public License, the Licensor hereby grants You a worldwide, royalty-free, non-sublicensable, non-exclusive, irrevocable license to exercise the Licensed Rights in the Licensed Material to:</a:t>
          </a:r>
        </a:p>
        <a:p>
          <a:pPr lvl="2"/>
          <a:r>
            <a:rPr lang="en-US" sz="1100" b="0" i="0">
              <a:solidFill>
                <a:schemeClr val="tx1"/>
              </a:solidFill>
              <a:effectLst/>
              <a:latin typeface="+mn-lt"/>
              <a:ea typeface="+mn-ea"/>
              <a:cs typeface="+mn-cs"/>
            </a:rPr>
            <a:t>reproduce and Share the Licensed Material, in whole or in part, for NonCommercial purposes only; and</a:t>
          </a:r>
        </a:p>
        <a:p>
          <a:pPr lvl="2"/>
          <a:r>
            <a:rPr lang="en-US" sz="1100" b="0" i="0">
              <a:solidFill>
                <a:schemeClr val="tx1"/>
              </a:solidFill>
              <a:effectLst/>
              <a:latin typeface="+mn-lt"/>
              <a:ea typeface="+mn-ea"/>
              <a:cs typeface="+mn-cs"/>
            </a:rPr>
            <a:t>produce, reproduce, and Share Adapted Material for NonCommercial purposes only.</a:t>
          </a:r>
        </a:p>
        <a:p>
          <a:pPr lvl="1"/>
          <a:r>
            <a:rPr lang="en-US" sz="1100" b="0" i="0" u="sng">
              <a:solidFill>
                <a:schemeClr val="tx1"/>
              </a:solidFill>
              <a:effectLst/>
              <a:latin typeface="+mn-lt"/>
              <a:ea typeface="+mn-ea"/>
              <a:cs typeface="+mn-cs"/>
            </a:rPr>
            <a:t>Exceptions and Limitations</a:t>
          </a:r>
          <a:r>
            <a:rPr lang="en-US" sz="1100" b="0" i="0">
              <a:solidFill>
                <a:schemeClr val="tx1"/>
              </a:solidFill>
              <a:effectLst/>
              <a:latin typeface="+mn-lt"/>
              <a:ea typeface="+mn-ea"/>
              <a:cs typeface="+mn-cs"/>
            </a:rPr>
            <a:t>. For the avoidance of doubt, where Exceptions and Limitations apply to Your use, this Public License does not apply, and You do not need to comply with its terms and conditions.</a:t>
          </a:r>
        </a:p>
        <a:p>
          <a:pPr lvl="1"/>
          <a:r>
            <a:rPr lang="en-US" sz="1100" b="0" i="0" u="sng">
              <a:solidFill>
                <a:schemeClr val="tx1"/>
              </a:solidFill>
              <a:effectLst/>
              <a:latin typeface="+mn-lt"/>
              <a:ea typeface="+mn-ea"/>
              <a:cs typeface="+mn-cs"/>
            </a:rPr>
            <a:t>Term</a:t>
          </a:r>
          <a:r>
            <a:rPr lang="en-US" sz="1100" b="0" i="0">
              <a:solidFill>
                <a:schemeClr val="tx1"/>
              </a:solidFill>
              <a:effectLst/>
              <a:latin typeface="+mn-lt"/>
              <a:ea typeface="+mn-ea"/>
              <a:cs typeface="+mn-cs"/>
            </a:rPr>
            <a:t>. The term of this Public License is specified in Section </a:t>
          </a:r>
          <a:r>
            <a:rPr lang="en-US" sz="1100" b="0" i="0" u="sng">
              <a:solidFill>
                <a:schemeClr val="tx1"/>
              </a:solidFill>
              <a:effectLst/>
              <a:latin typeface="+mn-lt"/>
              <a:ea typeface="+mn-ea"/>
              <a:cs typeface="+mn-cs"/>
              <a:hlinkClick xmlns:r="http://schemas.openxmlformats.org/officeDocument/2006/relationships" r:id=""/>
            </a:rPr>
            <a:t>6(a)</a:t>
          </a:r>
          <a:r>
            <a:rPr lang="en-US" sz="1100" b="0" i="0">
              <a:solidFill>
                <a:schemeClr val="tx1"/>
              </a:solidFill>
              <a:effectLst/>
              <a:latin typeface="+mn-lt"/>
              <a:ea typeface="+mn-ea"/>
              <a:cs typeface="+mn-cs"/>
            </a:rPr>
            <a:t>.</a:t>
          </a:r>
        </a:p>
        <a:p>
          <a:pPr lvl="1"/>
          <a:r>
            <a:rPr lang="en-US" sz="1100" b="0" i="0" u="sng">
              <a:solidFill>
                <a:schemeClr val="tx1"/>
              </a:solidFill>
              <a:effectLst/>
              <a:latin typeface="+mn-lt"/>
              <a:ea typeface="+mn-ea"/>
              <a:cs typeface="+mn-cs"/>
            </a:rPr>
            <a:t>Media and formats; technical modifications allowed</a:t>
          </a:r>
          <a:r>
            <a:rPr lang="en-US" sz="1100" b="0" i="0">
              <a:solidFill>
                <a:schemeClr val="tx1"/>
              </a:solidFill>
              <a:effectLst/>
              <a:latin typeface="+mn-lt"/>
              <a:ea typeface="+mn-ea"/>
              <a:cs typeface="+mn-cs"/>
            </a:rPr>
            <a:t>. The Licensor authorizes You to exercise the Licensed Rights in all media and formats whether now known or hereafter created, and to make technical modifications necessary to do so. The Licensor waives and/or agrees not to assert any right or authority to forbid You from making technical modifications necessary to exercise the Licensed Rights, including technical modifications necessary to circumvent Effective Technological Measures. For purposes of this Public License, simply making modifications authorized by this Section </a:t>
          </a:r>
          <a:r>
            <a:rPr lang="en-US" sz="1100" b="0" i="0" u="sng">
              <a:solidFill>
                <a:schemeClr val="tx1"/>
              </a:solidFill>
              <a:effectLst/>
              <a:latin typeface="+mn-lt"/>
              <a:ea typeface="+mn-ea"/>
              <a:cs typeface="+mn-cs"/>
              <a:hlinkClick xmlns:r="http://schemas.openxmlformats.org/officeDocument/2006/relationships" r:id=""/>
            </a:rPr>
            <a:t>2(a)(4)</a:t>
          </a:r>
          <a:r>
            <a:rPr lang="en-US" sz="1100" b="0" i="0">
              <a:solidFill>
                <a:schemeClr val="tx1"/>
              </a:solidFill>
              <a:effectLst/>
              <a:latin typeface="+mn-lt"/>
              <a:ea typeface="+mn-ea"/>
              <a:cs typeface="+mn-cs"/>
            </a:rPr>
            <a:t> never produces Adapted Material.</a:t>
          </a:r>
        </a:p>
        <a:p>
          <a:pPr lvl="1"/>
          <a:r>
            <a:rPr lang="en-US" sz="1100" b="0" i="0" u="sng">
              <a:solidFill>
                <a:schemeClr val="tx1"/>
              </a:solidFill>
              <a:effectLst/>
              <a:latin typeface="+mn-lt"/>
              <a:ea typeface="+mn-ea"/>
              <a:cs typeface="+mn-cs"/>
            </a:rPr>
            <a:t>Downstream recipients</a:t>
          </a:r>
          <a:r>
            <a:rPr lang="en-US" sz="1100" b="0" i="0">
              <a:solidFill>
                <a:schemeClr val="tx1"/>
              </a:solidFill>
              <a:effectLst/>
              <a:latin typeface="+mn-lt"/>
              <a:ea typeface="+mn-ea"/>
              <a:cs typeface="+mn-cs"/>
            </a:rPr>
            <a:t>.</a:t>
          </a:r>
          <a:r>
            <a:rPr lang="en-US" sz="1100" b="0" i="0" u="sng">
              <a:solidFill>
                <a:schemeClr val="tx1"/>
              </a:solidFill>
              <a:effectLst/>
              <a:latin typeface="+mn-lt"/>
              <a:ea typeface="+mn-ea"/>
              <a:cs typeface="+mn-cs"/>
            </a:rPr>
            <a:t>Offer from the Licensor – Licensed Material</a:t>
          </a:r>
          <a:r>
            <a:rPr lang="en-US" sz="1100" b="0" i="0">
              <a:solidFill>
                <a:schemeClr val="tx1"/>
              </a:solidFill>
              <a:effectLst/>
              <a:latin typeface="+mn-lt"/>
              <a:ea typeface="+mn-ea"/>
              <a:cs typeface="+mn-cs"/>
            </a:rPr>
            <a:t>. Every recipient of the Licensed Material automatically receives an offer from the Licensor to exercise the Licensed Rights under the terms and conditions of this Public License.</a:t>
          </a:r>
        </a:p>
        <a:p>
          <a:pPr lvl="1"/>
          <a:r>
            <a:rPr lang="en-US" sz="1100" b="0" i="0" u="sng">
              <a:solidFill>
                <a:schemeClr val="tx1"/>
              </a:solidFill>
              <a:effectLst/>
              <a:latin typeface="+mn-lt"/>
              <a:ea typeface="+mn-ea"/>
              <a:cs typeface="+mn-cs"/>
            </a:rPr>
            <a:t>Additional offer from the Licensor – Adapted Material</a:t>
          </a:r>
          <a:r>
            <a:rPr lang="en-US" sz="1100" b="0" i="0">
              <a:solidFill>
                <a:schemeClr val="tx1"/>
              </a:solidFill>
              <a:effectLst/>
              <a:latin typeface="+mn-lt"/>
              <a:ea typeface="+mn-ea"/>
              <a:cs typeface="+mn-cs"/>
            </a:rPr>
            <a:t>. Every recipient of Adapted Material from You automatically receives an offer from the Licensor to exercise the Licensed Rights in the Adapted Material under the conditions of the Adapter’s License You apply.</a:t>
          </a:r>
        </a:p>
        <a:p>
          <a:pPr lvl="1"/>
          <a:r>
            <a:rPr lang="en-US" sz="1100" b="0" i="0" u="sng">
              <a:solidFill>
                <a:schemeClr val="tx1"/>
              </a:solidFill>
              <a:effectLst/>
              <a:latin typeface="+mn-lt"/>
              <a:ea typeface="+mn-ea"/>
              <a:cs typeface="+mn-cs"/>
            </a:rPr>
            <a:t>No downstream restrictions</a:t>
          </a:r>
          <a:r>
            <a:rPr lang="en-US" sz="1100" b="0" i="0">
              <a:solidFill>
                <a:schemeClr val="tx1"/>
              </a:solidFill>
              <a:effectLst/>
              <a:latin typeface="+mn-lt"/>
              <a:ea typeface="+mn-ea"/>
              <a:cs typeface="+mn-cs"/>
            </a:rPr>
            <a:t>. You may not offer or impose any additional or different terms or conditions on, or apply any Effective Technological Measures to, the Licensed Material if doing so restricts exercise of the Licensed Rights by any recipient of the Licensed Material.</a:t>
          </a:r>
        </a:p>
        <a:p>
          <a:pPr lvl="1"/>
          <a:r>
            <a:rPr lang="en-US" sz="1100" b="0" i="0" u="sng">
              <a:solidFill>
                <a:schemeClr val="tx1"/>
              </a:solidFill>
              <a:effectLst/>
              <a:latin typeface="+mn-lt"/>
              <a:ea typeface="+mn-ea"/>
              <a:cs typeface="+mn-cs"/>
            </a:rPr>
            <a:t>No endorsement</a:t>
          </a:r>
          <a:r>
            <a:rPr lang="en-US" sz="1100" b="0" i="0">
              <a:solidFill>
                <a:schemeClr val="tx1"/>
              </a:solidFill>
              <a:effectLst/>
              <a:latin typeface="+mn-lt"/>
              <a:ea typeface="+mn-ea"/>
              <a:cs typeface="+mn-cs"/>
            </a:rPr>
            <a:t>. Nothing in this Public License constitutes or may be construed as permission to assert or imply that You are, or that Your use of the Licensed Material is, connected with, or sponsored, endorsed, or granted official status by, the Licensor or others designated to receive attribution as provided in Section </a:t>
          </a:r>
          <a:r>
            <a:rPr lang="en-US" sz="1100" b="0" i="0" u="sng">
              <a:solidFill>
                <a:schemeClr val="tx1"/>
              </a:solidFill>
              <a:effectLst/>
              <a:latin typeface="+mn-lt"/>
              <a:ea typeface="+mn-ea"/>
              <a:cs typeface="+mn-cs"/>
              <a:hlinkClick xmlns:r="http://schemas.openxmlformats.org/officeDocument/2006/relationships" r:id=""/>
            </a:rPr>
            <a:t>3(a)(1)(A)(i)</a:t>
          </a:r>
          <a:r>
            <a:rPr lang="en-US" sz="1100" b="0" i="0">
              <a:solidFill>
                <a:schemeClr val="tx1"/>
              </a:solidFill>
              <a:effectLst/>
              <a:latin typeface="+mn-lt"/>
              <a:ea typeface="+mn-ea"/>
              <a:cs typeface="+mn-cs"/>
            </a:rPr>
            <a:t>.</a:t>
          </a:r>
        </a:p>
        <a:p>
          <a:r>
            <a:rPr lang="en-US" sz="1100" b="1" i="0">
              <a:solidFill>
                <a:schemeClr val="tx1"/>
              </a:solidFill>
              <a:effectLst/>
              <a:latin typeface="+mn-lt"/>
              <a:ea typeface="+mn-ea"/>
              <a:cs typeface="+mn-cs"/>
            </a:rPr>
            <a:t>Other rights</a:t>
          </a:r>
          <a:r>
            <a:rPr lang="en-US" sz="1100" b="0" i="0">
              <a:solidFill>
                <a:schemeClr val="tx1"/>
              </a:solidFill>
              <a:effectLst/>
              <a:latin typeface="+mn-lt"/>
              <a:ea typeface="+mn-ea"/>
              <a:cs typeface="+mn-cs"/>
            </a:rPr>
            <a:t>.</a:t>
          </a:r>
        </a:p>
        <a:p>
          <a:pPr lvl="1"/>
          <a:r>
            <a:rPr lang="en-US" sz="1100" b="0" i="0">
              <a:solidFill>
                <a:schemeClr val="tx1"/>
              </a:solidFill>
              <a:effectLst/>
              <a:latin typeface="+mn-lt"/>
              <a:ea typeface="+mn-ea"/>
              <a:cs typeface="+mn-cs"/>
            </a:rPr>
            <a:t>Moral rights, such as the right of integrity, are not licensed under this Public License, nor are publicity, privacy, and/or other similar personality rights; however, to the extent possible, the Licensor waives and/or agrees not to assert any such rights held by the Licensor to the limited extent necessary to allow You to exercise the Licensed Rights, but not otherwise.</a:t>
          </a:r>
        </a:p>
        <a:p>
          <a:pPr lvl="1"/>
          <a:r>
            <a:rPr lang="en-US" sz="1100" b="0" i="0">
              <a:solidFill>
                <a:schemeClr val="tx1"/>
              </a:solidFill>
              <a:effectLst/>
              <a:latin typeface="+mn-lt"/>
              <a:ea typeface="+mn-ea"/>
              <a:cs typeface="+mn-cs"/>
            </a:rPr>
            <a:t>Patent and trademark rights are not licensed under this Public License.</a:t>
          </a:r>
        </a:p>
        <a:p>
          <a:pPr lvl="1"/>
          <a:r>
            <a:rPr lang="en-US" sz="1100" b="0" i="0">
              <a:solidFill>
                <a:schemeClr val="tx1"/>
              </a:solidFill>
              <a:effectLst/>
              <a:latin typeface="+mn-lt"/>
              <a:ea typeface="+mn-ea"/>
              <a:cs typeface="+mn-cs"/>
            </a:rPr>
            <a:t>To the extent possible, the Licensor waives any right to collect royalties from You for the exercise of the Licensed Rights, whether directly or through a collecting society under any voluntary or waivable statutory or compulsory licensing scheme. In all other cases the Licensor expressly reserves any right to collect such royalties, including when the Licensed Material is used other than for NonCommercial purposes.</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Section 3 – License Conditions.</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Your exercise of the Licensed Rights is expressly made subject to the following conditions.</a:t>
          </a:r>
        </a:p>
        <a:p>
          <a:r>
            <a:rPr lang="en-US" sz="1100" b="1" i="0">
              <a:solidFill>
                <a:schemeClr val="tx1"/>
              </a:solidFill>
              <a:effectLst/>
              <a:latin typeface="+mn-lt"/>
              <a:ea typeface="+mn-ea"/>
              <a:cs typeface="+mn-cs"/>
            </a:rPr>
            <a:t>Attribution</a:t>
          </a:r>
          <a:r>
            <a:rPr lang="en-US" sz="1100" b="0" i="0">
              <a:solidFill>
                <a:schemeClr val="tx1"/>
              </a:solidFill>
              <a:effectLst/>
              <a:latin typeface="+mn-lt"/>
              <a:ea typeface="+mn-ea"/>
              <a:cs typeface="+mn-cs"/>
            </a:rPr>
            <a:t>.</a:t>
          </a:r>
        </a:p>
        <a:p>
          <a:pPr lvl="1"/>
          <a:r>
            <a:rPr lang="en-US" sz="1100" b="0" i="0">
              <a:solidFill>
                <a:schemeClr val="tx1"/>
              </a:solidFill>
              <a:effectLst/>
              <a:latin typeface="+mn-lt"/>
              <a:ea typeface="+mn-ea"/>
              <a:cs typeface="+mn-cs"/>
            </a:rPr>
            <a:t>If You Share the Licensed Material (including in modified form), You must:</a:t>
          </a:r>
        </a:p>
        <a:p>
          <a:pPr lvl="2"/>
          <a:r>
            <a:rPr lang="en-US" sz="1100" b="0" i="0">
              <a:solidFill>
                <a:schemeClr val="tx1"/>
              </a:solidFill>
              <a:effectLst/>
              <a:latin typeface="+mn-lt"/>
              <a:ea typeface="+mn-ea"/>
              <a:cs typeface="+mn-cs"/>
            </a:rPr>
            <a:t>retain the following if it is supplied by the Licensor with the Licensed Material:</a:t>
          </a:r>
        </a:p>
        <a:p>
          <a:pPr lvl="3"/>
          <a:r>
            <a:rPr lang="en-US" sz="1100" b="0" i="0">
              <a:solidFill>
                <a:schemeClr val="tx1"/>
              </a:solidFill>
              <a:effectLst/>
              <a:latin typeface="+mn-lt"/>
              <a:ea typeface="+mn-ea"/>
              <a:cs typeface="+mn-cs"/>
            </a:rPr>
            <a:t>identification of the creator(s) of the Licensed Material and any others designated to receive attribution, in any reasonable manner requested by the Licensor (including by pseudonym if designated);</a:t>
          </a:r>
        </a:p>
        <a:p>
          <a:pPr lvl="3"/>
          <a:r>
            <a:rPr lang="en-US" sz="1100" b="0" i="0">
              <a:solidFill>
                <a:schemeClr val="tx1"/>
              </a:solidFill>
              <a:effectLst/>
              <a:latin typeface="+mn-lt"/>
              <a:ea typeface="+mn-ea"/>
              <a:cs typeface="+mn-cs"/>
            </a:rPr>
            <a:t>a copyright notice;</a:t>
          </a:r>
        </a:p>
        <a:p>
          <a:pPr lvl="3"/>
          <a:r>
            <a:rPr lang="en-US" sz="1100" b="0" i="0">
              <a:solidFill>
                <a:schemeClr val="tx1"/>
              </a:solidFill>
              <a:effectLst/>
              <a:latin typeface="+mn-lt"/>
              <a:ea typeface="+mn-ea"/>
              <a:cs typeface="+mn-cs"/>
            </a:rPr>
            <a:t>a notice that refers to this Public License;</a:t>
          </a:r>
        </a:p>
        <a:p>
          <a:pPr lvl="3"/>
          <a:r>
            <a:rPr lang="en-US" sz="1100" b="0" i="0">
              <a:solidFill>
                <a:schemeClr val="tx1"/>
              </a:solidFill>
              <a:effectLst/>
              <a:latin typeface="+mn-lt"/>
              <a:ea typeface="+mn-ea"/>
              <a:cs typeface="+mn-cs"/>
            </a:rPr>
            <a:t>a notice that refers to the disclaimer of warranties;</a:t>
          </a:r>
        </a:p>
        <a:p>
          <a:pPr lvl="3"/>
          <a:r>
            <a:rPr lang="en-US" sz="1100" b="0" i="0">
              <a:solidFill>
                <a:schemeClr val="tx1"/>
              </a:solidFill>
              <a:effectLst/>
              <a:latin typeface="+mn-lt"/>
              <a:ea typeface="+mn-ea"/>
              <a:cs typeface="+mn-cs"/>
            </a:rPr>
            <a:t>a URI or hyperlink to the Licensed Material to the extent reasonably practicable;</a:t>
          </a:r>
        </a:p>
        <a:p>
          <a:pPr lvl="2"/>
          <a:r>
            <a:rPr lang="en-US" sz="1100" b="0" i="0">
              <a:solidFill>
                <a:schemeClr val="tx1"/>
              </a:solidFill>
              <a:effectLst/>
              <a:latin typeface="+mn-lt"/>
              <a:ea typeface="+mn-ea"/>
              <a:cs typeface="+mn-cs"/>
            </a:rPr>
            <a:t>indicate if You modified the Licensed Material and retain an indication of any previous modifications; and</a:t>
          </a:r>
        </a:p>
        <a:p>
          <a:pPr lvl="2"/>
          <a:r>
            <a:rPr lang="en-US" sz="1100" b="0" i="0">
              <a:solidFill>
                <a:schemeClr val="tx1"/>
              </a:solidFill>
              <a:effectLst/>
              <a:latin typeface="+mn-lt"/>
              <a:ea typeface="+mn-ea"/>
              <a:cs typeface="+mn-cs"/>
            </a:rPr>
            <a:t>indicate the Licensed Material is licensed under this Public License, and include the text of, or the URI or hyperlink to, this Public License.</a:t>
          </a:r>
        </a:p>
        <a:p>
          <a:pPr lvl="1"/>
          <a:r>
            <a:rPr lang="en-US" sz="1100" b="0" i="0">
              <a:solidFill>
                <a:schemeClr val="tx1"/>
              </a:solidFill>
              <a:effectLst/>
              <a:latin typeface="+mn-lt"/>
              <a:ea typeface="+mn-ea"/>
              <a:cs typeface="+mn-cs"/>
            </a:rPr>
            <a:t>You may satisfy the conditions in Section </a:t>
          </a:r>
          <a:r>
            <a:rPr lang="en-US" sz="1100" b="0" i="0" u="sng">
              <a:solidFill>
                <a:schemeClr val="tx1"/>
              </a:solidFill>
              <a:effectLst/>
              <a:latin typeface="+mn-lt"/>
              <a:ea typeface="+mn-ea"/>
              <a:cs typeface="+mn-cs"/>
              <a:hlinkClick xmlns:r="http://schemas.openxmlformats.org/officeDocument/2006/relationships" r:id=""/>
            </a:rPr>
            <a:t>3(a)(1)</a:t>
          </a:r>
          <a:r>
            <a:rPr lang="en-US" sz="1100" b="0" i="0">
              <a:solidFill>
                <a:schemeClr val="tx1"/>
              </a:solidFill>
              <a:effectLst/>
              <a:latin typeface="+mn-lt"/>
              <a:ea typeface="+mn-ea"/>
              <a:cs typeface="+mn-cs"/>
            </a:rPr>
            <a:t> in any reasonable manner based on the medium, means, and context in which You Share the Licensed Material. For example, it may be reasonable to satisfy the conditions by providing a URI or hyperlink to a resource that includes the required information.</a:t>
          </a:r>
        </a:p>
        <a:p>
          <a:pPr lvl="1"/>
          <a:r>
            <a:rPr lang="en-US" sz="1100" b="0" i="0">
              <a:solidFill>
                <a:schemeClr val="tx1"/>
              </a:solidFill>
              <a:effectLst/>
              <a:latin typeface="+mn-lt"/>
              <a:ea typeface="+mn-ea"/>
              <a:cs typeface="+mn-cs"/>
            </a:rPr>
            <a:t>If requested by the Licensor, You must remove any of the information required by Section </a:t>
          </a:r>
          <a:r>
            <a:rPr lang="en-US" sz="1100" b="0" i="0" u="sng">
              <a:solidFill>
                <a:schemeClr val="tx1"/>
              </a:solidFill>
              <a:effectLst/>
              <a:latin typeface="+mn-lt"/>
              <a:ea typeface="+mn-ea"/>
              <a:cs typeface="+mn-cs"/>
              <a:hlinkClick xmlns:r="http://schemas.openxmlformats.org/officeDocument/2006/relationships" r:id=""/>
            </a:rPr>
            <a:t>3(a)(1)(A)</a:t>
          </a:r>
          <a:r>
            <a:rPr lang="en-US" sz="1100" b="0" i="0">
              <a:solidFill>
                <a:schemeClr val="tx1"/>
              </a:solidFill>
              <a:effectLst/>
              <a:latin typeface="+mn-lt"/>
              <a:ea typeface="+mn-ea"/>
              <a:cs typeface="+mn-cs"/>
            </a:rPr>
            <a:t> to the extent reasonably practicable.</a:t>
          </a:r>
        </a:p>
        <a:p>
          <a:r>
            <a:rPr lang="en-US" sz="1100" b="1" i="0">
              <a:solidFill>
                <a:schemeClr val="tx1"/>
              </a:solidFill>
              <a:effectLst/>
              <a:latin typeface="+mn-lt"/>
              <a:ea typeface="+mn-ea"/>
              <a:cs typeface="+mn-cs"/>
            </a:rPr>
            <a:t>ShareAlike</a:t>
          </a:r>
          <a:r>
            <a:rPr lang="en-US" sz="1100" b="0" i="0">
              <a:solidFill>
                <a:schemeClr val="tx1"/>
              </a:solidFill>
              <a:effectLst/>
              <a:latin typeface="+mn-lt"/>
              <a:ea typeface="+mn-ea"/>
              <a:cs typeface="+mn-cs"/>
            </a:rPr>
            <a:t>.In addition to the conditions in Section </a:t>
          </a:r>
          <a:r>
            <a:rPr lang="en-US" sz="1100" b="0" i="0" u="sng">
              <a:solidFill>
                <a:schemeClr val="tx1"/>
              </a:solidFill>
              <a:effectLst/>
              <a:latin typeface="+mn-lt"/>
              <a:ea typeface="+mn-ea"/>
              <a:cs typeface="+mn-cs"/>
              <a:hlinkClick xmlns:r="http://schemas.openxmlformats.org/officeDocument/2006/relationships" r:id=""/>
            </a:rPr>
            <a:t>3(a)</a:t>
          </a:r>
          <a:r>
            <a:rPr lang="en-US" sz="1100" b="0" i="0">
              <a:solidFill>
                <a:schemeClr val="tx1"/>
              </a:solidFill>
              <a:effectLst/>
              <a:latin typeface="+mn-lt"/>
              <a:ea typeface="+mn-ea"/>
              <a:cs typeface="+mn-cs"/>
            </a:rPr>
            <a:t>, if You Share Adapted Material You produce, the following conditions also apply.</a:t>
          </a:r>
        </a:p>
        <a:p>
          <a:pPr lvl="1"/>
          <a:r>
            <a:rPr lang="en-US" sz="1100" b="0" i="0">
              <a:solidFill>
                <a:schemeClr val="tx1"/>
              </a:solidFill>
              <a:effectLst/>
              <a:latin typeface="+mn-lt"/>
              <a:ea typeface="+mn-ea"/>
              <a:cs typeface="+mn-cs"/>
            </a:rPr>
            <a:t>The Adapter’s License You apply must be a Creative Commons license with the same License Elements, this version or later, or a BY-NC-SA Compatible License.</a:t>
          </a:r>
        </a:p>
        <a:p>
          <a:pPr lvl="1"/>
          <a:r>
            <a:rPr lang="en-US" sz="1100" b="0" i="0">
              <a:solidFill>
                <a:schemeClr val="tx1"/>
              </a:solidFill>
              <a:effectLst/>
              <a:latin typeface="+mn-lt"/>
              <a:ea typeface="+mn-ea"/>
              <a:cs typeface="+mn-cs"/>
            </a:rPr>
            <a:t>You must include the text of, or the URI or hyperlink to, the Adapter's License You apply. You may satisfy this condition in any reasonable manner based on the medium, means, and context in which You Share Adapted Material.</a:t>
          </a:r>
        </a:p>
        <a:p>
          <a:pPr lvl="1"/>
          <a:r>
            <a:rPr lang="en-US" sz="1100" b="0" i="0">
              <a:solidFill>
                <a:schemeClr val="tx1"/>
              </a:solidFill>
              <a:effectLst/>
              <a:latin typeface="+mn-lt"/>
              <a:ea typeface="+mn-ea"/>
              <a:cs typeface="+mn-cs"/>
            </a:rPr>
            <a:t>You may not offer or impose any additional or different terms or conditions on, or apply any Effective Technological Measures to, Adapted Material that restrict exercise of the rights granted under the Adapter's License You apply.</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Section 4 – Sui Generis Database Rights.</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Where the Licensed Rights include Sui Generis Database Rights that apply to Your use of the Licensed Material:</a:t>
          </a:r>
        </a:p>
        <a:p>
          <a:r>
            <a:rPr lang="en-US" sz="1100" b="0" i="0">
              <a:solidFill>
                <a:schemeClr val="tx1"/>
              </a:solidFill>
              <a:effectLst/>
              <a:latin typeface="+mn-lt"/>
              <a:ea typeface="+mn-ea"/>
              <a:cs typeface="+mn-cs"/>
            </a:rPr>
            <a:t>for the avoidance of doubt, Section </a:t>
          </a:r>
          <a:r>
            <a:rPr lang="en-US" sz="1100" b="0" i="0" u="sng">
              <a:solidFill>
                <a:schemeClr val="tx1"/>
              </a:solidFill>
              <a:effectLst/>
              <a:latin typeface="+mn-lt"/>
              <a:ea typeface="+mn-ea"/>
              <a:cs typeface="+mn-cs"/>
              <a:hlinkClick xmlns:r="http://schemas.openxmlformats.org/officeDocument/2006/relationships" r:id=""/>
            </a:rPr>
            <a:t>2(a)(1)</a:t>
          </a:r>
          <a:r>
            <a:rPr lang="en-US" sz="1100" b="0" i="0">
              <a:solidFill>
                <a:schemeClr val="tx1"/>
              </a:solidFill>
              <a:effectLst/>
              <a:latin typeface="+mn-lt"/>
              <a:ea typeface="+mn-ea"/>
              <a:cs typeface="+mn-cs"/>
            </a:rPr>
            <a:t> grants You the right to extract, reuse, reproduce, and Share all or a substantial portion of the contents of the database for NonCommercial purposes only;</a:t>
          </a:r>
        </a:p>
        <a:p>
          <a:r>
            <a:rPr lang="en-US" sz="1100" b="0" i="0">
              <a:solidFill>
                <a:schemeClr val="tx1"/>
              </a:solidFill>
              <a:effectLst/>
              <a:latin typeface="+mn-lt"/>
              <a:ea typeface="+mn-ea"/>
              <a:cs typeface="+mn-cs"/>
            </a:rPr>
            <a:t>if You include all or a substantial portion of the database contents in a database in which You have Sui Generis Database Rights, then the database in which You have Sui Generis Database Rights (but not its individual contents) is Adapted Material, including for purposes of Section </a:t>
          </a:r>
          <a:r>
            <a:rPr lang="en-US" sz="1100" b="0" i="0" u="sng">
              <a:solidFill>
                <a:schemeClr val="tx1"/>
              </a:solidFill>
              <a:effectLst/>
              <a:latin typeface="+mn-lt"/>
              <a:ea typeface="+mn-ea"/>
              <a:cs typeface="+mn-cs"/>
              <a:hlinkClick xmlns:r="http://schemas.openxmlformats.org/officeDocument/2006/relationships" r:id=""/>
            </a:rPr>
            <a:t>3(b)</a:t>
          </a:r>
          <a:r>
            <a:rPr lang="en-US" sz="1100" b="0" i="0">
              <a:solidFill>
                <a:schemeClr val="tx1"/>
              </a:solidFill>
              <a:effectLst/>
              <a:latin typeface="+mn-lt"/>
              <a:ea typeface="+mn-ea"/>
              <a:cs typeface="+mn-cs"/>
            </a:rPr>
            <a:t>; and</a:t>
          </a:r>
        </a:p>
        <a:p>
          <a:r>
            <a:rPr lang="en-US" sz="1100" b="0" i="0">
              <a:solidFill>
                <a:schemeClr val="tx1"/>
              </a:solidFill>
              <a:effectLst/>
              <a:latin typeface="+mn-lt"/>
              <a:ea typeface="+mn-ea"/>
              <a:cs typeface="+mn-cs"/>
            </a:rPr>
            <a:t>You must comply with the conditions in Section </a:t>
          </a:r>
          <a:r>
            <a:rPr lang="en-US" sz="1100" b="0" i="0" u="sng">
              <a:solidFill>
                <a:schemeClr val="tx1"/>
              </a:solidFill>
              <a:effectLst/>
              <a:latin typeface="+mn-lt"/>
              <a:ea typeface="+mn-ea"/>
              <a:cs typeface="+mn-cs"/>
              <a:hlinkClick xmlns:r="http://schemas.openxmlformats.org/officeDocument/2006/relationships" r:id=""/>
            </a:rPr>
            <a:t>3(a)</a:t>
          </a:r>
          <a:r>
            <a:rPr lang="en-US" sz="1100" b="0" i="0">
              <a:solidFill>
                <a:schemeClr val="tx1"/>
              </a:solidFill>
              <a:effectLst/>
              <a:latin typeface="+mn-lt"/>
              <a:ea typeface="+mn-ea"/>
              <a:cs typeface="+mn-cs"/>
            </a:rPr>
            <a:t> if You Share all or a substantial portion of the contents of the database.</a:t>
          </a:r>
        </a:p>
        <a:p>
          <a:r>
            <a:rPr lang="en-US" sz="1100" b="0" i="0">
              <a:solidFill>
                <a:schemeClr val="tx1"/>
              </a:solidFill>
              <a:effectLst/>
              <a:latin typeface="+mn-lt"/>
              <a:ea typeface="+mn-ea"/>
              <a:cs typeface="+mn-cs"/>
            </a:rPr>
            <a:t>For the avoidance of doubt, this Section </a:t>
          </a:r>
          <a:r>
            <a:rPr lang="en-US" sz="1100" b="0" i="0" u="sng">
              <a:solidFill>
                <a:schemeClr val="tx1"/>
              </a:solidFill>
              <a:effectLst/>
              <a:latin typeface="+mn-lt"/>
              <a:ea typeface="+mn-ea"/>
              <a:cs typeface="+mn-cs"/>
              <a:hlinkClick xmlns:r="http://schemas.openxmlformats.org/officeDocument/2006/relationships" r:id=""/>
            </a:rPr>
            <a:t>4</a:t>
          </a:r>
          <a:r>
            <a:rPr lang="en-US" sz="1100" b="0" i="0">
              <a:solidFill>
                <a:schemeClr val="tx1"/>
              </a:solidFill>
              <a:effectLst/>
              <a:latin typeface="+mn-lt"/>
              <a:ea typeface="+mn-ea"/>
              <a:cs typeface="+mn-cs"/>
            </a:rPr>
            <a:t> supplements and does not replace Your obligations under this Public License where the Licensed Rights include other Copyright and Similar Rights.</a:t>
          </a:r>
        </a:p>
        <a:p>
          <a:endParaRPr lang="en-US" sz="1100" b="0" i="0">
            <a:solidFill>
              <a:schemeClr val="tx1"/>
            </a:solidFill>
            <a:effectLst/>
            <a:latin typeface="+mn-lt"/>
            <a:ea typeface="+mn-ea"/>
            <a:cs typeface="+mn-cs"/>
          </a:endParaRPr>
        </a:p>
        <a:p>
          <a:r>
            <a:rPr lang="en-US" sz="1100" b="1" i="0">
              <a:solidFill>
                <a:schemeClr val="tx1"/>
              </a:solidFill>
              <a:effectLst/>
              <a:latin typeface="+mn-lt"/>
              <a:ea typeface="+mn-ea"/>
              <a:cs typeface="+mn-cs"/>
            </a:rPr>
            <a:t>Section 5 – Disclaimer of Warranties and Limitation of Liability.</a:t>
          </a:r>
          <a:endParaRPr lang="en-US" sz="1100" b="0" i="0">
            <a:solidFill>
              <a:schemeClr val="tx1"/>
            </a:solidFill>
            <a:effectLst/>
            <a:latin typeface="+mn-lt"/>
            <a:ea typeface="+mn-ea"/>
            <a:cs typeface="+mn-cs"/>
          </a:endParaRPr>
        </a:p>
        <a:p>
          <a:r>
            <a:rPr lang="en-US" sz="1100" b="1" i="0">
              <a:solidFill>
                <a:schemeClr val="tx1"/>
              </a:solidFill>
              <a:effectLst/>
              <a:latin typeface="+mn-lt"/>
              <a:ea typeface="+mn-ea"/>
              <a:cs typeface="+mn-cs"/>
            </a:rPr>
            <a:t>Unless otherwise separately undertaken by the Licensor, to the extent possible, the Licensor offers the Licensed Material as-is and as-available, and makes no representations or warranties of any kind concerning the Licensed Material, whether express, implied, statutory, or other. This includes, without limitation, warranties of title, merchantability, fitness for a particular purpose, non-infringement, absence of latent or other defects, accuracy, or the presence or absence of errors, whether or not known or discoverable. Where disclaimers of warranties are not allowed in full or in part, this disclaimer may not apply to You.</a:t>
          </a:r>
        </a:p>
        <a:p>
          <a:r>
            <a:rPr lang="en-US" sz="1100" b="1" i="0">
              <a:solidFill>
                <a:schemeClr val="tx1"/>
              </a:solidFill>
              <a:effectLst/>
              <a:latin typeface="+mn-lt"/>
              <a:ea typeface="+mn-ea"/>
              <a:cs typeface="+mn-cs"/>
            </a:rPr>
            <a:t>To the extent possible, in no event will the Licensor be liable to You on any legal theory (including, without limitation, negligence) or otherwise for any direct, special, indirect, incidental, consequential, punitive, exemplary, or other losses, costs, expenses, or damages arising out of this Public License or use of the Licensed Material, even if the Licensor has been advised of the possibility of such losses, costs, expenses, or damages. Where a limitation of liability is not allowed in full or in part, this limitation may not apply to You.</a:t>
          </a:r>
        </a:p>
        <a:p>
          <a:r>
            <a:rPr lang="en-US" sz="1100" b="0" i="0">
              <a:solidFill>
                <a:schemeClr val="tx1"/>
              </a:solidFill>
              <a:effectLst/>
              <a:latin typeface="+mn-lt"/>
              <a:ea typeface="+mn-ea"/>
              <a:cs typeface="+mn-cs"/>
            </a:rPr>
            <a:t>The disclaimer of warranties and limitation of liability provided above shall be interpreted in a manner that, to the extent possible, most closely approximates an absolute disclaimer and waiver of all liability.</a:t>
          </a:r>
        </a:p>
        <a:p>
          <a:endParaRPr lang="en-US" sz="1100" b="1" i="0">
            <a:solidFill>
              <a:schemeClr val="tx1"/>
            </a:solidFill>
            <a:effectLst/>
            <a:latin typeface="+mn-lt"/>
            <a:ea typeface="+mn-ea"/>
            <a:cs typeface="+mn-cs"/>
          </a:endParaRPr>
        </a:p>
        <a:p>
          <a:r>
            <a:rPr lang="en-US" sz="1100" b="1" i="0">
              <a:solidFill>
                <a:schemeClr val="tx1"/>
              </a:solidFill>
              <a:effectLst/>
              <a:latin typeface="+mn-lt"/>
              <a:ea typeface="+mn-ea"/>
              <a:cs typeface="+mn-cs"/>
            </a:rPr>
            <a:t>Section 6 – Term and Termination.</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This Public License applies for the term of the Copyright and Similar Rights licensed here. However, if You fail to comply with this Public License, then Your rights under this Public License terminate automatically.</a:t>
          </a:r>
        </a:p>
        <a:p>
          <a:r>
            <a:rPr lang="en-US" sz="1100" b="0" i="0">
              <a:solidFill>
                <a:schemeClr val="tx1"/>
              </a:solidFill>
              <a:effectLst/>
              <a:latin typeface="+mn-lt"/>
              <a:ea typeface="+mn-ea"/>
              <a:cs typeface="+mn-cs"/>
            </a:rPr>
            <a:t>Where Your right to use the Licensed Material has terminated under Section </a:t>
          </a:r>
          <a:r>
            <a:rPr lang="en-US" sz="1100" b="0" i="0" u="sng">
              <a:solidFill>
                <a:schemeClr val="tx1"/>
              </a:solidFill>
              <a:effectLst/>
              <a:latin typeface="+mn-lt"/>
              <a:ea typeface="+mn-ea"/>
              <a:cs typeface="+mn-cs"/>
              <a:hlinkClick xmlns:r="http://schemas.openxmlformats.org/officeDocument/2006/relationships" r:id=""/>
            </a:rPr>
            <a:t>6(a)</a:t>
          </a:r>
          <a:r>
            <a:rPr lang="en-US" sz="1100" b="0" i="0">
              <a:solidFill>
                <a:schemeClr val="tx1"/>
              </a:solidFill>
              <a:effectLst/>
              <a:latin typeface="+mn-lt"/>
              <a:ea typeface="+mn-ea"/>
              <a:cs typeface="+mn-cs"/>
            </a:rPr>
            <a:t>, it reinstates:</a:t>
          </a:r>
        </a:p>
        <a:p>
          <a:pPr lvl="1"/>
          <a:r>
            <a:rPr lang="en-US" sz="1100" b="0" i="0">
              <a:solidFill>
                <a:schemeClr val="tx1"/>
              </a:solidFill>
              <a:effectLst/>
              <a:latin typeface="+mn-lt"/>
              <a:ea typeface="+mn-ea"/>
              <a:cs typeface="+mn-cs"/>
            </a:rPr>
            <a:t>automatically as of the date the violation is cured, provided it is cured within 30 days of Your discovery of the violation; or</a:t>
          </a:r>
        </a:p>
        <a:p>
          <a:pPr lvl="1"/>
          <a:r>
            <a:rPr lang="en-US" sz="1100" b="0" i="0">
              <a:solidFill>
                <a:schemeClr val="tx1"/>
              </a:solidFill>
              <a:effectLst/>
              <a:latin typeface="+mn-lt"/>
              <a:ea typeface="+mn-ea"/>
              <a:cs typeface="+mn-cs"/>
            </a:rPr>
            <a:t>upon express reinstatement by the Licensor.</a:t>
          </a:r>
        </a:p>
        <a:p>
          <a:r>
            <a:rPr lang="en-US" sz="1100" b="0" i="0">
              <a:solidFill>
                <a:schemeClr val="tx1"/>
              </a:solidFill>
              <a:effectLst/>
              <a:latin typeface="+mn-lt"/>
              <a:ea typeface="+mn-ea"/>
              <a:cs typeface="+mn-cs"/>
            </a:rPr>
            <a:t>For the avoidance of doubt, this Section </a:t>
          </a:r>
          <a:r>
            <a:rPr lang="en-US" sz="1100" b="0" i="0" u="sng">
              <a:solidFill>
                <a:schemeClr val="tx1"/>
              </a:solidFill>
              <a:effectLst/>
              <a:latin typeface="+mn-lt"/>
              <a:ea typeface="+mn-ea"/>
              <a:cs typeface="+mn-cs"/>
              <a:hlinkClick xmlns:r="http://schemas.openxmlformats.org/officeDocument/2006/relationships" r:id=""/>
            </a:rPr>
            <a:t>6(b)</a:t>
          </a:r>
          <a:r>
            <a:rPr lang="en-US" sz="1100" b="0" i="0">
              <a:solidFill>
                <a:schemeClr val="tx1"/>
              </a:solidFill>
              <a:effectLst/>
              <a:latin typeface="+mn-lt"/>
              <a:ea typeface="+mn-ea"/>
              <a:cs typeface="+mn-cs"/>
            </a:rPr>
            <a:t> does not affect any right the Licensor may have to seek remedies for Your violations of this Public License.</a:t>
          </a:r>
        </a:p>
        <a:p>
          <a:r>
            <a:rPr lang="en-US" sz="1100" b="0" i="0">
              <a:solidFill>
                <a:schemeClr val="tx1"/>
              </a:solidFill>
              <a:effectLst/>
              <a:latin typeface="+mn-lt"/>
              <a:ea typeface="+mn-ea"/>
              <a:cs typeface="+mn-cs"/>
            </a:rPr>
            <a:t>For the avoidance of doubt, the Licensor may also offer the Licensed Material under separate terms or conditions or stop distributing the Licensed Material at any time; however, doing so will not terminate this Public License.</a:t>
          </a:r>
        </a:p>
        <a:p>
          <a:r>
            <a:rPr lang="en-US" sz="1100" b="0" i="0">
              <a:solidFill>
                <a:schemeClr val="tx1"/>
              </a:solidFill>
              <a:effectLst/>
              <a:latin typeface="+mn-lt"/>
              <a:ea typeface="+mn-ea"/>
              <a:cs typeface="+mn-cs"/>
            </a:rPr>
            <a:t>Sections </a:t>
          </a:r>
          <a:r>
            <a:rPr lang="en-US" sz="1100" b="0" i="0" u="sng">
              <a:solidFill>
                <a:schemeClr val="tx1"/>
              </a:solidFill>
              <a:effectLst/>
              <a:latin typeface="+mn-lt"/>
              <a:ea typeface="+mn-ea"/>
              <a:cs typeface="+mn-cs"/>
              <a:hlinkClick xmlns:r="http://schemas.openxmlformats.org/officeDocument/2006/relationships" r:id=""/>
            </a:rPr>
            <a:t>1</a:t>
          </a:r>
          <a:r>
            <a:rPr lang="en-US" sz="1100" b="0" i="0">
              <a:solidFill>
                <a:schemeClr val="tx1"/>
              </a:solidFill>
              <a:effectLst/>
              <a:latin typeface="+mn-lt"/>
              <a:ea typeface="+mn-ea"/>
              <a:cs typeface="+mn-cs"/>
            </a:rPr>
            <a:t>, </a:t>
          </a:r>
          <a:r>
            <a:rPr lang="en-US" sz="1100" b="0" i="0" u="sng">
              <a:solidFill>
                <a:schemeClr val="tx1"/>
              </a:solidFill>
              <a:effectLst/>
              <a:latin typeface="+mn-lt"/>
              <a:ea typeface="+mn-ea"/>
              <a:cs typeface="+mn-cs"/>
              <a:hlinkClick xmlns:r="http://schemas.openxmlformats.org/officeDocument/2006/relationships" r:id=""/>
            </a:rPr>
            <a:t>5</a:t>
          </a:r>
          <a:r>
            <a:rPr lang="en-US" sz="1100" b="0" i="0">
              <a:solidFill>
                <a:schemeClr val="tx1"/>
              </a:solidFill>
              <a:effectLst/>
              <a:latin typeface="+mn-lt"/>
              <a:ea typeface="+mn-ea"/>
              <a:cs typeface="+mn-cs"/>
            </a:rPr>
            <a:t>, </a:t>
          </a:r>
          <a:r>
            <a:rPr lang="en-US" sz="1100" b="0" i="0" u="sng">
              <a:solidFill>
                <a:schemeClr val="tx1"/>
              </a:solidFill>
              <a:effectLst/>
              <a:latin typeface="+mn-lt"/>
              <a:ea typeface="+mn-ea"/>
              <a:cs typeface="+mn-cs"/>
              <a:hlinkClick xmlns:r="http://schemas.openxmlformats.org/officeDocument/2006/relationships" r:id=""/>
            </a:rPr>
            <a:t>6</a:t>
          </a:r>
          <a:r>
            <a:rPr lang="en-US" sz="1100" b="0" i="0">
              <a:solidFill>
                <a:schemeClr val="tx1"/>
              </a:solidFill>
              <a:effectLst/>
              <a:latin typeface="+mn-lt"/>
              <a:ea typeface="+mn-ea"/>
              <a:cs typeface="+mn-cs"/>
            </a:rPr>
            <a:t>, </a:t>
          </a:r>
          <a:r>
            <a:rPr lang="en-US" sz="1100" b="0" i="0" u="sng">
              <a:solidFill>
                <a:schemeClr val="tx1"/>
              </a:solidFill>
              <a:effectLst/>
              <a:latin typeface="+mn-lt"/>
              <a:ea typeface="+mn-ea"/>
              <a:cs typeface="+mn-cs"/>
              <a:hlinkClick xmlns:r="http://schemas.openxmlformats.org/officeDocument/2006/relationships" r:id=""/>
            </a:rPr>
            <a:t>7</a:t>
          </a:r>
          <a:r>
            <a:rPr lang="en-US" sz="1100" b="0" i="0">
              <a:solidFill>
                <a:schemeClr val="tx1"/>
              </a:solidFill>
              <a:effectLst/>
              <a:latin typeface="+mn-lt"/>
              <a:ea typeface="+mn-ea"/>
              <a:cs typeface="+mn-cs"/>
            </a:rPr>
            <a:t>, and </a:t>
          </a:r>
          <a:r>
            <a:rPr lang="en-US" sz="1100" b="0" i="0" u="sng">
              <a:solidFill>
                <a:schemeClr val="tx1"/>
              </a:solidFill>
              <a:effectLst/>
              <a:latin typeface="+mn-lt"/>
              <a:ea typeface="+mn-ea"/>
              <a:cs typeface="+mn-cs"/>
              <a:hlinkClick xmlns:r="http://schemas.openxmlformats.org/officeDocument/2006/relationships" r:id=""/>
            </a:rPr>
            <a:t>8</a:t>
          </a:r>
          <a:r>
            <a:rPr lang="en-US" sz="1100" b="0" i="0">
              <a:solidFill>
                <a:schemeClr val="tx1"/>
              </a:solidFill>
              <a:effectLst/>
              <a:latin typeface="+mn-lt"/>
              <a:ea typeface="+mn-ea"/>
              <a:cs typeface="+mn-cs"/>
            </a:rPr>
            <a:t> survive termination of this Public License.</a:t>
          </a:r>
        </a:p>
        <a:p>
          <a:r>
            <a:rPr lang="en-US" sz="1100" b="1" i="0">
              <a:solidFill>
                <a:schemeClr val="tx1"/>
              </a:solidFill>
              <a:effectLst/>
              <a:latin typeface="+mn-lt"/>
              <a:ea typeface="+mn-ea"/>
              <a:cs typeface="+mn-cs"/>
            </a:rPr>
            <a:t>Section 7 – Other Terms and Conditions.</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The Licensor shall not be bound by any additional or different terms or conditions communicated by You unless expressly agreed.</a:t>
          </a:r>
        </a:p>
        <a:p>
          <a:r>
            <a:rPr lang="en-US" sz="1100" b="0" i="0">
              <a:solidFill>
                <a:schemeClr val="tx1"/>
              </a:solidFill>
              <a:effectLst/>
              <a:latin typeface="+mn-lt"/>
              <a:ea typeface="+mn-ea"/>
              <a:cs typeface="+mn-cs"/>
            </a:rPr>
            <a:t>Any arrangements, understandings, or agreements regarding the Licensed Material not stated herein are separate from and independent of the terms and conditions of this Public License.</a:t>
          </a:r>
        </a:p>
        <a:p>
          <a:r>
            <a:rPr lang="en-US" sz="1100" b="1" i="0">
              <a:solidFill>
                <a:schemeClr val="tx1"/>
              </a:solidFill>
              <a:effectLst/>
              <a:latin typeface="+mn-lt"/>
              <a:ea typeface="+mn-ea"/>
              <a:cs typeface="+mn-cs"/>
            </a:rPr>
            <a:t>Section 8 – Interpretation.</a:t>
          </a:r>
          <a:endParaRPr lang="en-US" sz="1100" b="0" i="0">
            <a:solidFill>
              <a:schemeClr val="tx1"/>
            </a:solidFill>
            <a:effectLst/>
            <a:latin typeface="+mn-lt"/>
            <a:ea typeface="+mn-ea"/>
            <a:cs typeface="+mn-cs"/>
          </a:endParaRPr>
        </a:p>
        <a:p>
          <a:r>
            <a:rPr lang="en-US" sz="1100" b="0" i="0">
              <a:solidFill>
                <a:schemeClr val="tx1"/>
              </a:solidFill>
              <a:effectLst/>
              <a:latin typeface="+mn-lt"/>
              <a:ea typeface="+mn-ea"/>
              <a:cs typeface="+mn-cs"/>
            </a:rPr>
            <a:t>For the avoidance of doubt, this Public License does not, and shall not be interpreted to, reduce, limit, restrict, or impose conditions on any use of the Licensed Material that could lawfully be made without permission under this Public License.</a:t>
          </a:r>
        </a:p>
        <a:p>
          <a:r>
            <a:rPr lang="en-US" sz="1100" b="0" i="0">
              <a:solidFill>
                <a:schemeClr val="tx1"/>
              </a:solidFill>
              <a:effectLst/>
              <a:latin typeface="+mn-lt"/>
              <a:ea typeface="+mn-ea"/>
              <a:cs typeface="+mn-cs"/>
            </a:rPr>
            <a:t>To the extent possible, if any provision of this Public License is deemed unenforceable, it shall be automatically reformed to the minimum extent necessary to make it enforceable. If the provision cannot be reformed, it shall be severed from this Public License without affecting the enforceability of the remaining terms and conditions.</a:t>
          </a:r>
        </a:p>
        <a:p>
          <a:r>
            <a:rPr lang="en-US" sz="1100" b="0" i="0">
              <a:solidFill>
                <a:schemeClr val="tx1"/>
              </a:solidFill>
              <a:effectLst/>
              <a:latin typeface="+mn-lt"/>
              <a:ea typeface="+mn-ea"/>
              <a:cs typeface="+mn-cs"/>
            </a:rPr>
            <a:t>No term or condition of this Public License will be waived and no failure to comply consented to unless expressly agreed to by the Licensor.</a:t>
          </a:r>
        </a:p>
        <a:p>
          <a:r>
            <a:rPr lang="en-US" sz="1100" b="0" i="0">
              <a:solidFill>
                <a:schemeClr val="tx1"/>
              </a:solidFill>
              <a:effectLst/>
              <a:latin typeface="+mn-lt"/>
              <a:ea typeface="+mn-ea"/>
              <a:cs typeface="+mn-cs"/>
            </a:rPr>
            <a:t>Nothing in this Public License constitutes or may be interpreted as a limitation upon, or waiver of, any privileges and immunities that apply to the Licensor or You, including from the legal processes of any jurisdiction or authority.</a:t>
          </a:r>
        </a:p>
        <a:p>
          <a:r>
            <a:rPr lang="en-US" sz="1100" b="0" i="0">
              <a:solidFill>
                <a:schemeClr val="tx1"/>
              </a:solidFill>
              <a:effectLst/>
              <a:latin typeface="+mn-lt"/>
              <a:ea typeface="+mn-ea"/>
              <a:cs typeface="+mn-cs"/>
            </a:rPr>
            <a:t>Creative Commons is not a party to its public licenses. Notwithstanding, Creative Commons may elect to apply one of its public licenses to material it publishes and in those instances will be considered the “Licensor.” Except for the limited purpose of indicating that material is shared under a Creative Commons public license or as otherwise permitted by the Creative Commons policies published at </a:t>
          </a:r>
          <a:r>
            <a:rPr lang="en-US" sz="1100" b="0" i="0" u="sng">
              <a:solidFill>
                <a:schemeClr val="tx1"/>
              </a:solidFill>
              <a:effectLst/>
              <a:latin typeface="+mn-lt"/>
              <a:ea typeface="+mn-ea"/>
              <a:cs typeface="+mn-cs"/>
              <a:hlinkClick xmlns:r="http://schemas.openxmlformats.org/officeDocument/2006/relationships" r:id=""/>
            </a:rPr>
            <a:t>creativecommons.org/policies</a:t>
          </a:r>
          <a:r>
            <a:rPr lang="en-US" sz="1100" b="0" i="0">
              <a:solidFill>
                <a:schemeClr val="tx1"/>
              </a:solidFill>
              <a:effectLst/>
              <a:latin typeface="+mn-lt"/>
              <a:ea typeface="+mn-ea"/>
              <a:cs typeface="+mn-cs"/>
            </a:rPr>
            <a:t>, Creative Commons does not authorize the use of the trademark “Creative Commons” or any other trademark or logo of Creative Commons without its prior written consent including, without limitation, in connection with any unauthorized modifications to any of its public licenses or any other arrangements, understandings, or agreements concerning use of licensed material. For the avoidance of doubt, this paragraph does not form part of the public licenses.</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
          </a:r>
          <a:br>
            <a:rPr lang="en-US" sz="1100" b="0" i="0">
              <a:solidFill>
                <a:schemeClr val="tx1"/>
              </a:solidFill>
              <a:effectLst/>
              <a:latin typeface="+mn-lt"/>
              <a:ea typeface="+mn-ea"/>
              <a:cs typeface="+mn-cs"/>
            </a:rPr>
          </a:br>
          <a:r>
            <a:rPr lang="en-US" sz="1100" b="0" i="0">
              <a:solidFill>
                <a:schemeClr val="tx1"/>
              </a:solidFill>
              <a:effectLst/>
              <a:latin typeface="+mn-lt"/>
              <a:ea typeface="+mn-ea"/>
              <a:cs typeface="+mn-cs"/>
            </a:rPr>
            <a:t>Creative Commons may be contacted at </a:t>
          </a:r>
          <a:r>
            <a:rPr lang="en-US" sz="1100" b="0" i="0" u="sng">
              <a:solidFill>
                <a:schemeClr val="tx1"/>
              </a:solidFill>
              <a:effectLst/>
              <a:latin typeface="+mn-lt"/>
              <a:ea typeface="+mn-ea"/>
              <a:cs typeface="+mn-cs"/>
              <a:hlinkClick xmlns:r="http://schemas.openxmlformats.org/officeDocument/2006/relationships" r:id=""/>
            </a:rPr>
            <a:t>creativecommons.org</a:t>
          </a:r>
          <a:r>
            <a:rPr lang="en-US" sz="1100" b="0" i="0">
              <a:solidFill>
                <a:schemeClr val="tx1"/>
              </a:solidFill>
              <a:effectLst/>
              <a:latin typeface="+mn-lt"/>
              <a:ea typeface="+mn-ea"/>
              <a:cs typeface="+mn-cs"/>
            </a:rPr>
            <a:t>.</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6</xdr:col>
      <xdr:colOff>177800</xdr:colOff>
      <xdr:row>103</xdr:row>
      <xdr:rowOff>101600</xdr:rowOff>
    </xdr:from>
    <xdr:to>
      <xdr:col>8</xdr:col>
      <xdr:colOff>444500</xdr:colOff>
      <xdr:row>107</xdr:row>
      <xdr:rowOff>152400</xdr:rowOff>
    </xdr:to>
    <xdr:sp macro="" textlink="">
      <xdr:nvSpPr>
        <xdr:cNvPr id="3" name="Rectangular Callout 2"/>
        <xdr:cNvSpPr/>
      </xdr:nvSpPr>
      <xdr:spPr>
        <a:xfrm>
          <a:off x="4610100" y="16865600"/>
          <a:ext cx="2159000" cy="812800"/>
        </a:xfrm>
        <a:prstGeom prst="wedgeRectCallout">
          <a:avLst>
            <a:gd name="adj1" fmla="val -21474"/>
            <a:gd name="adj2" fmla="val -6843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Each number</a:t>
          </a:r>
          <a:r>
            <a:rPr lang="en-US" sz="1100" baseline="0"/>
            <a:t> represents one possible estimate for the total size of the project based on the sampled story.</a:t>
          </a:r>
          <a:endParaRPr lang="en-US" sz="1100"/>
        </a:p>
      </xdr:txBody>
    </xdr:sp>
    <xdr:clientData/>
  </xdr:twoCellAnchor>
  <xdr:twoCellAnchor>
    <xdr:from>
      <xdr:col>9</xdr:col>
      <xdr:colOff>825500</xdr:colOff>
      <xdr:row>40</xdr:row>
      <xdr:rowOff>63500</xdr:rowOff>
    </xdr:from>
    <xdr:to>
      <xdr:col>11</xdr:col>
      <xdr:colOff>584200</xdr:colOff>
      <xdr:row>44</xdr:row>
      <xdr:rowOff>101600</xdr:rowOff>
    </xdr:to>
    <xdr:sp macro="" textlink="">
      <xdr:nvSpPr>
        <xdr:cNvPr id="4" name="Rectangular Callout 3"/>
        <xdr:cNvSpPr/>
      </xdr:nvSpPr>
      <xdr:spPr>
        <a:xfrm>
          <a:off x="8343900" y="7962900"/>
          <a:ext cx="1651000" cy="800100"/>
        </a:xfrm>
        <a:prstGeom prst="wedgeRectCallout">
          <a:avLst>
            <a:gd name="adj1" fmla="val -59629"/>
            <a:gd name="adj2" fmla="val -218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All</a:t>
          </a:r>
          <a:r>
            <a:rPr lang="en-US" sz="1100" baseline="0"/>
            <a:t> the possible estimates are aggregated into a single best guess estimate</a:t>
          </a:r>
          <a:endParaRPr lang="en-US" sz="1100"/>
        </a:p>
      </xdr:txBody>
    </xdr:sp>
    <xdr:clientData/>
  </xdr:twoCellAnchor>
  <xdr:twoCellAnchor>
    <xdr:from>
      <xdr:col>4</xdr:col>
      <xdr:colOff>38100</xdr:colOff>
      <xdr:row>54</xdr:row>
      <xdr:rowOff>76200</xdr:rowOff>
    </xdr:from>
    <xdr:to>
      <xdr:col>6</xdr:col>
      <xdr:colOff>330200</xdr:colOff>
      <xdr:row>55</xdr:row>
      <xdr:rowOff>736600</xdr:rowOff>
    </xdr:to>
    <xdr:sp macro="" textlink="">
      <xdr:nvSpPr>
        <xdr:cNvPr id="5" name="Rectangular Callout 4"/>
        <xdr:cNvSpPr/>
      </xdr:nvSpPr>
      <xdr:spPr>
        <a:xfrm>
          <a:off x="2819400" y="10642600"/>
          <a:ext cx="2159000" cy="850900"/>
        </a:xfrm>
        <a:prstGeom prst="wedgeRectCallout">
          <a:avLst>
            <a:gd name="adj1" fmla="val -21474"/>
            <a:gd name="adj2" fmla="val -6843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Each number</a:t>
          </a:r>
          <a:r>
            <a:rPr lang="en-US" sz="1100" baseline="0"/>
            <a:t> represents one possible estimate for the total number of stories in the project based on the sampled epic</a:t>
          </a:r>
          <a:endParaRPr lang="en-US" sz="1100"/>
        </a:p>
      </xdr:txBody>
    </xdr:sp>
    <xdr:clientData/>
  </xdr:twoCellAnchor>
  <xdr:twoCellAnchor>
    <xdr:from>
      <xdr:col>6</xdr:col>
      <xdr:colOff>12700</xdr:colOff>
      <xdr:row>75</xdr:row>
      <xdr:rowOff>76200</xdr:rowOff>
    </xdr:from>
    <xdr:to>
      <xdr:col>9</xdr:col>
      <xdr:colOff>749300</xdr:colOff>
      <xdr:row>86</xdr:row>
      <xdr:rowOff>38100</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1035050</xdr:colOff>
      <xdr:row>26</xdr:row>
      <xdr:rowOff>50800</xdr:rowOff>
    </xdr:from>
    <xdr:to>
      <xdr:col>8</xdr:col>
      <xdr:colOff>622300</xdr:colOff>
      <xdr:row>37</xdr:row>
      <xdr:rowOff>25400</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19050</xdr:colOff>
      <xdr:row>42</xdr:row>
      <xdr:rowOff>63500</xdr:rowOff>
    </xdr:from>
    <xdr:to>
      <xdr:col>9</xdr:col>
      <xdr:colOff>520700</xdr:colOff>
      <xdr:row>53</xdr:row>
      <xdr:rowOff>0</xdr:rowOff>
    </xdr:to>
    <xdr:graphicFrame macro="">
      <xdr:nvGraphicFramePr>
        <xdr:cNvPr id="10"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19050</xdr:colOff>
      <xdr:row>91</xdr:row>
      <xdr:rowOff>101600</xdr:rowOff>
    </xdr:from>
    <xdr:to>
      <xdr:col>11</xdr:col>
      <xdr:colOff>622300</xdr:colOff>
      <xdr:row>102</xdr:row>
      <xdr:rowOff>88900</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152400</xdr:colOff>
      <xdr:row>89</xdr:row>
      <xdr:rowOff>76200</xdr:rowOff>
    </xdr:from>
    <xdr:to>
      <xdr:col>14</xdr:col>
      <xdr:colOff>152400</xdr:colOff>
      <xdr:row>93</xdr:row>
      <xdr:rowOff>114300</xdr:rowOff>
    </xdr:to>
    <xdr:sp macro="" textlink="">
      <xdr:nvSpPr>
        <xdr:cNvPr id="12" name="Rectangular Callout 11"/>
        <xdr:cNvSpPr/>
      </xdr:nvSpPr>
      <xdr:spPr>
        <a:xfrm>
          <a:off x="10388600" y="18161000"/>
          <a:ext cx="1651000" cy="800100"/>
        </a:xfrm>
        <a:prstGeom prst="wedgeRectCallout">
          <a:avLst>
            <a:gd name="adj1" fmla="val -59629"/>
            <a:gd name="adj2" fmla="val -218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All</a:t>
          </a:r>
          <a:r>
            <a:rPr lang="en-US" sz="1100" baseline="0"/>
            <a:t> the possible estimates are aggregated into a single best guess estimate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3:C24"/>
  <sheetViews>
    <sheetView showGridLines="0" workbookViewId="0">
      <selection activeCell="M17" sqref="M17"/>
    </sheetView>
  </sheetViews>
  <sheetFormatPr baseColWidth="10" defaultColWidth="8.83203125" defaultRowHeight="15" x14ac:dyDescent="0.2"/>
  <sheetData>
    <row r="23" spans="2:3" x14ac:dyDescent="0.2">
      <c r="B23" t="s">
        <v>0</v>
      </c>
    </row>
    <row r="24" spans="2:3" x14ac:dyDescent="0.2">
      <c r="B24">
        <v>1</v>
      </c>
      <c r="C24"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M18" sqref="M18"/>
    </sheetView>
  </sheetViews>
  <sheetFormatPr baseColWidth="10" defaultColWidth="8.83203125" defaultRowHeight="15"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102"/>
  <sheetViews>
    <sheetView showGridLines="0" tabSelected="1" workbookViewId="0">
      <selection activeCell="K34" sqref="K34"/>
    </sheetView>
  </sheetViews>
  <sheetFormatPr baseColWidth="10" defaultRowHeight="15" x14ac:dyDescent="0.2"/>
  <cols>
    <col min="1" max="1" width="2.83203125" customWidth="1"/>
    <col min="3" max="3" width="11" bestFit="1" customWidth="1"/>
    <col min="4" max="4" width="11.83203125" bestFit="1" customWidth="1"/>
    <col min="5" max="5" width="13.6640625" bestFit="1" customWidth="1"/>
    <col min="7" max="7" width="14" customWidth="1"/>
    <col min="9" max="9" width="12.83203125" customWidth="1"/>
    <col min="10" max="10" width="14" customWidth="1"/>
    <col min="18" max="18" width="0" hidden="1" customWidth="1"/>
  </cols>
  <sheetData>
    <row r="1" spans="2:18" ht="21" x14ac:dyDescent="0.25">
      <c r="B1" s="4" t="s">
        <v>2</v>
      </c>
      <c r="C1" s="4"/>
      <c r="D1" s="4"/>
      <c r="E1" s="4"/>
    </row>
    <row r="3" spans="2:18" ht="19" x14ac:dyDescent="0.25">
      <c r="B3" s="5" t="s">
        <v>26</v>
      </c>
      <c r="R3" s="1" t="s">
        <v>17</v>
      </c>
    </row>
    <row r="4" spans="2:18" x14ac:dyDescent="0.2">
      <c r="R4" t="s">
        <v>18</v>
      </c>
    </row>
    <row r="5" spans="2:18" x14ac:dyDescent="0.2">
      <c r="B5" s="1" t="s">
        <v>3</v>
      </c>
      <c r="D5" s="3">
        <v>100</v>
      </c>
      <c r="F5" s="7" t="s">
        <v>4</v>
      </c>
      <c r="R5" t="s">
        <v>19</v>
      </c>
    </row>
    <row r="6" spans="2:18" x14ac:dyDescent="0.2">
      <c r="B6" s="1" t="s">
        <v>16</v>
      </c>
      <c r="D6" s="3" t="s">
        <v>18</v>
      </c>
      <c r="F6" s="7" t="s">
        <v>27</v>
      </c>
      <c r="R6" t="s">
        <v>20</v>
      </c>
    </row>
    <row r="8" spans="2:18" ht="19" x14ac:dyDescent="0.25">
      <c r="B8" s="5" t="s">
        <v>28</v>
      </c>
    </row>
    <row r="10" spans="2:18" x14ac:dyDescent="0.2">
      <c r="B10" s="9"/>
      <c r="C10" s="1" t="s">
        <v>10</v>
      </c>
      <c r="D10" s="1" t="s">
        <v>15</v>
      </c>
      <c r="F10" s="7" t="s">
        <v>8</v>
      </c>
    </row>
    <row r="11" spans="2:18" x14ac:dyDescent="0.2">
      <c r="B11">
        <v>1</v>
      </c>
      <c r="C11" s="8">
        <f ca="1">RANDBETWEEN(1,NumEpics)</f>
        <v>4</v>
      </c>
      <c r="D11" s="3">
        <v>32</v>
      </c>
      <c r="F11" s="7" t="s">
        <v>7</v>
      </c>
    </row>
    <row r="12" spans="2:18" x14ac:dyDescent="0.2">
      <c r="B12">
        <v>2</v>
      </c>
      <c r="C12" s="8">
        <f ca="1">RANDBETWEEN(1,NumEpics)</f>
        <v>10</v>
      </c>
      <c r="D12" s="3">
        <v>17</v>
      </c>
    </row>
    <row r="13" spans="2:18" x14ac:dyDescent="0.2">
      <c r="B13">
        <v>3</v>
      </c>
      <c r="C13" s="8">
        <f ca="1">RANDBETWEEN(1,NumEpics)</f>
        <v>11</v>
      </c>
      <c r="D13" s="3">
        <v>16</v>
      </c>
    </row>
    <row r="14" spans="2:18" x14ac:dyDescent="0.2">
      <c r="B14">
        <v>4</v>
      </c>
      <c r="C14" s="8">
        <f ca="1">RANDBETWEEN(1,NumEpics)</f>
        <v>3</v>
      </c>
      <c r="D14" s="3">
        <v>32</v>
      </c>
    </row>
    <row r="15" spans="2:18" x14ac:dyDescent="0.2">
      <c r="B15">
        <v>5</v>
      </c>
      <c r="C15" s="8">
        <f ca="1">RANDBETWEEN(1,NumEpics)</f>
        <v>74</v>
      </c>
      <c r="D15" s="3">
        <v>87</v>
      </c>
    </row>
    <row r="16" spans="2:18" x14ac:dyDescent="0.2">
      <c r="B16">
        <v>6</v>
      </c>
      <c r="C16" s="8">
        <f ca="1">RANDBETWEEN(1,NumEpics)</f>
        <v>96</v>
      </c>
      <c r="D16" s="3">
        <v>19</v>
      </c>
    </row>
    <row r="17" spans="2:6" x14ac:dyDescent="0.2">
      <c r="B17">
        <v>7</v>
      </c>
      <c r="C17" s="8">
        <f ca="1">RANDBETWEEN(1,NumEpics)</f>
        <v>34</v>
      </c>
      <c r="D17" s="3">
        <v>79</v>
      </c>
    </row>
    <row r="18" spans="2:6" x14ac:dyDescent="0.2">
      <c r="B18">
        <v>8</v>
      </c>
      <c r="C18" s="8">
        <f ca="1">RANDBETWEEN(1,NumEpics)</f>
        <v>34</v>
      </c>
      <c r="D18" s="3">
        <v>40</v>
      </c>
    </row>
    <row r="19" spans="2:6" x14ac:dyDescent="0.2">
      <c r="B19">
        <v>9</v>
      </c>
      <c r="C19" s="8">
        <f ca="1">RANDBETWEEN(1,NumEpics)</f>
        <v>2</v>
      </c>
      <c r="D19" s="3">
        <v>10</v>
      </c>
    </row>
    <row r="20" spans="2:6" x14ac:dyDescent="0.2">
      <c r="B20">
        <v>10</v>
      </c>
      <c r="C20" s="8">
        <f ca="1">RANDBETWEEN(1,NumEpics)</f>
        <v>30</v>
      </c>
      <c r="D20" s="3">
        <v>53</v>
      </c>
    </row>
    <row r="21" spans="2:6" x14ac:dyDescent="0.2">
      <c r="B21">
        <v>11</v>
      </c>
      <c r="C21" s="8">
        <f ca="1">RANDBETWEEN(1,NumEpics)</f>
        <v>93</v>
      </c>
      <c r="D21" s="3">
        <v>34</v>
      </c>
    </row>
    <row r="24" spans="2:6" ht="19" x14ac:dyDescent="0.25">
      <c r="B24" s="5" t="s">
        <v>29</v>
      </c>
    </row>
    <row r="26" spans="2:6" x14ac:dyDescent="0.2">
      <c r="B26" s="2"/>
      <c r="C26" s="2" t="s">
        <v>6</v>
      </c>
      <c r="D26" s="1" t="s">
        <v>5</v>
      </c>
      <c r="F26" s="7" t="s">
        <v>9</v>
      </c>
    </row>
    <row r="27" spans="2:6" x14ac:dyDescent="0.2">
      <c r="B27">
        <v>1</v>
      </c>
      <c r="C27" s="8">
        <f>INDEX(EpicSamples,B27)</f>
        <v>32</v>
      </c>
      <c r="D27" s="6">
        <v>10</v>
      </c>
    </row>
    <row r="28" spans="2:6" x14ac:dyDescent="0.2">
      <c r="B28">
        <v>2</v>
      </c>
      <c r="C28" s="8">
        <f>INDEX(EpicSamples,B28)</f>
        <v>17</v>
      </c>
      <c r="D28" s="6">
        <v>20</v>
      </c>
    </row>
    <row r="29" spans="2:6" x14ac:dyDescent="0.2">
      <c r="B29">
        <v>3</v>
      </c>
      <c r="C29" s="8">
        <f>INDEX(EpicSamples,B29)</f>
        <v>16</v>
      </c>
      <c r="D29" s="6">
        <v>30</v>
      </c>
    </row>
    <row r="30" spans="2:6" x14ac:dyDescent="0.2">
      <c r="B30">
        <v>4</v>
      </c>
      <c r="C30" s="8">
        <f>INDEX(EpicSamples,B30)</f>
        <v>32</v>
      </c>
      <c r="D30" s="6">
        <v>40</v>
      </c>
    </row>
    <row r="31" spans="2:6" x14ac:dyDescent="0.2">
      <c r="B31">
        <v>5</v>
      </c>
      <c r="C31" s="8">
        <f>INDEX(EpicSamples,B31)</f>
        <v>87</v>
      </c>
      <c r="D31" s="6">
        <v>50</v>
      </c>
    </row>
    <row r="32" spans="2:6" x14ac:dyDescent="0.2">
      <c r="B32">
        <v>6</v>
      </c>
      <c r="C32" s="8">
        <f>INDEX(EpicSamples,B32)</f>
        <v>19</v>
      </c>
      <c r="D32" s="6">
        <v>40</v>
      </c>
    </row>
    <row r="33" spans="2:10" x14ac:dyDescent="0.2">
      <c r="B33">
        <v>7</v>
      </c>
      <c r="C33" s="8">
        <f>INDEX(EpicSamples,B33)</f>
        <v>79</v>
      </c>
      <c r="D33" s="6">
        <v>30</v>
      </c>
    </row>
    <row r="34" spans="2:10" x14ac:dyDescent="0.2">
      <c r="B34">
        <v>8</v>
      </c>
      <c r="C34" s="8">
        <f>INDEX(EpicSamples,B34)</f>
        <v>40</v>
      </c>
      <c r="D34" s="6">
        <v>20</v>
      </c>
    </row>
    <row r="35" spans="2:10" x14ac:dyDescent="0.2">
      <c r="B35">
        <v>9</v>
      </c>
      <c r="C35" s="8">
        <f>INDEX(EpicSamples,B35)</f>
        <v>10</v>
      </c>
      <c r="D35" s="6">
        <v>10</v>
      </c>
    </row>
    <row r="36" spans="2:10" x14ac:dyDescent="0.2">
      <c r="B36">
        <v>10</v>
      </c>
      <c r="C36" s="8">
        <f>INDEX(EpicSamples,B36)</f>
        <v>53</v>
      </c>
      <c r="D36" s="6">
        <v>20</v>
      </c>
    </row>
    <row r="37" spans="2:10" x14ac:dyDescent="0.2">
      <c r="B37">
        <v>11</v>
      </c>
      <c r="C37" s="8">
        <f>INDEX(EpicSamples,B37)</f>
        <v>34</v>
      </c>
      <c r="D37" s="6">
        <v>30</v>
      </c>
    </row>
    <row r="40" spans="2:10" ht="19" x14ac:dyDescent="0.25">
      <c r="B40" s="5" t="s">
        <v>31</v>
      </c>
    </row>
    <row r="42" spans="2:10" x14ac:dyDescent="0.2">
      <c r="B42" s="9"/>
      <c r="C42" s="1" t="s">
        <v>6</v>
      </c>
      <c r="D42" s="1" t="s">
        <v>23</v>
      </c>
      <c r="E42" s="1" t="s">
        <v>24</v>
      </c>
      <c r="G42" s="1" t="s">
        <v>25</v>
      </c>
      <c r="I42" s="11">
        <f>(1/COUNT(EpicSamples))*SUM(ProjectStoryEstimates)</f>
        <v>2727.2727272727275</v>
      </c>
      <c r="J42" t="s">
        <v>32</v>
      </c>
    </row>
    <row r="43" spans="2:10" x14ac:dyDescent="0.2">
      <c r="B43">
        <v>1</v>
      </c>
      <c r="C43" s="8">
        <f>INDEX(EpicSamples,B43)</f>
        <v>32</v>
      </c>
      <c r="D43" s="8">
        <f>INDEX(EpicStories,B43)</f>
        <v>10</v>
      </c>
      <c r="E43" s="11">
        <f>D43/(1/NumEpics)</f>
        <v>1000</v>
      </c>
    </row>
    <row r="44" spans="2:10" x14ac:dyDescent="0.2">
      <c r="B44">
        <v>2</v>
      </c>
      <c r="C44" s="8">
        <f>INDEX(EpicSamples,B44)</f>
        <v>17</v>
      </c>
      <c r="D44" s="8">
        <f>INDEX(EpicStories,B44)</f>
        <v>20</v>
      </c>
      <c r="E44" s="11">
        <f>D44/(1/NumEpics)</f>
        <v>2000</v>
      </c>
    </row>
    <row r="45" spans="2:10" x14ac:dyDescent="0.2">
      <c r="B45">
        <v>3</v>
      </c>
      <c r="C45" s="8">
        <f>INDEX(EpicSamples,B45)</f>
        <v>16</v>
      </c>
      <c r="D45" s="8">
        <f>INDEX(EpicStories,B45)</f>
        <v>30</v>
      </c>
      <c r="E45" s="11">
        <f>D45/(1/NumEpics)</f>
        <v>3000</v>
      </c>
    </row>
    <row r="46" spans="2:10" x14ac:dyDescent="0.2">
      <c r="B46">
        <v>4</v>
      </c>
      <c r="C46" s="8">
        <f>INDEX(EpicSamples,B46)</f>
        <v>32</v>
      </c>
      <c r="D46" s="8">
        <f>INDEX(EpicStories,B46)</f>
        <v>40</v>
      </c>
      <c r="E46" s="11">
        <f>D46/(1/NumEpics)</f>
        <v>4000</v>
      </c>
    </row>
    <row r="47" spans="2:10" x14ac:dyDescent="0.2">
      <c r="B47">
        <v>5</v>
      </c>
      <c r="C47" s="8">
        <f>INDEX(EpicSamples,B47)</f>
        <v>87</v>
      </c>
      <c r="D47" s="8">
        <f>INDEX(EpicStories,B47)</f>
        <v>50</v>
      </c>
      <c r="E47" s="11">
        <f>D47/(1/NumEpics)</f>
        <v>5000</v>
      </c>
    </row>
    <row r="48" spans="2:10" x14ac:dyDescent="0.2">
      <c r="B48">
        <v>6</v>
      </c>
      <c r="C48" s="8">
        <f>INDEX(EpicSamples,B48)</f>
        <v>19</v>
      </c>
      <c r="D48" s="8">
        <f>INDEX(EpicStories,B48)</f>
        <v>40</v>
      </c>
      <c r="E48" s="11">
        <f>D48/(1/NumEpics)</f>
        <v>4000</v>
      </c>
    </row>
    <row r="49" spans="2:7" x14ac:dyDescent="0.2">
      <c r="B49">
        <v>7</v>
      </c>
      <c r="C49" s="8">
        <f>INDEX(EpicSamples,B49)</f>
        <v>79</v>
      </c>
      <c r="D49" s="8">
        <f>INDEX(EpicStories,B49)</f>
        <v>30</v>
      </c>
      <c r="E49" s="11">
        <f>D49/(1/NumEpics)</f>
        <v>3000</v>
      </c>
    </row>
    <row r="50" spans="2:7" x14ac:dyDescent="0.2">
      <c r="B50">
        <v>8</v>
      </c>
      <c r="C50" s="8">
        <f>INDEX(EpicSamples,B50)</f>
        <v>40</v>
      </c>
      <c r="D50" s="8">
        <f>INDEX(EpicStories,B50)</f>
        <v>20</v>
      </c>
      <c r="E50" s="11">
        <f>D50/(1/NumEpics)</f>
        <v>2000</v>
      </c>
    </row>
    <row r="51" spans="2:7" x14ac:dyDescent="0.2">
      <c r="B51">
        <v>9</v>
      </c>
      <c r="C51" s="8">
        <f>INDEX(EpicSamples,B51)</f>
        <v>10</v>
      </c>
      <c r="D51" s="8">
        <f>INDEX(EpicStories,B51)</f>
        <v>10</v>
      </c>
      <c r="E51" s="11">
        <f>D51/(1/NumEpics)</f>
        <v>1000</v>
      </c>
    </row>
    <row r="52" spans="2:7" x14ac:dyDescent="0.2">
      <c r="B52">
        <v>10</v>
      </c>
      <c r="C52" s="8">
        <f>INDEX(EpicSamples,B52)</f>
        <v>53</v>
      </c>
      <c r="D52" s="8">
        <f>INDEX(EpicStories,B52)</f>
        <v>20</v>
      </c>
      <c r="E52" s="11">
        <f>D52/(1/NumEpics)</f>
        <v>2000</v>
      </c>
    </row>
    <row r="53" spans="2:7" x14ac:dyDescent="0.2">
      <c r="B53">
        <v>11</v>
      </c>
      <c r="C53" s="8">
        <f>INDEX(EpicSamples,B53)</f>
        <v>34</v>
      </c>
      <c r="D53" s="8">
        <f>INDEX(EpicStories,B53)</f>
        <v>30</v>
      </c>
      <c r="E53" s="11">
        <f>D53/(1/NumEpics)</f>
        <v>3000</v>
      </c>
    </row>
    <row r="56" spans="2:7" ht="70" customHeight="1" x14ac:dyDescent="0.2"/>
    <row r="57" spans="2:7" ht="19" x14ac:dyDescent="0.25">
      <c r="B57" s="5" t="s">
        <v>11</v>
      </c>
    </row>
    <row r="59" spans="2:7" x14ac:dyDescent="0.2">
      <c r="B59" s="9"/>
      <c r="C59" s="1" t="s">
        <v>6</v>
      </c>
      <c r="D59" s="1" t="s">
        <v>13</v>
      </c>
      <c r="E59" s="1" t="s">
        <v>14</v>
      </c>
      <c r="G59" s="7" t="s">
        <v>12</v>
      </c>
    </row>
    <row r="60" spans="2:7" x14ac:dyDescent="0.2">
      <c r="B60">
        <v>1</v>
      </c>
      <c r="C60" s="8">
        <f>INDEX(EpicSamples,B60)</f>
        <v>32</v>
      </c>
      <c r="D60" s="8">
        <f ca="1">RANDBETWEEN(1,INDEX(EpicStories,B60))</f>
        <v>7</v>
      </c>
      <c r="E60" s="3">
        <v>9</v>
      </c>
      <c r="G60" s="7" t="s">
        <v>22</v>
      </c>
    </row>
    <row r="61" spans="2:7" x14ac:dyDescent="0.2">
      <c r="B61">
        <v>2</v>
      </c>
      <c r="C61" s="8">
        <f>INDEX(EpicSamples,B61)</f>
        <v>17</v>
      </c>
      <c r="D61" s="8">
        <f ca="1">RANDBETWEEN(1,INDEX(EpicStories,B61))</f>
        <v>13</v>
      </c>
      <c r="E61" s="3">
        <v>18</v>
      </c>
    </row>
    <row r="62" spans="2:7" x14ac:dyDescent="0.2">
      <c r="B62">
        <v>3</v>
      </c>
      <c r="C62" s="8">
        <f>INDEX(EpicSamples,B62)</f>
        <v>16</v>
      </c>
      <c r="D62" s="8">
        <f ca="1">RANDBETWEEN(1,INDEX(EpicStories,B62))</f>
        <v>20</v>
      </c>
      <c r="E62" s="3">
        <v>24</v>
      </c>
    </row>
    <row r="63" spans="2:7" x14ac:dyDescent="0.2">
      <c r="B63">
        <v>4</v>
      </c>
      <c r="C63" s="8">
        <f>INDEX(EpicSamples,B63)</f>
        <v>32</v>
      </c>
      <c r="D63" s="8">
        <f ca="1">RANDBETWEEN(1,INDEX(EpicStories,B63))</f>
        <v>39</v>
      </c>
      <c r="E63" s="3">
        <v>5</v>
      </c>
    </row>
    <row r="64" spans="2:7" x14ac:dyDescent="0.2">
      <c r="B64">
        <v>5</v>
      </c>
      <c r="C64" s="8">
        <f>INDEX(EpicSamples,B64)</f>
        <v>87</v>
      </c>
      <c r="D64" s="8">
        <f ca="1">RANDBETWEEN(1,INDEX(EpicStories,B64))</f>
        <v>6</v>
      </c>
      <c r="E64" s="3">
        <v>34</v>
      </c>
    </row>
    <row r="65" spans="2:7" x14ac:dyDescent="0.2">
      <c r="B65">
        <v>6</v>
      </c>
      <c r="C65" s="8">
        <f>INDEX(EpicSamples,B65)</f>
        <v>19</v>
      </c>
      <c r="D65" s="8">
        <f ca="1">RANDBETWEEN(1,INDEX(EpicStories,B65))</f>
        <v>19</v>
      </c>
      <c r="E65" s="3">
        <v>25</v>
      </c>
    </row>
    <row r="66" spans="2:7" x14ac:dyDescent="0.2">
      <c r="B66">
        <v>7</v>
      </c>
      <c r="C66" s="8">
        <f>INDEX(EpicSamples,B66)</f>
        <v>79</v>
      </c>
      <c r="D66" s="8">
        <f ca="1">RANDBETWEEN(1,INDEX(EpicStories,B66))</f>
        <v>24</v>
      </c>
      <c r="E66" s="3">
        <v>3</v>
      </c>
    </row>
    <row r="67" spans="2:7" x14ac:dyDescent="0.2">
      <c r="B67">
        <v>8</v>
      </c>
      <c r="C67" s="8">
        <f>INDEX(EpicSamples,B67)</f>
        <v>40</v>
      </c>
      <c r="D67" s="8">
        <f ca="1">RANDBETWEEN(1,INDEX(EpicStories,B67))</f>
        <v>9</v>
      </c>
      <c r="E67" s="3">
        <v>14</v>
      </c>
    </row>
    <row r="68" spans="2:7" x14ac:dyDescent="0.2">
      <c r="B68">
        <v>9</v>
      </c>
      <c r="C68" s="8">
        <f>INDEX(EpicSamples,B68)</f>
        <v>10</v>
      </c>
      <c r="D68" s="8">
        <f ca="1">RANDBETWEEN(1,INDEX(EpicStories,B68))</f>
        <v>10</v>
      </c>
      <c r="E68" s="3">
        <v>6</v>
      </c>
    </row>
    <row r="69" spans="2:7" x14ac:dyDescent="0.2">
      <c r="B69">
        <v>10</v>
      </c>
      <c r="C69" s="8">
        <f>INDEX(EpicSamples,B69)</f>
        <v>53</v>
      </c>
      <c r="D69" s="8">
        <f ca="1">RANDBETWEEN(1,INDEX(EpicStories,B69))</f>
        <v>8</v>
      </c>
      <c r="E69" s="3">
        <v>7</v>
      </c>
    </row>
    <row r="70" spans="2:7" x14ac:dyDescent="0.2">
      <c r="B70">
        <v>11</v>
      </c>
      <c r="C70" s="8">
        <f>INDEX(EpicSamples,B70)</f>
        <v>34</v>
      </c>
      <c r="D70" s="8">
        <f ca="1">RANDBETWEEN(1,INDEX(EpicStories,B70))</f>
        <v>25</v>
      </c>
      <c r="E70" s="3">
        <v>25</v>
      </c>
    </row>
    <row r="73" spans="2:7" ht="19" x14ac:dyDescent="0.25">
      <c r="B73" s="5" t="str">
        <f>CONCATENATE("Step 5: Estimate the size of each of the sampled stories in ", EstimateType)</f>
        <v>Step 5: Estimate the size of each of the sampled stories in Story Points</v>
      </c>
    </row>
    <row r="75" spans="2:7" x14ac:dyDescent="0.2">
      <c r="B75" s="9"/>
      <c r="C75" s="1" t="s">
        <v>6</v>
      </c>
      <c r="D75" s="1" t="s">
        <v>21</v>
      </c>
      <c r="E75" s="1" t="str">
        <f>EstimateType</f>
        <v>Story Points</v>
      </c>
      <c r="G75" s="7" t="s">
        <v>30</v>
      </c>
    </row>
    <row r="76" spans="2:7" x14ac:dyDescent="0.2">
      <c r="B76">
        <v>1</v>
      </c>
      <c r="C76" s="8">
        <f>INDEX(EpicSamples,B76)</f>
        <v>32</v>
      </c>
      <c r="D76" s="8">
        <f>INDEX(StorySamples,B76)</f>
        <v>9</v>
      </c>
      <c r="E76" s="6">
        <v>1</v>
      </c>
    </row>
    <row r="77" spans="2:7" x14ac:dyDescent="0.2">
      <c r="B77">
        <v>2</v>
      </c>
      <c r="C77" s="8">
        <f>INDEX(EpicSamples,B77)</f>
        <v>17</v>
      </c>
      <c r="D77" s="8">
        <f>INDEX(StorySamples,B77)</f>
        <v>18</v>
      </c>
      <c r="E77" s="6">
        <v>1</v>
      </c>
    </row>
    <row r="78" spans="2:7" x14ac:dyDescent="0.2">
      <c r="B78">
        <v>3</v>
      </c>
      <c r="C78" s="8">
        <f>INDEX(EpicSamples,B78)</f>
        <v>16</v>
      </c>
      <c r="D78" s="8">
        <f>INDEX(StorySamples,B78)</f>
        <v>24</v>
      </c>
      <c r="E78" s="6">
        <v>3</v>
      </c>
    </row>
    <row r="79" spans="2:7" x14ac:dyDescent="0.2">
      <c r="B79">
        <v>4</v>
      </c>
      <c r="C79" s="8">
        <f>INDEX(EpicSamples,B79)</f>
        <v>32</v>
      </c>
      <c r="D79" s="8">
        <f>INDEX(StorySamples,B79)</f>
        <v>5</v>
      </c>
      <c r="E79" s="6">
        <v>3</v>
      </c>
    </row>
    <row r="80" spans="2:7" x14ac:dyDescent="0.2">
      <c r="B80">
        <v>5</v>
      </c>
      <c r="C80" s="8">
        <f>INDEX(EpicSamples,B80)</f>
        <v>87</v>
      </c>
      <c r="D80" s="8">
        <f>INDEX(StorySamples,B80)</f>
        <v>34</v>
      </c>
      <c r="E80" s="6">
        <v>5</v>
      </c>
    </row>
    <row r="81" spans="2:12" x14ac:dyDescent="0.2">
      <c r="B81">
        <v>6</v>
      </c>
      <c r="C81" s="8">
        <f>INDEX(EpicSamples,B81)</f>
        <v>19</v>
      </c>
      <c r="D81" s="8">
        <f>INDEX(StorySamples,B81)</f>
        <v>25</v>
      </c>
      <c r="E81" s="6">
        <v>5</v>
      </c>
    </row>
    <row r="82" spans="2:12" x14ac:dyDescent="0.2">
      <c r="B82">
        <v>7</v>
      </c>
      <c r="C82" s="8">
        <f>INDEX(EpicSamples,B82)</f>
        <v>79</v>
      </c>
      <c r="D82" s="8">
        <f>INDEX(StorySamples,B82)</f>
        <v>3</v>
      </c>
      <c r="E82" s="6">
        <v>8</v>
      </c>
    </row>
    <row r="83" spans="2:12" x14ac:dyDescent="0.2">
      <c r="B83">
        <v>8</v>
      </c>
      <c r="C83" s="8">
        <f>INDEX(EpicSamples,B83)</f>
        <v>40</v>
      </c>
      <c r="D83" s="8">
        <f>INDEX(StorySamples,B83)</f>
        <v>14</v>
      </c>
      <c r="E83" s="6">
        <v>8</v>
      </c>
    </row>
    <row r="84" spans="2:12" x14ac:dyDescent="0.2">
      <c r="B84">
        <v>9</v>
      </c>
      <c r="C84" s="8">
        <f>INDEX(EpicSamples,B84)</f>
        <v>10</v>
      </c>
      <c r="D84" s="8">
        <f>INDEX(StorySamples,B84)</f>
        <v>6</v>
      </c>
      <c r="E84" s="6">
        <v>13</v>
      </c>
    </row>
    <row r="85" spans="2:12" x14ac:dyDescent="0.2">
      <c r="B85">
        <v>10</v>
      </c>
      <c r="C85" s="8">
        <f>INDEX(EpicSamples,B85)</f>
        <v>53</v>
      </c>
      <c r="D85" s="8">
        <f>INDEX(StorySamples,B85)</f>
        <v>7</v>
      </c>
      <c r="E85" s="6">
        <v>13</v>
      </c>
    </row>
    <row r="86" spans="2:12" x14ac:dyDescent="0.2">
      <c r="B86">
        <v>11</v>
      </c>
      <c r="C86" s="8">
        <f>INDEX(EpicSamples,B86)</f>
        <v>34</v>
      </c>
      <c r="D86" s="8">
        <f>INDEX(StorySamples,B86)</f>
        <v>25</v>
      </c>
      <c r="E86" s="6">
        <v>8</v>
      </c>
    </row>
    <row r="89" spans="2:12" ht="19" x14ac:dyDescent="0.25">
      <c r="B89" s="5" t="str">
        <f>CONCATENATE("OUTPUT: Estimate the total number of ", EstimateType, " in the project")</f>
        <v>OUTPUT: Estimate the total number of Story Points in the project</v>
      </c>
    </row>
    <row r="91" spans="2:12" x14ac:dyDescent="0.2">
      <c r="B91" s="9"/>
      <c r="C91" s="1" t="s">
        <v>6</v>
      </c>
      <c r="D91" s="1" t="s">
        <v>23</v>
      </c>
      <c r="E91" s="1" t="s">
        <v>21</v>
      </c>
      <c r="F91" s="1" t="str">
        <f>EstimateType</f>
        <v>Story Points</v>
      </c>
      <c r="G91" s="1" t="s">
        <v>24</v>
      </c>
      <c r="I91" s="1" t="s">
        <v>25</v>
      </c>
      <c r="K91" s="11">
        <f>(1/COUNT(EpicSamples))*SUM(ProjectEstimates)</f>
        <v>15636.363636363636</v>
      </c>
      <c r="L91" t="str">
        <f>EstimateType</f>
        <v>Story Points</v>
      </c>
    </row>
    <row r="92" spans="2:12" x14ac:dyDescent="0.2">
      <c r="B92">
        <v>1</v>
      </c>
      <c r="C92" s="8">
        <f>INDEX(EpicSamples,B92)</f>
        <v>32</v>
      </c>
      <c r="D92" s="8">
        <f>INDEX(EpicStories,B92)</f>
        <v>10</v>
      </c>
      <c r="E92" s="8">
        <f>INDEX(StorySamples,B92)</f>
        <v>9</v>
      </c>
      <c r="F92" s="10">
        <f>INDEX(EstimateSamples,B92)</f>
        <v>1</v>
      </c>
      <c r="G92" s="11">
        <f>F92/((1/NumEpics)*(1/D92))</f>
        <v>1000</v>
      </c>
    </row>
    <row r="93" spans="2:12" x14ac:dyDescent="0.2">
      <c r="B93">
        <v>2</v>
      </c>
      <c r="C93" s="8">
        <f>INDEX(EpicSamples,B93)</f>
        <v>17</v>
      </c>
      <c r="D93" s="8">
        <f>INDEX(EpicStories,B93)</f>
        <v>20</v>
      </c>
      <c r="E93" s="8">
        <f>INDEX(StorySamples,B93)</f>
        <v>18</v>
      </c>
      <c r="F93" s="10">
        <f>INDEX(EstimateSamples,B93)</f>
        <v>1</v>
      </c>
      <c r="G93" s="11">
        <f>F93/((1/NumEpics)*(1/D93))</f>
        <v>2000</v>
      </c>
    </row>
    <row r="94" spans="2:12" x14ac:dyDescent="0.2">
      <c r="B94">
        <v>3</v>
      </c>
      <c r="C94" s="8">
        <f>INDEX(EpicSamples,B94)</f>
        <v>16</v>
      </c>
      <c r="D94" s="8">
        <f>INDEX(EpicStories,B94)</f>
        <v>30</v>
      </c>
      <c r="E94" s="8">
        <f>INDEX(StorySamples,B94)</f>
        <v>24</v>
      </c>
      <c r="F94" s="10">
        <f>INDEX(EstimateSamples,B94)</f>
        <v>3</v>
      </c>
      <c r="G94" s="11">
        <f>F94/((1/NumEpics)*(1/D94))</f>
        <v>9000</v>
      </c>
    </row>
    <row r="95" spans="2:12" x14ac:dyDescent="0.2">
      <c r="B95">
        <v>4</v>
      </c>
      <c r="C95" s="8">
        <f>INDEX(EpicSamples,B95)</f>
        <v>32</v>
      </c>
      <c r="D95" s="8">
        <f>INDEX(EpicStories,B95)</f>
        <v>40</v>
      </c>
      <c r="E95" s="8">
        <f>INDEX(StorySamples,B95)</f>
        <v>5</v>
      </c>
      <c r="F95" s="10">
        <f>INDEX(EstimateSamples,B95)</f>
        <v>3</v>
      </c>
      <c r="G95" s="11">
        <f>F95/((1/NumEpics)*(1/D95))</f>
        <v>12000</v>
      </c>
    </row>
    <row r="96" spans="2:12" x14ac:dyDescent="0.2">
      <c r="B96">
        <v>5</v>
      </c>
      <c r="C96" s="8">
        <f>INDEX(EpicSamples,B96)</f>
        <v>87</v>
      </c>
      <c r="D96" s="8">
        <f>INDEX(EpicStories,B96)</f>
        <v>50</v>
      </c>
      <c r="E96" s="8">
        <f>INDEX(StorySamples,B96)</f>
        <v>34</v>
      </c>
      <c r="F96" s="10">
        <f>INDEX(EstimateSamples,B96)</f>
        <v>5</v>
      </c>
      <c r="G96" s="11">
        <f>F96/((1/NumEpics)*(1/D96))</f>
        <v>25000</v>
      </c>
    </row>
    <row r="97" spans="2:7" x14ac:dyDescent="0.2">
      <c r="B97">
        <v>6</v>
      </c>
      <c r="C97" s="8">
        <f>INDEX(EpicSamples,B97)</f>
        <v>19</v>
      </c>
      <c r="D97" s="8">
        <f>INDEX(EpicStories,B97)</f>
        <v>40</v>
      </c>
      <c r="E97" s="8">
        <f>INDEX(StorySamples,B97)</f>
        <v>25</v>
      </c>
      <c r="F97" s="10">
        <f>INDEX(EstimateSamples,B97)</f>
        <v>5</v>
      </c>
      <c r="G97" s="11">
        <f>F97/((1/NumEpics)*(1/D97))</f>
        <v>20000</v>
      </c>
    </row>
    <row r="98" spans="2:7" x14ac:dyDescent="0.2">
      <c r="B98">
        <v>7</v>
      </c>
      <c r="C98" s="8">
        <f>INDEX(EpicSamples,B98)</f>
        <v>79</v>
      </c>
      <c r="D98" s="8">
        <f>INDEX(EpicStories,B98)</f>
        <v>30</v>
      </c>
      <c r="E98" s="8">
        <f>INDEX(StorySamples,B98)</f>
        <v>3</v>
      </c>
      <c r="F98" s="10">
        <f>INDEX(EstimateSamples,B98)</f>
        <v>8</v>
      </c>
      <c r="G98" s="11">
        <f>F98/((1/NumEpics)*(1/D98))</f>
        <v>24000</v>
      </c>
    </row>
    <row r="99" spans="2:7" x14ac:dyDescent="0.2">
      <c r="B99">
        <v>8</v>
      </c>
      <c r="C99" s="8">
        <f>INDEX(EpicSamples,B99)</f>
        <v>40</v>
      </c>
      <c r="D99" s="8">
        <f>INDEX(EpicStories,B99)</f>
        <v>20</v>
      </c>
      <c r="E99" s="8">
        <f>INDEX(StorySamples,B99)</f>
        <v>14</v>
      </c>
      <c r="F99" s="10">
        <f>INDEX(EstimateSamples,B99)</f>
        <v>8</v>
      </c>
      <c r="G99" s="11">
        <f>F99/((1/NumEpics)*(1/D99))</f>
        <v>16000</v>
      </c>
    </row>
    <row r="100" spans="2:7" x14ac:dyDescent="0.2">
      <c r="B100">
        <v>9</v>
      </c>
      <c r="C100" s="8">
        <f>INDEX(EpicSamples,B100)</f>
        <v>10</v>
      </c>
      <c r="D100" s="8">
        <f>INDEX(EpicStories,B100)</f>
        <v>10</v>
      </c>
      <c r="E100" s="8">
        <f>INDEX(StorySamples,B100)</f>
        <v>6</v>
      </c>
      <c r="F100" s="10">
        <f>INDEX(EstimateSamples,B100)</f>
        <v>13</v>
      </c>
      <c r="G100" s="11">
        <f>F100/((1/NumEpics)*(1/D100))</f>
        <v>13000</v>
      </c>
    </row>
    <row r="101" spans="2:7" x14ac:dyDescent="0.2">
      <c r="B101">
        <v>10</v>
      </c>
      <c r="C101" s="8">
        <f>INDEX(EpicSamples,B101)</f>
        <v>53</v>
      </c>
      <c r="D101" s="8">
        <f>INDEX(EpicStories,B101)</f>
        <v>20</v>
      </c>
      <c r="E101" s="8">
        <f>INDEX(StorySamples,B101)</f>
        <v>7</v>
      </c>
      <c r="F101" s="10">
        <f>INDEX(EstimateSamples,B101)</f>
        <v>13</v>
      </c>
      <c r="G101" s="11">
        <f>F101/((1/NumEpics)*(1/D101))</f>
        <v>26000</v>
      </c>
    </row>
    <row r="102" spans="2:7" x14ac:dyDescent="0.2">
      <c r="B102">
        <v>11</v>
      </c>
      <c r="C102" s="8">
        <f>INDEX(EpicSamples,B102)</f>
        <v>34</v>
      </c>
      <c r="D102" s="8">
        <f>INDEX(EpicStories,B102)</f>
        <v>30</v>
      </c>
      <c r="E102" s="8">
        <f>INDEX(StorySamples,B102)</f>
        <v>25</v>
      </c>
      <c r="F102" s="10">
        <f>INDEX(EstimateSamples,B102)</f>
        <v>8</v>
      </c>
      <c r="G102" s="11">
        <f>F102/((1/NumEpics)*(1/D102))</f>
        <v>24000</v>
      </c>
    </row>
  </sheetData>
  <mergeCells count="1">
    <mergeCell ref="B1:E1"/>
  </mergeCells>
  <dataValidations count="2">
    <dataValidation type="whole" allowBlank="1" showInputMessage="1" showErrorMessage="1" errorTitle="250 Maximum Weeks" error="Although YOU could expand it, this spreadsheet currently limits number of weeks to 250 or below." sqref="D5">
      <formula1>0</formula1>
      <formula2>250</formula2>
    </dataValidation>
    <dataValidation type="list" allowBlank="1" showInputMessage="1" showErrorMessage="1" errorTitle="250 Maximum Weeks" error="Although YOU could expand it, this spreadsheet currently limits number of weeks to 250 or below." sqref="D6">
      <formula1>EstimateTypes</formula1>
    </dataValidation>
  </dataValidations>
  <pageMargins left="0.7" right="0.7" top="0.75" bottom="0.75" header="0.3" footer="0.3"/>
  <pageSetup paperSize="8"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License</vt:lpstr>
      <vt:lpstr>RBS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Microsoft Office User</cp:lastModifiedBy>
  <dcterms:created xsi:type="dcterms:W3CDTF">2014-06-03T14:27:51Z</dcterms:created>
  <dcterms:modified xsi:type="dcterms:W3CDTF">2015-08-31T21:13:17Z</dcterms:modified>
</cp:coreProperties>
</file>