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5f935aac0ae3d77b/Documents/Trinetra/Quattro/"/>
    </mc:Choice>
  </mc:AlternateContent>
  <xr:revisionPtr revIDLastSave="0" documentId="8_{DB0FD42B-97CD-0D40-98DC-5FCDF7FC3B5D}" xr6:coauthVersionLast="45" xr6:coauthVersionMax="45" xr10:uidLastSave="{00000000-0000-0000-0000-000000000000}"/>
  <bookViews>
    <workbookView xWindow="0" yWindow="460" windowWidth="28800" windowHeight="16020"/>
  </bookViews>
  <sheets>
    <sheet name="Campaign A B Tests" sheetId="2" r:id="rId1"/>
  </sheets>
  <definedNames>
    <definedName name="control_conversions">#REF!</definedName>
    <definedName name="control_p">#REF!</definedName>
    <definedName name="control_se">#REF!</definedName>
    <definedName name="control_visitors">#REF!</definedName>
    <definedName name="p_value">#REF!</definedName>
    <definedName name="se_control">#REF!</definedName>
    <definedName name="se_variation">#REF!</definedName>
    <definedName name="variation_conversions">#REF!</definedName>
    <definedName name="variation_p">#REF!</definedName>
    <definedName name="variation_se">#REF!</definedName>
    <definedName name="variation_visitors">#REF!</definedName>
    <definedName name="z_sco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I3" i="2" l="1"/>
  <c r="U3" i="2" s="1"/>
  <c r="T3" i="2"/>
  <c r="H3" i="2"/>
  <c r="R3" i="2" s="1"/>
  <c r="Q3" i="2" l="1"/>
  <c r="P3" i="2"/>
  <c r="M3" i="2"/>
  <c r="L3" i="2"/>
  <c r="N3" i="2"/>
  <c r="O3" i="2"/>
  <c r="Y3" i="2"/>
  <c r="Z3" i="2" s="1"/>
  <c r="S3" i="2"/>
  <c r="K3" i="2"/>
  <c r="J3" i="2"/>
  <c r="X3" i="2" l="1"/>
  <c r="W3" i="2"/>
  <c r="V3" i="2"/>
</calcChain>
</file>

<file path=xl/sharedStrings.xml><?xml version="1.0" encoding="utf-8"?>
<sst xmlns="http://schemas.openxmlformats.org/spreadsheetml/2006/main" count="33" uniqueCount="25">
  <si>
    <t>95% Conversion Rate Limits</t>
  </si>
  <si>
    <t>99% Conversion Rate Limits</t>
  </si>
  <si>
    <t>Significant At</t>
  </si>
  <si>
    <t>95% confidence:</t>
  </si>
  <si>
    <t>99% confidence:</t>
  </si>
  <si>
    <t>90% Conversion Rate Limits</t>
  </si>
  <si>
    <t>90% confidence:</t>
  </si>
  <si>
    <t>Campaign Name</t>
  </si>
  <si>
    <t>Control Size</t>
  </si>
  <si>
    <t>Test Size</t>
  </si>
  <si>
    <t>Control Conversion</t>
  </si>
  <si>
    <t>Control Leads/ Apps</t>
  </si>
  <si>
    <t>Test Lead/ Apps</t>
  </si>
  <si>
    <t>Test Conversion</t>
  </si>
  <si>
    <t>Control Std Error</t>
  </si>
  <si>
    <t>Test Std Error</t>
  </si>
  <si>
    <t>Control From</t>
  </si>
  <si>
    <t>Control To</t>
  </si>
  <si>
    <t>Test From</t>
  </si>
  <si>
    <t>Test To</t>
  </si>
  <si>
    <t>Zscore</t>
  </si>
  <si>
    <t>Pvalue</t>
  </si>
  <si>
    <t>USER INPUT</t>
  </si>
  <si>
    <t>CALCULATED</t>
  </si>
  <si>
    <t>PI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</si>
</sst>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/>
    <xf numFmtId="18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10" fontId="0" fillId="3" borderId="0" xfId="1" applyNumberFormat="1" applyFont="1" applyFill="1"/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90" zoomScaleNormal="90" workbookViewId="0">
      <selection sqref="A1:E1"/>
    </sheetView>
  </sheetViews>
  <sheetFormatPr baseColWidth="10" defaultColWidth="8.83203125" defaultRowHeight="15" x14ac:dyDescent="0.2"/>
  <cols>
    <col min="1" max="1" width="13.33203125" style="7" bestFit="1" customWidth="1"/>
    <col min="2" max="2" width="10.1640625" style="7" bestFit="1" customWidth="1"/>
    <col min="3" max="3" width="7.33203125" style="7" bestFit="1" customWidth="1"/>
    <col min="4" max="4" width="16.33203125" style="7" bestFit="1" customWidth="1"/>
    <col min="5" max="5" width="12.6640625" style="7" bestFit="1" customWidth="1"/>
    <col min="6" max="6" width="15.83203125" style="10" bestFit="1" customWidth="1"/>
    <col min="7" max="7" width="13" style="10" bestFit="1" customWidth="1"/>
    <col min="8" max="8" width="14" style="10" bestFit="1" customWidth="1"/>
    <col min="9" max="9" width="11.1640625" style="10" bestFit="1" customWidth="1"/>
    <col min="10" max="10" width="11.33203125" bestFit="1" customWidth="1"/>
    <col min="11" max="11" width="9.1640625" bestFit="1" customWidth="1"/>
    <col min="12" max="12" width="8.5" bestFit="1" customWidth="1"/>
    <col min="13" max="13" width="8" customWidth="1"/>
    <col min="14" max="14" width="11.33203125" bestFit="1" customWidth="1"/>
    <col min="15" max="15" width="9.1640625" bestFit="1" customWidth="1"/>
    <col min="16" max="16" width="8.5" bestFit="1" customWidth="1"/>
    <col min="17" max="17" width="6.33203125" bestFit="1" customWidth="1"/>
    <col min="18" max="18" width="11.33203125" bestFit="1" customWidth="1"/>
    <col min="19" max="19" width="9.1640625" bestFit="1" customWidth="1"/>
    <col min="20" max="20" width="8.5" bestFit="1" customWidth="1"/>
    <col min="21" max="21" width="6.33203125" bestFit="1" customWidth="1"/>
    <col min="22" max="24" width="13.6640625" style="14" bestFit="1" customWidth="1"/>
    <col min="25" max="25" width="5.6640625" bestFit="1" customWidth="1"/>
  </cols>
  <sheetData>
    <row r="1" spans="1:26" x14ac:dyDescent="0.2">
      <c r="A1" s="5" t="s">
        <v>22</v>
      </c>
      <c r="B1" s="5"/>
      <c r="C1" s="5"/>
      <c r="D1" s="5"/>
      <c r="E1" s="5"/>
      <c r="F1" s="8" t="s">
        <v>23</v>
      </c>
      <c r="G1" s="8"/>
      <c r="H1" s="8"/>
      <c r="I1" s="8"/>
      <c r="J1" s="3" t="s">
        <v>5</v>
      </c>
      <c r="K1" s="3"/>
      <c r="L1" s="3"/>
      <c r="M1" s="3"/>
      <c r="N1" s="3" t="s">
        <v>0</v>
      </c>
      <c r="O1" s="3"/>
      <c r="P1" s="3"/>
      <c r="Q1" s="3"/>
      <c r="R1" s="3" t="s">
        <v>1</v>
      </c>
      <c r="S1" s="3"/>
      <c r="T1" s="3"/>
      <c r="U1" s="3"/>
      <c r="V1" s="12" t="s">
        <v>2</v>
      </c>
      <c r="W1" s="12"/>
      <c r="X1" s="12"/>
    </row>
    <row r="2" spans="1:26" x14ac:dyDescent="0.2">
      <c r="A2" s="6" t="s">
        <v>7</v>
      </c>
      <c r="B2" s="6" t="s">
        <v>8</v>
      </c>
      <c r="C2" s="6" t="s">
        <v>9</v>
      </c>
      <c r="D2" s="6" t="s">
        <v>11</v>
      </c>
      <c r="E2" s="6" t="s">
        <v>12</v>
      </c>
      <c r="F2" s="9" t="s">
        <v>10</v>
      </c>
      <c r="G2" s="9" t="s">
        <v>13</v>
      </c>
      <c r="H2" s="9" t="s">
        <v>14</v>
      </c>
      <c r="I2" s="9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16</v>
      </c>
      <c r="S2" s="4" t="s">
        <v>17</v>
      </c>
      <c r="T2" s="4" t="s">
        <v>18</v>
      </c>
      <c r="U2" s="4" t="s">
        <v>19</v>
      </c>
      <c r="V2" s="13" t="s">
        <v>6</v>
      </c>
      <c r="W2" s="13" t="s">
        <v>3</v>
      </c>
      <c r="X2" s="13" t="s">
        <v>4</v>
      </c>
      <c r="Y2" s="4" t="s">
        <v>20</v>
      </c>
      <c r="Z2" s="4" t="s">
        <v>21</v>
      </c>
    </row>
    <row r="3" spans="1:26" x14ac:dyDescent="0.2">
      <c r="A3" s="7" t="s">
        <v>24</v>
      </c>
      <c r="B3" s="7">
        <v>2000</v>
      </c>
      <c r="C3" s="7">
        <v>3000</v>
      </c>
      <c r="D3" s="7">
        <v>30</v>
      </c>
      <c r="E3" s="7">
        <v>60</v>
      </c>
      <c r="F3" s="11">
        <f>D3/B3</f>
        <v>1.4999999999999999E-2</v>
      </c>
      <c r="G3" s="11">
        <f>E3/C3</f>
        <v>0.02</v>
      </c>
      <c r="H3" s="11">
        <f>SQRT((F3*(1-F3)/B3))</f>
        <v>2.7179955849853765E-3</v>
      </c>
      <c r="I3" s="11">
        <f>SQRT((G3*(1-G3)/C3))</f>
        <v>2.556038601690775E-3</v>
      </c>
      <c r="J3" s="1">
        <f>IF($F3-1.65*$H3&lt;0,0,$F3-1.65*$H3)</f>
        <v>1.0515307284774129E-2</v>
      </c>
      <c r="K3" s="1">
        <f>IF($F3+1.65*$H3&lt;0,0,$F3+1.65*$H3)</f>
        <v>1.9484692715225869E-2</v>
      </c>
      <c r="L3" s="1">
        <f>IF($G3-1.65*$I3&lt;0,0,$G3-1.65*$I3)</f>
        <v>1.5782536307210222E-2</v>
      </c>
      <c r="M3" s="1">
        <f>IF($G3+1.65*$I3&lt;0,0,$G3+1.65*$I3)</f>
        <v>2.4217463692789779E-2</v>
      </c>
      <c r="N3" s="1">
        <f>IF($F3-1.96*$H3&lt;0,0,$F3-1.96*$H3)</f>
        <v>9.6727286534286604E-3</v>
      </c>
      <c r="O3" s="1">
        <f>IF($F3+1.96*$H3&lt;0,0,$F3+1.96*$H3)</f>
        <v>2.0327271346571339E-2</v>
      </c>
      <c r="P3" s="1">
        <f>IF($G3-1.96*$I3&lt;0,0,$G3-1.96*$I3)</f>
        <v>1.499016434068608E-2</v>
      </c>
      <c r="Q3" s="1">
        <f>IF($G3+1.96*$I3&lt;0,0,$G3+1.96*$I3)</f>
        <v>2.5009835659313921E-2</v>
      </c>
      <c r="R3" s="1">
        <f>IF($F3-2.57*$H3&lt;0,0,$F3-2.57*$H3)</f>
        <v>8.0147513465875821E-3</v>
      </c>
      <c r="S3" s="1">
        <f>IF($F3+2.57*$H3&lt;0,0,$F3+2.57*$H3)</f>
        <v>2.1985248653412417E-2</v>
      </c>
      <c r="T3" s="1">
        <f>IF($G3-2.57*$I3&lt;0,0,$G3-2.57*$I3)</f>
        <v>1.343098079365471E-2</v>
      </c>
      <c r="U3" s="1">
        <f>IF($G3+2.57*$I3&lt;0,0,$G3+2.57*$I3)</f>
        <v>2.6569019206345291E-2</v>
      </c>
      <c r="V3" s="14" t="str">
        <f>IF(OR($Z3&lt;0.1,$Z3&gt;0.9), "YES", "NO")</f>
        <v>YES</v>
      </c>
      <c r="W3" s="14" t="str">
        <f>IF(OR($Z3&lt;0.05,$Z3&gt;0.95), "YES", "NO")</f>
        <v>NO</v>
      </c>
      <c r="X3" s="14" t="str">
        <f>IF(OR($Z3&lt;0.01,$Z3&gt;0.99), "YES", "NO")</f>
        <v>NO</v>
      </c>
      <c r="Y3" s="2">
        <f>(F3-G3)/SQRT(POWER(H3,2)+POWER(I3,2))</f>
        <v>-1.3401005559843846</v>
      </c>
      <c r="Z3">
        <f>NORMDIST(Y3,0,1,TRUE)</f>
        <v>9.010632768209885E-2</v>
      </c>
    </row>
  </sheetData>
  <mergeCells count="6">
    <mergeCell ref="J1:M1"/>
    <mergeCell ref="N1:Q1"/>
    <mergeCell ref="R1:U1"/>
    <mergeCell ref="V1:X1"/>
    <mergeCell ref="A1:E1"/>
    <mergeCell ref="F1:I1"/>
  </mergeCells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A B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Anupam Tripathi</cp:lastModifiedBy>
  <dcterms:created xsi:type="dcterms:W3CDTF">2010-09-27T11:56:00Z</dcterms:created>
  <dcterms:modified xsi:type="dcterms:W3CDTF">2020-11-17T16:30:50Z</dcterms:modified>
</cp:coreProperties>
</file>