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프로젝트\2016\01.루트로닉_드라이브\5.0 테스트\통합테스트\"/>
    </mc:Choice>
  </mc:AlternateContent>
  <bookViews>
    <workbookView xWindow="0" yWindow="0" windowWidth="23040" windowHeight="9324" tabRatio="697" activeTab="8"/>
  </bookViews>
  <sheets>
    <sheet name="처리_완료" sheetId="17" r:id="rId1"/>
    <sheet name="품목관리" sheetId="4" r:id="rId2"/>
    <sheet name="문서관리" sheetId="6" r:id="rId3"/>
    <sheet name="도면관리" sheetId="7" r:id="rId4"/>
    <sheet name="설계변경" sheetId="10" r:id="rId5"/>
    <sheet name="개발업무관리" sheetId="11" r:id="rId6"/>
    <sheet name="RoHS관리" sheetId="16" r:id="rId7"/>
    <sheet name="금형관리" sheetId="13" r:id="rId8"/>
    <sheet name="공통관리" sheetId="9" r:id="rId9"/>
  </sheets>
  <definedNames>
    <definedName name="_xlnm._FilterDatabase" localSheetId="6" hidden="1">RoHS관리!$A$3:$T$29</definedName>
    <definedName name="_xlnm._FilterDatabase" localSheetId="5" hidden="1">개발업무관리!$A$3:$L$20</definedName>
    <definedName name="_xlnm._FilterDatabase" localSheetId="8" hidden="1">공통관리!$A$3:$M$37</definedName>
    <definedName name="_xlnm._FilterDatabase" localSheetId="7" hidden="1">금형관리!$A$3:$L$12</definedName>
    <definedName name="_xlnm._FilterDatabase" localSheetId="3" hidden="1">도면관리!$A$3:$L$13</definedName>
    <definedName name="_xlnm._FilterDatabase" localSheetId="2" hidden="1">문서관리!$A$3:$L$36</definedName>
    <definedName name="_xlnm._FilterDatabase" localSheetId="4" hidden="1">설계변경!$A$3:$M$26</definedName>
    <definedName name="_xlnm._FilterDatabase" localSheetId="1" hidden="1">품목관리!$A$3:$L$34</definedName>
    <definedName name="_xlnm.Print_Titles" localSheetId="6">RoHS관리!$1:$3</definedName>
    <definedName name="_xlnm.Print_Titles" localSheetId="5">개발업무관리!$1:$3</definedName>
    <definedName name="_xlnm.Print_Titles" localSheetId="8">공통관리!$1:$3</definedName>
    <definedName name="_xlnm.Print_Titles" localSheetId="7">금형관리!$1:$3</definedName>
    <definedName name="_xlnm.Print_Titles" localSheetId="3">도면관리!$1:$3</definedName>
    <definedName name="_xlnm.Print_Titles" localSheetId="2">문서관리!$1:$3</definedName>
    <definedName name="_xlnm.Print_Titles" localSheetId="4">설계변경!$1:$3</definedName>
    <definedName name="_xlnm.Print_Titles" localSheetId="1">품목관리!$1:$3</definedName>
    <definedName name="Z_3654B330_7EE7_4DFE_9675_B6902F94D1EE_.wvu.PrintTitles" localSheetId="6" hidden="1">RoHS관리!$1:$3</definedName>
    <definedName name="Z_3654B330_7EE7_4DFE_9675_B6902F94D1EE_.wvu.PrintTitles" localSheetId="5" hidden="1">개발업무관리!$1:$3</definedName>
    <definedName name="Z_3654B330_7EE7_4DFE_9675_B6902F94D1EE_.wvu.PrintTitles" localSheetId="8" hidden="1">공통관리!$1:$3</definedName>
    <definedName name="Z_3654B330_7EE7_4DFE_9675_B6902F94D1EE_.wvu.PrintTitles" localSheetId="7" hidden="1">금형관리!$1:$3</definedName>
    <definedName name="Z_3654B330_7EE7_4DFE_9675_B6902F94D1EE_.wvu.PrintTitles" localSheetId="3" hidden="1">도면관리!$1:$3</definedName>
    <definedName name="Z_3654B330_7EE7_4DFE_9675_B6902F94D1EE_.wvu.PrintTitles" localSheetId="2" hidden="1">문서관리!$1:$3</definedName>
    <definedName name="Z_3654B330_7EE7_4DFE_9675_B6902F94D1EE_.wvu.PrintTitles" localSheetId="4" hidden="1">설계변경!$1:$3</definedName>
    <definedName name="Z_3654B330_7EE7_4DFE_9675_B6902F94D1EE_.wvu.PrintTitles" localSheetId="1" hidden="1">품목관리!$1:$3</definedName>
    <definedName name="Z_54AEC561_DBCD_41F1_A923_449E20F9CD2C_.wvu.PrintTitles" localSheetId="6" hidden="1">RoHS관리!$1:$3</definedName>
    <definedName name="Z_54AEC561_DBCD_41F1_A923_449E20F9CD2C_.wvu.PrintTitles" localSheetId="5" hidden="1">개발업무관리!$1:$3</definedName>
    <definedName name="Z_54AEC561_DBCD_41F1_A923_449E20F9CD2C_.wvu.PrintTitles" localSheetId="8" hidden="1">공통관리!$1:$3</definedName>
    <definedName name="Z_54AEC561_DBCD_41F1_A923_449E20F9CD2C_.wvu.PrintTitles" localSheetId="7" hidden="1">금형관리!$1:$3</definedName>
    <definedName name="Z_54AEC561_DBCD_41F1_A923_449E20F9CD2C_.wvu.PrintTitles" localSheetId="3" hidden="1">도면관리!$1:$3</definedName>
    <definedName name="Z_54AEC561_DBCD_41F1_A923_449E20F9CD2C_.wvu.PrintTitles" localSheetId="2" hidden="1">문서관리!$1:$3</definedName>
    <definedName name="Z_54AEC561_DBCD_41F1_A923_449E20F9CD2C_.wvu.PrintTitles" localSheetId="4" hidden="1">설계변경!$1:$3</definedName>
    <definedName name="Z_54AEC561_DBCD_41F1_A923_449E20F9CD2C_.wvu.PrintTitles" localSheetId="1" hidden="1">품목관리!$1:$3</definedName>
    <definedName name="Z_8093A63D_32A4_470F_88A9_07799F7925FB_.wvu.FilterData" localSheetId="6" hidden="1">RoHS관리!$A$3:$T$13</definedName>
    <definedName name="Z_8093A63D_32A4_470F_88A9_07799F7925FB_.wvu.FilterData" localSheetId="5" hidden="1">개발업무관리!$A$3:$L$12</definedName>
    <definedName name="Z_8093A63D_32A4_470F_88A9_07799F7925FB_.wvu.FilterData" localSheetId="8" hidden="1">공통관리!$A$3:$L$10</definedName>
    <definedName name="Z_8093A63D_32A4_470F_88A9_07799F7925FB_.wvu.FilterData" localSheetId="7" hidden="1">금형관리!$A$3:$L$12</definedName>
    <definedName name="Z_8093A63D_32A4_470F_88A9_07799F7925FB_.wvu.FilterData" localSheetId="3" hidden="1">도면관리!$A$3:$L$12</definedName>
    <definedName name="Z_8093A63D_32A4_470F_88A9_07799F7925FB_.wvu.FilterData" localSheetId="2" hidden="1">문서관리!$A$3:$L$12</definedName>
    <definedName name="Z_8093A63D_32A4_470F_88A9_07799F7925FB_.wvu.FilterData" localSheetId="4" hidden="1">설계변경!$A$3:$L$12</definedName>
    <definedName name="Z_8093A63D_32A4_470F_88A9_07799F7925FB_.wvu.FilterData" localSheetId="1" hidden="1">품목관리!$A$3:$L$12</definedName>
    <definedName name="Z_8093A63D_32A4_470F_88A9_07799F7925FB_.wvu.PrintTitles" localSheetId="6" hidden="1">RoHS관리!$1:$3</definedName>
    <definedName name="Z_8093A63D_32A4_470F_88A9_07799F7925FB_.wvu.PrintTitles" localSheetId="5" hidden="1">개발업무관리!$1:$3</definedName>
    <definedName name="Z_8093A63D_32A4_470F_88A9_07799F7925FB_.wvu.PrintTitles" localSheetId="8" hidden="1">공통관리!$1:$3</definedName>
    <definedName name="Z_8093A63D_32A4_470F_88A9_07799F7925FB_.wvu.PrintTitles" localSheetId="7" hidden="1">금형관리!$1:$3</definedName>
    <definedName name="Z_8093A63D_32A4_470F_88A9_07799F7925FB_.wvu.PrintTitles" localSheetId="3" hidden="1">도면관리!$1:$3</definedName>
    <definedName name="Z_8093A63D_32A4_470F_88A9_07799F7925FB_.wvu.PrintTitles" localSheetId="2" hidden="1">문서관리!$1:$3</definedName>
    <definedName name="Z_8093A63D_32A4_470F_88A9_07799F7925FB_.wvu.PrintTitles" localSheetId="4" hidden="1">설계변경!$1:$3</definedName>
    <definedName name="Z_8093A63D_32A4_470F_88A9_07799F7925FB_.wvu.PrintTitles" localSheetId="1" hidden="1">품목관리!$1:$3</definedName>
    <definedName name="Z_91431716_510C_48D2_BC56_EAF6E57BAA0A_.wvu.PrintTitles" localSheetId="6" hidden="1">RoHS관리!$1:$3</definedName>
    <definedName name="Z_91431716_510C_48D2_BC56_EAF6E57BAA0A_.wvu.PrintTitles" localSheetId="5" hidden="1">개발업무관리!$1:$3</definedName>
    <definedName name="Z_91431716_510C_48D2_BC56_EAF6E57BAA0A_.wvu.PrintTitles" localSheetId="8" hidden="1">공통관리!$1:$3</definedName>
    <definedName name="Z_91431716_510C_48D2_BC56_EAF6E57BAA0A_.wvu.PrintTitles" localSheetId="7" hidden="1">금형관리!$1:$3</definedName>
    <definedName name="Z_91431716_510C_48D2_BC56_EAF6E57BAA0A_.wvu.PrintTitles" localSheetId="3" hidden="1">도면관리!$1:$3</definedName>
    <definedName name="Z_91431716_510C_48D2_BC56_EAF6E57BAA0A_.wvu.PrintTitles" localSheetId="2" hidden="1">문서관리!$1:$3</definedName>
    <definedName name="Z_91431716_510C_48D2_BC56_EAF6E57BAA0A_.wvu.PrintTitles" localSheetId="4" hidden="1">설계변경!$1:$3</definedName>
    <definedName name="Z_91431716_510C_48D2_BC56_EAF6E57BAA0A_.wvu.PrintTitles" localSheetId="1" hidden="1">품목관리!$1:$3</definedName>
    <definedName name="Z_C7FD0308_82FC_497E_A2B7_BC61166D715E_.wvu.FilterData" localSheetId="6" hidden="1">RoHS관리!$A$3:$T$13</definedName>
    <definedName name="Z_C7FD0308_82FC_497E_A2B7_BC61166D715E_.wvu.FilterData" localSheetId="5" hidden="1">개발업무관리!$A$3:$L$12</definedName>
    <definedName name="Z_C7FD0308_82FC_497E_A2B7_BC61166D715E_.wvu.FilterData" localSheetId="8" hidden="1">공통관리!$A$3:$L$10</definedName>
    <definedName name="Z_C7FD0308_82FC_497E_A2B7_BC61166D715E_.wvu.FilterData" localSheetId="7" hidden="1">금형관리!$A$3:$L$12</definedName>
    <definedName name="Z_C7FD0308_82FC_497E_A2B7_BC61166D715E_.wvu.FilterData" localSheetId="3" hidden="1">도면관리!$A$3:$L$12</definedName>
    <definedName name="Z_C7FD0308_82FC_497E_A2B7_BC61166D715E_.wvu.FilterData" localSheetId="2" hidden="1">문서관리!$A$3:$L$12</definedName>
    <definedName name="Z_C7FD0308_82FC_497E_A2B7_BC61166D715E_.wvu.FilterData" localSheetId="4" hidden="1">설계변경!$A$3:$L$12</definedName>
    <definedName name="Z_C7FD0308_82FC_497E_A2B7_BC61166D715E_.wvu.FilterData" localSheetId="1" hidden="1">품목관리!$A$3:$L$12</definedName>
    <definedName name="Z_C7FD0308_82FC_497E_A2B7_BC61166D715E_.wvu.PrintTitles" localSheetId="6" hidden="1">RoHS관리!$1:$3</definedName>
    <definedName name="Z_C7FD0308_82FC_497E_A2B7_BC61166D715E_.wvu.PrintTitles" localSheetId="5" hidden="1">개발업무관리!$1:$3</definedName>
    <definedName name="Z_C7FD0308_82FC_497E_A2B7_BC61166D715E_.wvu.PrintTitles" localSheetId="8" hidden="1">공통관리!$1:$3</definedName>
    <definedName name="Z_C7FD0308_82FC_497E_A2B7_BC61166D715E_.wvu.PrintTitles" localSheetId="7" hidden="1">금형관리!$1:$3</definedName>
    <definedName name="Z_C7FD0308_82FC_497E_A2B7_BC61166D715E_.wvu.PrintTitles" localSheetId="3" hidden="1">도면관리!$1:$3</definedName>
    <definedName name="Z_C7FD0308_82FC_497E_A2B7_BC61166D715E_.wvu.PrintTitles" localSheetId="2" hidden="1">문서관리!$1:$3</definedName>
    <definedName name="Z_C7FD0308_82FC_497E_A2B7_BC61166D715E_.wvu.PrintTitles" localSheetId="4" hidden="1">설계변경!$1:$3</definedName>
    <definedName name="Z_C7FD0308_82FC_497E_A2B7_BC61166D715E_.wvu.PrintTitles" localSheetId="1" hidden="1">품목관리!$1:$3</definedName>
    <definedName name="Z_DE3B9DDC_279E_420E_AED1_6204758F0396_.wvu.PrintTitles" localSheetId="6" hidden="1">RoHS관리!$1:$3</definedName>
    <definedName name="Z_DE3B9DDC_279E_420E_AED1_6204758F0396_.wvu.PrintTitles" localSheetId="5" hidden="1">개발업무관리!$1:$3</definedName>
    <definedName name="Z_DE3B9DDC_279E_420E_AED1_6204758F0396_.wvu.PrintTitles" localSheetId="8" hidden="1">공통관리!$1:$3</definedName>
    <definedName name="Z_DE3B9DDC_279E_420E_AED1_6204758F0396_.wvu.PrintTitles" localSheetId="7" hidden="1">금형관리!$1:$3</definedName>
    <definedName name="Z_DE3B9DDC_279E_420E_AED1_6204758F0396_.wvu.PrintTitles" localSheetId="3" hidden="1">도면관리!$1:$3</definedName>
    <definedName name="Z_DE3B9DDC_279E_420E_AED1_6204758F0396_.wvu.PrintTitles" localSheetId="2" hidden="1">문서관리!$1:$3</definedName>
    <definedName name="Z_DE3B9DDC_279E_420E_AED1_6204758F0396_.wvu.PrintTitles" localSheetId="4" hidden="1">설계변경!$1:$3</definedName>
    <definedName name="Z_DE3B9DDC_279E_420E_AED1_6204758F0396_.wvu.PrintTitles" localSheetId="1" hidden="1">품목관리!$1:$3</definedName>
    <definedName name="Z_E13BE226_9730_4A77_A0CC_EE3A8501831E_.wvu.PrintTitles" localSheetId="6" hidden="1">RoHS관리!$1:$3</definedName>
    <definedName name="Z_E13BE226_9730_4A77_A0CC_EE3A8501831E_.wvu.PrintTitles" localSheetId="5" hidden="1">개발업무관리!$1:$3</definedName>
    <definedName name="Z_E13BE226_9730_4A77_A0CC_EE3A8501831E_.wvu.PrintTitles" localSheetId="8" hidden="1">공통관리!$1:$3</definedName>
    <definedName name="Z_E13BE226_9730_4A77_A0CC_EE3A8501831E_.wvu.PrintTitles" localSheetId="7" hidden="1">금형관리!$1:$3</definedName>
    <definedName name="Z_E13BE226_9730_4A77_A0CC_EE3A8501831E_.wvu.PrintTitles" localSheetId="3" hidden="1">도면관리!$1:$3</definedName>
    <definedName name="Z_E13BE226_9730_4A77_A0CC_EE3A8501831E_.wvu.PrintTitles" localSheetId="2" hidden="1">문서관리!$1:$3</definedName>
    <definedName name="Z_E13BE226_9730_4A77_A0CC_EE3A8501831E_.wvu.PrintTitles" localSheetId="4" hidden="1">설계변경!$1:$3</definedName>
    <definedName name="Z_E13BE226_9730_4A77_A0CC_EE3A8501831E_.wvu.PrintTitles" localSheetId="1" hidden="1">품목관리!$1:$3</definedName>
    <definedName name="Z_EDAD9EB4_80A5_4C03_84C4_BBF1149DA215_.wvu.PrintTitles" localSheetId="6" hidden="1">RoHS관리!$1:$3</definedName>
    <definedName name="Z_EDAD9EB4_80A5_4C03_84C4_BBF1149DA215_.wvu.PrintTitles" localSheetId="5" hidden="1">개발업무관리!$1:$3</definedName>
    <definedName name="Z_EDAD9EB4_80A5_4C03_84C4_BBF1149DA215_.wvu.PrintTitles" localSheetId="8" hidden="1">공통관리!$1:$3</definedName>
    <definedName name="Z_EDAD9EB4_80A5_4C03_84C4_BBF1149DA215_.wvu.PrintTitles" localSheetId="7" hidden="1">금형관리!$1:$3</definedName>
    <definedName name="Z_EDAD9EB4_80A5_4C03_84C4_BBF1149DA215_.wvu.PrintTitles" localSheetId="3" hidden="1">도면관리!$1:$3</definedName>
    <definedName name="Z_EDAD9EB4_80A5_4C03_84C4_BBF1149DA215_.wvu.PrintTitles" localSheetId="2" hidden="1">문서관리!$1:$3</definedName>
    <definedName name="Z_EDAD9EB4_80A5_4C03_84C4_BBF1149DA215_.wvu.PrintTitles" localSheetId="4" hidden="1">설계변경!$1:$3</definedName>
    <definedName name="Z_EDAD9EB4_80A5_4C03_84C4_BBF1149DA215_.wvu.PrintTitles" localSheetId="1" hidden="1">품목관리!$1:$3</definedName>
  </definedNames>
  <calcPr calcId="152511"/>
  <customWorkbookViews>
    <customWorkbookView name="tsuam - 사용자 보기" guid="{8093A63D-32A4-470F-88A9-07799F7925FB}" mergeInterval="0" personalView="1" maximized="1" xWindow="1911" yWindow="-9" windowWidth="1298" windowHeight="1042" activeSheetId="1" showComments="commIndAndComment"/>
    <customWorkbookView name="PETER KYUNG - 사용자 보기" guid="{E13BE226-9730-4A77-A0CC-EE3A8501831E}" mergeInterval="0" personalView="1" maximized="1" xWindow="-8" yWindow="-8" windowWidth="1382" windowHeight="744" activeSheetId="1"/>
    <customWorkbookView name="Registered User - 사용자 보기" guid="{91431716-510C-48D2-BC56-EAF6E57BAA0A}" mergeInterval="0" personalView="1" maximized="1" windowWidth="1596" windowHeight="666" activeSheetId="1"/>
    <customWorkbookView name="cklee - 사용자 보기" guid="{3654B330-7EE7-4DFE-9675-B6902F94D1EE}" mergeInterval="0" personalView="1" maximized="1" xWindow="1" yWindow="1" windowWidth="1822" windowHeight="870" activeSheetId="1"/>
    <customWorkbookView name="yun - 사용자 보기" guid="{DE3B9DDC-279E-420E-AED1-6204758F0396}" mergeInterval="0" personalView="1" maximized="1" xWindow="1" yWindow="1" windowWidth="1916" windowHeight="829" activeSheetId="1"/>
    <customWorkbookView name="Suk - 사용자 보기" guid="{54AEC561-DBCD-41F1-A923-449E20F9CD2C}" mergeInterval="0" personalView="1" maximized="1" windowWidth="1596" windowHeight="644" activeSheetId="1"/>
    <customWorkbookView name="tusm - 사용자 보기" guid="{EDAD9EB4-80A5-4C03-84C4-BBF1149DA215}" mergeInterval="0" personalView="1" maximized="1" windowWidth="1920" windowHeight="885" activeSheetId="1"/>
    <customWorkbookView name="user - 사용자 보기" guid="{C7FD0308-82FC-497E-A2B7-BC61166D715E}" mergeInterval="0" personalView="1" maximized="1" xWindow="1" yWindow="1" windowWidth="1280" windowHeight="825" activeSheetId="1"/>
  </customWorkbookViews>
</workbook>
</file>

<file path=xl/calcChain.xml><?xml version="1.0" encoding="utf-8"?>
<calcChain xmlns="http://schemas.openxmlformats.org/spreadsheetml/2006/main">
  <c r="E10" i="17" l="1"/>
  <c r="D10" i="17"/>
  <c r="F10" i="17"/>
  <c r="E9" i="17"/>
  <c r="D9" i="17"/>
  <c r="F9" i="17"/>
  <c r="E8" i="17"/>
  <c r="D8" i="17"/>
  <c r="F8" i="17"/>
  <c r="E7" i="17"/>
  <c r="D7" i="17"/>
  <c r="F7" i="17"/>
  <c r="E6" i="17"/>
  <c r="D6" i="17"/>
  <c r="F6" i="17"/>
  <c r="E5" i="17"/>
  <c r="D5" i="17"/>
  <c r="F5" i="17"/>
  <c r="E4" i="17"/>
  <c r="D4" i="17"/>
  <c r="F4" i="17"/>
  <c r="C10" i="17"/>
  <c r="C9" i="17"/>
  <c r="C8" i="17"/>
  <c r="C7" i="17"/>
  <c r="C6" i="17"/>
  <c r="C5" i="17"/>
  <c r="C4" i="17" l="1"/>
  <c r="C3" i="17"/>
  <c r="E3" i="17"/>
  <c r="D3" i="17"/>
  <c r="F3" i="17"/>
  <c r="C11" i="17" l="1"/>
  <c r="J1" i="16" l="1"/>
  <c r="M1" i="9"/>
  <c r="L1" i="9"/>
  <c r="K1" i="9"/>
  <c r="J1" i="9"/>
  <c r="J1" i="4" l="1"/>
  <c r="J1" i="13"/>
  <c r="M1" i="6"/>
  <c r="L1" i="6"/>
  <c r="K1" i="6"/>
  <c r="J1" i="6"/>
  <c r="J1" i="10" l="1"/>
  <c r="M1" i="13"/>
  <c r="L1" i="13"/>
  <c r="K1" i="13"/>
  <c r="L1" i="16"/>
  <c r="K1" i="16"/>
  <c r="M1" i="11"/>
  <c r="L1" i="11"/>
  <c r="K1" i="11"/>
  <c r="J1" i="11"/>
  <c r="M1" i="10"/>
  <c r="L1" i="10"/>
  <c r="K1" i="10"/>
  <c r="M1" i="7"/>
  <c r="L1" i="7"/>
  <c r="K1" i="7"/>
  <c r="J1" i="7"/>
  <c r="M1" i="4"/>
  <c r="L1" i="4"/>
  <c r="K1" i="4"/>
  <c r="G4" i="17"/>
  <c r="G5" i="17"/>
  <c r="G6" i="17"/>
  <c r="G7" i="17"/>
  <c r="G8" i="17"/>
  <c r="G9" i="17"/>
  <c r="G10" i="17"/>
  <c r="E11" i="17"/>
  <c r="F11" i="17" l="1"/>
  <c r="E12" i="17" s="1"/>
  <c r="D11" i="17"/>
  <c r="C12" i="17" s="1"/>
  <c r="G3" i="17"/>
  <c r="G11" i="17" s="1"/>
  <c r="G12" i="17" s="1"/>
  <c r="H12" i="17" l="1"/>
  <c r="J59" i="13"/>
  <c r="J58" i="13"/>
  <c r="J57" i="13"/>
  <c r="J56" i="13"/>
  <c r="J59" i="11"/>
  <c r="J58" i="11"/>
  <c r="J57" i="11"/>
  <c r="J56" i="11"/>
  <c r="J59" i="7"/>
  <c r="J58" i="7"/>
  <c r="J57" i="7"/>
  <c r="J56" i="7"/>
</calcChain>
</file>

<file path=xl/sharedStrings.xml><?xml version="1.0" encoding="utf-8"?>
<sst xmlns="http://schemas.openxmlformats.org/spreadsheetml/2006/main" count="748" uniqueCount="241">
  <si>
    <t>ID</t>
    <phoneticPr fontId="0" type="noConversion"/>
  </si>
  <si>
    <t>담당자</t>
    <phoneticPr fontId="0" type="noConversion"/>
  </si>
  <si>
    <t>구분</t>
    <phoneticPr fontId="0" type="noConversion"/>
  </si>
  <si>
    <t>진행상태</t>
    <phoneticPr fontId="0" type="noConversion"/>
  </si>
  <si>
    <t>조치내용</t>
    <phoneticPr fontId="0" type="noConversion"/>
  </si>
  <si>
    <t>등록일</t>
    <phoneticPr fontId="0" type="noConversion"/>
  </si>
  <si>
    <t>요청자</t>
    <phoneticPr fontId="0" type="noConversion"/>
  </si>
  <si>
    <t>처리일</t>
    <phoneticPr fontId="0" type="noConversion"/>
  </si>
  <si>
    <t>Total Needs :</t>
    <phoneticPr fontId="0" type="noConversion"/>
  </si>
  <si>
    <t>Total Closed Needs :</t>
    <phoneticPr fontId="0" type="noConversion"/>
  </si>
  <si>
    <t>Process</t>
    <phoneticPr fontId="0" type="noConversion"/>
  </si>
  <si>
    <t>중요도*</t>
    <phoneticPr fontId="0" type="noConversion"/>
  </si>
  <si>
    <t>Process 종류별</t>
    <phoneticPr fontId="0" type="noConversion"/>
  </si>
  <si>
    <t>내용</t>
    <phoneticPr fontId="0" type="noConversion"/>
  </si>
  <si>
    <t>사항</t>
    <phoneticPr fontId="0" type="noConversion"/>
  </si>
  <si>
    <t>중요도</t>
    <phoneticPr fontId="0" type="noConversion"/>
  </si>
  <si>
    <t>버그</t>
    <phoneticPr fontId="0" type="noConversion"/>
  </si>
  <si>
    <t>2. 문서관리</t>
    <phoneticPr fontId="0" type="noConversion"/>
  </si>
  <si>
    <t>3. 품목관리</t>
    <phoneticPr fontId="0" type="noConversion"/>
  </si>
  <si>
    <t>4. 설계변경</t>
    <phoneticPr fontId="0" type="noConversion"/>
  </si>
  <si>
    <t>1. 작업공간</t>
    <phoneticPr fontId="0" type="noConversion"/>
  </si>
  <si>
    <t xml:space="preserve">A.상
B.중
C.하
D.삭제
N.보류
</t>
    <phoneticPr fontId="0" type="noConversion"/>
  </si>
  <si>
    <t>모듈</t>
    <phoneticPr fontId="0" type="noConversion"/>
  </si>
  <si>
    <t>서브메뉴</t>
    <phoneticPr fontId="0" type="noConversion"/>
  </si>
  <si>
    <t>1.보류
2.진행
3.완료
4.삭제</t>
    <phoneticPr fontId="0" type="noConversion"/>
  </si>
  <si>
    <t>타입</t>
    <phoneticPr fontId="0" type="noConversion"/>
  </si>
  <si>
    <t>1.추가
2.버그
3.수정</t>
    <phoneticPr fontId="0" type="noConversion"/>
  </si>
  <si>
    <t>1.추가
2.버그
3.수정</t>
    <phoneticPr fontId="13" type="noConversion"/>
  </si>
  <si>
    <t>타입</t>
    <phoneticPr fontId="13" type="noConversion"/>
  </si>
  <si>
    <t>D</t>
  </si>
  <si>
    <t xml:space="preserve">A.상
B.중
C.하
D.삭제
E.교육
</t>
    <phoneticPr fontId="0" type="noConversion"/>
  </si>
  <si>
    <t>A.상
B.중
C.하
D.삭제
E.교육</t>
    <phoneticPr fontId="0" type="noConversion"/>
  </si>
  <si>
    <t>조치내용</t>
    <phoneticPr fontId="0" type="noConversion"/>
  </si>
  <si>
    <t>진행상태</t>
    <phoneticPr fontId="0" type="noConversion"/>
  </si>
  <si>
    <t>담당자</t>
    <phoneticPr fontId="0" type="noConversion"/>
  </si>
  <si>
    <t>처리일</t>
    <phoneticPr fontId="0" type="noConversion"/>
  </si>
  <si>
    <t>등록일</t>
    <phoneticPr fontId="0" type="noConversion"/>
  </si>
  <si>
    <t>요청자</t>
    <phoneticPr fontId="0" type="noConversion"/>
  </si>
  <si>
    <t>중요도*</t>
    <phoneticPr fontId="0" type="noConversion"/>
  </si>
  <si>
    <t>내용</t>
    <phoneticPr fontId="0" type="noConversion"/>
  </si>
  <si>
    <t>쟁점
여부</t>
    <phoneticPr fontId="0" type="noConversion"/>
  </si>
  <si>
    <t>위험
여부</t>
    <phoneticPr fontId="0" type="noConversion"/>
  </si>
  <si>
    <t>Process*</t>
    <phoneticPr fontId="0" type="noConversion"/>
  </si>
  <si>
    <t>ID</t>
    <phoneticPr fontId="0" type="noConversion"/>
  </si>
  <si>
    <t>사항</t>
    <phoneticPr fontId="0" type="noConversion"/>
  </si>
  <si>
    <t>공통</t>
  </si>
  <si>
    <t>완료</t>
  </si>
  <si>
    <t>진행</t>
  </si>
  <si>
    <t>품목</t>
  </si>
  <si>
    <t>문서</t>
  </si>
  <si>
    <t>도면</t>
  </si>
  <si>
    <t>설변</t>
  </si>
  <si>
    <t>개발업무</t>
  </si>
  <si>
    <t>RoHS</t>
  </si>
  <si>
    <t>금형</t>
  </si>
  <si>
    <t>총합</t>
  </si>
  <si>
    <t>삭제</t>
    <phoneticPr fontId="13" type="noConversion"/>
  </si>
  <si>
    <t>총합</t>
    <phoneticPr fontId="13" type="noConversion"/>
  </si>
  <si>
    <t>보류</t>
    <phoneticPr fontId="13" type="noConversion"/>
  </si>
  <si>
    <t>A.상
B.중
C.하
D.삭제
N.보류</t>
    <phoneticPr fontId="0" type="noConversion"/>
  </si>
  <si>
    <t>1.추가
2.버그
3.수정
4.문의</t>
    <phoneticPr fontId="0" type="noConversion"/>
  </si>
  <si>
    <t xml:space="preserve">A.상
B.중
C.하
D.삭제
E.교육
</t>
    <phoneticPr fontId="0" type="noConversion"/>
  </si>
  <si>
    <t>`</t>
    <phoneticPr fontId="13" type="noConversion"/>
  </si>
  <si>
    <t xml:space="preserve">1.추가
2.버그
3.수정
4.문의
</t>
    <phoneticPr fontId="13" type="noConversion"/>
  </si>
  <si>
    <t>Activity 등록할때 담당자의 Keyin 화면에 커서는 깜박이지만 타이핑은 안됨 (검색기능으로만 등록 가능함)</t>
    <phoneticPr fontId="13" type="noConversion"/>
  </si>
  <si>
    <t>김원중</t>
    <phoneticPr fontId="13" type="noConversion"/>
  </si>
  <si>
    <t>개발업무관리</t>
    <phoneticPr fontId="13" type="noConversion"/>
  </si>
  <si>
    <t>등록</t>
    <phoneticPr fontId="13" type="noConversion"/>
  </si>
  <si>
    <t>추가</t>
    <phoneticPr fontId="13" type="noConversion"/>
  </si>
  <si>
    <t>View</t>
    <phoneticPr fontId="13" type="noConversion"/>
  </si>
  <si>
    <t>Activity 등록</t>
    <phoneticPr fontId="13" type="noConversion"/>
  </si>
  <si>
    <t>수정</t>
    <phoneticPr fontId="13" type="noConversion"/>
  </si>
  <si>
    <t>나의 업무</t>
    <phoneticPr fontId="13" type="noConversion"/>
  </si>
  <si>
    <t>결재선 지정</t>
    <phoneticPr fontId="13" type="noConversion"/>
  </si>
  <si>
    <t>문서종류에 라벨(Label)추가 요청</t>
    <phoneticPr fontId="13" type="noConversion"/>
  </si>
  <si>
    <t>문서</t>
    <phoneticPr fontId="13" type="noConversion"/>
  </si>
  <si>
    <t>한광수</t>
    <phoneticPr fontId="13" type="noConversion"/>
  </si>
  <si>
    <t>이상훈</t>
    <phoneticPr fontId="13" type="noConversion"/>
  </si>
  <si>
    <t>품목 등록</t>
    <phoneticPr fontId="13" type="noConversion"/>
  </si>
  <si>
    <t>seq 검색 %--% --&gt; --% 검색으로 변경</t>
    <phoneticPr fontId="13" type="noConversion"/>
  </si>
  <si>
    <t>위임 상태에서 결재 회수</t>
    <phoneticPr fontId="13" type="noConversion"/>
  </si>
  <si>
    <t>엄태식</t>
    <phoneticPr fontId="13" type="noConversion"/>
  </si>
  <si>
    <t>버그</t>
    <phoneticPr fontId="13" type="noConversion"/>
  </si>
  <si>
    <t>결재회수</t>
    <phoneticPr fontId="13" type="noConversion"/>
  </si>
  <si>
    <t>A</t>
    <phoneticPr fontId="13" type="noConversion"/>
  </si>
  <si>
    <t>품목 분류 번호 순서대로</t>
    <phoneticPr fontId="13" type="noConversion"/>
  </si>
  <si>
    <t>B</t>
    <phoneticPr fontId="13" type="noConversion"/>
  </si>
  <si>
    <t>완료</t>
    <phoneticPr fontId="13" type="noConversion"/>
  </si>
  <si>
    <t>이승진</t>
    <phoneticPr fontId="13" type="noConversion"/>
  </si>
  <si>
    <t>완료</t>
    <phoneticPr fontId="13" type="noConversion"/>
  </si>
  <si>
    <t>엄태식</t>
    <phoneticPr fontId="13" type="noConversion"/>
  </si>
  <si>
    <t>"결재선지정"에서 수신자를 다중으로 선택되는 기능 추가 필요. (한사람씩 한땀한땀 지정됨)</t>
    <phoneticPr fontId="13" type="noConversion"/>
  </si>
  <si>
    <t>B</t>
    <phoneticPr fontId="13" type="noConversion"/>
  </si>
  <si>
    <t>C</t>
    <phoneticPr fontId="13" type="noConversion"/>
  </si>
  <si>
    <t>A</t>
    <phoneticPr fontId="0" type="noConversion"/>
  </si>
  <si>
    <t>메뉴 중 버전 ==&gt; Rev</t>
    <phoneticPr fontId="13" type="noConversion"/>
  </si>
  <si>
    <t>폴더 이름 중 (제어 및 파워)  "s_w문서" =&gt; "SW문서"</t>
    <phoneticPr fontId="13" type="noConversion"/>
  </si>
  <si>
    <t>버그</t>
    <phoneticPr fontId="13" type="noConversion"/>
  </si>
  <si>
    <t>폴더 Tree</t>
    <phoneticPr fontId="13" type="noConversion"/>
  </si>
  <si>
    <t>이을재</t>
    <phoneticPr fontId="13" type="noConversion"/>
  </si>
  <si>
    <t>제작방법 : Board Assy, PCB, 회로도, Software 에 해당하는…</t>
    <phoneticPr fontId="13" type="noConversion"/>
  </si>
  <si>
    <t>대분류 : Software 추가</t>
    <phoneticPr fontId="13" type="noConversion"/>
  </si>
  <si>
    <t>일괄등록 EXCEL 제작방법 선택이 일반등록의 제작방법 항목과 다름</t>
    <phoneticPr fontId="13" type="noConversion"/>
  </si>
  <si>
    <t>일괄등록 선택사항에 없는 항복 key in 시 에러남
예 "부품명3에 적합한 코드가 없습니다."</t>
    <phoneticPr fontId="13" type="noConversion"/>
  </si>
  <si>
    <t>문의</t>
    <phoneticPr fontId="13" type="noConversion"/>
  </si>
  <si>
    <t>일괄등록</t>
    <phoneticPr fontId="13" type="noConversion"/>
  </si>
  <si>
    <t>B</t>
    <phoneticPr fontId="13" type="noConversion"/>
  </si>
  <si>
    <t>ECO 작성 시 ECR 문서번호를 선택 완료되면 선택 완료 여부를 알수 없음</t>
    <phoneticPr fontId="13" type="noConversion"/>
  </si>
  <si>
    <t>ECO 관련, 화면창이 좁을때, 글씨겹침현상 버그 (우측 그림1 참조 - ECO상세보기 화면)</t>
    <phoneticPr fontId="13" type="noConversion"/>
  </si>
  <si>
    <t>설계변경</t>
    <phoneticPr fontId="13" type="noConversion"/>
  </si>
  <si>
    <t>ECO 등록</t>
    <phoneticPr fontId="13" type="noConversion"/>
  </si>
  <si>
    <t>ECO View</t>
    <phoneticPr fontId="13" type="noConversion"/>
  </si>
  <si>
    <t>김은겸</t>
    <phoneticPr fontId="13" type="noConversion"/>
  </si>
  <si>
    <t>검색</t>
    <phoneticPr fontId="13" type="noConversion"/>
  </si>
  <si>
    <t>완료함 - 일정기간(1~3개월)만 기록 남김</t>
    <phoneticPr fontId="13" type="noConversion"/>
  </si>
  <si>
    <t>완료함</t>
    <phoneticPr fontId="13" type="noConversion"/>
  </si>
  <si>
    <t>김원길</t>
    <phoneticPr fontId="13" type="noConversion"/>
  </si>
  <si>
    <r>
      <t xml:space="preserve">3. </t>
    </r>
    <r>
      <rPr>
        <sz val="10"/>
        <rFont val="돋움"/>
        <family val="3"/>
        <charset val="129"/>
      </rPr>
      <t>문서관리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문서검색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상세검색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갖다되면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상세검색</t>
    </r>
    <r>
      <rPr>
        <sz val="10"/>
        <rFont val="Arial"/>
        <family val="2"/>
      </rPr>
      <t xml:space="preserve"> --&gt; </t>
    </r>
    <r>
      <rPr>
        <sz val="10"/>
        <rFont val="돋움"/>
        <family val="3"/>
        <charset val="129"/>
      </rPr>
      <t>문서설명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>)</t>
    </r>
    <phoneticPr fontId="13" type="noConversion"/>
  </si>
  <si>
    <r>
      <t xml:space="preserve">4. </t>
    </r>
    <r>
      <rPr>
        <sz val="10"/>
        <rFont val="돋움"/>
        <family val="3"/>
        <charset val="129"/>
      </rPr>
      <t>문서상세보기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설명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문서설명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상세검색시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키워드로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활용</t>
    </r>
    <r>
      <rPr>
        <sz val="10"/>
        <rFont val="Arial"/>
        <family val="2"/>
      </rPr>
      <t>)</t>
    </r>
    <phoneticPr fontId="13" type="noConversion"/>
  </si>
  <si>
    <r>
      <t xml:space="preserve">4. </t>
    </r>
    <r>
      <rPr>
        <sz val="10"/>
        <rFont val="돋움"/>
        <family val="3"/>
        <charset val="129"/>
      </rPr>
      <t>문서검색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상세검색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내용</t>
    </r>
    <r>
      <rPr>
        <sz val="10"/>
        <rFont val="Arial"/>
        <family val="2"/>
      </rPr>
      <t xml:space="preserve"> ---&gt; </t>
    </r>
    <r>
      <rPr>
        <sz val="10"/>
        <rFont val="돋움"/>
        <family val="3"/>
        <charset val="129"/>
      </rPr>
      <t>문서설명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키워드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요망</t>
    </r>
    <r>
      <rPr>
        <sz val="10"/>
        <rFont val="Arial"/>
        <family val="2"/>
      </rPr>
      <t>)</t>
    </r>
    <phoneticPr fontId="13" type="noConversion"/>
  </si>
  <si>
    <r>
      <t xml:space="preserve">5. </t>
    </r>
    <r>
      <rPr>
        <sz val="10"/>
        <rFont val="돋움"/>
        <family val="3"/>
        <charset val="129"/>
      </rPr>
      <t>문서등록</t>
    </r>
    <r>
      <rPr>
        <sz val="10"/>
        <rFont val="Arial"/>
        <family val="2"/>
      </rPr>
      <t xml:space="preserve"> - </t>
    </r>
    <r>
      <rPr>
        <sz val="10"/>
        <rFont val="돋움"/>
        <family val="3"/>
        <charset val="129"/>
      </rPr>
      <t>문서설명</t>
    </r>
    <r>
      <rPr>
        <sz val="10"/>
        <rFont val="Arial"/>
        <family val="2"/>
      </rPr>
      <t xml:space="preserve"> --&gt; </t>
    </r>
    <r>
      <rPr>
        <sz val="10"/>
        <rFont val="돋움"/>
        <family val="3"/>
        <charset val="129"/>
      </rPr>
      <t>문서설명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상세검색시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키워드로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활용</t>
    </r>
    <r>
      <rPr>
        <sz val="10"/>
        <rFont val="Arial"/>
        <family val="2"/>
      </rPr>
      <t>)</t>
    </r>
    <phoneticPr fontId="13" type="noConversion"/>
  </si>
  <si>
    <t>나의 개발업무_ 개발업무 Activity 상세보기_ 링크등록시 
상세보기 메인 창이 닫쳤는데도 링크등록 창이 그대로 있음</t>
    <phoneticPr fontId="13" type="noConversion"/>
  </si>
  <si>
    <t>산출물 등록</t>
    <phoneticPr fontId="13" type="noConversion"/>
  </si>
  <si>
    <t>개발업무관리</t>
    <phoneticPr fontId="13" type="noConversion"/>
  </si>
  <si>
    <t>변성욱</t>
    <phoneticPr fontId="13" type="noConversion"/>
  </si>
  <si>
    <t>문서등록시 문서종류에 매뉴얼 항목없음-매뉴얼로 검색하면 있음</t>
    <phoneticPr fontId="13" type="noConversion"/>
  </si>
  <si>
    <t>이은정</t>
    <phoneticPr fontId="13" type="noConversion"/>
  </si>
  <si>
    <t>품목관리</t>
    <phoneticPr fontId="13" type="noConversion"/>
  </si>
  <si>
    <t>ECO/EO 번호 총12자리. 2016에서 20지울것.</t>
    <phoneticPr fontId="13" type="noConversion"/>
  </si>
  <si>
    <t>ECR 등록</t>
    <phoneticPr fontId="13" type="noConversion"/>
  </si>
  <si>
    <t>EO,ECO 등록</t>
    <phoneticPr fontId="13" type="noConversion"/>
  </si>
  <si>
    <t>이연의</t>
    <phoneticPr fontId="13" type="noConversion"/>
  </si>
  <si>
    <t>MANUFACTURER 루트로닉 추가</t>
    <phoneticPr fontId="13" type="noConversion"/>
  </si>
  <si>
    <t>부품에서 부품 속성을 등록했는데 BOM에서는 안 나옴</t>
    <phoneticPr fontId="13" type="noConversion"/>
  </si>
  <si>
    <t>물질 추가할 때, n개인데도 선택하면 창이 꺼짐.</t>
    <phoneticPr fontId="13" type="noConversion"/>
  </si>
  <si>
    <t>강신우</t>
    <phoneticPr fontId="13" type="noConversion"/>
  </si>
  <si>
    <t>공통</t>
    <phoneticPr fontId="13" type="noConversion"/>
  </si>
  <si>
    <t>개정</t>
    <phoneticPr fontId="13" type="noConversion"/>
  </si>
  <si>
    <t>엄태식</t>
    <phoneticPr fontId="13" type="noConversion"/>
  </si>
  <si>
    <t>일괄 수정</t>
    <phoneticPr fontId="13" type="noConversion"/>
  </si>
  <si>
    <t>부품 수정시 : 도면,2D check in  (도면 속성 전파 단위)</t>
    <phoneticPr fontId="13" type="noConversion"/>
  </si>
  <si>
    <t xml:space="preserve">EO 등록시 : 뒷자리 000000 : ECO,EO 등록 불가
</t>
    <phoneticPr fontId="13" type="noConversion"/>
  </si>
  <si>
    <t>설걔변경</t>
    <phoneticPr fontId="13" type="noConversion"/>
  </si>
  <si>
    <t>EO</t>
    <phoneticPr fontId="13" type="noConversion"/>
  </si>
  <si>
    <t>양산 EO 일때 : ECONO , ECODATE</t>
    <phoneticPr fontId="13" type="noConversion"/>
  </si>
  <si>
    <t>EO-1605-0001
ECO1605-0001</t>
    <phoneticPr fontId="13" type="noConversion"/>
  </si>
  <si>
    <t>개발승인됨 : 수정가능 수정하고 상태 작업중</t>
    <phoneticPr fontId="13" type="noConversion"/>
  </si>
  <si>
    <t xml:space="preserve">엄태식 </t>
    <phoneticPr fontId="13" type="noConversion"/>
  </si>
  <si>
    <t>일괄 등록</t>
    <phoneticPr fontId="13" type="noConversion"/>
  </si>
  <si>
    <t>진행</t>
    <phoneticPr fontId="13" type="noConversion"/>
  </si>
  <si>
    <t>부품 일괄 수정 : 도면 속성 전파 Check in</t>
    <phoneticPr fontId="13" type="noConversion"/>
  </si>
  <si>
    <t>중복</t>
    <phoneticPr fontId="13" type="noConversion"/>
  </si>
  <si>
    <t>부품 수정시 : 품목 추가,삭제시  링크 끊김</t>
    <phoneticPr fontId="13" type="noConversion"/>
  </si>
  <si>
    <t>엄태식</t>
  </si>
  <si>
    <t>엄태식</t>
    <phoneticPr fontId="13" type="noConversion"/>
  </si>
  <si>
    <t>NumberCode 수정</t>
    <phoneticPr fontId="13" type="noConversion"/>
  </si>
  <si>
    <t>엑셀 폼 수정</t>
    <phoneticPr fontId="13" type="noConversion"/>
  </si>
  <si>
    <t>교육</t>
    <phoneticPr fontId="13" type="noConversion"/>
  </si>
  <si>
    <t>xml 수정</t>
    <phoneticPr fontId="13" type="noConversion"/>
  </si>
  <si>
    <t>등록 기준의 용어 View,수정,검색 통일</t>
    <phoneticPr fontId="13" type="noConversion"/>
  </si>
  <si>
    <t>프로젝트코드를 선택하더라도 "프로젝트명"을 key in 추가</t>
    <phoneticPr fontId="13" type="noConversion"/>
  </si>
  <si>
    <t>Activity</t>
    <phoneticPr fontId="13" type="noConversion"/>
  </si>
  <si>
    <t>불가</t>
    <phoneticPr fontId="13" type="noConversion"/>
  </si>
  <si>
    <t>재연 불가</t>
    <phoneticPr fontId="13" type="noConversion"/>
  </si>
  <si>
    <t xml:space="preserve">ECR 선택창 Close </t>
    <phoneticPr fontId="13" type="noConversion"/>
  </si>
  <si>
    <t>ROHS</t>
    <phoneticPr fontId="13" type="noConversion"/>
  </si>
  <si>
    <t>품목등록에서 분류번호가 내림차순이 아니고 섞여있음.</t>
    <phoneticPr fontId="13" type="noConversion"/>
  </si>
  <si>
    <t>승인전 문서의 경우 작성자, 결재가 아닌 다른 사람이 수정 삭제 할수 있음.</t>
    <phoneticPr fontId="13" type="noConversion"/>
  </si>
  <si>
    <t>삭제</t>
    <phoneticPr fontId="13" type="noConversion"/>
  </si>
  <si>
    <t>A 사용자가 등록한 작업중 문서를 열어 수정하고 있을 경우에도 B 사용자가 그 문서를 동시에 열어 수정하여 수정버튼을 클릭하면 수정완료가 되는데 이때 A 사용자가 수정버튼으로 수정 완료하려고 하면 수정할 수 없게되어 그 사이 수정한 내용을 모두 지워지고 처음부터 다시 수정 작성을 해야 한다.
 -&gt;먼저 문서를 열면 그 문서에 check out 되어 다른 사용자가 그 문서가 check out 상태를 인지할 수 있도록 했으면 좋겠다.</t>
    <phoneticPr fontId="13" type="noConversion"/>
  </si>
  <si>
    <t>등록자 로 검색할때 이름을 입력하고 바로 검색버튼을 클릭하면 검색이 안되고 다른 등록자가 한것 모두 표시됨. 이름을 입력하고 나타난 항목을 클릭하고 해야만 검색이 이루어지고 있음</t>
    <phoneticPr fontId="13" type="noConversion"/>
  </si>
  <si>
    <t>ECR등록시 주첨부파일과 참조파일(관련파일)로 나눠줄것.</t>
    <phoneticPr fontId="13" type="noConversion"/>
  </si>
  <si>
    <t xml:space="preserve">ECO 등록 작성 후  "결제" 버튼을 누르면 등록완료되었다는,,팝업이나~ 진행함으로 창이 넘어 갔으면 좋겠습니다.. </t>
    <phoneticPr fontId="13" type="noConversion"/>
  </si>
  <si>
    <t xml:space="preserve"> </t>
    <phoneticPr fontId="13" type="noConversion"/>
  </si>
  <si>
    <t>Task 아래 "Activity" 수행자에, 1명만 지정할수 있음 =&gt; 같은 Activity에 2명 이상도 지정될 수 있었으면 좋을듯..
  (만약 2명 이상의 지정이 안된다면, Activity를 따로 지정해서 다른 담당자를 지정해도 되기는 함)</t>
    <phoneticPr fontId="13" type="noConversion"/>
  </si>
  <si>
    <t>개발업무관리</t>
    <phoneticPr fontId="13" type="noConversion"/>
  </si>
  <si>
    <t>Activity</t>
    <phoneticPr fontId="13" type="noConversion"/>
  </si>
  <si>
    <t>C</t>
    <phoneticPr fontId="13" type="noConversion"/>
  </si>
  <si>
    <t xml:space="preserve">교육, 담당자는 1명
Activity 추가로 </t>
    <phoneticPr fontId="13" type="noConversion"/>
  </si>
  <si>
    <t>Activity,Task</t>
    <phoneticPr fontId="13" type="noConversion"/>
  </si>
  <si>
    <t>도착한 결재사항의 내용은 "제목"을 선택해서 보고, 결재행위는 "활동"을 선택해야만 함 
결재항목이 많은 경우에, 혼돈이 될수 있음 =&gt; "제목"을 선택해서 내용을 확인하고, 그 화면에서 결재를 할수 있도록 수정 요망</t>
    <phoneticPr fontId="13" type="noConversion"/>
  </si>
  <si>
    <t>리스트</t>
    <phoneticPr fontId="13" type="noConversion"/>
  </si>
  <si>
    <t>활동을 선택 활동에서 ,번호 클릭하면 상세보기</t>
    <phoneticPr fontId="13" type="noConversion"/>
  </si>
  <si>
    <t>산출물 등록시 도면 검색에서 유저 검색창 에러</t>
    <phoneticPr fontId="13" type="noConversion"/>
  </si>
  <si>
    <t>A</t>
    <phoneticPr fontId="13" type="noConversion"/>
  </si>
  <si>
    <t>버그</t>
    <phoneticPr fontId="13" type="noConversion"/>
  </si>
  <si>
    <t>고광천</t>
    <phoneticPr fontId="13" type="noConversion"/>
  </si>
  <si>
    <t>문서 수정시 문서명+문서명이 등록시와 다름</t>
    <phoneticPr fontId="13" type="noConversion"/>
  </si>
  <si>
    <t>김원길</t>
    <phoneticPr fontId="13" type="noConversion"/>
  </si>
  <si>
    <t>완료</t>
    <phoneticPr fontId="13" type="noConversion"/>
  </si>
  <si>
    <t xml:space="preserve">부품에서 주파일 추가 </t>
    <phoneticPr fontId="13" type="noConversion"/>
  </si>
  <si>
    <t>A</t>
    <phoneticPr fontId="13" type="noConversion"/>
  </si>
  <si>
    <t>이승진</t>
    <phoneticPr fontId="13" type="noConversion"/>
  </si>
  <si>
    <t>진행</t>
    <phoneticPr fontId="13" type="noConversion"/>
  </si>
  <si>
    <t>문서등록 - 관련문서 같은 파일이 2개 등록됨 (개정 중)
수정에서 1개 삭제 했으나 수정 후 그대로 2개 남음</t>
    <phoneticPr fontId="13" type="noConversion"/>
  </si>
  <si>
    <t>나의 개발업무_개발업무 Activity 상세보기_ 관련문서 등록 후
문서관리에서 해당문서 수정할 경우
개발업무 Activity 상세보기의 관련문서가 삭제되어 있음.</t>
    <phoneticPr fontId="13" type="noConversion"/>
  </si>
  <si>
    <t>나의 개발업무에서 액티비티확인시 완료일 표기를 완료요청일로 수정해야함.</t>
    <phoneticPr fontId="13" type="noConversion"/>
  </si>
  <si>
    <t>Activity 추가후 저장시 Activity 미작성시 에러메세지
Active로 나옴</t>
    <phoneticPr fontId="13" type="noConversion"/>
  </si>
  <si>
    <t>Task 또는 Activity를 작성 후, "저장" 버튼을 누른이후, 확인 팝업에는 "수정하시겠습니까?" 라고 나와서, 혼돈됨 
=&gt; 저장메뉴에서는 "저장하시겠습니까?"라고 수정 요망</t>
    <phoneticPr fontId="13" type="noConversion"/>
  </si>
  <si>
    <t>"프로젝트코드"를 선택하면, 동일한 "프로젝트명"으로 등록되는데, 프로젝트 코드가 중복되어 등록됨
1) 프로젝트코드를 선택하더라도 "프로젝트명"을 key in으로 입력하여 다양한 프로젝트명을 입력하게 다거나"
2) 동일한 "프로젝트명"이 중복되어 등록되지 않도록</t>
    <phoneticPr fontId="13" type="noConversion"/>
  </si>
  <si>
    <t>"프로젝트등록" 메뉴에서 작성자가 다른사람을 "DM"을 지정하여 등록할수 있으나, 
등록 이후에는, 수정/삭제 등등의 아무런 업데이트가 불가함. 굳이 다른사람이 대신 등록해주는 기능은 불필요함.
하물며, 등록이후에는 "등록자" 정보를 알려주지도 않음.</t>
    <phoneticPr fontId="13" type="noConversion"/>
  </si>
  <si>
    <t>DM이 "Task" 하위에 "Activity"를 지정하면, Activity의 수행자는 알람으로 업무부여를 알게되는데,
수행자가 Activity의 수행여부를 피드백 해주는 기능이 없음 -&gt; 피드백 기능 추가 필요</t>
    <phoneticPr fontId="13" type="noConversion"/>
  </si>
  <si>
    <t>개발업무등록에서 DM보단 관리자 또는 그냥 매니저 표현이 좋을 것 같음.</t>
    <phoneticPr fontId="13" type="noConversion"/>
  </si>
  <si>
    <t xml:space="preserve">Activity 에대해 수행자가 완료 요청
Activity의 상태 완료요청 </t>
    <phoneticPr fontId="13" type="noConversion"/>
  </si>
  <si>
    <r>
      <t xml:space="preserve">Activity </t>
    </r>
    <r>
      <rPr>
        <sz val="10"/>
        <rFont val="돋움"/>
        <family val="3"/>
        <charset val="129"/>
      </rPr>
      <t>등록할때</t>
    </r>
    <r>
      <rPr>
        <sz val="10"/>
        <rFont val="Arial"/>
        <family val="2"/>
      </rPr>
      <t xml:space="preserve"> "</t>
    </r>
    <r>
      <rPr>
        <sz val="10"/>
        <rFont val="돋움"/>
        <family val="3"/>
        <charset val="129"/>
      </rPr>
      <t>요청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완료일</t>
    </r>
    <r>
      <rPr>
        <sz val="10"/>
        <rFont val="Arial"/>
        <family val="2"/>
      </rPr>
      <t xml:space="preserve">" </t>
    </r>
    <r>
      <rPr>
        <sz val="10"/>
        <rFont val="돋움"/>
        <family val="3"/>
        <charset val="129"/>
      </rPr>
      <t>용어가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부적절함</t>
    </r>
    <r>
      <rPr>
        <sz val="10"/>
        <rFont val="Arial"/>
        <family val="2"/>
      </rPr>
      <t>. (</t>
    </r>
    <r>
      <rPr>
        <sz val="10"/>
        <rFont val="돋움"/>
        <family val="3"/>
        <charset val="129"/>
      </rPr>
      <t>요청을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날로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인식됨</t>
    </r>
    <r>
      <rPr>
        <sz val="10"/>
        <rFont val="Arial"/>
        <family val="2"/>
      </rPr>
      <t>)
   =&gt; "</t>
    </r>
    <r>
      <rPr>
        <sz val="10"/>
        <rFont val="돋움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요청일</t>
    </r>
    <r>
      <rPr>
        <sz val="10"/>
        <rFont val="Arial"/>
        <family val="2"/>
      </rPr>
      <t>" or "</t>
    </r>
    <r>
      <rPr>
        <sz val="10"/>
        <rFont val="돋움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기한</t>
    </r>
    <r>
      <rPr>
        <sz val="10"/>
        <rFont val="Arial"/>
        <family val="2"/>
      </rPr>
      <t>"</t>
    </r>
    <r>
      <rPr>
        <sz val="10"/>
        <rFont val="돋움"/>
        <family val="3"/>
        <charset val="129"/>
      </rPr>
      <t>이라는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표현으로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</t>
    </r>
    <phoneticPr fontId="13" type="noConversion"/>
  </si>
  <si>
    <r>
      <t>Activity "</t>
    </r>
    <r>
      <rPr>
        <sz val="10"/>
        <rFont val="돋움"/>
        <family val="3"/>
        <charset val="129"/>
      </rPr>
      <t>추가</t>
    </r>
    <r>
      <rPr>
        <sz val="10"/>
        <rFont val="Arial"/>
        <family val="2"/>
      </rPr>
      <t xml:space="preserve">" </t>
    </r>
    <r>
      <rPr>
        <sz val="10"/>
        <rFont val="돋움"/>
        <family val="3"/>
        <charset val="129"/>
      </rPr>
      <t>할때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입력한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수정사항이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아닌데도</t>
    </r>
    <r>
      <rPr>
        <sz val="10"/>
        <rFont val="Arial"/>
        <family val="2"/>
      </rPr>
      <t> </t>
    </r>
    <r>
      <rPr>
        <sz val="10"/>
        <rFont val="돋움"/>
        <family val="3"/>
        <charset val="129"/>
      </rPr>
      <t>완료일이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처리
</t>
    </r>
    <r>
      <rPr>
        <sz val="10"/>
        <rFont val="Arial"/>
        <family val="2"/>
      </rPr>
      <t xml:space="preserve">=&gt; </t>
    </r>
    <r>
      <rPr>
        <sz val="10"/>
        <rFont val="돋움"/>
        <family val="3"/>
        <charset val="129"/>
      </rPr>
      <t>수정되는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수정날자와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비교되도록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조치하면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좋을듯</t>
    </r>
    <r>
      <rPr>
        <sz val="10"/>
        <rFont val="Arial"/>
        <family val="2"/>
      </rPr>
      <t>..</t>
    </r>
    <phoneticPr fontId="13" type="noConversion"/>
  </si>
  <si>
    <t>비교 로직 삭제</t>
    <phoneticPr fontId="13" type="noConversion"/>
  </si>
  <si>
    <t>산출물 링크등록은 N개로 선택 가능</t>
    <phoneticPr fontId="13" type="noConversion"/>
  </si>
  <si>
    <t>Activity에서 수행자 의견 입력, 첨부 파일</t>
    <phoneticPr fontId="13" type="noConversion"/>
  </si>
  <si>
    <t>부품 추가</t>
    <phoneticPr fontId="13" type="noConversion"/>
  </si>
  <si>
    <t>개정시 에러메세지 권한 없는 사람 Null 로 에러 메시지 나옴</t>
    <phoneticPr fontId="13" type="noConversion"/>
  </si>
  <si>
    <t>완료</t>
    <phoneticPr fontId="0" type="noConversion"/>
  </si>
  <si>
    <t>부품 일괄등록시 도면 추가</t>
    <phoneticPr fontId="13" type="noConversion"/>
  </si>
  <si>
    <t>EO 승인시 승인됨 부품은 개발 승인됨으로 변경 하지 않음</t>
    <phoneticPr fontId="13" type="noConversion"/>
  </si>
  <si>
    <t>B</t>
    <phoneticPr fontId="13" type="noConversion"/>
  </si>
  <si>
    <t>EO,ECO 완료</t>
    <phoneticPr fontId="13" type="noConversion"/>
  </si>
  <si>
    <t>ROHS 일괄등록</t>
    <phoneticPr fontId="13" type="noConversion"/>
  </si>
  <si>
    <t>부품과 물질간의 일괄 매칭 - 엑셀 매칭  (부품,물질 상태 상관 없이 연결)</t>
    <phoneticPr fontId="13" type="noConversion"/>
  </si>
  <si>
    <t xml:space="preserve">문서 수정시 "이력 내용" 입력할 수 있는 칸을 만들어 주세요 </t>
    <phoneticPr fontId="13" type="noConversion"/>
  </si>
  <si>
    <t>View 에서 등록자 표시</t>
    <phoneticPr fontId="13" type="noConversion"/>
  </si>
  <si>
    <t>Activity</t>
    <phoneticPr fontId="13" type="noConversion"/>
  </si>
  <si>
    <t>산출물 등록</t>
    <phoneticPr fontId="13" type="noConversion"/>
  </si>
  <si>
    <t>산출물 등록 화면창 조절</t>
    <phoneticPr fontId="13" type="noConversion"/>
  </si>
  <si>
    <t>김원중</t>
    <phoneticPr fontId="13" type="noConversion"/>
  </si>
  <si>
    <t>ECO ECA  활동 완료후 결재선 지정 관리자</t>
    <phoneticPr fontId="13" type="noConversion"/>
  </si>
  <si>
    <t>설계변경</t>
    <phoneticPr fontId="13" type="noConversion"/>
  </si>
  <si>
    <t>ECA</t>
    <phoneticPr fontId="13" type="noConversion"/>
  </si>
  <si>
    <t>Part에서 관련  ECO+EO</t>
    <phoneticPr fontId="13" type="noConversion"/>
  </si>
  <si>
    <t xml:space="preserve">엄태식 </t>
    <phoneticPr fontId="13" type="noConversion"/>
  </si>
  <si>
    <t>BOM editor에서 전버전 BOM 버전</t>
    <phoneticPr fontId="13" type="noConversion"/>
  </si>
  <si>
    <t>이을재</t>
    <phoneticPr fontId="13" type="noConversion"/>
  </si>
  <si>
    <t>BOM editor</t>
    <phoneticPr fontId="13" type="noConversion"/>
  </si>
  <si>
    <t>문의</t>
    <phoneticPr fontId="13" type="noConversion"/>
  </si>
  <si>
    <t>설계변경 부품에서 BASELINE 삭제</t>
    <phoneticPr fontId="13" type="noConversion"/>
  </si>
  <si>
    <t>ECO</t>
    <phoneticPr fontId="13" type="noConversion"/>
  </si>
  <si>
    <t>이상훈</t>
    <phoneticPr fontId="13" type="noConversion"/>
  </si>
  <si>
    <t>ECO 수정시 설계변 부품 추가</t>
    <phoneticPr fontId="13" type="noConversion"/>
  </si>
  <si>
    <t>메인 포탈</t>
    <phoneticPr fontId="13" type="noConversion"/>
  </si>
  <si>
    <t>나의 업무 more 선택시 Page 없음</t>
    <phoneticPr fontId="13" type="noConversion"/>
  </si>
  <si>
    <t>이을재</t>
    <phoneticPr fontId="13" type="noConversion"/>
  </si>
  <si>
    <t>이승진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</si>
</sst>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-&quot;m&quot;-&quot;d;@"/>
    <numFmt numFmtId="177" formatCode="0_);[Red]\(0\)"/>
  </numFmts>
  <fonts count="16">
    <font>
      <sz val="10"/>
      <name val="Arial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color indexed="9"/>
      <name val="맑은 고딕"/>
      <family val="3"/>
      <charset val="129"/>
    </font>
    <font>
      <b/>
      <sz val="14"/>
      <color indexed="9"/>
      <name val="HY헤드라인M"/>
      <family val="1"/>
      <charset val="129"/>
    </font>
    <font>
      <sz val="10"/>
      <name val="HY헤드라인M"/>
      <family val="1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0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4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thin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9" borderId="18" xfId="0" applyFont="1" applyFill="1" applyBorder="1" applyAlignment="1">
      <alignment horizontal="center" vertical="center" wrapText="1"/>
    </xf>
    <xf numFmtId="177" fontId="1" fillId="9" borderId="19" xfId="0" applyNumberFormat="1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0" fontId="1" fillId="9" borderId="2" xfId="0" applyNumberFormat="1" applyFont="1" applyFill="1" applyBorder="1" applyAlignment="1">
      <alignment horizontal="center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177" fontId="1" fillId="9" borderId="2" xfId="0" applyNumberFormat="1" applyFont="1" applyFill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76" fontId="1" fillId="9" borderId="2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Font="1" applyBorder="1" applyAlignment="1">
      <alignment wrapText="1"/>
    </xf>
    <xf numFmtId="0" fontId="0" fillId="0" borderId="20" xfId="0" applyFont="1" applyBorder="1" applyAlignment="1"/>
    <xf numFmtId="0" fontId="0" fillId="0" borderId="17" xfId="0" applyBorder="1" applyAlignment="1">
      <alignment horizontal="center"/>
    </xf>
    <xf numFmtId="0" fontId="7" fillId="8" borderId="9" xfId="0" applyFont="1" applyFill="1" applyBorder="1" applyAlignment="1" applyProtection="1">
      <alignment horizontal="center" vertical="center" wrapText="1"/>
      <protection locked="0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1" fillId="6" borderId="12" xfId="0" applyFont="1" applyFill="1" applyBorder="1" applyAlignment="1">
      <alignment horizontal="right" vertical="center"/>
    </xf>
    <xf numFmtId="0" fontId="11" fillId="6" borderId="13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right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left"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51</xdr:row>
      <xdr:rowOff>0</xdr:rowOff>
    </xdr:from>
    <xdr:to>
      <xdr:col>4</xdr:col>
      <xdr:colOff>3543300</xdr:colOff>
      <xdr:row>74</xdr:row>
      <xdr:rowOff>0</xdr:rowOff>
    </xdr:to>
    <xdr:pic>
      <xdr:nvPicPr>
        <xdr:cNvPr id="2" name="image00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2760" y="11201400"/>
          <a:ext cx="3543300" cy="455676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C12" sqref="C12:D12"/>
    </sheetView>
  </sheetViews>
  <sheetFormatPr defaultRowHeight="13.2"/>
  <cols>
    <col min="3" max="7" width="8.88671875" style="152"/>
  </cols>
  <sheetData>
    <row r="2" spans="2:10" ht="15.6">
      <c r="B2" s="150"/>
      <c r="C2" s="151" t="s">
        <v>46</v>
      </c>
      <c r="D2" s="151" t="s">
        <v>56</v>
      </c>
      <c r="E2" s="151" t="s">
        <v>47</v>
      </c>
      <c r="F2" s="151" t="s">
        <v>58</v>
      </c>
      <c r="G2" s="151" t="s">
        <v>57</v>
      </c>
      <c r="I2" s="143"/>
      <c r="J2" s="143"/>
    </row>
    <row r="3" spans="2:10" ht="19.95" customHeight="1">
      <c r="B3" s="150" t="s">
        <v>48</v>
      </c>
      <c r="C3" s="153">
        <f>COUNTIF(품목관리!$I:$I,C$2)</f>
        <v>6</v>
      </c>
      <c r="D3" s="153">
        <f>COUNTIF(품목관리!$I:$I,D2)</f>
        <v>2</v>
      </c>
      <c r="E3" s="153">
        <f>COUNTIF(품목관리!$I:$I,E2)</f>
        <v>8</v>
      </c>
      <c r="F3" s="153">
        <f>COUNTIF(품목관리!$I:$I,F2)</f>
        <v>0</v>
      </c>
      <c r="G3" s="151">
        <f t="shared" ref="G3:G10" si="0">SUM(C3:F3)</f>
        <v>16</v>
      </c>
    </row>
    <row r="4" spans="2:10" ht="19.95" customHeight="1">
      <c r="B4" s="150" t="s">
        <v>49</v>
      </c>
      <c r="C4" s="153">
        <f>COUNTIF(문서관리!$I:$I,C$2)</f>
        <v>5</v>
      </c>
      <c r="D4" s="153">
        <f>COUNTIF(문서관리!$I:$I,D$2)</f>
        <v>3</v>
      </c>
      <c r="E4" s="153">
        <f>COUNTIF(문서관리!$I:$I,E$2)</f>
        <v>1</v>
      </c>
      <c r="F4" s="153">
        <f>COUNTIF(문서관리!$I:$I,F$2)</f>
        <v>5</v>
      </c>
      <c r="G4" s="151">
        <f t="shared" si="0"/>
        <v>14</v>
      </c>
    </row>
    <row r="5" spans="2:10" ht="19.95" customHeight="1">
      <c r="B5" s="150" t="s">
        <v>50</v>
      </c>
      <c r="C5" s="153">
        <f>COUNTIF(도면관리!$I:$I,C$2)</f>
        <v>0</v>
      </c>
      <c r="D5" s="153">
        <f>COUNTIF(도면관리!$I:$I,D$2)</f>
        <v>0</v>
      </c>
      <c r="E5" s="153">
        <f>COUNTIF(도면관리!$I:$I,E$2)</f>
        <v>0</v>
      </c>
      <c r="F5" s="153">
        <f>COUNTIF(도면관리!$I:$I,F$2)</f>
        <v>0</v>
      </c>
      <c r="G5" s="151">
        <f t="shared" si="0"/>
        <v>0</v>
      </c>
    </row>
    <row r="6" spans="2:10" ht="19.95" customHeight="1">
      <c r="B6" s="150" t="s">
        <v>51</v>
      </c>
      <c r="C6" s="153">
        <f>COUNTIF(설계변경!$I:$I,C$2)</f>
        <v>4</v>
      </c>
      <c r="D6" s="153">
        <f>COUNTIF(설계변경!$I:$I,D$2)</f>
        <v>3</v>
      </c>
      <c r="E6" s="153">
        <f>COUNTIF(설계변경!$I:$I,E$2)</f>
        <v>6</v>
      </c>
      <c r="F6" s="153">
        <f>COUNTIF(설계변경!$I:$I,F$2)</f>
        <v>1</v>
      </c>
      <c r="G6" s="151">
        <f t="shared" si="0"/>
        <v>14</v>
      </c>
    </row>
    <row r="7" spans="2:10" ht="19.95" customHeight="1">
      <c r="B7" s="150" t="s">
        <v>52</v>
      </c>
      <c r="C7" s="153">
        <f>COUNTIF(개발업무관리!$I:$I,C$2)</f>
        <v>7</v>
      </c>
      <c r="D7" s="153">
        <f>COUNTIF(개발업무관리!$I:$I,D$2)</f>
        <v>2</v>
      </c>
      <c r="E7" s="153">
        <f>COUNTIF(개발업무관리!$I:$I,E$2)</f>
        <v>5</v>
      </c>
      <c r="F7" s="153">
        <f>COUNTIF(개발업무관리!$I:$I,F$2)</f>
        <v>4</v>
      </c>
      <c r="G7" s="151">
        <f t="shared" si="0"/>
        <v>18</v>
      </c>
    </row>
    <row r="8" spans="2:10" ht="19.95" customHeight="1">
      <c r="B8" s="150" t="s">
        <v>53</v>
      </c>
      <c r="C8" s="153">
        <f>COUNTIF(RoHS관리!$I:$I,C$2)</f>
        <v>0</v>
      </c>
      <c r="D8" s="153">
        <f>COUNTIF(RoHS관리!$I:$I,D$2)</f>
        <v>0</v>
      </c>
      <c r="E8" s="153">
        <f>COUNTIF(RoHS관리!$I:$I,E$2)</f>
        <v>0</v>
      </c>
      <c r="F8" s="153">
        <f>COUNTIF(RoHS관리!$I:$I,F$2)</f>
        <v>0</v>
      </c>
      <c r="G8" s="151">
        <f t="shared" si="0"/>
        <v>0</v>
      </c>
    </row>
    <row r="9" spans="2:10" ht="19.95" customHeight="1">
      <c r="B9" s="150" t="s">
        <v>54</v>
      </c>
      <c r="C9" s="153">
        <f>COUNTIF(금형관리!$I:$I,C$2)</f>
        <v>0</v>
      </c>
      <c r="D9" s="153">
        <f>COUNTIF(금형관리!$I:$I,D$2)</f>
        <v>0</v>
      </c>
      <c r="E9" s="153">
        <f>COUNTIF(금형관리!$I:$I,E$2)</f>
        <v>0</v>
      </c>
      <c r="F9" s="153">
        <f>COUNTIF(금형관리!$I:$I,F$2)</f>
        <v>0</v>
      </c>
      <c r="G9" s="151">
        <f t="shared" si="0"/>
        <v>0</v>
      </c>
    </row>
    <row r="10" spans="2:10" ht="19.95" customHeight="1">
      <c r="B10" s="150" t="s">
        <v>45</v>
      </c>
      <c r="C10" s="153">
        <f>COUNTIF(공통관리!$I:$I,C$2)</f>
        <v>2</v>
      </c>
      <c r="D10" s="153">
        <f>COUNTIF(공통관리!$I:$I,D$2)</f>
        <v>2</v>
      </c>
      <c r="E10" s="153">
        <f>COUNTIF(공통관리!$I:$I,E$2)</f>
        <v>2</v>
      </c>
      <c r="F10" s="153">
        <f>COUNTIF(공통관리!$I:$I,F$2)</f>
        <v>0</v>
      </c>
      <c r="G10" s="151">
        <f t="shared" si="0"/>
        <v>6</v>
      </c>
    </row>
    <row r="11" spans="2:10" ht="19.95" customHeight="1">
      <c r="B11" s="150" t="s">
        <v>55</v>
      </c>
      <c r="C11" s="151">
        <f>SUM(C3:C10)</f>
        <v>24</v>
      </c>
      <c r="D11" s="151">
        <f>SUM(D3:D10)</f>
        <v>12</v>
      </c>
      <c r="E11" s="151">
        <f t="shared" ref="E11:G11" si="1">SUM(E3:E10)</f>
        <v>22</v>
      </c>
      <c r="F11" s="151">
        <f t="shared" si="1"/>
        <v>10</v>
      </c>
      <c r="G11" s="151">
        <f t="shared" si="1"/>
        <v>68</v>
      </c>
    </row>
    <row r="12" spans="2:10">
      <c r="C12" s="159">
        <f>C11+D11</f>
        <v>36</v>
      </c>
      <c r="D12" s="159"/>
      <c r="E12" s="159">
        <f>E11+F11</f>
        <v>32</v>
      </c>
      <c r="F12" s="159"/>
      <c r="G12" s="152">
        <f>G11</f>
        <v>68</v>
      </c>
      <c r="H12">
        <f>C12/G12*100</f>
        <v>52.941176470588239</v>
      </c>
    </row>
    <row r="23" spans="10:10">
      <c r="J23" t="s">
        <v>62</v>
      </c>
    </row>
  </sheetData>
  <mergeCells count="2">
    <mergeCell ref="C12:D12"/>
    <mergeCell ref="E12:F12"/>
  </mergeCells>
  <phoneticPr fontId="1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53"/>
  <sheetViews>
    <sheetView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B19" sqref="B19"/>
    </sheetView>
  </sheetViews>
  <sheetFormatPr defaultColWidth="9.109375" defaultRowHeight="15.6"/>
  <cols>
    <col min="1" max="1" width="10" style="11" customWidth="1"/>
    <col min="2" max="2" width="19.5546875" style="11" customWidth="1"/>
    <col min="3" max="3" width="9.5546875" style="12" bestFit="1" customWidth="1"/>
    <col min="4" max="4" width="9.5546875" style="12" customWidth="1"/>
    <col min="5" max="5" width="48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63</v>
      </c>
      <c r="F1" s="12" t="s">
        <v>30</v>
      </c>
      <c r="I1" s="12" t="s">
        <v>24</v>
      </c>
      <c r="J1" s="12">
        <f>COUNTIF(I4:I58, "완료")</f>
        <v>6</v>
      </c>
      <c r="K1" s="12">
        <f>COUNTIF(I4:I27, "진행")</f>
        <v>8</v>
      </c>
      <c r="L1" s="12">
        <f>COUNTIF(I4:I27, "삭제")</f>
        <v>2</v>
      </c>
      <c r="M1" s="12">
        <f>COUNTIF(I4:I27,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28</v>
      </c>
      <c r="E3" s="2" t="s">
        <v>13</v>
      </c>
      <c r="F3" s="8" t="s">
        <v>29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27" t="s">
        <v>78</v>
      </c>
      <c r="C4" s="22" t="s">
        <v>67</v>
      </c>
      <c r="D4" s="22" t="s">
        <v>71</v>
      </c>
      <c r="E4" s="26" t="s">
        <v>85</v>
      </c>
      <c r="F4" s="24" t="s">
        <v>92</v>
      </c>
      <c r="G4" s="24" t="s">
        <v>77</v>
      </c>
      <c r="H4" s="23">
        <v>42541</v>
      </c>
      <c r="I4" s="127" t="s">
        <v>149</v>
      </c>
      <c r="J4" s="127"/>
      <c r="K4" s="25" t="s">
        <v>154</v>
      </c>
      <c r="L4" s="26" t="s">
        <v>155</v>
      </c>
    </row>
    <row r="5" spans="1:13" s="31" customFormat="1">
      <c r="A5" s="32"/>
      <c r="B5" s="27" t="s">
        <v>78</v>
      </c>
      <c r="C5" s="22" t="s">
        <v>67</v>
      </c>
      <c r="D5" s="22" t="s">
        <v>71</v>
      </c>
      <c r="E5" s="26" t="s">
        <v>79</v>
      </c>
      <c r="F5" s="24" t="s">
        <v>94</v>
      </c>
      <c r="G5" s="24" t="s">
        <v>77</v>
      </c>
      <c r="H5" s="23">
        <v>42541</v>
      </c>
      <c r="I5" s="127" t="s">
        <v>149</v>
      </c>
      <c r="J5" s="127"/>
      <c r="K5" s="25" t="s">
        <v>88</v>
      </c>
      <c r="L5" s="26"/>
    </row>
    <row r="6" spans="1:13" s="31" customFormat="1" ht="31.2">
      <c r="A6" s="141"/>
      <c r="B6" s="149" t="s">
        <v>78</v>
      </c>
      <c r="C6" s="22" t="s">
        <v>67</v>
      </c>
      <c r="D6" s="22" t="s">
        <v>104</v>
      </c>
      <c r="E6" s="148" t="s">
        <v>100</v>
      </c>
      <c r="F6" s="24" t="s">
        <v>106</v>
      </c>
      <c r="G6" s="24" t="s">
        <v>99</v>
      </c>
      <c r="H6" s="23">
        <v>42542</v>
      </c>
      <c r="I6" s="127" t="s">
        <v>149</v>
      </c>
      <c r="J6" s="23"/>
      <c r="K6" s="25" t="s">
        <v>81</v>
      </c>
      <c r="L6" s="26" t="s">
        <v>155</v>
      </c>
    </row>
    <row r="7" spans="1:13" s="31" customFormat="1">
      <c r="A7" s="141"/>
      <c r="B7" s="149" t="s">
        <v>78</v>
      </c>
      <c r="C7" s="22" t="s">
        <v>67</v>
      </c>
      <c r="D7" s="22" t="s">
        <v>71</v>
      </c>
      <c r="E7" s="148" t="s">
        <v>101</v>
      </c>
      <c r="F7" s="146" t="s">
        <v>106</v>
      </c>
      <c r="G7" s="146" t="s">
        <v>99</v>
      </c>
      <c r="H7" s="145">
        <v>42542</v>
      </c>
      <c r="I7" s="127" t="s">
        <v>149</v>
      </c>
      <c r="J7" s="23"/>
      <c r="K7" s="25" t="s">
        <v>81</v>
      </c>
      <c r="L7" s="26" t="s">
        <v>155</v>
      </c>
    </row>
    <row r="8" spans="1:13" s="31" customFormat="1" ht="31.2">
      <c r="A8" s="141"/>
      <c r="B8" s="149" t="s">
        <v>78</v>
      </c>
      <c r="C8" s="22" t="s">
        <v>105</v>
      </c>
      <c r="D8" s="22" t="s">
        <v>71</v>
      </c>
      <c r="E8" s="142" t="s">
        <v>102</v>
      </c>
      <c r="F8" s="146" t="s">
        <v>106</v>
      </c>
      <c r="G8" s="146" t="s">
        <v>99</v>
      </c>
      <c r="H8" s="145">
        <v>42542</v>
      </c>
      <c r="I8" s="127" t="s">
        <v>149</v>
      </c>
      <c r="J8" s="127"/>
      <c r="K8" s="25" t="s">
        <v>81</v>
      </c>
      <c r="L8" s="26" t="s">
        <v>156</v>
      </c>
    </row>
    <row r="9" spans="1:13" s="31" customFormat="1" ht="31.2" hidden="1">
      <c r="A9" s="141"/>
      <c r="B9" s="149" t="s">
        <v>78</v>
      </c>
      <c r="C9" s="22" t="s">
        <v>105</v>
      </c>
      <c r="D9" s="22" t="s">
        <v>71</v>
      </c>
      <c r="E9" s="133" t="s">
        <v>103</v>
      </c>
      <c r="F9" s="146" t="s">
        <v>86</v>
      </c>
      <c r="G9" s="146" t="s">
        <v>99</v>
      </c>
      <c r="H9" s="145">
        <v>42542</v>
      </c>
      <c r="I9" s="127" t="s">
        <v>56</v>
      </c>
      <c r="J9" s="127">
        <v>42542</v>
      </c>
      <c r="K9" s="25" t="s">
        <v>81</v>
      </c>
      <c r="L9" s="26" t="s">
        <v>157</v>
      </c>
    </row>
    <row r="10" spans="1:13" s="31" customFormat="1" hidden="1">
      <c r="A10" s="141"/>
      <c r="B10" s="27" t="s">
        <v>127</v>
      </c>
      <c r="C10" s="22" t="s">
        <v>67</v>
      </c>
      <c r="D10" s="22" t="s">
        <v>71</v>
      </c>
      <c r="E10" s="26" t="s">
        <v>166</v>
      </c>
      <c r="F10" s="24"/>
      <c r="G10" s="24" t="s">
        <v>126</v>
      </c>
      <c r="H10" s="145">
        <v>42542</v>
      </c>
      <c r="I10" s="23" t="s">
        <v>56</v>
      </c>
      <c r="J10" s="136">
        <v>42542</v>
      </c>
      <c r="K10" s="25" t="s">
        <v>81</v>
      </c>
      <c r="L10" s="26" t="s">
        <v>151</v>
      </c>
    </row>
    <row r="11" spans="1:13" s="31" customFormat="1" hidden="1">
      <c r="A11" s="141"/>
      <c r="B11" s="27" t="s">
        <v>127</v>
      </c>
      <c r="C11" s="22" t="s">
        <v>67</v>
      </c>
      <c r="D11" s="135" t="s">
        <v>71</v>
      </c>
      <c r="E11" s="26" t="s">
        <v>132</v>
      </c>
      <c r="F11" s="24"/>
      <c r="G11" s="24" t="s">
        <v>77</v>
      </c>
      <c r="H11" s="23">
        <v>42542</v>
      </c>
      <c r="I11" s="23" t="s">
        <v>189</v>
      </c>
      <c r="J11" s="136">
        <v>42542</v>
      </c>
      <c r="K11" s="25" t="s">
        <v>81</v>
      </c>
      <c r="L11" s="26" t="s">
        <v>155</v>
      </c>
    </row>
    <row r="12" spans="1:13" s="31" customFormat="1" hidden="1">
      <c r="A12" s="141"/>
      <c r="B12" s="27" t="s">
        <v>127</v>
      </c>
      <c r="C12" s="22" t="s">
        <v>67</v>
      </c>
      <c r="D12" s="135" t="s">
        <v>82</v>
      </c>
      <c r="E12" s="33" t="s">
        <v>133</v>
      </c>
      <c r="F12" s="24" t="s">
        <v>84</v>
      </c>
      <c r="G12" s="24" t="s">
        <v>77</v>
      </c>
      <c r="H12" s="23">
        <v>42542</v>
      </c>
      <c r="I12" s="23" t="s">
        <v>189</v>
      </c>
      <c r="J12" s="136">
        <v>42542</v>
      </c>
      <c r="K12" s="25" t="s">
        <v>88</v>
      </c>
      <c r="L12" s="26"/>
    </row>
    <row r="13" spans="1:13" s="31" customFormat="1" hidden="1">
      <c r="A13" s="141"/>
      <c r="B13" s="27" t="s">
        <v>127</v>
      </c>
      <c r="C13" s="22" t="s">
        <v>67</v>
      </c>
      <c r="D13" s="135" t="s">
        <v>71</v>
      </c>
      <c r="E13" s="33" t="s">
        <v>134</v>
      </c>
      <c r="F13" s="24"/>
      <c r="G13" s="24" t="s">
        <v>135</v>
      </c>
      <c r="H13" s="23">
        <v>42542</v>
      </c>
      <c r="I13" s="23" t="s">
        <v>189</v>
      </c>
      <c r="J13" s="145">
        <v>42542</v>
      </c>
      <c r="K13" s="25" t="s">
        <v>88</v>
      </c>
      <c r="L13" s="26"/>
    </row>
    <row r="14" spans="1:13" s="31" customFormat="1" hidden="1">
      <c r="A14" s="141"/>
      <c r="B14" s="27" t="s">
        <v>127</v>
      </c>
      <c r="C14" s="22" t="s">
        <v>71</v>
      </c>
      <c r="D14" s="22" t="s">
        <v>82</v>
      </c>
      <c r="E14" s="26" t="s">
        <v>140</v>
      </c>
      <c r="F14" s="24"/>
      <c r="G14" s="24" t="s">
        <v>81</v>
      </c>
      <c r="H14" s="23">
        <v>42542</v>
      </c>
      <c r="I14" s="127" t="s">
        <v>189</v>
      </c>
      <c r="J14" s="145">
        <v>42542</v>
      </c>
      <c r="K14" s="25" t="s">
        <v>88</v>
      </c>
      <c r="L14" s="26"/>
    </row>
    <row r="15" spans="1:13" s="31" customFormat="1" hidden="1">
      <c r="A15" s="141"/>
      <c r="B15" s="27" t="s">
        <v>127</v>
      </c>
      <c r="C15" s="22" t="s">
        <v>139</v>
      </c>
      <c r="D15" s="22" t="s">
        <v>71</v>
      </c>
      <c r="E15" s="26" t="s">
        <v>150</v>
      </c>
      <c r="F15" s="24"/>
      <c r="G15" s="24" t="s">
        <v>81</v>
      </c>
      <c r="H15" s="23">
        <v>42542</v>
      </c>
      <c r="I15" s="127" t="s">
        <v>189</v>
      </c>
      <c r="J15" s="145">
        <v>42542</v>
      </c>
      <c r="K15" s="25" t="s">
        <v>88</v>
      </c>
      <c r="L15" s="26"/>
    </row>
    <row r="16" spans="1:13" s="31" customFormat="1">
      <c r="A16" s="141"/>
      <c r="B16" s="27" t="s">
        <v>127</v>
      </c>
      <c r="C16" s="22" t="s">
        <v>71</v>
      </c>
      <c r="D16" s="22" t="s">
        <v>71</v>
      </c>
      <c r="E16" s="33" t="s">
        <v>146</v>
      </c>
      <c r="F16" s="24" t="s">
        <v>84</v>
      </c>
      <c r="G16" s="24" t="s">
        <v>77</v>
      </c>
      <c r="H16" s="23">
        <v>42542</v>
      </c>
      <c r="I16" s="127" t="s">
        <v>193</v>
      </c>
      <c r="J16" s="145"/>
      <c r="K16" s="25" t="s">
        <v>88</v>
      </c>
      <c r="L16" s="26"/>
    </row>
    <row r="17" spans="1:12" s="31" customFormat="1">
      <c r="A17" s="141"/>
      <c r="B17" s="27" t="s">
        <v>127</v>
      </c>
      <c r="C17" s="22" t="s">
        <v>148</v>
      </c>
      <c r="D17" s="135" t="s">
        <v>68</v>
      </c>
      <c r="E17" s="38" t="s">
        <v>212</v>
      </c>
      <c r="F17" s="27" t="s">
        <v>84</v>
      </c>
      <c r="G17" s="24" t="s">
        <v>99</v>
      </c>
      <c r="H17" s="23">
        <v>42542</v>
      </c>
      <c r="I17" s="23" t="s">
        <v>149</v>
      </c>
      <c r="J17" s="136"/>
      <c r="K17" s="25" t="s">
        <v>88</v>
      </c>
      <c r="L17" s="26"/>
    </row>
    <row r="18" spans="1:12" s="31" customFormat="1" hidden="1">
      <c r="A18" s="141"/>
      <c r="B18" s="27" t="s">
        <v>127</v>
      </c>
      <c r="C18" s="22" t="s">
        <v>71</v>
      </c>
      <c r="D18" s="135" t="s">
        <v>68</v>
      </c>
      <c r="E18" s="38" t="s">
        <v>190</v>
      </c>
      <c r="F18" s="27"/>
      <c r="G18" s="24" t="s">
        <v>99</v>
      </c>
      <c r="H18" s="23">
        <v>42542</v>
      </c>
      <c r="I18" s="23" t="s">
        <v>189</v>
      </c>
      <c r="J18" s="136">
        <v>42542</v>
      </c>
      <c r="K18" s="25" t="s">
        <v>88</v>
      </c>
      <c r="L18" s="26"/>
    </row>
    <row r="19" spans="1:12" s="31" customFormat="1" ht="31.2">
      <c r="A19" s="141"/>
      <c r="B19" s="27" t="s">
        <v>127</v>
      </c>
      <c r="C19" s="22" t="s">
        <v>231</v>
      </c>
      <c r="D19" s="135" t="s">
        <v>232</v>
      </c>
      <c r="E19" s="38" t="s">
        <v>229</v>
      </c>
      <c r="F19" s="27" t="s">
        <v>92</v>
      </c>
      <c r="G19" s="24" t="s">
        <v>230</v>
      </c>
      <c r="H19" s="23">
        <v>42543</v>
      </c>
      <c r="I19" s="23" t="s">
        <v>149</v>
      </c>
      <c r="J19" s="136"/>
      <c r="K19" s="25" t="s">
        <v>81</v>
      </c>
      <c r="L19" s="26"/>
    </row>
    <row r="20" spans="1:12" s="31" customFormat="1">
      <c r="A20" s="141"/>
      <c r="B20" s="27"/>
      <c r="C20" s="22"/>
      <c r="D20" s="135"/>
      <c r="E20" s="33"/>
      <c r="F20" s="24"/>
      <c r="G20" s="24"/>
      <c r="H20" s="23"/>
      <c r="I20" s="23"/>
      <c r="J20" s="136"/>
      <c r="K20" s="25"/>
      <c r="L20" s="26"/>
    </row>
    <row r="21" spans="1:12" s="31" customFormat="1">
      <c r="A21" s="141"/>
      <c r="B21" s="140"/>
      <c r="C21" s="22"/>
      <c r="D21" s="135"/>
      <c r="E21" s="33"/>
      <c r="F21" s="24"/>
      <c r="G21" s="24"/>
      <c r="H21" s="23"/>
      <c r="I21" s="23"/>
      <c r="J21" s="23"/>
      <c r="K21" s="25"/>
      <c r="L21" s="26"/>
    </row>
    <row r="22" spans="1:12" s="31" customFormat="1">
      <c r="A22" s="141"/>
      <c r="B22" s="140"/>
      <c r="C22" s="22"/>
      <c r="D22" s="22"/>
      <c r="E22" s="33"/>
      <c r="F22" s="24"/>
      <c r="G22" s="24"/>
      <c r="H22" s="23"/>
      <c r="I22" s="127"/>
      <c r="J22" s="23"/>
      <c r="K22" s="25"/>
      <c r="L22" s="26"/>
    </row>
    <row r="23" spans="1:12" s="31" customFormat="1">
      <c r="A23" s="141"/>
      <c r="B23" s="140"/>
      <c r="C23" s="58"/>
      <c r="D23" s="135"/>
      <c r="E23" s="62"/>
      <c r="F23" s="59"/>
      <c r="G23" s="94"/>
      <c r="H23" s="93"/>
      <c r="I23" s="127"/>
      <c r="J23" s="99"/>
      <c r="K23" s="25"/>
      <c r="L23" s="26"/>
    </row>
    <row r="24" spans="1:12" s="31" customFormat="1">
      <c r="A24" s="141"/>
      <c r="B24" s="69"/>
      <c r="C24" s="68"/>
      <c r="D24" s="68"/>
      <c r="E24" s="70"/>
      <c r="F24" s="71"/>
      <c r="G24" s="94"/>
      <c r="H24" s="93"/>
      <c r="I24" s="23"/>
      <c r="J24" s="23"/>
      <c r="K24" s="25"/>
      <c r="L24" s="26"/>
    </row>
    <row r="25" spans="1:12" s="31" customFormat="1">
      <c r="A25" s="141"/>
      <c r="B25" s="140"/>
      <c r="C25" s="76"/>
      <c r="D25" s="76"/>
      <c r="E25" s="78"/>
      <c r="F25" s="77"/>
      <c r="G25" s="94"/>
      <c r="H25" s="93"/>
      <c r="I25" s="23"/>
      <c r="J25" s="99"/>
      <c r="K25" s="129"/>
      <c r="L25" s="26"/>
    </row>
    <row r="26" spans="1:12" s="31" customFormat="1">
      <c r="A26" s="141"/>
      <c r="B26" s="117"/>
      <c r="C26" s="116"/>
      <c r="D26" s="116"/>
      <c r="E26" s="118"/>
      <c r="F26" s="128"/>
      <c r="G26" s="128"/>
      <c r="H26" s="127"/>
      <c r="I26" s="127"/>
      <c r="J26" s="127"/>
      <c r="K26" s="129"/>
      <c r="L26" s="26"/>
    </row>
    <row r="27" spans="1:12" s="31" customFormat="1">
      <c r="A27" s="141"/>
      <c r="B27" s="140"/>
      <c r="C27" s="116"/>
      <c r="D27" s="116"/>
      <c r="E27" s="118"/>
      <c r="F27" s="128"/>
      <c r="G27" s="128"/>
      <c r="H27" s="127"/>
      <c r="I27" s="127"/>
      <c r="J27" s="127"/>
      <c r="K27" s="129"/>
      <c r="L27" s="26"/>
    </row>
    <row r="28" spans="1:12" s="31" customFormat="1">
      <c r="A28" s="141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141"/>
      <c r="B29" s="27"/>
      <c r="C29" s="22"/>
      <c r="D29" s="22"/>
      <c r="E29" s="26"/>
      <c r="F29" s="24"/>
      <c r="G29" s="24"/>
      <c r="H29" s="23"/>
      <c r="I29" s="134"/>
      <c r="J29" s="23"/>
      <c r="K29" s="25"/>
      <c r="L29" s="26"/>
    </row>
    <row r="30" spans="1:12" s="31" customFormat="1">
      <c r="A30" s="141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141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141"/>
      <c r="B32" s="149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141"/>
      <c r="B33" s="27"/>
      <c r="C33" s="22"/>
      <c r="D33" s="22"/>
      <c r="E33" s="26"/>
      <c r="F33" s="24"/>
      <c r="G33" s="146"/>
      <c r="H33" s="145"/>
      <c r="I33" s="23"/>
      <c r="J33" s="23"/>
      <c r="K33" s="25"/>
      <c r="L33" s="26"/>
    </row>
    <row r="34" spans="1:12" s="31" customFormat="1">
      <c r="A34" s="141"/>
      <c r="B34" s="149"/>
      <c r="C34" s="144"/>
      <c r="D34" s="144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21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>
      <c r="A49" s="15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1" spans="1:12">
      <c r="C51" s="19"/>
      <c r="D51" s="19"/>
    </row>
    <row r="52" spans="1:12">
      <c r="C52" s="19"/>
      <c r="D52" s="19"/>
    </row>
    <row r="53" spans="1:12">
      <c r="C53" s="19"/>
      <c r="D53" s="19"/>
    </row>
  </sheetData>
  <autoFilter ref="A3:L34">
    <filterColumn colId="8">
      <filters>
        <filter val="진행"/>
      </filters>
    </filterColumn>
  </autoFilter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51"/>
  <sheetViews>
    <sheetView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E7" sqref="E7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45.77734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27</v>
      </c>
      <c r="F1" s="12" t="s">
        <v>61</v>
      </c>
      <c r="I1" s="12" t="s">
        <v>24</v>
      </c>
      <c r="J1" s="12">
        <f>COUNTIF(I4:I50, "완료")</f>
        <v>5</v>
      </c>
      <c r="K1" s="12">
        <f>COUNTIF(I7:I63, "진행")</f>
        <v>1</v>
      </c>
      <c r="L1" s="12">
        <f>COUNTIF(I4:I40, "삭제")</f>
        <v>3</v>
      </c>
      <c r="M1" s="12">
        <f>COUNTIF(I4:I43, "보류")</f>
        <v>5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 hidden="1">
      <c r="A4" s="32"/>
      <c r="B4" s="27" t="s">
        <v>75</v>
      </c>
      <c r="C4" s="22" t="s">
        <v>67</v>
      </c>
      <c r="D4" s="22" t="s">
        <v>68</v>
      </c>
      <c r="E4" s="33" t="s">
        <v>74</v>
      </c>
      <c r="F4" s="24" t="s">
        <v>86</v>
      </c>
      <c r="G4" s="24" t="s">
        <v>76</v>
      </c>
      <c r="H4" s="23">
        <v>42541</v>
      </c>
      <c r="I4" s="23" t="s">
        <v>87</v>
      </c>
      <c r="J4" s="99"/>
      <c r="K4" s="147" t="s">
        <v>81</v>
      </c>
      <c r="L4" s="26" t="s">
        <v>155</v>
      </c>
    </row>
    <row r="5" spans="1:13" s="31" customFormat="1">
      <c r="A5" s="32"/>
      <c r="B5" s="149" t="s">
        <v>75</v>
      </c>
      <c r="C5" s="22" t="s">
        <v>69</v>
      </c>
      <c r="D5" s="136" t="s">
        <v>71</v>
      </c>
      <c r="E5" s="33" t="s">
        <v>95</v>
      </c>
      <c r="F5" s="146" t="s">
        <v>86</v>
      </c>
      <c r="G5" s="24" t="s">
        <v>99</v>
      </c>
      <c r="H5" s="23">
        <v>42542</v>
      </c>
      <c r="I5" s="23" t="s">
        <v>189</v>
      </c>
      <c r="J5" s="23">
        <v>42543</v>
      </c>
      <c r="K5" s="25" t="s">
        <v>192</v>
      </c>
      <c r="L5" s="26"/>
    </row>
    <row r="6" spans="1:13" s="31" customFormat="1" ht="31.2" hidden="1">
      <c r="A6" s="32"/>
      <c r="B6" s="149" t="s">
        <v>75</v>
      </c>
      <c r="C6" s="22" t="s">
        <v>98</v>
      </c>
      <c r="D6" s="22" t="s">
        <v>71</v>
      </c>
      <c r="E6" s="33" t="s">
        <v>96</v>
      </c>
      <c r="F6" s="146" t="s">
        <v>86</v>
      </c>
      <c r="G6" s="146" t="s">
        <v>99</v>
      </c>
      <c r="H6" s="145">
        <v>42542</v>
      </c>
      <c r="I6" s="23" t="s">
        <v>87</v>
      </c>
      <c r="J6" s="136"/>
      <c r="K6" s="25" t="s">
        <v>81</v>
      </c>
      <c r="L6" s="26" t="s">
        <v>158</v>
      </c>
    </row>
    <row r="7" spans="1:13" s="31" customFormat="1" ht="46.8">
      <c r="A7" s="141"/>
      <c r="B7" s="149" t="s">
        <v>75</v>
      </c>
      <c r="C7" s="22" t="s">
        <v>71</v>
      </c>
      <c r="D7" s="22" t="s">
        <v>97</v>
      </c>
      <c r="E7" s="33" t="s">
        <v>194</v>
      </c>
      <c r="F7" s="24" t="s">
        <v>84</v>
      </c>
      <c r="G7" s="146" t="s">
        <v>99</v>
      </c>
      <c r="H7" s="145">
        <v>42542</v>
      </c>
      <c r="I7" s="23" t="s">
        <v>193</v>
      </c>
      <c r="J7" s="23"/>
      <c r="K7" s="25" t="s">
        <v>192</v>
      </c>
      <c r="L7" s="26"/>
    </row>
    <row r="8" spans="1:13" s="31" customFormat="1" ht="31.2" hidden="1">
      <c r="A8" s="141"/>
      <c r="B8" s="27" t="s">
        <v>75</v>
      </c>
      <c r="C8" s="22" t="s">
        <v>56</v>
      </c>
      <c r="D8" s="22" t="s">
        <v>71</v>
      </c>
      <c r="E8" s="33" t="s">
        <v>167</v>
      </c>
      <c r="F8" s="24" t="s">
        <v>86</v>
      </c>
      <c r="G8" s="24" t="s">
        <v>65</v>
      </c>
      <c r="H8" s="23">
        <v>42542</v>
      </c>
      <c r="I8" s="127" t="s">
        <v>168</v>
      </c>
      <c r="J8" s="99">
        <v>42542</v>
      </c>
      <c r="K8" s="25" t="s">
        <v>88</v>
      </c>
      <c r="L8" s="26" t="s">
        <v>157</v>
      </c>
    </row>
    <row r="9" spans="1:13" s="31" customFormat="1" ht="140.4" hidden="1">
      <c r="A9" s="141"/>
      <c r="B9" s="27" t="s">
        <v>75</v>
      </c>
      <c r="C9" s="22" t="s">
        <v>71</v>
      </c>
      <c r="D9" s="136" t="s">
        <v>71</v>
      </c>
      <c r="E9" s="34" t="s">
        <v>169</v>
      </c>
      <c r="F9" s="146" t="s">
        <v>86</v>
      </c>
      <c r="G9" s="24" t="s">
        <v>112</v>
      </c>
      <c r="H9" s="23">
        <v>42542</v>
      </c>
      <c r="I9" s="23" t="s">
        <v>56</v>
      </c>
      <c r="J9" s="23">
        <v>42542</v>
      </c>
      <c r="K9" s="25" t="s">
        <v>88</v>
      </c>
      <c r="L9" s="26" t="s">
        <v>157</v>
      </c>
    </row>
    <row r="10" spans="1:13" s="31" customFormat="1" ht="62.4" hidden="1">
      <c r="A10" s="141"/>
      <c r="B10" s="27" t="s">
        <v>75</v>
      </c>
      <c r="C10" s="22" t="s">
        <v>113</v>
      </c>
      <c r="D10" s="22" t="s">
        <v>71</v>
      </c>
      <c r="E10" s="34" t="s">
        <v>170</v>
      </c>
      <c r="F10" s="146" t="s">
        <v>86</v>
      </c>
      <c r="G10" s="24" t="s">
        <v>112</v>
      </c>
      <c r="H10" s="23">
        <v>42542</v>
      </c>
      <c r="I10" s="23" t="s">
        <v>58</v>
      </c>
      <c r="J10" s="136"/>
      <c r="K10" s="25" t="s">
        <v>88</v>
      </c>
      <c r="L10" s="26" t="s">
        <v>157</v>
      </c>
    </row>
    <row r="11" spans="1:13" s="31" customFormat="1" hidden="1">
      <c r="A11" s="141"/>
      <c r="B11" s="27" t="s">
        <v>75</v>
      </c>
      <c r="C11" s="22" t="s">
        <v>113</v>
      </c>
      <c r="D11" s="22" t="s">
        <v>71</v>
      </c>
      <c r="E11" s="158" t="s">
        <v>117</v>
      </c>
      <c r="F11" s="24" t="s">
        <v>86</v>
      </c>
      <c r="G11" s="24" t="s">
        <v>116</v>
      </c>
      <c r="H11" s="23">
        <v>42542</v>
      </c>
      <c r="I11" s="127" t="s">
        <v>58</v>
      </c>
      <c r="J11" s="99"/>
      <c r="K11" s="25" t="s">
        <v>88</v>
      </c>
      <c r="L11" s="26"/>
    </row>
    <row r="12" spans="1:13" s="31" customFormat="1" hidden="1">
      <c r="A12" s="141"/>
      <c r="B12" s="149" t="s">
        <v>75</v>
      </c>
      <c r="C12" s="144" t="s">
        <v>113</v>
      </c>
      <c r="D12" s="144" t="s">
        <v>71</v>
      </c>
      <c r="E12" s="158" t="s">
        <v>119</v>
      </c>
      <c r="F12" s="146" t="s">
        <v>86</v>
      </c>
      <c r="G12" s="146" t="s">
        <v>116</v>
      </c>
      <c r="H12" s="145">
        <v>42542</v>
      </c>
      <c r="I12" s="145" t="s">
        <v>58</v>
      </c>
      <c r="J12" s="136"/>
      <c r="K12" s="53" t="s">
        <v>88</v>
      </c>
      <c r="L12" s="101"/>
    </row>
    <row r="13" spans="1:13" s="31" customFormat="1" hidden="1">
      <c r="A13" s="141"/>
      <c r="B13" s="149" t="s">
        <v>75</v>
      </c>
      <c r="C13" s="144" t="s">
        <v>113</v>
      </c>
      <c r="D13" s="144" t="s">
        <v>71</v>
      </c>
      <c r="E13" s="158" t="s">
        <v>118</v>
      </c>
      <c r="F13" s="146" t="s">
        <v>86</v>
      </c>
      <c r="G13" s="146" t="s">
        <v>116</v>
      </c>
      <c r="H13" s="145">
        <v>42542</v>
      </c>
      <c r="I13" s="127" t="s">
        <v>58</v>
      </c>
      <c r="J13" s="99"/>
      <c r="K13" s="53" t="s">
        <v>88</v>
      </c>
      <c r="L13" s="101" t="s">
        <v>159</v>
      </c>
    </row>
    <row r="14" spans="1:13" s="31" customFormat="1" hidden="1">
      <c r="A14" s="141"/>
      <c r="B14" s="149" t="s">
        <v>75</v>
      </c>
      <c r="C14" s="144" t="s">
        <v>113</v>
      </c>
      <c r="D14" s="144" t="s">
        <v>71</v>
      </c>
      <c r="E14" s="158" t="s">
        <v>120</v>
      </c>
      <c r="F14" s="146" t="s">
        <v>86</v>
      </c>
      <c r="G14" s="146" t="s">
        <v>188</v>
      </c>
      <c r="H14" s="145">
        <v>42542</v>
      </c>
      <c r="I14" s="23" t="s">
        <v>58</v>
      </c>
      <c r="J14" s="23"/>
      <c r="K14" s="25" t="s">
        <v>88</v>
      </c>
      <c r="L14" s="26"/>
    </row>
    <row r="15" spans="1:13" s="31" customFormat="1" ht="31.2" hidden="1">
      <c r="A15" s="141"/>
      <c r="B15" s="27" t="s">
        <v>75</v>
      </c>
      <c r="C15" s="22" t="s">
        <v>67</v>
      </c>
      <c r="D15" s="22" t="s">
        <v>71</v>
      </c>
      <c r="E15" s="34" t="s">
        <v>125</v>
      </c>
      <c r="F15" s="24" t="s">
        <v>86</v>
      </c>
      <c r="G15" s="23" t="s">
        <v>126</v>
      </c>
      <c r="H15" s="145">
        <v>42542</v>
      </c>
      <c r="I15" s="23" t="s">
        <v>56</v>
      </c>
      <c r="J15" s="23">
        <v>42542</v>
      </c>
      <c r="K15" s="25" t="s">
        <v>88</v>
      </c>
      <c r="L15" s="26" t="s">
        <v>157</v>
      </c>
    </row>
    <row r="16" spans="1:13" s="31" customFormat="1">
      <c r="A16" s="141"/>
      <c r="B16" s="27" t="s">
        <v>75</v>
      </c>
      <c r="C16" s="22" t="s">
        <v>71</v>
      </c>
      <c r="D16" s="136" t="s">
        <v>68</v>
      </c>
      <c r="E16" s="37" t="s">
        <v>218</v>
      </c>
      <c r="F16" s="24" t="s">
        <v>86</v>
      </c>
      <c r="G16" s="24" t="s">
        <v>131</v>
      </c>
      <c r="H16" s="23">
        <v>42542</v>
      </c>
      <c r="I16" s="23" t="s">
        <v>189</v>
      </c>
      <c r="J16" s="23">
        <v>42543</v>
      </c>
      <c r="K16" s="25" t="s">
        <v>88</v>
      </c>
      <c r="L16" s="26"/>
    </row>
    <row r="17" spans="1:12" s="31" customFormat="1">
      <c r="A17" s="141"/>
      <c r="B17" s="149" t="s">
        <v>75</v>
      </c>
      <c r="C17" s="144" t="s">
        <v>71</v>
      </c>
      <c r="D17" s="50" t="s">
        <v>82</v>
      </c>
      <c r="E17" s="57" t="s">
        <v>187</v>
      </c>
      <c r="F17" s="52" t="s">
        <v>191</v>
      </c>
      <c r="G17" s="52" t="s">
        <v>99</v>
      </c>
      <c r="H17" s="51">
        <v>42543</v>
      </c>
      <c r="I17" s="127" t="s">
        <v>189</v>
      </c>
      <c r="J17" s="127">
        <v>42543</v>
      </c>
      <c r="K17" s="129" t="s">
        <v>88</v>
      </c>
      <c r="L17" s="54"/>
    </row>
    <row r="18" spans="1:12" s="31" customFormat="1">
      <c r="A18" s="141"/>
      <c r="B18" s="55"/>
      <c r="C18" s="50"/>
      <c r="D18" s="50"/>
      <c r="E18" s="57"/>
      <c r="F18" s="52"/>
      <c r="G18" s="52"/>
      <c r="H18" s="51"/>
      <c r="I18" s="51"/>
      <c r="J18" s="51"/>
      <c r="K18" s="53"/>
      <c r="L18" s="54"/>
    </row>
    <row r="19" spans="1:12" s="31" customFormat="1">
      <c r="A19" s="141"/>
      <c r="B19" s="55"/>
      <c r="C19" s="50"/>
      <c r="D19" s="50"/>
      <c r="E19" s="57"/>
      <c r="F19" s="52"/>
      <c r="G19" s="52"/>
      <c r="H19" s="51"/>
      <c r="I19" s="51"/>
      <c r="J19" s="51"/>
      <c r="K19" s="53"/>
      <c r="L19" s="54"/>
    </row>
    <row r="20" spans="1:12" s="31" customFormat="1">
      <c r="A20" s="141"/>
      <c r="B20" s="55"/>
      <c r="C20" s="50"/>
      <c r="D20" s="50"/>
      <c r="E20" s="57"/>
      <c r="F20" s="52"/>
      <c r="G20" s="52"/>
      <c r="H20" s="51"/>
      <c r="I20" s="136"/>
      <c r="J20" s="51"/>
      <c r="K20" s="53"/>
      <c r="L20" s="54"/>
    </row>
    <row r="21" spans="1:12" s="31" customFormat="1">
      <c r="A21" s="141"/>
      <c r="B21" s="27"/>
      <c r="C21" s="22"/>
      <c r="D21" s="22"/>
      <c r="E21" s="37"/>
      <c r="F21" s="24"/>
      <c r="G21" s="24"/>
      <c r="H21" s="23"/>
      <c r="I21" s="127"/>
      <c r="J21" s="127"/>
      <c r="K21" s="129"/>
      <c r="L21" s="26"/>
    </row>
    <row r="22" spans="1:12" s="31" customFormat="1">
      <c r="A22" s="141"/>
      <c r="B22" s="27"/>
      <c r="C22" s="22"/>
      <c r="D22" s="22"/>
      <c r="E22" s="38"/>
      <c r="F22" s="24"/>
      <c r="G22" s="24"/>
      <c r="H22" s="23"/>
      <c r="I22" s="136"/>
      <c r="J22" s="23"/>
      <c r="K22" s="25"/>
      <c r="L22" s="26"/>
    </row>
    <row r="23" spans="1:12" s="31" customFormat="1">
      <c r="A23" s="141"/>
      <c r="B23" s="27"/>
      <c r="C23" s="22"/>
      <c r="D23" s="22"/>
      <c r="E23" s="26"/>
      <c r="F23" s="24"/>
      <c r="G23" s="24"/>
      <c r="H23" s="23"/>
      <c r="I23" s="127"/>
      <c r="J23" s="127"/>
      <c r="K23" s="129"/>
      <c r="L23" s="26"/>
    </row>
    <row r="24" spans="1:12" s="31" customFormat="1">
      <c r="A24" s="141"/>
      <c r="B24" s="27"/>
      <c r="C24" s="22"/>
      <c r="D24" s="136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141"/>
      <c r="B25" s="140"/>
      <c r="C25" s="49"/>
      <c r="D25" s="44"/>
      <c r="E25" s="48"/>
      <c r="F25" s="46"/>
      <c r="G25" s="128"/>
      <c r="H25" s="127"/>
      <c r="I25" s="127"/>
      <c r="J25" s="127"/>
      <c r="K25" s="129"/>
      <c r="L25" s="48"/>
    </row>
    <row r="26" spans="1:12" s="31" customFormat="1">
      <c r="A26" s="141"/>
      <c r="B26" s="140"/>
      <c r="C26" s="55"/>
      <c r="D26" s="50"/>
      <c r="E26" s="56"/>
      <c r="F26" s="52"/>
      <c r="G26" s="128"/>
      <c r="H26" s="127"/>
      <c r="I26" s="127"/>
      <c r="J26" s="127"/>
      <c r="K26" s="129"/>
      <c r="L26" s="26"/>
    </row>
    <row r="27" spans="1:12" s="31" customFormat="1">
      <c r="A27" s="141"/>
      <c r="B27" s="140"/>
      <c r="C27" s="61"/>
      <c r="D27" s="58"/>
      <c r="E27" s="60"/>
      <c r="F27" s="59"/>
      <c r="G27" s="24"/>
      <c r="H27" s="93"/>
      <c r="I27" s="127"/>
      <c r="J27" s="99"/>
      <c r="K27" s="100"/>
      <c r="L27" s="26"/>
    </row>
    <row r="28" spans="1:12" s="31" customFormat="1">
      <c r="A28" s="141"/>
      <c r="B28" s="140"/>
      <c r="C28" s="61"/>
      <c r="D28" s="58"/>
      <c r="E28" s="139"/>
      <c r="F28" s="59"/>
      <c r="G28" s="94"/>
      <c r="H28" s="93"/>
      <c r="I28" s="136"/>
      <c r="J28" s="23"/>
      <c r="K28" s="25"/>
      <c r="L28" s="26"/>
    </row>
    <row r="29" spans="1:12" s="31" customFormat="1">
      <c r="A29" s="141"/>
      <c r="B29" s="140"/>
      <c r="C29" s="61"/>
      <c r="D29" s="58"/>
      <c r="E29" s="62"/>
      <c r="F29" s="59"/>
      <c r="G29" s="94"/>
      <c r="H29" s="93"/>
      <c r="I29" s="127"/>
      <c r="J29" s="99"/>
      <c r="K29" s="25"/>
      <c r="L29" s="26"/>
    </row>
    <row r="30" spans="1:12" s="31" customFormat="1">
      <c r="A30" s="141"/>
      <c r="B30" s="140"/>
      <c r="C30" s="61"/>
      <c r="D30" s="58"/>
      <c r="E30" s="62"/>
      <c r="F30" s="59"/>
      <c r="G30" s="94"/>
      <c r="H30" s="93"/>
      <c r="I30" s="127"/>
      <c r="J30" s="99"/>
      <c r="K30" s="100"/>
      <c r="L30" s="26"/>
    </row>
    <row r="31" spans="1:12" s="31" customFormat="1">
      <c r="A31" s="141"/>
      <c r="B31" s="140"/>
      <c r="C31" s="61"/>
      <c r="D31" s="58"/>
      <c r="E31" s="62"/>
      <c r="F31" s="59"/>
      <c r="G31" s="94"/>
      <c r="H31" s="93"/>
      <c r="I31" s="127"/>
      <c r="J31" s="127"/>
      <c r="K31" s="129"/>
      <c r="L31" s="26"/>
    </row>
    <row r="32" spans="1:12" s="31" customFormat="1">
      <c r="A32" s="141"/>
      <c r="B32" s="140"/>
      <c r="C32" s="74"/>
      <c r="D32" s="72"/>
      <c r="E32" s="75"/>
      <c r="F32" s="73"/>
      <c r="G32" s="94"/>
      <c r="H32" s="93"/>
      <c r="I32" s="127"/>
      <c r="J32" s="127"/>
      <c r="K32" s="129"/>
      <c r="L32" s="26"/>
    </row>
    <row r="33" spans="1:12" s="31" customFormat="1">
      <c r="A33" s="141"/>
      <c r="B33" s="140"/>
      <c r="C33" s="114"/>
      <c r="D33" s="113"/>
      <c r="E33" s="115"/>
      <c r="F33" s="128"/>
      <c r="G33" s="128"/>
      <c r="H33" s="127"/>
      <c r="I33" s="127"/>
      <c r="J33" s="127"/>
      <c r="K33" s="129"/>
      <c r="L33" s="26"/>
    </row>
    <row r="34" spans="1:12" s="31" customFormat="1">
      <c r="A34" s="141"/>
      <c r="B34" s="140"/>
      <c r="C34" s="140"/>
      <c r="D34" s="135"/>
      <c r="E34" s="139"/>
      <c r="F34" s="137"/>
      <c r="G34" s="137"/>
      <c r="H34" s="136"/>
      <c r="I34" s="136"/>
      <c r="J34" s="136"/>
      <c r="K34" s="138"/>
      <c r="L34" s="137"/>
    </row>
    <row r="35" spans="1:12" s="31" customFormat="1">
      <c r="A35" s="141"/>
      <c r="B35" s="140"/>
      <c r="C35" s="140"/>
      <c r="D35" s="135"/>
      <c r="E35" s="139"/>
      <c r="F35" s="137"/>
      <c r="G35" s="137"/>
      <c r="H35" s="136"/>
      <c r="I35" s="136"/>
      <c r="J35" s="136"/>
      <c r="K35" s="138"/>
      <c r="L35" s="139"/>
    </row>
    <row r="36" spans="1:12" s="31" customFormat="1">
      <c r="A36" s="141"/>
      <c r="B36" s="140"/>
      <c r="C36" s="96"/>
      <c r="D36" s="136"/>
      <c r="E36" s="97"/>
      <c r="F36" s="94"/>
      <c r="G36" s="94"/>
      <c r="H36" s="93"/>
      <c r="I36" s="136"/>
      <c r="J36" s="127"/>
      <c r="K36" s="129"/>
      <c r="L36" s="130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21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5" spans="1:12">
      <c r="C45" s="19"/>
      <c r="D45" s="19"/>
    </row>
    <row r="46" spans="1:12">
      <c r="C46" s="19"/>
      <c r="D46" s="19"/>
    </row>
    <row r="49" spans="3:4">
      <c r="C49" s="19"/>
      <c r="D49" s="19"/>
    </row>
    <row r="50" spans="3:4">
      <c r="C50" s="19"/>
      <c r="D50" s="19"/>
    </row>
    <row r="51" spans="3:4">
      <c r="C51" s="19"/>
      <c r="D51" s="19"/>
    </row>
  </sheetData>
  <autoFilter ref="A3:L36">
    <filterColumn colId="8">
      <filters>
        <filter val="진행"/>
      </filters>
    </filterColumn>
  </autoFilter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="99" zoomScaleNormal="99" zoomScaleSheetLayoutView="50" workbookViewId="0">
      <pane xSplit="5" ySplit="3" topLeftCell="H4" activePane="bottomRight" state="frozen"/>
      <selection activeCell="A13" sqref="A13:XFD13"/>
      <selection pane="topRight" activeCell="A13" sqref="A13:XFD13"/>
      <selection pane="bottomLeft" activeCell="A13" sqref="A13:XFD13"/>
      <selection pane="bottomRight" activeCell="E24" sqref="E24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46.109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27</v>
      </c>
      <c r="F1" s="12" t="s">
        <v>30</v>
      </c>
      <c r="I1" s="12" t="s">
        <v>24</v>
      </c>
      <c r="J1" s="12">
        <f>COUNTIF(I4:I27, "완료")</f>
        <v>0</v>
      </c>
      <c r="K1" s="12">
        <f>COUNTIF(I4:I27, "진행")</f>
        <v>0</v>
      </c>
      <c r="L1" s="12">
        <f>COUNTIF(I4:I27, "삭제")</f>
        <v>0</v>
      </c>
      <c r="M1" s="12">
        <f>COUNTIF(I4:I27,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28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140"/>
      <c r="C4" s="22"/>
      <c r="D4" s="22"/>
      <c r="E4" s="26"/>
      <c r="F4" s="24"/>
      <c r="G4" s="24"/>
      <c r="H4" s="23"/>
      <c r="I4" s="23"/>
      <c r="J4" s="23"/>
      <c r="K4" s="25"/>
      <c r="L4" s="26"/>
    </row>
    <row r="5" spans="1:13" s="31" customFormat="1">
      <c r="A5" s="32"/>
      <c r="B5" s="140"/>
      <c r="C5" s="135"/>
      <c r="D5" s="22"/>
      <c r="E5" s="26"/>
      <c r="F5" s="24"/>
      <c r="G5" s="24"/>
      <c r="H5" s="23"/>
      <c r="I5" s="23"/>
      <c r="J5" s="23"/>
      <c r="K5" s="25"/>
      <c r="L5" s="26"/>
    </row>
    <row r="6" spans="1:13" s="31" customFormat="1">
      <c r="A6" s="32"/>
      <c r="B6" s="140"/>
      <c r="C6" s="22"/>
      <c r="D6" s="135"/>
      <c r="E6" s="26"/>
      <c r="F6" s="27"/>
      <c r="G6" s="24"/>
      <c r="H6" s="23"/>
      <c r="I6" s="23"/>
      <c r="J6" s="23"/>
      <c r="K6" s="25"/>
      <c r="L6" s="26"/>
    </row>
    <row r="7" spans="1:13" s="31" customFormat="1">
      <c r="A7" s="141"/>
      <c r="B7" s="140"/>
      <c r="C7" s="22"/>
      <c r="D7" s="22"/>
      <c r="E7" s="38"/>
      <c r="F7" s="24"/>
      <c r="G7" s="24"/>
      <c r="H7" s="23"/>
      <c r="I7" s="23"/>
      <c r="J7" s="23"/>
      <c r="K7" s="138"/>
      <c r="L7" s="26"/>
    </row>
    <row r="8" spans="1:13" s="31" customFormat="1">
      <c r="A8" s="141"/>
      <c r="B8" s="88"/>
      <c r="C8" s="86"/>
      <c r="D8" s="86"/>
      <c r="E8" s="89"/>
      <c r="F8" s="87"/>
      <c r="G8" s="24"/>
      <c r="H8" s="93"/>
      <c r="I8" s="23"/>
      <c r="J8" s="127"/>
      <c r="K8" s="138"/>
      <c r="L8" s="26"/>
    </row>
    <row r="9" spans="1:13" s="31" customFormat="1">
      <c r="A9" s="141"/>
      <c r="B9" s="149"/>
      <c r="C9" s="144"/>
      <c r="D9" s="144"/>
      <c r="E9" s="148"/>
      <c r="F9" s="146"/>
      <c r="G9" s="146"/>
      <c r="H9" s="145"/>
      <c r="I9" s="145"/>
      <c r="J9" s="145"/>
      <c r="K9" s="147"/>
      <c r="L9" s="148"/>
    </row>
    <row r="10" spans="1:13" s="31" customFormat="1">
      <c r="A10" s="141"/>
      <c r="B10" s="149"/>
      <c r="C10" s="144"/>
      <c r="D10" s="144"/>
      <c r="E10" s="148"/>
      <c r="F10" s="146"/>
      <c r="G10" s="146"/>
      <c r="H10" s="145"/>
      <c r="I10" s="145"/>
      <c r="J10" s="145"/>
      <c r="K10" s="147"/>
      <c r="L10" s="148"/>
    </row>
    <row r="11" spans="1:13" s="31" customFormat="1">
      <c r="A11" s="32"/>
      <c r="B11" s="27"/>
      <c r="C11" s="22"/>
      <c r="D11" s="22"/>
      <c r="E11" s="26"/>
      <c r="F11" s="27"/>
      <c r="G11" s="24"/>
      <c r="H11" s="23"/>
      <c r="I11" s="23"/>
      <c r="J11" s="23"/>
      <c r="K11" s="25"/>
      <c r="L11" s="26"/>
    </row>
    <row r="12" spans="1:13" s="31" customFormat="1">
      <c r="A12" s="32"/>
      <c r="B12" s="27"/>
      <c r="C12" s="22"/>
      <c r="D12" s="22"/>
      <c r="E12" s="38"/>
      <c r="F12" s="24"/>
      <c r="G12" s="24"/>
      <c r="H12" s="23"/>
      <c r="I12" s="23"/>
      <c r="J12" s="23"/>
      <c r="K12" s="25"/>
      <c r="L12" s="26"/>
    </row>
    <row r="13" spans="1:13" s="31" customFormat="1">
      <c r="A13" s="32"/>
      <c r="I13" s="23"/>
      <c r="J13" s="23"/>
      <c r="K13" s="25"/>
      <c r="L13" s="26"/>
    </row>
    <row r="14" spans="1:13" s="31" customFormat="1">
      <c r="A14" s="32"/>
      <c r="B14" s="27"/>
      <c r="C14" s="22"/>
      <c r="D14" s="22"/>
      <c r="E14" s="26"/>
      <c r="F14" s="24"/>
      <c r="G14" s="24"/>
      <c r="H14" s="23"/>
      <c r="I14" s="23"/>
      <c r="J14" s="23"/>
      <c r="K14" s="25"/>
      <c r="L14" s="26"/>
    </row>
    <row r="15" spans="1:13" s="31" customFormat="1">
      <c r="A15" s="32"/>
      <c r="B15" s="27"/>
      <c r="C15" s="22"/>
      <c r="D15" s="22"/>
      <c r="E15" s="26"/>
      <c r="F15" s="24"/>
      <c r="G15" s="24"/>
      <c r="H15" s="23"/>
      <c r="I15" s="23"/>
      <c r="J15" s="23"/>
      <c r="K15" s="25"/>
      <c r="L15" s="26"/>
    </row>
    <row r="16" spans="1:13" s="31" customFormat="1">
      <c r="A16" s="32"/>
      <c r="B16" s="27"/>
      <c r="C16" s="22"/>
      <c r="D16" s="22"/>
      <c r="E16" s="26"/>
      <c r="F16" s="24"/>
      <c r="G16" s="24"/>
      <c r="H16" s="23"/>
      <c r="I16" s="23"/>
      <c r="J16" s="23"/>
      <c r="K16" s="25"/>
      <c r="L16" s="26"/>
    </row>
    <row r="17" spans="1:12" s="31" customFormat="1">
      <c r="A17" s="32"/>
      <c r="B17" s="27"/>
      <c r="C17" s="22"/>
      <c r="D17" s="22"/>
      <c r="E17" s="26"/>
      <c r="F17" s="24"/>
      <c r="G17" s="24"/>
      <c r="H17" s="23"/>
      <c r="I17" s="23"/>
      <c r="J17" s="23"/>
      <c r="K17" s="25"/>
      <c r="L17" s="26"/>
    </row>
    <row r="18" spans="1:12" s="31" customFormat="1">
      <c r="A18" s="32"/>
      <c r="B18" s="27"/>
      <c r="C18" s="22"/>
      <c r="D18" s="22"/>
      <c r="E18" s="26"/>
      <c r="F18" s="24"/>
      <c r="G18" s="24"/>
      <c r="H18" s="23"/>
      <c r="I18" s="23"/>
      <c r="J18" s="23"/>
      <c r="K18" s="25"/>
      <c r="L18" s="26"/>
    </row>
    <row r="19" spans="1:12" s="31" customFormat="1">
      <c r="A19" s="32"/>
      <c r="B19" s="27"/>
      <c r="C19" s="22"/>
      <c r="D19" s="22"/>
      <c r="E19" s="26"/>
      <c r="F19" s="24"/>
      <c r="G19" s="24"/>
      <c r="H19" s="23"/>
      <c r="I19" s="23"/>
      <c r="J19" s="23"/>
      <c r="K19" s="25"/>
      <c r="L19" s="26"/>
    </row>
    <row r="20" spans="1:12" s="31" customFormat="1">
      <c r="A20" s="32"/>
      <c r="B20" s="27"/>
      <c r="C20" s="22"/>
      <c r="D20" s="22"/>
      <c r="E20" s="26"/>
      <c r="F20" s="24"/>
      <c r="G20" s="24"/>
      <c r="H20" s="23"/>
      <c r="I20" s="23"/>
      <c r="J20" s="23"/>
      <c r="K20" s="25"/>
      <c r="L20" s="26"/>
    </row>
    <row r="21" spans="1:12" s="31" customFormat="1">
      <c r="A21" s="32"/>
      <c r="B21" s="27"/>
      <c r="C21" s="22"/>
      <c r="D21" s="22"/>
      <c r="E21" s="26"/>
      <c r="F21" s="24"/>
      <c r="G21" s="24"/>
      <c r="H21" s="23"/>
      <c r="I21" s="23"/>
      <c r="J21" s="23"/>
      <c r="K21" s="25"/>
      <c r="L21" s="26"/>
    </row>
    <row r="22" spans="1:12" s="31" customFormat="1">
      <c r="A22" s="32"/>
      <c r="B22" s="27"/>
      <c r="C22" s="22"/>
      <c r="D22" s="22"/>
      <c r="E22" s="26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64" t="s">
        <v>10</v>
      </c>
      <c r="C52" s="165"/>
      <c r="D52" s="36"/>
      <c r="E52" s="20" t="s">
        <v>2</v>
      </c>
      <c r="F52" s="12" t="s">
        <v>15</v>
      </c>
      <c r="H52" s="10"/>
      <c r="I52" s="10"/>
      <c r="J52" s="166" t="s">
        <v>8</v>
      </c>
      <c r="K52" s="167"/>
    </row>
    <row r="53" spans="1:12" ht="19.2">
      <c r="B53" s="168" t="s">
        <v>20</v>
      </c>
      <c r="C53" s="169"/>
      <c r="D53" s="35"/>
      <c r="E53" s="28"/>
      <c r="F53" s="12" t="s">
        <v>16</v>
      </c>
      <c r="J53" s="17"/>
      <c r="K53" s="18"/>
    </row>
    <row r="54" spans="1:12" ht="17.25" customHeight="1">
      <c r="B54" s="170" t="s">
        <v>17</v>
      </c>
      <c r="C54" s="171"/>
      <c r="D54" s="35"/>
      <c r="E54" s="28"/>
      <c r="J54" s="172" t="s">
        <v>9</v>
      </c>
      <c r="K54" s="172"/>
    </row>
    <row r="55" spans="1:12" ht="13.5" customHeight="1">
      <c r="B55" s="170" t="s">
        <v>18</v>
      </c>
      <c r="C55" s="171"/>
      <c r="D55" s="35"/>
      <c r="E55" s="29"/>
      <c r="J55" s="173" t="s">
        <v>12</v>
      </c>
      <c r="K55" s="174"/>
    </row>
    <row r="56" spans="1:12">
      <c r="B56" s="170" t="s">
        <v>19</v>
      </c>
      <c r="C56" s="171"/>
      <c r="D56" s="35"/>
      <c r="G56" s="13"/>
      <c r="J56" s="175" t="str">
        <f>B53</f>
        <v>1. 작업공간</v>
      </c>
      <c r="K56" s="176"/>
    </row>
    <row r="57" spans="1:12" ht="13.5" customHeight="1">
      <c r="B57" s="170"/>
      <c r="C57" s="171"/>
      <c r="D57" s="35"/>
      <c r="J57" s="175" t="str">
        <f>B54</f>
        <v>2. 문서관리</v>
      </c>
      <c r="K57" s="176"/>
    </row>
    <row r="58" spans="1:12">
      <c r="B58" s="170"/>
      <c r="C58" s="171"/>
      <c r="D58" s="35"/>
      <c r="J58" s="175" t="str">
        <f>B55</f>
        <v>3. 품목관리</v>
      </c>
      <c r="K58" s="176"/>
    </row>
    <row r="59" spans="1:12">
      <c r="B59" s="170"/>
      <c r="C59" s="171"/>
      <c r="D59" s="35"/>
      <c r="J59" s="175" t="str">
        <f>B56</f>
        <v>4. 설계변경</v>
      </c>
      <c r="K59" s="176"/>
    </row>
    <row r="60" spans="1:12">
      <c r="B60" s="177"/>
      <c r="C60" s="178"/>
      <c r="D60" s="35"/>
      <c r="J60" s="175"/>
      <c r="K60" s="176"/>
    </row>
    <row r="61" spans="1:12">
      <c r="B61" s="177"/>
      <c r="C61" s="178"/>
      <c r="D61" s="35"/>
      <c r="J61" s="175"/>
      <c r="K61" s="176"/>
    </row>
    <row r="62" spans="1:12">
      <c r="J62" s="175"/>
      <c r="K62" s="176"/>
    </row>
    <row r="63" spans="1:12">
      <c r="J63" s="175"/>
      <c r="K63" s="176"/>
    </row>
    <row r="64" spans="1:12">
      <c r="J64" s="175"/>
      <c r="K64" s="176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3"/>
  <mergeCells count="23">
    <mergeCell ref="B61:C61"/>
    <mergeCell ref="J61:K61"/>
    <mergeCell ref="J62:K62"/>
    <mergeCell ref="J63:K63"/>
    <mergeCell ref="J64:K64"/>
    <mergeCell ref="B58:C58"/>
    <mergeCell ref="J58:K58"/>
    <mergeCell ref="B59:C59"/>
    <mergeCell ref="J59:K59"/>
    <mergeCell ref="B60:C60"/>
    <mergeCell ref="J60:K60"/>
    <mergeCell ref="B55:C55"/>
    <mergeCell ref="J55:K55"/>
    <mergeCell ref="B56:C56"/>
    <mergeCell ref="J56:K56"/>
    <mergeCell ref="B57:C57"/>
    <mergeCell ref="J57:K57"/>
    <mergeCell ref="A2:L2"/>
    <mergeCell ref="B52:C52"/>
    <mergeCell ref="J52:K52"/>
    <mergeCell ref="B53:C53"/>
    <mergeCell ref="B54:C54"/>
    <mergeCell ref="J54:K5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57"/>
  <sheetViews>
    <sheetView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K17" sqref="K17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52.777343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60</v>
      </c>
      <c r="F1" s="12" t="s">
        <v>21</v>
      </c>
      <c r="I1" s="12" t="s">
        <v>31</v>
      </c>
      <c r="J1" s="12">
        <f>COUNTIF(I4:I26, "완료")</f>
        <v>4</v>
      </c>
      <c r="K1" s="12">
        <f>COUNTIF(I4:I26, "진행")</f>
        <v>6</v>
      </c>
      <c r="L1" s="12">
        <f>COUNTIF(I4:I26, "삭제")</f>
        <v>3</v>
      </c>
      <c r="M1" s="12">
        <f>COUNTIF(I4:I26, "보류")</f>
        <v>1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 ht="31.2">
      <c r="A4" s="32"/>
      <c r="B4" s="80" t="s">
        <v>109</v>
      </c>
      <c r="C4" s="140" t="s">
        <v>110</v>
      </c>
      <c r="D4" s="136" t="s">
        <v>71</v>
      </c>
      <c r="E4" s="81" t="s">
        <v>107</v>
      </c>
      <c r="F4" s="146" t="s">
        <v>86</v>
      </c>
      <c r="G4" s="24" t="s">
        <v>65</v>
      </c>
      <c r="H4" s="145">
        <v>42542</v>
      </c>
      <c r="I4" s="127" t="s">
        <v>149</v>
      </c>
      <c r="J4" s="127"/>
      <c r="K4" s="129" t="s">
        <v>81</v>
      </c>
      <c r="L4" s="130" t="s">
        <v>164</v>
      </c>
    </row>
    <row r="5" spans="1:13" s="31" customFormat="1" ht="31.2" hidden="1">
      <c r="A5" s="32"/>
      <c r="B5" s="80" t="s">
        <v>109</v>
      </c>
      <c r="C5" s="140" t="s">
        <v>111</v>
      </c>
      <c r="D5" s="79" t="s">
        <v>71</v>
      </c>
      <c r="E5" s="81" t="s">
        <v>108</v>
      </c>
      <c r="F5" s="146" t="s">
        <v>86</v>
      </c>
      <c r="G5" s="94" t="s">
        <v>65</v>
      </c>
      <c r="H5" s="145">
        <v>42542</v>
      </c>
      <c r="I5" s="127" t="s">
        <v>56</v>
      </c>
      <c r="J5" s="127">
        <v>42542</v>
      </c>
      <c r="K5" s="129"/>
      <c r="L5" s="130" t="s">
        <v>157</v>
      </c>
    </row>
    <row r="6" spans="1:13" s="31" customFormat="1" hidden="1">
      <c r="A6" s="141"/>
      <c r="B6" s="80" t="s">
        <v>109</v>
      </c>
      <c r="C6" s="140" t="s">
        <v>129</v>
      </c>
      <c r="D6" s="79" t="s">
        <v>71</v>
      </c>
      <c r="E6" s="81" t="s">
        <v>171</v>
      </c>
      <c r="F6" s="146" t="s">
        <v>86</v>
      </c>
      <c r="G6" s="94" t="s">
        <v>126</v>
      </c>
      <c r="H6" s="93">
        <v>42542</v>
      </c>
      <c r="I6" s="127" t="s">
        <v>168</v>
      </c>
      <c r="J6" s="127">
        <v>42542</v>
      </c>
      <c r="K6" s="138"/>
      <c r="L6" s="130" t="s">
        <v>162</v>
      </c>
    </row>
    <row r="7" spans="1:13" s="31" customFormat="1" ht="31.2">
      <c r="A7" s="141"/>
      <c r="B7" s="149" t="s">
        <v>109</v>
      </c>
      <c r="C7" s="140" t="s">
        <v>130</v>
      </c>
      <c r="D7" s="90" t="s">
        <v>56</v>
      </c>
      <c r="E7" s="91" t="s">
        <v>128</v>
      </c>
      <c r="F7" s="146" t="s">
        <v>86</v>
      </c>
      <c r="G7" s="94" t="s">
        <v>126</v>
      </c>
      <c r="H7" s="93">
        <v>42542</v>
      </c>
      <c r="I7" s="127" t="s">
        <v>56</v>
      </c>
      <c r="J7" s="127"/>
      <c r="K7" s="147" t="s">
        <v>81</v>
      </c>
      <c r="L7" s="130" t="s">
        <v>151</v>
      </c>
    </row>
    <row r="8" spans="1:13" s="31" customFormat="1" ht="31.2">
      <c r="A8" s="141"/>
      <c r="B8" s="149" t="s">
        <v>109</v>
      </c>
      <c r="C8" s="140" t="s">
        <v>130</v>
      </c>
      <c r="D8" s="92" t="s">
        <v>71</v>
      </c>
      <c r="E8" s="95" t="s">
        <v>172</v>
      </c>
      <c r="F8" s="146" t="s">
        <v>214</v>
      </c>
      <c r="G8" s="24" t="s">
        <v>131</v>
      </c>
      <c r="H8" s="145">
        <v>42542</v>
      </c>
      <c r="I8" s="127" t="s">
        <v>58</v>
      </c>
      <c r="J8" s="127"/>
      <c r="K8" s="147" t="s">
        <v>81</v>
      </c>
      <c r="L8" s="130" t="s">
        <v>163</v>
      </c>
    </row>
    <row r="9" spans="1:13" s="31" customFormat="1" ht="31.2" hidden="1">
      <c r="A9" s="141"/>
      <c r="B9" s="149" t="s">
        <v>109</v>
      </c>
      <c r="C9" s="149" t="s">
        <v>130</v>
      </c>
      <c r="D9" s="92" t="s">
        <v>68</v>
      </c>
      <c r="E9" s="95" t="s">
        <v>141</v>
      </c>
      <c r="F9" s="146" t="s">
        <v>86</v>
      </c>
      <c r="G9" s="94" t="s">
        <v>77</v>
      </c>
      <c r="H9" s="145">
        <v>42542</v>
      </c>
      <c r="I9" s="127" t="s">
        <v>87</v>
      </c>
      <c r="J9" s="127">
        <v>42542</v>
      </c>
      <c r="K9" s="138" t="s">
        <v>81</v>
      </c>
      <c r="L9" s="130"/>
    </row>
    <row r="10" spans="1:13" s="31" customFormat="1" hidden="1">
      <c r="A10" s="141"/>
      <c r="B10" s="140" t="s">
        <v>142</v>
      </c>
      <c r="C10" s="140" t="s">
        <v>143</v>
      </c>
      <c r="D10" s="136" t="s">
        <v>68</v>
      </c>
      <c r="E10" s="97" t="s">
        <v>144</v>
      </c>
      <c r="F10" s="146" t="s">
        <v>86</v>
      </c>
      <c r="G10" s="94" t="s">
        <v>77</v>
      </c>
      <c r="H10" s="93">
        <v>42542</v>
      </c>
      <c r="I10" s="127" t="s">
        <v>87</v>
      </c>
      <c r="J10" s="127">
        <v>42542</v>
      </c>
      <c r="K10" s="138" t="s">
        <v>81</v>
      </c>
      <c r="L10" s="130"/>
    </row>
    <row r="11" spans="1:13" s="31" customFormat="1" ht="31.2" hidden="1">
      <c r="A11" s="141"/>
      <c r="B11" s="140" t="s">
        <v>109</v>
      </c>
      <c r="C11" s="140" t="s">
        <v>130</v>
      </c>
      <c r="D11" s="136" t="s">
        <v>71</v>
      </c>
      <c r="E11" s="97" t="s">
        <v>145</v>
      </c>
      <c r="F11" s="146" t="s">
        <v>86</v>
      </c>
      <c r="G11" s="94" t="s">
        <v>126</v>
      </c>
      <c r="H11" s="93">
        <v>42542</v>
      </c>
      <c r="I11" s="127" t="s">
        <v>87</v>
      </c>
      <c r="J11" s="127">
        <v>42542</v>
      </c>
      <c r="K11" s="138" t="s">
        <v>81</v>
      </c>
      <c r="L11" s="130"/>
    </row>
    <row r="12" spans="1:13" s="31" customFormat="1" hidden="1">
      <c r="A12" s="141"/>
      <c r="B12" s="140" t="s">
        <v>109</v>
      </c>
      <c r="C12" s="140" t="s">
        <v>71</v>
      </c>
      <c r="D12" s="92" t="s">
        <v>82</v>
      </c>
      <c r="E12" s="142" t="s">
        <v>152</v>
      </c>
      <c r="F12" s="146" t="s">
        <v>86</v>
      </c>
      <c r="G12" s="94" t="s">
        <v>147</v>
      </c>
      <c r="H12" s="93">
        <v>42542</v>
      </c>
      <c r="I12" s="127" t="s">
        <v>87</v>
      </c>
      <c r="J12" s="127">
        <v>42542</v>
      </c>
      <c r="K12" s="147" t="s">
        <v>153</v>
      </c>
      <c r="L12" s="130"/>
    </row>
    <row r="13" spans="1:13" s="31" customFormat="1" ht="31.2">
      <c r="A13" s="141"/>
      <c r="B13" s="149" t="s">
        <v>109</v>
      </c>
      <c r="C13" s="149" t="s">
        <v>215</v>
      </c>
      <c r="D13" s="136" t="s">
        <v>71</v>
      </c>
      <c r="E13" s="97" t="s">
        <v>213</v>
      </c>
      <c r="F13" s="94" t="s">
        <v>92</v>
      </c>
      <c r="G13" s="94" t="s">
        <v>235</v>
      </c>
      <c r="H13" s="93">
        <v>42543</v>
      </c>
      <c r="I13" s="127" t="s">
        <v>149</v>
      </c>
      <c r="J13" s="127"/>
      <c r="K13" s="147" t="s">
        <v>81</v>
      </c>
      <c r="L13" s="130"/>
    </row>
    <row r="14" spans="1:13" s="31" customFormat="1">
      <c r="A14" s="141"/>
      <c r="B14" s="140" t="s">
        <v>225</v>
      </c>
      <c r="C14" s="140" t="s">
        <v>226</v>
      </c>
      <c r="D14" s="92" t="s">
        <v>82</v>
      </c>
      <c r="E14" s="97" t="s">
        <v>224</v>
      </c>
      <c r="F14" s="94" t="s">
        <v>84</v>
      </c>
      <c r="G14" s="94" t="s">
        <v>223</v>
      </c>
      <c r="H14" s="93">
        <v>42543</v>
      </c>
      <c r="I14" s="127" t="s">
        <v>149</v>
      </c>
      <c r="J14" s="127"/>
      <c r="K14" s="147" t="s">
        <v>81</v>
      </c>
      <c r="L14" s="130"/>
    </row>
    <row r="15" spans="1:13" s="31" customFormat="1">
      <c r="A15" s="141"/>
      <c r="B15" s="140" t="s">
        <v>225</v>
      </c>
      <c r="C15" s="140" t="s">
        <v>226</v>
      </c>
      <c r="D15" s="119" t="s">
        <v>82</v>
      </c>
      <c r="E15" s="120" t="s">
        <v>227</v>
      </c>
      <c r="F15" s="128" t="s">
        <v>84</v>
      </c>
      <c r="G15" s="128" t="s">
        <v>228</v>
      </c>
      <c r="H15" s="127">
        <v>42543</v>
      </c>
      <c r="I15" s="127" t="s">
        <v>149</v>
      </c>
      <c r="J15" s="127"/>
      <c r="K15" s="147" t="s">
        <v>81</v>
      </c>
      <c r="L15" s="130"/>
    </row>
    <row r="16" spans="1:13" s="31" customFormat="1">
      <c r="A16" s="141"/>
      <c r="B16" s="140" t="s">
        <v>225</v>
      </c>
      <c r="C16" s="140" t="s">
        <v>234</v>
      </c>
      <c r="D16" s="119" t="s">
        <v>71</v>
      </c>
      <c r="E16" s="120" t="s">
        <v>233</v>
      </c>
      <c r="F16" s="128" t="s">
        <v>92</v>
      </c>
      <c r="G16" s="128" t="s">
        <v>147</v>
      </c>
      <c r="H16" s="127">
        <v>42543</v>
      </c>
      <c r="I16" s="127" t="s">
        <v>149</v>
      </c>
      <c r="J16" s="127"/>
      <c r="K16" s="138" t="s">
        <v>81</v>
      </c>
      <c r="L16" s="130"/>
    </row>
    <row r="17" spans="1:12" s="31" customFormat="1">
      <c r="A17" s="141"/>
      <c r="B17" s="149" t="s">
        <v>225</v>
      </c>
      <c r="C17" s="149" t="s">
        <v>234</v>
      </c>
      <c r="D17" s="22" t="s">
        <v>82</v>
      </c>
      <c r="E17" s="33" t="s">
        <v>236</v>
      </c>
      <c r="F17" s="24" t="s">
        <v>84</v>
      </c>
      <c r="G17" s="24" t="s">
        <v>147</v>
      </c>
      <c r="H17" s="23">
        <v>42543</v>
      </c>
      <c r="I17" s="23" t="s">
        <v>149</v>
      </c>
      <c r="J17" s="23"/>
      <c r="K17" s="25" t="s">
        <v>81</v>
      </c>
      <c r="L17" s="26"/>
    </row>
    <row r="18" spans="1:12" s="31" customFormat="1">
      <c r="A18" s="141"/>
      <c r="B18" s="149"/>
      <c r="C18" s="144"/>
      <c r="D18" s="22"/>
      <c r="E18" s="33"/>
      <c r="F18" s="24"/>
      <c r="G18" s="146"/>
      <c r="H18" s="23"/>
      <c r="I18" s="23"/>
      <c r="J18" s="23"/>
      <c r="K18" s="25"/>
      <c r="L18" s="26"/>
    </row>
    <row r="19" spans="1:12" s="31" customFormat="1">
      <c r="A19" s="141"/>
      <c r="B19" s="149"/>
      <c r="C19" s="144"/>
      <c r="D19" s="22"/>
      <c r="E19" s="26"/>
      <c r="F19" s="24"/>
      <c r="G19" s="146"/>
      <c r="H19" s="23"/>
      <c r="I19" s="23"/>
      <c r="J19" s="23"/>
      <c r="K19" s="25"/>
      <c r="L19" s="26"/>
    </row>
    <row r="20" spans="1:12" s="31" customFormat="1">
      <c r="A20" s="141"/>
      <c r="B20" s="149"/>
      <c r="C20" s="144"/>
      <c r="D20" s="144"/>
      <c r="E20" s="26"/>
      <c r="F20" s="24"/>
      <c r="G20" s="146"/>
      <c r="H20" s="145"/>
      <c r="I20" s="145"/>
      <c r="J20" s="145"/>
      <c r="K20" s="147"/>
      <c r="L20" s="26"/>
    </row>
    <row r="21" spans="1:12" s="31" customFormat="1">
      <c r="A21" s="141"/>
      <c r="B21" s="149"/>
      <c r="C21" s="144"/>
      <c r="D21" s="144"/>
      <c r="E21" s="26"/>
      <c r="F21" s="24"/>
      <c r="G21" s="146"/>
      <c r="H21" s="145"/>
      <c r="I21" s="145"/>
      <c r="J21" s="145"/>
      <c r="K21" s="147"/>
      <c r="L21" s="26"/>
    </row>
    <row r="22" spans="1:12" s="31" customFormat="1">
      <c r="A22" s="141"/>
      <c r="B22" s="149"/>
      <c r="C22" s="144"/>
      <c r="D22" s="144"/>
      <c r="E22" s="142"/>
      <c r="F22" s="146"/>
      <c r="G22" s="146"/>
      <c r="H22" s="145"/>
      <c r="I22" s="145"/>
      <c r="J22" s="145"/>
      <c r="K22" s="147"/>
      <c r="L22" s="148"/>
    </row>
    <row r="23" spans="1:12" s="31" customFormat="1">
      <c r="A23" s="141"/>
      <c r="B23" s="149"/>
      <c r="C23" s="144"/>
      <c r="D23" s="144"/>
      <c r="E23" s="148"/>
      <c r="F23" s="146"/>
      <c r="G23" s="146"/>
      <c r="H23" s="145"/>
      <c r="I23" s="145"/>
      <c r="J23" s="145"/>
      <c r="K23" s="147"/>
      <c r="L23" s="148"/>
    </row>
    <row r="24" spans="1:12" s="31" customFormat="1">
      <c r="A24" s="141"/>
      <c r="B24" s="149"/>
      <c r="C24" s="144"/>
      <c r="D24" s="144"/>
      <c r="E24" s="148"/>
      <c r="F24" s="146"/>
      <c r="G24" s="146"/>
      <c r="H24" s="145"/>
      <c r="I24" s="145"/>
      <c r="J24" s="145"/>
      <c r="K24" s="147"/>
      <c r="L24" s="148"/>
    </row>
    <row r="25" spans="1:12" s="31" customFormat="1">
      <c r="A25" s="141"/>
      <c r="B25" s="149"/>
      <c r="C25" s="144"/>
      <c r="D25" s="144"/>
      <c r="E25" s="148"/>
      <c r="F25" s="146"/>
      <c r="G25" s="146"/>
      <c r="H25" s="145"/>
      <c r="I25" s="145"/>
      <c r="J25" s="145"/>
      <c r="K25" s="147"/>
      <c r="L25" s="148"/>
    </row>
    <row r="26" spans="1:12" s="31" customFormat="1">
      <c r="A26" s="141"/>
      <c r="B26" s="27"/>
      <c r="C26" s="22"/>
      <c r="D26" s="22"/>
      <c r="E26" s="26"/>
      <c r="F26" s="146"/>
      <c r="G26" s="24"/>
      <c r="H26" s="23"/>
      <c r="I26" s="23"/>
      <c r="J26" s="23"/>
      <c r="K26" s="25"/>
      <c r="L26" s="26"/>
    </row>
    <row r="27" spans="1:12" s="31" customFormat="1">
      <c r="A27" s="141"/>
      <c r="B27" s="149"/>
      <c r="C27" s="22"/>
      <c r="D27" s="22"/>
      <c r="E27" s="154"/>
      <c r="F27" s="146"/>
      <c r="G27" s="24"/>
      <c r="H27" s="23"/>
      <c r="I27" s="145"/>
      <c r="J27" s="145"/>
      <c r="K27" s="147"/>
      <c r="L27" s="26"/>
    </row>
    <row r="28" spans="1:12" s="31" customFormat="1">
      <c r="A28" s="141"/>
      <c r="B28" s="149"/>
      <c r="C28" s="22"/>
      <c r="D28" s="144"/>
      <c r="E28" s="154"/>
      <c r="F28" s="146"/>
      <c r="G28" s="146"/>
      <c r="H28" s="23"/>
      <c r="I28" s="145"/>
      <c r="J28" s="145"/>
      <c r="K28" s="147"/>
      <c r="L28" s="26"/>
    </row>
    <row r="29" spans="1:12" s="31" customFormat="1">
      <c r="A29" s="141"/>
      <c r="B29" s="149"/>
      <c r="C29" s="22"/>
      <c r="D29" s="144"/>
      <c r="E29" s="154"/>
      <c r="F29" s="146"/>
      <c r="G29" s="146"/>
      <c r="H29" s="145"/>
      <c r="I29" s="145"/>
      <c r="J29" s="145"/>
      <c r="K29" s="147"/>
      <c r="L29" s="26"/>
    </row>
    <row r="30" spans="1:12" s="31" customFormat="1">
      <c r="A30" s="141"/>
      <c r="B30" s="149"/>
      <c r="C30" s="22"/>
      <c r="D30" s="144"/>
      <c r="E30" s="154"/>
      <c r="F30" s="146"/>
      <c r="G30" s="146"/>
      <c r="H30" s="145"/>
      <c r="I30" s="145"/>
      <c r="J30" s="145"/>
      <c r="K30" s="147"/>
      <c r="L30" s="26"/>
    </row>
    <row r="31" spans="1:12" s="31" customFormat="1">
      <c r="A31" s="141"/>
      <c r="B31" s="149"/>
      <c r="C31" s="22"/>
      <c r="D31" s="144"/>
      <c r="E31" s="154"/>
      <c r="F31" s="146"/>
      <c r="G31" s="146"/>
      <c r="H31" s="145"/>
      <c r="I31" s="145"/>
      <c r="J31" s="145"/>
      <c r="K31" s="147"/>
      <c r="L31" s="26"/>
    </row>
    <row r="32" spans="1:12" s="31" customFormat="1">
      <c r="A32" s="141"/>
      <c r="B32" s="149"/>
      <c r="C32" s="22"/>
      <c r="D32" s="144"/>
      <c r="E32" s="154"/>
      <c r="F32" s="146"/>
      <c r="G32" s="146"/>
      <c r="H32" s="145"/>
      <c r="I32" s="145"/>
      <c r="J32" s="145"/>
      <c r="K32" s="147"/>
      <c r="L32" s="26"/>
    </row>
    <row r="33" spans="1:12" s="31" customFormat="1">
      <c r="A33" s="141"/>
      <c r="B33" s="149"/>
      <c r="C33" s="22"/>
      <c r="D33" s="144"/>
      <c r="E33" s="154"/>
      <c r="F33" s="146"/>
      <c r="G33" s="146"/>
      <c r="H33" s="145"/>
      <c r="I33" s="145"/>
      <c r="J33" s="145"/>
      <c r="K33" s="147"/>
      <c r="L33" s="26"/>
    </row>
    <row r="34" spans="1:12" s="31" customFormat="1">
      <c r="A34" s="141"/>
      <c r="B34" s="149"/>
      <c r="C34" s="22"/>
      <c r="D34" s="144"/>
      <c r="E34" s="154"/>
      <c r="F34" s="146"/>
      <c r="G34" s="146"/>
      <c r="H34" s="145"/>
      <c r="I34" s="145"/>
      <c r="J34" s="145"/>
      <c r="K34" s="147"/>
      <c r="L34" s="26"/>
    </row>
    <row r="35" spans="1:12" s="31" customFormat="1">
      <c r="A35" s="141"/>
      <c r="B35" s="149"/>
      <c r="C35" s="22"/>
      <c r="D35" s="144"/>
      <c r="E35" s="154"/>
      <c r="F35" s="146"/>
      <c r="G35" s="146"/>
      <c r="H35" s="145"/>
      <c r="I35" s="145"/>
      <c r="J35" s="145"/>
      <c r="K35" s="147"/>
      <c r="L35" s="26"/>
    </row>
    <row r="36" spans="1:12" s="31" customFormat="1">
      <c r="A36" s="141"/>
      <c r="B36" s="149"/>
      <c r="C36" s="22"/>
      <c r="D36" s="144"/>
      <c r="E36" s="154"/>
      <c r="F36" s="146"/>
      <c r="G36" s="146"/>
      <c r="H36" s="145"/>
      <c r="I36" s="145"/>
      <c r="J36" s="145"/>
      <c r="K36" s="147"/>
      <c r="L36" s="26"/>
    </row>
    <row r="37" spans="1:12" s="31" customFormat="1">
      <c r="A37" s="141"/>
      <c r="B37" s="149"/>
      <c r="C37" s="22"/>
      <c r="D37" s="144"/>
      <c r="E37" s="155"/>
      <c r="F37" s="146"/>
      <c r="G37" s="146"/>
      <c r="H37" s="145"/>
      <c r="I37" s="145"/>
      <c r="J37" s="145"/>
      <c r="K37" s="147"/>
      <c r="L37" s="26"/>
    </row>
    <row r="38" spans="1:12" s="31" customFormat="1">
      <c r="A38" s="141"/>
      <c r="B38" s="149"/>
      <c r="C38" s="22"/>
      <c r="D38" s="144"/>
      <c r="E38" s="154"/>
      <c r="F38" s="146"/>
      <c r="G38" s="146"/>
      <c r="H38" s="145"/>
      <c r="I38" s="145"/>
      <c r="J38" s="145"/>
      <c r="K38" s="147"/>
      <c r="L38" s="26"/>
    </row>
    <row r="39" spans="1:12" s="31" customFormat="1">
      <c r="A39" s="141"/>
      <c r="B39" s="149"/>
      <c r="C39" s="22"/>
      <c r="D39" s="144"/>
      <c r="E39" s="154"/>
      <c r="F39" s="146"/>
      <c r="G39" s="146"/>
      <c r="H39" s="145"/>
      <c r="I39" s="145"/>
      <c r="J39" s="145"/>
      <c r="K39" s="147"/>
      <c r="L39" s="26"/>
    </row>
    <row r="40" spans="1:12" s="31" customFormat="1">
      <c r="A40" s="141"/>
      <c r="B40" s="149"/>
      <c r="C40" s="22"/>
      <c r="D40" s="144"/>
      <c r="E40" s="154"/>
      <c r="F40" s="146"/>
      <c r="G40" s="146"/>
      <c r="H40" s="145"/>
      <c r="I40" s="145"/>
      <c r="J40" s="145"/>
      <c r="K40" s="147"/>
      <c r="L40" s="26"/>
    </row>
    <row r="41" spans="1:12" s="31" customFormat="1">
      <c r="A41" s="141"/>
      <c r="B41" s="149"/>
      <c r="C41" s="22"/>
      <c r="D41" s="144"/>
      <c r="E41" s="156"/>
      <c r="F41" s="146"/>
      <c r="G41" s="146"/>
      <c r="H41" s="145"/>
      <c r="I41" s="145"/>
      <c r="J41" s="145"/>
      <c r="K41" s="147"/>
      <c r="L41" s="26"/>
    </row>
    <row r="42" spans="1:12" s="31" customFormat="1">
      <c r="A42" s="141"/>
      <c r="B42" s="149"/>
      <c r="C42" s="22"/>
      <c r="D42" s="144"/>
      <c r="E42" s="154"/>
      <c r="F42" s="146"/>
      <c r="G42" s="146"/>
      <c r="H42" s="145"/>
      <c r="I42" s="145"/>
      <c r="J42" s="145"/>
      <c r="K42" s="147"/>
      <c r="L42" s="26"/>
    </row>
    <row r="43" spans="1:12" s="31" customFormat="1">
      <c r="A43" s="141"/>
      <c r="B43" s="149"/>
      <c r="C43" s="22"/>
      <c r="D43" s="144"/>
      <c r="E43" s="154"/>
      <c r="F43" s="146"/>
      <c r="G43" s="146"/>
      <c r="H43" s="145"/>
      <c r="I43" s="145"/>
      <c r="J43" s="145"/>
      <c r="K43" s="147"/>
      <c r="L43" s="26"/>
    </row>
    <row r="44" spans="1:12" s="31" customFormat="1">
      <c r="A44" s="141"/>
      <c r="B44" s="149"/>
      <c r="C44" s="22"/>
      <c r="D44" s="144"/>
      <c r="E44" s="154"/>
      <c r="F44" s="146"/>
      <c r="G44" s="146"/>
      <c r="H44" s="145"/>
      <c r="I44" s="145"/>
      <c r="J44" s="145"/>
      <c r="K44" s="147"/>
      <c r="L44" s="26"/>
    </row>
    <row r="45" spans="1:12" s="31" customFormat="1">
      <c r="A45" s="141"/>
      <c r="B45" s="149"/>
      <c r="C45" s="22"/>
      <c r="D45" s="144"/>
      <c r="E45" s="154"/>
      <c r="F45" s="146"/>
      <c r="G45" s="146"/>
      <c r="H45" s="145"/>
      <c r="I45" s="145"/>
      <c r="J45" s="145"/>
      <c r="K45" s="147"/>
      <c r="L45" s="26"/>
    </row>
    <row r="46" spans="1:12" s="31" customFormat="1">
      <c r="A46" s="141"/>
      <c r="B46" s="149"/>
      <c r="C46" s="22"/>
      <c r="D46" s="144"/>
      <c r="E46" s="154"/>
      <c r="F46" s="146"/>
      <c r="G46" s="146"/>
      <c r="H46" s="145"/>
      <c r="I46" s="145"/>
      <c r="J46" s="145"/>
      <c r="K46" s="147"/>
      <c r="L46" s="26"/>
    </row>
    <row r="47" spans="1:12" s="31" customFormat="1">
      <c r="A47" s="141"/>
      <c r="B47" s="149"/>
      <c r="C47" s="22"/>
      <c r="D47" s="144"/>
      <c r="E47" s="154"/>
      <c r="F47" s="146"/>
      <c r="G47" s="146"/>
      <c r="H47" s="145"/>
      <c r="I47" s="145"/>
      <c r="J47" s="145"/>
      <c r="K47" s="147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21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>
      <c r="A50" s="15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J51" s="175"/>
      <c r="K51" s="176"/>
    </row>
    <row r="52" spans="1:12">
      <c r="J52" s="175"/>
      <c r="K52" s="176"/>
    </row>
    <row r="53" spans="1:12">
      <c r="J53" s="175"/>
      <c r="K53" s="176"/>
    </row>
    <row r="55" spans="1:12">
      <c r="C55" s="19"/>
      <c r="D55" s="19"/>
    </row>
    <row r="56" spans="1:12">
      <c r="C56" s="19"/>
      <c r="D56" s="19"/>
    </row>
    <row r="57" spans="1:12">
      <c r="C57" s="19"/>
      <c r="D57" s="19"/>
    </row>
  </sheetData>
  <autoFilter ref="A3:M26">
    <filterColumn colId="8">
      <filters blank="1">
        <filter val="보류"/>
        <filter val="진행"/>
      </filters>
    </filterColumn>
  </autoFilter>
  <mergeCells count="4">
    <mergeCell ref="J51:K51"/>
    <mergeCell ref="J52:K52"/>
    <mergeCell ref="J53:K53"/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68"/>
  <sheetViews>
    <sheetView zoomScaleNormal="100" zoomScaleSheetLayoutView="50"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K21" sqref="K21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8.6640625" style="12" customWidth="1"/>
    <col min="4" max="4" width="9.5546875" style="12" customWidth="1"/>
    <col min="5" max="5" width="52.664062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26</v>
      </c>
      <c r="F1" s="12" t="s">
        <v>21</v>
      </c>
      <c r="I1" s="12" t="s">
        <v>31</v>
      </c>
      <c r="J1" s="12">
        <f>COUNTIF(I4:I27, "완료")</f>
        <v>7</v>
      </c>
      <c r="K1" s="12">
        <f>COUNTIF(I4:I27, "진행")</f>
        <v>5</v>
      </c>
      <c r="L1" s="12">
        <f>COUNTIF(I4:I27, "삭제")</f>
        <v>2</v>
      </c>
      <c r="M1" s="12">
        <f>COUNTIF(I4:I27, "보류")</f>
        <v>4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 ht="78">
      <c r="A4" s="32"/>
      <c r="B4" s="65" t="s">
        <v>66</v>
      </c>
      <c r="C4" s="63" t="s">
        <v>67</v>
      </c>
      <c r="D4" s="63" t="s">
        <v>68</v>
      </c>
      <c r="E4" s="66" t="s">
        <v>199</v>
      </c>
      <c r="F4" s="64" t="s">
        <v>92</v>
      </c>
      <c r="G4" s="24" t="s">
        <v>65</v>
      </c>
      <c r="H4" s="23">
        <v>42541</v>
      </c>
      <c r="I4" s="129" t="s">
        <v>149</v>
      </c>
      <c r="J4" s="127"/>
      <c r="K4" s="127" t="s">
        <v>88</v>
      </c>
      <c r="L4" s="26" t="s">
        <v>160</v>
      </c>
    </row>
    <row r="5" spans="1:13" s="31" customFormat="1" ht="78">
      <c r="A5" s="32"/>
      <c r="B5" s="65" t="s">
        <v>66</v>
      </c>
      <c r="C5" s="63" t="s">
        <v>69</v>
      </c>
      <c r="D5" s="63" t="s">
        <v>68</v>
      </c>
      <c r="E5" s="66" t="s">
        <v>200</v>
      </c>
      <c r="F5" s="64" t="s">
        <v>92</v>
      </c>
      <c r="G5" s="137" t="s">
        <v>65</v>
      </c>
      <c r="H5" s="136">
        <v>42541</v>
      </c>
      <c r="I5" s="129" t="s">
        <v>58</v>
      </c>
      <c r="J5" s="127"/>
      <c r="K5" s="145" t="s">
        <v>88</v>
      </c>
      <c r="L5" s="26" t="s">
        <v>219</v>
      </c>
    </row>
    <row r="6" spans="1:13" s="31" customFormat="1" ht="62.4">
      <c r="A6" s="141"/>
      <c r="B6" s="149" t="s">
        <v>66</v>
      </c>
      <c r="C6" s="144" t="s">
        <v>69</v>
      </c>
      <c r="D6" s="144" t="s">
        <v>68</v>
      </c>
      <c r="E6" s="148" t="s">
        <v>201</v>
      </c>
      <c r="F6" s="146" t="s">
        <v>92</v>
      </c>
      <c r="G6" s="146" t="s">
        <v>65</v>
      </c>
      <c r="H6" s="145">
        <v>42541</v>
      </c>
      <c r="I6" s="145" t="s">
        <v>149</v>
      </c>
      <c r="J6" s="145"/>
      <c r="K6" s="145" t="s">
        <v>88</v>
      </c>
      <c r="L6" s="26" t="s">
        <v>203</v>
      </c>
    </row>
    <row r="7" spans="1:13" s="31" customFormat="1" ht="31.2" hidden="1">
      <c r="A7" s="141"/>
      <c r="B7" s="65" t="s">
        <v>66</v>
      </c>
      <c r="C7" s="63" t="s">
        <v>70</v>
      </c>
      <c r="D7" s="63" t="s">
        <v>71</v>
      </c>
      <c r="E7" s="66" t="s">
        <v>64</v>
      </c>
      <c r="F7" s="64" t="s">
        <v>86</v>
      </c>
      <c r="G7" s="137" t="s">
        <v>65</v>
      </c>
      <c r="H7" s="136">
        <v>42541</v>
      </c>
      <c r="I7" s="129" t="s">
        <v>87</v>
      </c>
      <c r="J7" s="127">
        <v>42541</v>
      </c>
      <c r="K7" s="145" t="s">
        <v>88</v>
      </c>
      <c r="L7" s="26"/>
    </row>
    <row r="8" spans="1:13" s="31" customFormat="1" ht="31.2">
      <c r="A8" s="141"/>
      <c r="B8" s="65" t="s">
        <v>66</v>
      </c>
      <c r="C8" s="63" t="s">
        <v>67</v>
      </c>
      <c r="D8" s="63" t="s">
        <v>71</v>
      </c>
      <c r="E8" s="67" t="s">
        <v>202</v>
      </c>
      <c r="F8" s="64" t="s">
        <v>93</v>
      </c>
      <c r="G8" s="137" t="s">
        <v>77</v>
      </c>
      <c r="H8" s="136">
        <v>42541</v>
      </c>
      <c r="I8" s="129" t="s">
        <v>58</v>
      </c>
      <c r="J8" s="127"/>
      <c r="K8" s="145" t="s">
        <v>88</v>
      </c>
      <c r="L8" s="26"/>
    </row>
    <row r="9" spans="1:13" s="31" customFormat="1" ht="41.4" hidden="1">
      <c r="A9" s="141"/>
      <c r="B9" s="149" t="s">
        <v>66</v>
      </c>
      <c r="C9" s="144" t="s">
        <v>70</v>
      </c>
      <c r="D9" s="144" t="s">
        <v>71</v>
      </c>
      <c r="E9" s="157" t="s">
        <v>204</v>
      </c>
      <c r="F9" s="146" t="s">
        <v>86</v>
      </c>
      <c r="G9" s="146" t="s">
        <v>65</v>
      </c>
      <c r="H9" s="145">
        <v>42542</v>
      </c>
      <c r="I9" s="145" t="s">
        <v>189</v>
      </c>
      <c r="J9" s="145"/>
      <c r="K9" s="145" t="s">
        <v>88</v>
      </c>
      <c r="L9" s="26"/>
    </row>
    <row r="10" spans="1:13" s="31" customFormat="1" ht="55.2" hidden="1">
      <c r="A10" s="141"/>
      <c r="B10" s="149" t="s">
        <v>123</v>
      </c>
      <c r="C10" s="109" t="s">
        <v>70</v>
      </c>
      <c r="D10" s="109" t="s">
        <v>71</v>
      </c>
      <c r="E10" s="157" t="s">
        <v>205</v>
      </c>
      <c r="F10" s="128" t="s">
        <v>86</v>
      </c>
      <c r="G10" s="128" t="s">
        <v>65</v>
      </c>
      <c r="H10" s="127">
        <v>42542</v>
      </c>
      <c r="I10" s="129" t="s">
        <v>189</v>
      </c>
      <c r="J10" s="127">
        <v>42542</v>
      </c>
      <c r="K10" s="145" t="s">
        <v>88</v>
      </c>
      <c r="L10" s="26" t="s">
        <v>206</v>
      </c>
    </row>
    <row r="11" spans="1:13" s="31" customFormat="1" ht="31.2" hidden="1">
      <c r="A11" s="141"/>
      <c r="B11" s="131" t="s">
        <v>66</v>
      </c>
      <c r="C11" s="109" t="s">
        <v>122</v>
      </c>
      <c r="D11" s="109" t="s">
        <v>71</v>
      </c>
      <c r="E11" s="112" t="s">
        <v>121</v>
      </c>
      <c r="F11" s="128" t="s">
        <v>86</v>
      </c>
      <c r="G11" s="128" t="s">
        <v>124</v>
      </c>
      <c r="H11" s="127">
        <v>42542</v>
      </c>
      <c r="I11" s="129" t="s">
        <v>56</v>
      </c>
      <c r="J11" s="127"/>
      <c r="K11" s="145" t="s">
        <v>88</v>
      </c>
      <c r="L11" s="26" t="s">
        <v>157</v>
      </c>
    </row>
    <row r="12" spans="1:13" s="31" customFormat="1" ht="46.8" hidden="1">
      <c r="A12" s="141"/>
      <c r="B12" s="149" t="s">
        <v>66</v>
      </c>
      <c r="C12" s="144" t="s">
        <v>122</v>
      </c>
      <c r="D12" s="109" t="s">
        <v>82</v>
      </c>
      <c r="E12" s="112" t="s">
        <v>195</v>
      </c>
      <c r="F12" s="128" t="s">
        <v>84</v>
      </c>
      <c r="G12" s="128" t="s">
        <v>124</v>
      </c>
      <c r="H12" s="127">
        <v>42542</v>
      </c>
      <c r="I12" s="129" t="s">
        <v>189</v>
      </c>
      <c r="J12" s="127">
        <v>42542</v>
      </c>
      <c r="K12" s="145" t="s">
        <v>88</v>
      </c>
      <c r="L12" s="26"/>
    </row>
    <row r="13" spans="1:13" s="31" customFormat="1" ht="31.2" hidden="1">
      <c r="A13" s="141"/>
      <c r="B13" s="140" t="s">
        <v>66</v>
      </c>
      <c r="C13" s="135" t="s">
        <v>161</v>
      </c>
      <c r="D13" s="135" t="s">
        <v>71</v>
      </c>
      <c r="E13" s="34" t="s">
        <v>196</v>
      </c>
      <c r="F13" s="137" t="s">
        <v>93</v>
      </c>
      <c r="G13" s="137" t="s">
        <v>65</v>
      </c>
      <c r="H13" s="136">
        <v>42542</v>
      </c>
      <c r="I13" s="138" t="s">
        <v>189</v>
      </c>
      <c r="J13" s="136">
        <v>42542</v>
      </c>
      <c r="K13" s="145" t="s">
        <v>88</v>
      </c>
      <c r="L13" s="139"/>
    </row>
    <row r="14" spans="1:13" s="31" customFormat="1" ht="31.2" hidden="1">
      <c r="A14" s="141"/>
      <c r="B14" s="27" t="s">
        <v>175</v>
      </c>
      <c r="C14" s="109" t="s">
        <v>176</v>
      </c>
      <c r="D14" s="109" t="s">
        <v>71</v>
      </c>
      <c r="E14" s="111" t="s">
        <v>197</v>
      </c>
      <c r="F14" s="110" t="s">
        <v>86</v>
      </c>
      <c r="G14" s="110" t="s">
        <v>135</v>
      </c>
      <c r="H14" s="23">
        <v>42542</v>
      </c>
      <c r="I14" s="23" t="s">
        <v>189</v>
      </c>
      <c r="J14" s="23">
        <v>42542</v>
      </c>
      <c r="K14" s="145" t="s">
        <v>88</v>
      </c>
      <c r="L14" s="26"/>
    </row>
    <row r="15" spans="1:13" s="31" customFormat="1" ht="62.4" hidden="1">
      <c r="A15" s="32"/>
      <c r="B15" s="27" t="s">
        <v>66</v>
      </c>
      <c r="C15" s="109" t="s">
        <v>176</v>
      </c>
      <c r="D15" s="109" t="s">
        <v>71</v>
      </c>
      <c r="E15" s="111" t="s">
        <v>174</v>
      </c>
      <c r="F15" s="110" t="s">
        <v>177</v>
      </c>
      <c r="G15" s="110" t="s">
        <v>65</v>
      </c>
      <c r="H15" s="23">
        <v>42543</v>
      </c>
      <c r="I15" s="23" t="s">
        <v>168</v>
      </c>
      <c r="J15" s="23">
        <v>42543</v>
      </c>
      <c r="K15" s="25" t="s">
        <v>88</v>
      </c>
      <c r="L15" s="26" t="s">
        <v>178</v>
      </c>
    </row>
    <row r="16" spans="1:13" s="31" customFormat="1" ht="46.8">
      <c r="A16" s="32"/>
      <c r="B16" s="27" t="s">
        <v>66</v>
      </c>
      <c r="C16" s="109" t="s">
        <v>179</v>
      </c>
      <c r="D16" s="109" t="s">
        <v>71</v>
      </c>
      <c r="E16" s="111" t="s">
        <v>198</v>
      </c>
      <c r="F16" s="110" t="s">
        <v>177</v>
      </c>
      <c r="G16" s="110" t="s">
        <v>65</v>
      </c>
      <c r="H16" s="23">
        <v>42543</v>
      </c>
      <c r="I16" s="23" t="s">
        <v>149</v>
      </c>
      <c r="J16" s="23"/>
      <c r="K16" s="25" t="s">
        <v>88</v>
      </c>
      <c r="L16" s="26"/>
    </row>
    <row r="17" spans="1:12" s="31" customFormat="1" hidden="1">
      <c r="A17" s="32"/>
      <c r="B17" s="27" t="s">
        <v>66</v>
      </c>
      <c r="C17" s="109" t="s">
        <v>176</v>
      </c>
      <c r="D17" s="109" t="s">
        <v>185</v>
      </c>
      <c r="E17" s="111" t="s">
        <v>183</v>
      </c>
      <c r="F17" s="110" t="s">
        <v>184</v>
      </c>
      <c r="G17" s="110" t="s">
        <v>77</v>
      </c>
      <c r="H17" s="23">
        <v>42543</v>
      </c>
      <c r="I17" s="23" t="s">
        <v>189</v>
      </c>
      <c r="J17" s="23">
        <v>42543</v>
      </c>
      <c r="K17" s="25" t="s">
        <v>88</v>
      </c>
      <c r="L17" s="26"/>
    </row>
    <row r="18" spans="1:12" s="31" customFormat="1">
      <c r="A18" s="32"/>
      <c r="B18" s="27" t="s">
        <v>66</v>
      </c>
      <c r="C18" s="109" t="s">
        <v>176</v>
      </c>
      <c r="D18" s="109" t="s">
        <v>71</v>
      </c>
      <c r="E18" s="111" t="s">
        <v>207</v>
      </c>
      <c r="F18" s="110" t="s">
        <v>86</v>
      </c>
      <c r="G18" s="110" t="s">
        <v>77</v>
      </c>
      <c r="H18" s="23">
        <v>42543</v>
      </c>
      <c r="I18" s="23" t="s">
        <v>149</v>
      </c>
      <c r="J18" s="23"/>
      <c r="K18" s="25" t="s">
        <v>192</v>
      </c>
      <c r="L18" s="26"/>
    </row>
    <row r="19" spans="1:12" s="31" customFormat="1">
      <c r="A19" s="32"/>
      <c r="B19" s="27" t="s">
        <v>66</v>
      </c>
      <c r="C19" s="109" t="s">
        <v>176</v>
      </c>
      <c r="D19" s="109" t="s">
        <v>68</v>
      </c>
      <c r="E19" s="111" t="s">
        <v>208</v>
      </c>
      <c r="F19" s="110" t="s">
        <v>86</v>
      </c>
      <c r="G19" s="110" t="s">
        <v>186</v>
      </c>
      <c r="H19" s="23">
        <v>42543</v>
      </c>
      <c r="I19" s="23" t="s">
        <v>58</v>
      </c>
      <c r="J19" s="23"/>
      <c r="K19" s="25" t="s">
        <v>192</v>
      </c>
      <c r="L19" s="26"/>
    </row>
    <row r="20" spans="1:12" s="31" customFormat="1">
      <c r="A20" s="32"/>
      <c r="B20" s="149" t="s">
        <v>66</v>
      </c>
      <c r="C20" s="144" t="s">
        <v>220</v>
      </c>
      <c r="D20" s="109" t="s">
        <v>68</v>
      </c>
      <c r="E20" s="111" t="s">
        <v>209</v>
      </c>
      <c r="F20" s="110" t="s">
        <v>86</v>
      </c>
      <c r="G20" s="110" t="s">
        <v>186</v>
      </c>
      <c r="H20" s="23">
        <v>42543</v>
      </c>
      <c r="I20" s="23" t="s">
        <v>58</v>
      </c>
      <c r="J20" s="23"/>
      <c r="K20" s="25" t="s">
        <v>192</v>
      </c>
      <c r="L20" s="26"/>
    </row>
    <row r="21" spans="1:12" s="31" customFormat="1" ht="31.2">
      <c r="A21" s="32"/>
      <c r="B21" s="27" t="s">
        <v>66</v>
      </c>
      <c r="C21" s="109" t="s">
        <v>221</v>
      </c>
      <c r="D21" s="109"/>
      <c r="E21" s="111" t="s">
        <v>222</v>
      </c>
      <c r="F21" s="110" t="s">
        <v>92</v>
      </c>
      <c r="G21" s="110" t="s">
        <v>223</v>
      </c>
      <c r="H21" s="23">
        <v>42543</v>
      </c>
      <c r="I21" s="23" t="s">
        <v>149</v>
      </c>
      <c r="J21" s="23"/>
      <c r="K21" s="25"/>
      <c r="L21" s="26"/>
    </row>
    <row r="22" spans="1:12" s="31" customFormat="1">
      <c r="A22" s="32"/>
      <c r="B22" s="27"/>
      <c r="C22" s="22"/>
      <c r="D22" s="22"/>
      <c r="E22" s="26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64" t="s">
        <v>10</v>
      </c>
      <c r="C52" s="165"/>
      <c r="D52" s="36"/>
      <c r="E52" s="20" t="s">
        <v>2</v>
      </c>
      <c r="F52" s="12" t="s">
        <v>15</v>
      </c>
      <c r="H52" s="10"/>
      <c r="I52" s="10"/>
      <c r="J52" s="166" t="s">
        <v>8</v>
      </c>
      <c r="K52" s="167"/>
    </row>
    <row r="53" spans="1:12" ht="19.2">
      <c r="B53" s="168" t="s">
        <v>20</v>
      </c>
      <c r="C53" s="169"/>
      <c r="D53" s="35"/>
      <c r="E53" s="28"/>
      <c r="F53" s="12" t="s">
        <v>16</v>
      </c>
      <c r="J53" s="17"/>
      <c r="K53" s="18"/>
    </row>
    <row r="54" spans="1:12" ht="17.25" customHeight="1">
      <c r="B54" s="170" t="s">
        <v>17</v>
      </c>
      <c r="C54" s="171"/>
      <c r="D54" s="35"/>
      <c r="E54" s="28"/>
      <c r="J54" s="172" t="s">
        <v>9</v>
      </c>
      <c r="K54" s="172"/>
    </row>
    <row r="55" spans="1:12" ht="13.5" customHeight="1">
      <c r="B55" s="170" t="s">
        <v>18</v>
      </c>
      <c r="C55" s="171"/>
      <c r="D55" s="35"/>
      <c r="E55" s="29"/>
      <c r="J55" s="173" t="s">
        <v>12</v>
      </c>
      <c r="K55" s="174"/>
    </row>
    <row r="56" spans="1:12">
      <c r="B56" s="170" t="s">
        <v>19</v>
      </c>
      <c r="C56" s="171"/>
      <c r="D56" s="35"/>
      <c r="G56" s="13"/>
      <c r="J56" s="175" t="str">
        <f>B53</f>
        <v>1. 작업공간</v>
      </c>
      <c r="K56" s="176"/>
    </row>
    <row r="57" spans="1:12" ht="13.5" customHeight="1">
      <c r="B57" s="170"/>
      <c r="C57" s="171"/>
      <c r="D57" s="35"/>
      <c r="J57" s="175" t="str">
        <f>B54</f>
        <v>2. 문서관리</v>
      </c>
      <c r="K57" s="176"/>
    </row>
    <row r="58" spans="1:12">
      <c r="B58" s="170"/>
      <c r="C58" s="171"/>
      <c r="D58" s="35"/>
      <c r="J58" s="175" t="str">
        <f>B55</f>
        <v>3. 품목관리</v>
      </c>
      <c r="K58" s="176"/>
    </row>
    <row r="59" spans="1:12">
      <c r="B59" s="170"/>
      <c r="C59" s="171"/>
      <c r="D59" s="35"/>
      <c r="J59" s="175" t="str">
        <f>B56</f>
        <v>4. 설계변경</v>
      </c>
      <c r="K59" s="176"/>
    </row>
    <row r="60" spans="1:12">
      <c r="B60" s="177"/>
      <c r="C60" s="178"/>
      <c r="D60" s="35"/>
      <c r="J60" s="175"/>
      <c r="K60" s="176"/>
    </row>
    <row r="61" spans="1:12">
      <c r="B61" s="177"/>
      <c r="C61" s="178"/>
      <c r="D61" s="35"/>
      <c r="J61" s="175"/>
      <c r="K61" s="176"/>
    </row>
    <row r="62" spans="1:12">
      <c r="J62" s="175"/>
      <c r="K62" s="176"/>
    </row>
    <row r="63" spans="1:12">
      <c r="J63" s="175"/>
      <c r="K63" s="176"/>
    </row>
    <row r="64" spans="1:12">
      <c r="J64" s="175"/>
      <c r="K64" s="176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20">
    <filterColumn colId="8">
      <filters>
        <filter val="보류"/>
        <filter val="진행"/>
      </filters>
    </filterColumn>
  </autoFilter>
  <mergeCells count="23">
    <mergeCell ref="B61:C61"/>
    <mergeCell ref="J61:K61"/>
    <mergeCell ref="J62:K62"/>
    <mergeCell ref="J63:K63"/>
    <mergeCell ref="J64:K64"/>
    <mergeCell ref="B58:C58"/>
    <mergeCell ref="J58:K58"/>
    <mergeCell ref="B59:C59"/>
    <mergeCell ref="J59:K59"/>
    <mergeCell ref="B60:C60"/>
    <mergeCell ref="J60:K60"/>
    <mergeCell ref="B55:C55"/>
    <mergeCell ref="J55:K55"/>
    <mergeCell ref="B56:C56"/>
    <mergeCell ref="J56:K56"/>
    <mergeCell ref="B57:C57"/>
    <mergeCell ref="J57:K57"/>
    <mergeCell ref="A2:L2"/>
    <mergeCell ref="B52:C52"/>
    <mergeCell ref="J52:K52"/>
    <mergeCell ref="B53:C53"/>
    <mergeCell ref="B54:C54"/>
    <mergeCell ref="J54:K5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zoomScaleNormal="100" zoomScaleSheetLayoutView="50" workbookViewId="0">
      <pane ySplit="3" topLeftCell="A4" activePane="bottomLeft" state="frozen"/>
      <selection activeCell="A13" sqref="A13:XFD13"/>
      <selection pane="bottomLeft" activeCell="E11" sqref="E11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0" style="12" bestFit="1" customWidth="1"/>
    <col min="4" max="4" width="9.5546875" style="12" bestFit="1" customWidth="1"/>
    <col min="5" max="5" width="80.88671875" style="12" customWidth="1"/>
    <col min="6" max="6" width="11.44140625" style="12" customWidth="1"/>
    <col min="7" max="7" width="11.33203125" style="12" bestFit="1" customWidth="1"/>
    <col min="8" max="9" width="12.441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20" ht="54.6" customHeight="1" thickBot="1">
      <c r="F1" s="12" t="s">
        <v>59</v>
      </c>
      <c r="J1" s="12" t="e">
        <f>COUNTIF(#REF!, "완료")</f>
        <v>#REF!</v>
      </c>
      <c r="K1" s="12" t="e">
        <f>COUNTIF(#REF!, "진행")</f>
        <v>#REF!</v>
      </c>
      <c r="L1" s="12" t="e">
        <f>COUNTIF(#REF!, "보류")</f>
        <v>#REF!</v>
      </c>
    </row>
    <row r="2" spans="1:20" s="14" customFormat="1" ht="30" customHeight="1">
      <c r="A2" s="160" t="s">
        <v>44</v>
      </c>
      <c r="B2" s="161"/>
      <c r="C2" s="161"/>
      <c r="D2" s="162"/>
      <c r="E2" s="162"/>
      <c r="F2" s="162"/>
      <c r="G2" s="162"/>
      <c r="H2" s="162"/>
      <c r="I2" s="162"/>
      <c r="J2" s="162"/>
      <c r="K2" s="162"/>
      <c r="L2" s="163"/>
    </row>
    <row r="3" spans="1:20" s="3" customFormat="1" ht="33" customHeight="1">
      <c r="A3" s="1" t="s">
        <v>43</v>
      </c>
      <c r="B3" s="5" t="s">
        <v>42</v>
      </c>
      <c r="C3" s="5" t="s">
        <v>41</v>
      </c>
      <c r="D3" s="5" t="s">
        <v>40</v>
      </c>
      <c r="E3" s="2" t="s">
        <v>39</v>
      </c>
      <c r="F3" s="8" t="s">
        <v>38</v>
      </c>
      <c r="G3" s="6" t="s">
        <v>37</v>
      </c>
      <c r="H3" s="7" t="s">
        <v>36</v>
      </c>
      <c r="I3" s="9" t="s">
        <v>33</v>
      </c>
      <c r="J3" s="4" t="s">
        <v>35</v>
      </c>
      <c r="K3" s="4" t="s">
        <v>34</v>
      </c>
      <c r="L3" s="2" t="s">
        <v>32</v>
      </c>
      <c r="M3" s="14"/>
      <c r="O3" s="14"/>
      <c r="P3" s="14"/>
      <c r="Q3" s="14"/>
      <c r="R3" s="14"/>
      <c r="S3" s="14"/>
      <c r="T3" s="14"/>
    </row>
    <row r="4" spans="1:20" s="31" customFormat="1">
      <c r="A4" s="32"/>
      <c r="B4" s="140" t="s">
        <v>165</v>
      </c>
      <c r="C4" s="27" t="s">
        <v>67</v>
      </c>
      <c r="D4" s="22" t="s">
        <v>68</v>
      </c>
      <c r="E4" s="26" t="s">
        <v>216</v>
      </c>
      <c r="F4" s="24" t="s">
        <v>86</v>
      </c>
      <c r="G4" s="24" t="s">
        <v>135</v>
      </c>
      <c r="H4" s="127">
        <v>42542</v>
      </c>
      <c r="I4" s="24"/>
      <c r="J4" s="127"/>
      <c r="K4" s="25"/>
      <c r="L4" s="26"/>
      <c r="M4" s="39"/>
      <c r="N4" s="39"/>
      <c r="O4" s="39"/>
      <c r="P4" s="39"/>
      <c r="Q4" s="39"/>
      <c r="R4" s="39"/>
      <c r="S4" s="39"/>
      <c r="T4" s="39"/>
    </row>
    <row r="5" spans="1:20" s="31" customFormat="1">
      <c r="A5" s="32"/>
      <c r="B5" s="140" t="s">
        <v>165</v>
      </c>
      <c r="C5" s="27" t="s">
        <v>71</v>
      </c>
      <c r="D5" s="22" t="s">
        <v>68</v>
      </c>
      <c r="E5" s="26" t="s">
        <v>217</v>
      </c>
      <c r="F5" s="24" t="s">
        <v>86</v>
      </c>
      <c r="G5" s="128" t="s">
        <v>135</v>
      </c>
      <c r="H5" s="127">
        <v>42542</v>
      </c>
      <c r="I5" s="128"/>
      <c r="J5" s="127"/>
      <c r="K5" s="129"/>
      <c r="L5" s="26"/>
      <c r="M5" s="39"/>
      <c r="N5" s="39"/>
      <c r="O5" s="39"/>
      <c r="P5" s="39"/>
      <c r="Q5" s="39"/>
      <c r="R5" s="39"/>
      <c r="S5" s="39"/>
      <c r="T5" s="39"/>
    </row>
    <row r="6" spans="1:20" s="31" customFormat="1">
      <c r="A6" s="141"/>
      <c r="B6" s="140"/>
      <c r="C6" s="27"/>
      <c r="D6" s="22"/>
      <c r="E6" s="33"/>
      <c r="F6" s="24"/>
      <c r="G6" s="128"/>
      <c r="H6" s="127"/>
      <c r="I6" s="24"/>
      <c r="J6" s="23"/>
      <c r="K6" s="25"/>
      <c r="L6" s="26"/>
      <c r="M6" s="39"/>
      <c r="N6" s="39"/>
      <c r="O6" s="39"/>
      <c r="P6" s="39"/>
      <c r="Q6" s="39"/>
      <c r="R6" s="39"/>
      <c r="S6" s="39"/>
      <c r="T6" s="39"/>
    </row>
    <row r="7" spans="1:20" s="31" customFormat="1">
      <c r="A7" s="141"/>
      <c r="B7" s="140"/>
      <c r="C7" s="27"/>
      <c r="D7" s="22"/>
      <c r="E7" s="33"/>
      <c r="F7" s="24"/>
      <c r="G7" s="128"/>
      <c r="H7" s="127"/>
      <c r="I7" s="128"/>
      <c r="J7" s="23"/>
      <c r="K7" s="138"/>
      <c r="L7" s="26"/>
      <c r="M7" s="39"/>
      <c r="N7" s="39"/>
      <c r="O7" s="39"/>
      <c r="P7" s="39"/>
      <c r="Q7" s="39"/>
      <c r="R7" s="39"/>
      <c r="S7" s="39"/>
      <c r="T7" s="39"/>
    </row>
    <row r="8" spans="1:20" s="31" customFormat="1">
      <c r="A8" s="141"/>
      <c r="B8" s="140"/>
      <c r="C8" s="27"/>
      <c r="D8" s="22"/>
      <c r="E8" s="33"/>
      <c r="F8" s="24"/>
      <c r="G8" s="128"/>
      <c r="H8" s="127"/>
      <c r="I8" s="128"/>
      <c r="J8" s="127"/>
      <c r="K8" s="129"/>
      <c r="L8" s="26"/>
      <c r="M8" s="39"/>
      <c r="N8" s="39"/>
      <c r="O8" s="39"/>
      <c r="P8" s="39"/>
      <c r="Q8" s="39"/>
      <c r="R8" s="39"/>
      <c r="S8" s="39"/>
      <c r="T8" s="39"/>
    </row>
    <row r="9" spans="1:20" s="31" customFormat="1">
      <c r="A9" s="141"/>
      <c r="B9" s="140"/>
      <c r="C9" s="27"/>
      <c r="D9" s="22"/>
      <c r="E9" s="33"/>
      <c r="F9" s="24"/>
      <c r="G9" s="128"/>
      <c r="H9" s="127"/>
      <c r="I9" s="146"/>
      <c r="J9" s="23"/>
      <c r="K9" s="25"/>
      <c r="L9" s="26"/>
      <c r="M9" s="39"/>
      <c r="N9" s="39"/>
      <c r="O9" s="39"/>
      <c r="P9" s="39"/>
      <c r="Q9" s="39"/>
      <c r="R9" s="39"/>
      <c r="S9" s="39"/>
      <c r="T9" s="39"/>
    </row>
    <row r="10" spans="1:20" s="31" customFormat="1">
      <c r="A10" s="141"/>
      <c r="B10" s="140"/>
      <c r="C10" s="27"/>
      <c r="D10" s="22"/>
      <c r="E10" s="33" t="s">
        <v>173</v>
      </c>
      <c r="F10" s="24"/>
      <c r="G10" s="128"/>
      <c r="H10" s="127"/>
      <c r="I10" s="128"/>
      <c r="J10" s="127"/>
      <c r="K10" s="129"/>
      <c r="L10" s="26"/>
      <c r="M10" s="39"/>
      <c r="N10" s="39"/>
      <c r="O10" s="39"/>
      <c r="P10" s="39"/>
      <c r="Q10" s="39"/>
      <c r="R10" s="39"/>
      <c r="S10" s="39"/>
      <c r="T10" s="39"/>
    </row>
    <row r="11" spans="1:20" s="31" customFormat="1" ht="52.5" customHeight="1">
      <c r="A11" s="141"/>
      <c r="B11" s="140"/>
      <c r="C11" s="27"/>
      <c r="D11" s="22"/>
      <c r="E11" s="41"/>
      <c r="F11" s="24"/>
      <c r="G11" s="128"/>
      <c r="H11" s="127"/>
      <c r="I11" s="128"/>
      <c r="J11" s="127"/>
      <c r="K11" s="129"/>
      <c r="L11" s="26"/>
      <c r="M11" s="39"/>
      <c r="N11" s="39"/>
      <c r="O11" s="39"/>
      <c r="P11" s="39"/>
      <c r="Q11" s="39"/>
      <c r="R11" s="39"/>
      <c r="S11" s="39"/>
      <c r="T11" s="39"/>
    </row>
    <row r="12" spans="1:20" s="31" customFormat="1">
      <c r="A12" s="141"/>
      <c r="B12" s="140"/>
      <c r="C12" s="27"/>
      <c r="D12" s="22"/>
      <c r="E12" s="33"/>
      <c r="F12" s="24"/>
      <c r="G12" s="128"/>
      <c r="H12" s="127"/>
      <c r="I12" s="24"/>
      <c r="J12" s="23"/>
      <c r="K12" s="138"/>
      <c r="L12" s="26"/>
      <c r="M12" s="39"/>
      <c r="N12" s="39"/>
      <c r="O12" s="39"/>
      <c r="P12" s="39"/>
      <c r="Q12" s="39"/>
      <c r="R12" s="39"/>
      <c r="S12" s="39"/>
      <c r="T12" s="39"/>
    </row>
    <row r="13" spans="1:20" s="31" customFormat="1">
      <c r="A13" s="141"/>
      <c r="B13" s="140"/>
      <c r="C13" s="27"/>
      <c r="D13" s="22"/>
      <c r="E13" s="33"/>
      <c r="F13" s="24"/>
      <c r="G13" s="128"/>
      <c r="H13" s="127"/>
      <c r="I13" s="128"/>
      <c r="J13" s="127"/>
      <c r="K13" s="129"/>
      <c r="L13" s="26"/>
      <c r="M13" s="39"/>
      <c r="N13" s="39"/>
      <c r="O13" s="39"/>
      <c r="P13" s="39"/>
      <c r="Q13" s="39"/>
      <c r="R13" s="39"/>
      <c r="S13" s="39"/>
      <c r="T13" s="39"/>
    </row>
    <row r="14" spans="1:20" s="31" customFormat="1">
      <c r="A14" s="141"/>
      <c r="B14" s="140"/>
      <c r="C14" s="27"/>
      <c r="D14" s="22"/>
      <c r="E14" s="34"/>
      <c r="F14" s="24"/>
      <c r="G14" s="128"/>
      <c r="H14" s="127"/>
      <c r="I14" s="128"/>
      <c r="J14" s="127"/>
      <c r="K14" s="129"/>
      <c r="L14" s="26"/>
      <c r="M14" s="39"/>
      <c r="N14" s="39"/>
      <c r="O14" s="39"/>
      <c r="P14" s="39"/>
      <c r="Q14" s="39"/>
      <c r="R14" s="39"/>
      <c r="S14" s="39"/>
      <c r="T14" s="39"/>
    </row>
    <row r="15" spans="1:20" s="31" customFormat="1" ht="141.75" customHeight="1">
      <c r="A15" s="141"/>
      <c r="B15" s="140"/>
      <c r="C15" s="27"/>
      <c r="D15" s="22"/>
      <c r="E15" s="40"/>
      <c r="F15" s="24"/>
      <c r="G15" s="128"/>
      <c r="H15" s="127"/>
      <c r="I15" s="128"/>
      <c r="J15" s="127"/>
      <c r="K15" s="129"/>
      <c r="L15" s="26"/>
      <c r="M15" s="39"/>
      <c r="N15" s="39"/>
      <c r="O15" s="39"/>
      <c r="P15" s="39"/>
      <c r="Q15" s="39"/>
      <c r="R15" s="39"/>
      <c r="S15" s="39"/>
      <c r="T15" s="39"/>
    </row>
    <row r="16" spans="1:20" s="31" customFormat="1">
      <c r="A16" s="141"/>
      <c r="B16" s="140"/>
      <c r="C16" s="27"/>
      <c r="D16" s="22"/>
      <c r="E16" s="34"/>
      <c r="F16" s="24"/>
      <c r="G16" s="128"/>
      <c r="H16" s="127"/>
      <c r="I16" s="128"/>
      <c r="J16" s="127"/>
      <c r="K16" s="129"/>
      <c r="L16" s="26"/>
      <c r="M16" s="39"/>
      <c r="N16" s="39"/>
      <c r="O16" s="39"/>
      <c r="P16" s="39"/>
      <c r="Q16" s="39"/>
      <c r="R16" s="39"/>
      <c r="S16" s="39"/>
      <c r="T16" s="39"/>
    </row>
    <row r="17" spans="1:20" s="31" customFormat="1">
      <c r="A17" s="141"/>
      <c r="B17" s="140"/>
      <c r="C17" s="27"/>
      <c r="D17" s="22"/>
      <c r="E17" s="34"/>
      <c r="F17" s="24"/>
      <c r="G17" s="128"/>
      <c r="H17" s="127"/>
      <c r="I17" s="128"/>
      <c r="J17" s="127"/>
      <c r="K17" s="129"/>
      <c r="L17" s="26"/>
      <c r="M17" s="39"/>
      <c r="N17" s="39"/>
      <c r="O17" s="39"/>
      <c r="P17" s="39"/>
      <c r="Q17" s="39"/>
      <c r="R17" s="39"/>
      <c r="S17" s="39"/>
      <c r="T17" s="39"/>
    </row>
    <row r="18" spans="1:20" s="31" customFormat="1">
      <c r="A18" s="141"/>
      <c r="B18" s="140"/>
      <c r="C18" s="42"/>
      <c r="D18" s="43"/>
      <c r="E18" s="139"/>
      <c r="F18" s="24"/>
      <c r="G18" s="128"/>
      <c r="H18" s="127"/>
      <c r="I18" s="24"/>
      <c r="J18" s="23"/>
      <c r="K18" s="138"/>
      <c r="L18" s="26"/>
      <c r="M18" s="39"/>
      <c r="N18" s="39"/>
      <c r="O18" s="39"/>
      <c r="P18" s="39"/>
      <c r="Q18" s="39"/>
      <c r="R18" s="39"/>
      <c r="S18" s="39"/>
      <c r="T18" s="39"/>
    </row>
    <row r="19" spans="1:20" s="31" customFormat="1">
      <c r="A19" s="141"/>
      <c r="B19" s="140"/>
      <c r="C19" s="102"/>
      <c r="D19" s="98"/>
      <c r="E19" s="101"/>
      <c r="F19" s="24"/>
      <c r="G19" s="128"/>
      <c r="H19" s="127"/>
      <c r="I19" s="128"/>
      <c r="J19" s="127"/>
      <c r="K19" s="129"/>
      <c r="L19" s="26"/>
      <c r="M19" s="39"/>
      <c r="N19" s="39"/>
      <c r="O19" s="39"/>
      <c r="P19" s="39"/>
      <c r="Q19" s="39"/>
      <c r="R19" s="39"/>
      <c r="S19" s="39"/>
      <c r="T19" s="39"/>
    </row>
    <row r="20" spans="1:20" s="31" customFormat="1">
      <c r="A20" s="141"/>
      <c r="B20" s="140"/>
      <c r="C20" s="102"/>
      <c r="D20" s="98"/>
      <c r="E20" s="104"/>
      <c r="F20" s="24"/>
      <c r="G20" s="128"/>
      <c r="H20" s="127"/>
      <c r="I20" s="128"/>
      <c r="J20" s="127"/>
      <c r="K20" s="129"/>
      <c r="L20" s="26"/>
      <c r="M20" s="39"/>
      <c r="N20" s="39"/>
      <c r="O20" s="39"/>
      <c r="P20" s="39"/>
      <c r="Q20" s="39"/>
      <c r="R20" s="39"/>
      <c r="S20" s="39"/>
      <c r="T20" s="39"/>
    </row>
    <row r="21" spans="1:20" s="31" customFormat="1">
      <c r="A21" s="141"/>
      <c r="B21" s="140"/>
      <c r="C21" s="121"/>
      <c r="D21" s="98"/>
      <c r="E21" s="122"/>
      <c r="F21" s="24"/>
      <c r="G21" s="128"/>
      <c r="H21" s="127"/>
      <c r="I21" s="128"/>
      <c r="J21" s="127"/>
      <c r="K21" s="129"/>
      <c r="L21" s="26"/>
      <c r="M21" s="39"/>
      <c r="N21" s="39"/>
      <c r="O21" s="39"/>
      <c r="P21" s="39"/>
      <c r="Q21" s="39"/>
      <c r="R21" s="39"/>
      <c r="S21" s="39"/>
      <c r="T21" s="39"/>
    </row>
    <row r="22" spans="1:20" s="31" customFormat="1">
      <c r="A22" s="141"/>
      <c r="B22" s="27"/>
      <c r="C22" s="98"/>
      <c r="D22" s="98"/>
      <c r="E22" s="101"/>
      <c r="F22" s="24"/>
      <c r="G22" s="24"/>
      <c r="H22" s="23"/>
      <c r="I22" s="136"/>
      <c r="J22" s="145"/>
      <c r="K22" s="25"/>
      <c r="L22" s="26"/>
      <c r="M22" s="39"/>
      <c r="N22" s="39"/>
      <c r="O22" s="39"/>
      <c r="P22" s="39"/>
      <c r="Q22" s="39"/>
      <c r="R22" s="39"/>
      <c r="S22" s="39"/>
      <c r="T22" s="39"/>
    </row>
    <row r="23" spans="1:20" s="31" customFormat="1">
      <c r="A23" s="141"/>
      <c r="B23" s="27"/>
      <c r="C23" s="98"/>
      <c r="D23" s="98"/>
      <c r="E23" s="101"/>
      <c r="F23" s="24"/>
      <c r="G23" s="24"/>
      <c r="H23" s="23"/>
      <c r="I23" s="136"/>
      <c r="J23" s="23"/>
      <c r="K23" s="25"/>
      <c r="L23" s="26"/>
      <c r="M23" s="39"/>
      <c r="N23" s="39"/>
      <c r="O23" s="39"/>
      <c r="P23" s="39"/>
      <c r="Q23" s="39"/>
      <c r="R23" s="39"/>
      <c r="S23" s="39"/>
      <c r="T23" s="39"/>
    </row>
    <row r="24" spans="1:20" s="31" customFormat="1">
      <c r="A24" s="141"/>
      <c r="B24" s="149"/>
      <c r="C24" s="98"/>
      <c r="D24" s="98"/>
      <c r="E24" s="101"/>
      <c r="F24" s="24"/>
      <c r="G24" s="146"/>
      <c r="H24" s="145"/>
      <c r="I24" s="136"/>
      <c r="J24" s="23"/>
      <c r="K24" s="25"/>
      <c r="L24" s="26"/>
      <c r="M24" s="39"/>
      <c r="N24" s="39"/>
      <c r="O24" s="39"/>
      <c r="P24" s="39"/>
      <c r="Q24" s="39"/>
      <c r="R24" s="39"/>
      <c r="S24" s="39"/>
      <c r="T24" s="39"/>
    </row>
    <row r="25" spans="1:20" s="31" customFormat="1">
      <c r="A25" s="141"/>
      <c r="B25" s="149"/>
      <c r="C25" s="98"/>
      <c r="D25" s="98"/>
      <c r="E25" s="139"/>
      <c r="F25" s="24"/>
      <c r="G25" s="24"/>
      <c r="H25" s="23"/>
      <c r="I25" s="136"/>
      <c r="J25" s="23"/>
      <c r="K25" s="25"/>
      <c r="L25" s="26"/>
      <c r="M25" s="39"/>
      <c r="N25" s="39"/>
      <c r="O25" s="39"/>
      <c r="P25" s="39"/>
      <c r="Q25" s="39"/>
      <c r="R25" s="39"/>
      <c r="S25" s="39"/>
      <c r="T25" s="39"/>
    </row>
    <row r="26" spans="1:20" s="31" customFormat="1">
      <c r="A26" s="141"/>
      <c r="B26" s="149"/>
      <c r="C26" s="22"/>
      <c r="D26" s="22"/>
      <c r="E26" s="26"/>
      <c r="F26" s="24"/>
      <c r="G26" s="24"/>
      <c r="H26" s="23"/>
      <c r="I26" s="136"/>
      <c r="J26" s="23"/>
      <c r="K26" s="25"/>
      <c r="L26" s="26"/>
      <c r="M26" s="39"/>
      <c r="N26" s="39"/>
      <c r="O26" s="39"/>
      <c r="P26" s="39"/>
      <c r="Q26" s="39"/>
      <c r="R26" s="39"/>
      <c r="S26" s="39"/>
      <c r="T26" s="39"/>
    </row>
    <row r="27" spans="1:20" s="31" customFormat="1">
      <c r="A27" s="141"/>
      <c r="B27" s="149"/>
      <c r="C27" s="144"/>
      <c r="D27" s="144"/>
      <c r="E27" s="26"/>
      <c r="F27" s="24"/>
      <c r="G27" s="146"/>
      <c r="H27" s="145"/>
      <c r="I27" s="136"/>
      <c r="J27" s="23"/>
      <c r="K27" s="25"/>
      <c r="L27" s="26"/>
      <c r="M27" s="39"/>
      <c r="N27" s="39"/>
      <c r="O27" s="39"/>
      <c r="P27" s="39"/>
      <c r="Q27" s="39"/>
      <c r="R27" s="39"/>
      <c r="S27" s="39"/>
      <c r="T27" s="39"/>
    </row>
    <row r="28" spans="1:20" s="31" customFormat="1">
      <c r="A28" s="141"/>
      <c r="B28" s="149"/>
      <c r="C28" s="144"/>
      <c r="D28" s="22"/>
      <c r="E28" s="26"/>
      <c r="F28" s="24"/>
      <c r="G28" s="146"/>
      <c r="H28" s="145"/>
      <c r="I28" s="145"/>
      <c r="J28" s="23"/>
      <c r="K28" s="147"/>
      <c r="L28" s="26"/>
      <c r="M28" s="39"/>
      <c r="N28" s="39"/>
      <c r="O28" s="39"/>
      <c r="P28" s="39"/>
      <c r="Q28" s="39"/>
      <c r="R28" s="39"/>
      <c r="S28" s="39"/>
      <c r="T28" s="39"/>
    </row>
    <row r="29" spans="1:20" s="31" customFormat="1">
      <c r="A29" s="141"/>
      <c r="B29" s="149"/>
      <c r="C29" s="144"/>
      <c r="D29" s="144"/>
      <c r="E29" s="26"/>
      <c r="F29" s="24"/>
      <c r="G29" s="146"/>
      <c r="H29" s="145"/>
      <c r="I29" s="145"/>
      <c r="J29" s="23"/>
      <c r="K29" s="147"/>
      <c r="L29" s="26"/>
      <c r="M29" s="39"/>
      <c r="N29" s="39"/>
      <c r="O29" s="39"/>
      <c r="P29" s="39"/>
      <c r="Q29" s="39"/>
      <c r="R29" s="39"/>
      <c r="S29" s="39"/>
      <c r="T29" s="39"/>
    </row>
    <row r="30" spans="1:20" s="31" customFormat="1">
      <c r="A30" s="32"/>
      <c r="B30" s="27"/>
      <c r="C30" s="22"/>
      <c r="D30" s="22"/>
      <c r="E30" s="26"/>
      <c r="F30" s="24"/>
      <c r="G30" s="24"/>
      <c r="H30" s="23"/>
      <c r="I30" s="136"/>
      <c r="J30" s="23"/>
      <c r="K30" s="25"/>
      <c r="L30" s="26"/>
      <c r="M30" s="39"/>
      <c r="N30" s="39"/>
      <c r="O30" s="39"/>
      <c r="P30" s="39"/>
      <c r="Q30" s="39"/>
      <c r="R30" s="39"/>
      <c r="S30" s="39"/>
      <c r="T30" s="39"/>
    </row>
    <row r="31" spans="1:20" s="31" customFormat="1">
      <c r="A31" s="32"/>
      <c r="B31" s="27"/>
      <c r="C31" s="22"/>
      <c r="D31" s="22"/>
      <c r="E31" s="26"/>
      <c r="F31" s="24"/>
      <c r="G31" s="24"/>
      <c r="H31" s="23"/>
      <c r="I31" s="136"/>
      <c r="J31" s="23"/>
      <c r="K31" s="25"/>
      <c r="L31" s="26"/>
      <c r="M31" s="39"/>
      <c r="N31" s="39"/>
      <c r="O31" s="39"/>
      <c r="P31" s="39"/>
      <c r="Q31" s="39"/>
      <c r="R31" s="39"/>
      <c r="S31" s="39"/>
      <c r="T31" s="39"/>
    </row>
    <row r="32" spans="1:20" s="31" customFormat="1">
      <c r="A32" s="32"/>
      <c r="B32" s="27"/>
      <c r="C32" s="22"/>
      <c r="D32" s="22"/>
      <c r="E32" s="26"/>
      <c r="F32" s="24"/>
      <c r="G32" s="24"/>
      <c r="H32" s="23"/>
      <c r="I32" s="136"/>
      <c r="J32" s="23"/>
      <c r="K32" s="25"/>
      <c r="L32" s="26"/>
      <c r="M32" s="39"/>
      <c r="N32" s="39"/>
      <c r="O32" s="39"/>
      <c r="P32" s="39"/>
      <c r="Q32" s="39"/>
      <c r="R32" s="39"/>
      <c r="S32" s="39"/>
      <c r="T32" s="39"/>
    </row>
    <row r="33" spans="1:20" s="31" customFormat="1">
      <c r="A33" s="32"/>
      <c r="B33" s="27"/>
      <c r="C33" s="22"/>
      <c r="D33" s="22"/>
      <c r="E33" s="26"/>
      <c r="F33" s="24"/>
      <c r="G33" s="24"/>
      <c r="H33" s="23"/>
      <c r="I33" s="136"/>
      <c r="J33" s="23"/>
      <c r="K33" s="25"/>
      <c r="L33" s="26"/>
      <c r="M33" s="39"/>
      <c r="N33" s="39"/>
      <c r="O33" s="39"/>
      <c r="P33" s="39"/>
      <c r="Q33" s="39"/>
      <c r="R33" s="39"/>
      <c r="S33" s="39"/>
      <c r="T33" s="39"/>
    </row>
    <row r="34" spans="1:20" s="31" customFormat="1">
      <c r="A34" s="32"/>
      <c r="B34" s="27"/>
      <c r="C34" s="22"/>
      <c r="D34" s="22"/>
      <c r="E34" s="26"/>
      <c r="F34" s="24"/>
      <c r="G34" s="24"/>
      <c r="H34" s="23"/>
      <c r="I34" s="136"/>
      <c r="J34" s="23"/>
      <c r="K34" s="25"/>
      <c r="L34" s="26"/>
      <c r="M34" s="39"/>
      <c r="N34" s="39"/>
      <c r="O34" s="39"/>
      <c r="P34" s="39"/>
      <c r="Q34" s="39"/>
      <c r="R34" s="39"/>
      <c r="S34" s="39"/>
      <c r="T34" s="39"/>
    </row>
    <row r="35" spans="1:20" s="31" customFormat="1">
      <c r="A35" s="32"/>
      <c r="B35" s="27"/>
      <c r="C35" s="22"/>
      <c r="D35" s="22"/>
      <c r="E35" s="26"/>
      <c r="F35" s="24"/>
      <c r="G35" s="24"/>
      <c r="H35" s="23"/>
      <c r="I35" s="136"/>
      <c r="J35" s="23"/>
      <c r="K35" s="25"/>
      <c r="L35" s="26"/>
      <c r="M35" s="39"/>
      <c r="N35" s="39"/>
      <c r="O35" s="39"/>
      <c r="P35" s="39"/>
      <c r="Q35" s="39"/>
      <c r="R35" s="39"/>
      <c r="S35" s="39"/>
      <c r="T35" s="39"/>
    </row>
    <row r="36" spans="1:20" s="31" customFormat="1">
      <c r="A36" s="32"/>
      <c r="B36" s="27"/>
      <c r="C36" s="22"/>
      <c r="D36" s="22"/>
      <c r="E36" s="26"/>
      <c r="F36" s="24"/>
      <c r="G36" s="24"/>
      <c r="H36" s="23"/>
      <c r="I36" s="136"/>
      <c r="J36" s="23"/>
      <c r="K36" s="25"/>
      <c r="L36" s="26"/>
      <c r="M36" s="39"/>
      <c r="N36" s="39"/>
      <c r="O36" s="39"/>
      <c r="P36" s="39"/>
      <c r="Q36" s="39"/>
      <c r="R36" s="39"/>
      <c r="S36" s="39"/>
      <c r="T36" s="39"/>
    </row>
    <row r="37" spans="1:20" s="31" customFormat="1">
      <c r="A37" s="32"/>
      <c r="B37" s="27"/>
      <c r="C37" s="22"/>
      <c r="D37" s="22"/>
      <c r="E37" s="26"/>
      <c r="F37" s="24"/>
      <c r="G37" s="24"/>
      <c r="H37" s="23"/>
      <c r="I37" s="136"/>
      <c r="J37" s="23"/>
      <c r="K37" s="25"/>
      <c r="L37" s="26"/>
      <c r="M37" s="39"/>
      <c r="N37" s="39"/>
      <c r="O37" s="39"/>
      <c r="P37" s="39"/>
      <c r="Q37" s="39"/>
      <c r="R37" s="39"/>
      <c r="S37" s="39"/>
      <c r="T37" s="39"/>
    </row>
    <row r="38" spans="1:20" s="31" customFormat="1">
      <c r="A38" s="32"/>
      <c r="B38" s="27"/>
      <c r="C38" s="22"/>
      <c r="D38" s="22"/>
      <c r="E38" s="26"/>
      <c r="F38" s="24"/>
      <c r="G38" s="24"/>
      <c r="H38" s="23"/>
      <c r="I38" s="136"/>
      <c r="J38" s="23"/>
      <c r="K38" s="25"/>
      <c r="L38" s="26"/>
      <c r="M38" s="39"/>
      <c r="N38" s="39"/>
      <c r="O38" s="39"/>
      <c r="P38" s="39"/>
      <c r="Q38" s="39"/>
      <c r="R38" s="39"/>
      <c r="S38" s="39"/>
      <c r="T38" s="39"/>
    </row>
    <row r="39" spans="1:20" s="31" customFormat="1">
      <c r="A39" s="32"/>
      <c r="B39" s="27"/>
      <c r="C39" s="22"/>
      <c r="D39" s="22"/>
      <c r="E39" s="26"/>
      <c r="F39" s="24"/>
      <c r="G39" s="24"/>
      <c r="H39" s="23"/>
      <c r="I39" s="136"/>
      <c r="J39" s="23"/>
      <c r="K39" s="25"/>
      <c r="L39" s="26"/>
      <c r="M39" s="39"/>
      <c r="N39" s="39"/>
      <c r="O39" s="39"/>
      <c r="P39" s="39"/>
      <c r="Q39" s="39"/>
      <c r="R39" s="39"/>
      <c r="S39" s="39"/>
      <c r="T39" s="39"/>
    </row>
    <row r="40" spans="1:20" s="31" customFormat="1">
      <c r="A40" s="32"/>
      <c r="B40" s="27"/>
      <c r="C40" s="22"/>
      <c r="D40" s="22"/>
      <c r="E40" s="26"/>
      <c r="F40" s="24"/>
      <c r="G40" s="24"/>
      <c r="H40" s="23"/>
      <c r="I40" s="136"/>
      <c r="J40" s="23"/>
      <c r="K40" s="25"/>
      <c r="L40" s="26"/>
      <c r="M40" s="39"/>
      <c r="N40" s="39"/>
      <c r="O40" s="39"/>
      <c r="P40" s="39"/>
      <c r="Q40" s="39"/>
      <c r="R40" s="39"/>
      <c r="S40" s="39"/>
      <c r="T40" s="39"/>
    </row>
    <row r="41" spans="1:20" s="31" customFormat="1">
      <c r="A41" s="32"/>
      <c r="B41" s="27"/>
      <c r="C41" s="22"/>
      <c r="D41" s="22"/>
      <c r="E41" s="26"/>
      <c r="F41" s="24"/>
      <c r="G41" s="24"/>
      <c r="H41" s="23"/>
      <c r="I41" s="136"/>
      <c r="J41" s="23"/>
      <c r="K41" s="25"/>
      <c r="L41" s="26"/>
      <c r="M41" s="39"/>
      <c r="N41" s="39"/>
      <c r="O41" s="39"/>
      <c r="P41" s="39"/>
      <c r="Q41" s="39"/>
      <c r="R41" s="39"/>
      <c r="S41" s="39"/>
      <c r="T41" s="39"/>
    </row>
    <row r="42" spans="1:20" s="31" customFormat="1">
      <c r="A42" s="32"/>
      <c r="B42" s="27"/>
      <c r="C42" s="22"/>
      <c r="D42" s="22"/>
      <c r="E42" s="26"/>
      <c r="F42" s="24"/>
      <c r="G42" s="24"/>
      <c r="H42" s="23"/>
      <c r="I42" s="136"/>
      <c r="J42" s="23"/>
      <c r="K42" s="25"/>
      <c r="L42" s="26"/>
      <c r="M42" s="39"/>
      <c r="N42" s="39"/>
      <c r="O42" s="39"/>
      <c r="P42" s="39"/>
      <c r="Q42" s="39"/>
      <c r="R42" s="39"/>
      <c r="S42" s="39"/>
      <c r="T42" s="39"/>
    </row>
    <row r="43" spans="1:20" s="31" customFormat="1">
      <c r="A43" s="32"/>
      <c r="B43" s="27"/>
      <c r="C43" s="22"/>
      <c r="D43" s="22"/>
      <c r="E43" s="26"/>
      <c r="F43" s="24"/>
      <c r="G43" s="24"/>
      <c r="H43" s="23"/>
      <c r="I43" s="136"/>
      <c r="J43" s="23"/>
      <c r="K43" s="25"/>
      <c r="L43" s="26"/>
      <c r="M43" s="39"/>
      <c r="N43" s="39"/>
      <c r="O43" s="39"/>
      <c r="P43" s="39"/>
      <c r="Q43" s="39"/>
      <c r="R43" s="39"/>
      <c r="S43" s="39"/>
      <c r="T43" s="39"/>
    </row>
    <row r="44" spans="1:20" s="31" customFormat="1">
      <c r="A44" s="32"/>
      <c r="B44" s="27"/>
      <c r="C44" s="22"/>
      <c r="D44" s="22"/>
      <c r="E44" s="26"/>
      <c r="F44" s="24"/>
      <c r="G44" s="24"/>
      <c r="H44" s="23"/>
      <c r="I44" s="136"/>
      <c r="J44" s="23"/>
      <c r="K44" s="25"/>
      <c r="L44" s="26"/>
      <c r="M44" s="39"/>
      <c r="N44" s="39"/>
      <c r="O44" s="39"/>
      <c r="P44" s="39"/>
      <c r="Q44" s="39"/>
      <c r="R44" s="39"/>
      <c r="S44" s="39"/>
      <c r="T44" s="39"/>
    </row>
    <row r="45" spans="1:20" s="31" customFormat="1">
      <c r="A45" s="32"/>
      <c r="B45" s="27"/>
      <c r="C45" s="22"/>
      <c r="D45" s="22"/>
      <c r="E45" s="26"/>
      <c r="F45" s="24"/>
      <c r="G45" s="24"/>
      <c r="H45" s="23"/>
      <c r="I45" s="136"/>
      <c r="J45" s="23"/>
      <c r="K45" s="25"/>
      <c r="L45" s="26"/>
      <c r="M45" s="39"/>
      <c r="N45" s="39"/>
      <c r="O45" s="39"/>
      <c r="P45" s="39"/>
      <c r="Q45" s="39"/>
      <c r="R45" s="39"/>
      <c r="S45" s="39"/>
      <c r="T45" s="39"/>
    </row>
    <row r="46" spans="1:20" s="31" customFormat="1">
      <c r="A46" s="32"/>
      <c r="B46" s="27"/>
      <c r="C46" s="22"/>
      <c r="D46" s="22"/>
      <c r="E46" s="26"/>
      <c r="F46" s="24"/>
      <c r="G46" s="24"/>
      <c r="H46" s="23"/>
      <c r="I46" s="136"/>
      <c r="J46" s="23"/>
      <c r="K46" s="25"/>
      <c r="L46" s="26"/>
      <c r="M46" s="39"/>
      <c r="N46" s="39"/>
      <c r="O46" s="39"/>
      <c r="P46" s="39"/>
      <c r="Q46" s="39"/>
      <c r="R46" s="39"/>
      <c r="S46" s="39"/>
      <c r="T46" s="39"/>
    </row>
    <row r="47" spans="1:20" s="31" customFormat="1">
      <c r="A47" s="32"/>
      <c r="B47" s="27"/>
      <c r="C47" s="22"/>
      <c r="D47" s="22"/>
      <c r="E47" s="26"/>
      <c r="F47" s="24"/>
      <c r="G47" s="24"/>
      <c r="H47" s="23"/>
      <c r="I47" s="136"/>
      <c r="J47" s="23"/>
      <c r="K47" s="25"/>
      <c r="L47" s="26"/>
      <c r="M47" s="39"/>
      <c r="N47" s="39"/>
      <c r="O47" s="39"/>
      <c r="P47" s="39"/>
      <c r="Q47" s="39"/>
      <c r="R47" s="39"/>
      <c r="S47" s="39"/>
      <c r="T47" s="39"/>
    </row>
    <row r="48" spans="1:20" s="31" customFormat="1">
      <c r="A48" s="32"/>
      <c r="B48" s="27"/>
      <c r="C48" s="22"/>
      <c r="D48" s="22"/>
      <c r="E48" s="26"/>
      <c r="F48" s="24"/>
      <c r="G48" s="24"/>
      <c r="H48" s="23"/>
      <c r="I48" s="136"/>
      <c r="J48" s="23"/>
      <c r="K48" s="25"/>
      <c r="L48" s="26"/>
      <c r="M48" s="39"/>
      <c r="N48" s="39"/>
      <c r="O48" s="39"/>
      <c r="P48" s="39"/>
      <c r="Q48" s="39"/>
      <c r="R48" s="39"/>
      <c r="S48" s="39"/>
      <c r="T48" s="39"/>
    </row>
    <row r="49" spans="1:20" s="31" customFormat="1">
      <c r="A49" s="32"/>
      <c r="B49" s="27"/>
      <c r="C49" s="22"/>
      <c r="D49" s="22"/>
      <c r="E49" s="26"/>
      <c r="F49" s="24"/>
      <c r="G49" s="24"/>
      <c r="H49" s="23"/>
      <c r="I49" s="136"/>
      <c r="J49" s="23"/>
      <c r="K49" s="25"/>
      <c r="L49" s="26"/>
      <c r="M49" s="39"/>
      <c r="N49" s="39"/>
      <c r="O49" s="39"/>
      <c r="P49" s="39"/>
      <c r="Q49" s="39"/>
      <c r="R49" s="39"/>
      <c r="S49" s="39"/>
      <c r="T49" s="39"/>
    </row>
    <row r="50" spans="1:20" s="31" customFormat="1">
      <c r="A50" s="32"/>
      <c r="B50" s="27"/>
      <c r="C50" s="22"/>
      <c r="D50" s="22"/>
      <c r="E50" s="26"/>
      <c r="F50" s="24"/>
      <c r="G50" s="24"/>
      <c r="H50" s="23"/>
      <c r="I50" s="136"/>
      <c r="J50" s="23"/>
      <c r="K50" s="25"/>
      <c r="L50" s="26"/>
      <c r="M50" s="39"/>
      <c r="N50" s="39"/>
      <c r="O50" s="39"/>
      <c r="P50" s="39"/>
      <c r="Q50" s="39"/>
      <c r="R50" s="39"/>
      <c r="S50" s="39"/>
      <c r="T50" s="39"/>
    </row>
    <row r="51" spans="1:20" s="31" customFormat="1">
      <c r="A51" s="21"/>
      <c r="B51" s="27"/>
      <c r="C51" s="22"/>
      <c r="D51" s="22"/>
      <c r="E51" s="26"/>
      <c r="F51" s="24"/>
      <c r="G51" s="24"/>
      <c r="H51" s="23"/>
      <c r="I51" s="136"/>
      <c r="J51" s="23"/>
      <c r="K51" s="25"/>
      <c r="L51" s="26"/>
      <c r="M51" s="39"/>
      <c r="N51" s="39"/>
      <c r="O51" s="39"/>
      <c r="P51" s="39"/>
      <c r="Q51" s="39"/>
      <c r="R51" s="39"/>
      <c r="S51" s="39"/>
      <c r="T51" s="39"/>
    </row>
    <row r="52" spans="1:20">
      <c r="C52" s="19"/>
      <c r="D52" s="19"/>
    </row>
    <row r="53" spans="1:20">
      <c r="C53" s="19"/>
      <c r="D53" s="19"/>
    </row>
    <row r="54" spans="1:20">
      <c r="C54" s="19"/>
      <c r="D54" s="19"/>
    </row>
  </sheetData>
  <autoFilter ref="A3:T29"/>
  <mergeCells count="1"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Normal="100" zoomScaleSheetLayoutView="50" workbookViewId="0">
      <pane xSplit="5" ySplit="3" topLeftCell="K4" activePane="bottomRight" state="frozen"/>
      <selection pane="topRight" activeCell="E1" sqref="E1"/>
      <selection pane="bottomLeft" activeCell="A4" sqref="A4"/>
      <selection pane="bottomRight" activeCell="E13" sqref="E13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9.5546875" style="12" bestFit="1" customWidth="1"/>
    <col min="4" max="4" width="9.5546875" style="12" customWidth="1"/>
    <col min="5" max="5" width="80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26</v>
      </c>
      <c r="F1" s="12" t="s">
        <v>30</v>
      </c>
      <c r="I1" s="12" t="s">
        <v>24</v>
      </c>
      <c r="J1" s="12">
        <f>COUNTIF(I4:I27, "완료")</f>
        <v>0</v>
      </c>
      <c r="K1" s="12">
        <f>COUNTIF(K4:K27, "진행")</f>
        <v>0</v>
      </c>
      <c r="L1" s="12">
        <f>COUNTIF(K4:K27, "삭제")</f>
        <v>0</v>
      </c>
      <c r="M1" s="12">
        <f>COUNTIF(K4:K27,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>
      <c r="A4" s="32"/>
      <c r="B4" s="102"/>
      <c r="C4" s="98"/>
      <c r="D4" s="98"/>
      <c r="E4" s="103"/>
      <c r="F4" s="24"/>
      <c r="G4" s="24"/>
      <c r="H4" s="127"/>
      <c r="I4" s="128"/>
      <c r="J4" s="127"/>
      <c r="K4" s="129"/>
      <c r="L4" s="26"/>
    </row>
    <row r="5" spans="1:13" s="31" customFormat="1">
      <c r="A5" s="32"/>
      <c r="B5" s="140"/>
      <c r="C5" s="98"/>
      <c r="D5" s="98"/>
      <c r="E5" s="103"/>
      <c r="F5" s="24"/>
      <c r="G5" s="24"/>
      <c r="H5" s="127"/>
      <c r="I5" s="128"/>
      <c r="J5" s="127"/>
      <c r="K5" s="129"/>
      <c r="L5" s="26"/>
    </row>
    <row r="6" spans="1:13" s="31" customFormat="1">
      <c r="A6" s="141"/>
      <c r="B6" s="140"/>
      <c r="C6" s="98"/>
      <c r="D6" s="98"/>
      <c r="E6" s="105"/>
      <c r="F6" s="24"/>
      <c r="G6" s="24"/>
      <c r="H6" s="127"/>
      <c r="I6" s="137"/>
      <c r="J6" s="136"/>
      <c r="K6" s="138"/>
      <c r="L6" s="26"/>
    </row>
    <row r="7" spans="1:13" s="31" customFormat="1">
      <c r="A7" s="141"/>
      <c r="B7" s="140"/>
      <c r="C7" s="123"/>
      <c r="D7" s="123"/>
      <c r="E7" s="125"/>
      <c r="F7" s="24"/>
      <c r="G7" s="24"/>
      <c r="H7" s="127"/>
      <c r="I7" s="128"/>
      <c r="J7" s="127"/>
      <c r="K7" s="129"/>
      <c r="L7" s="26"/>
    </row>
    <row r="8" spans="1:13" s="31" customFormat="1">
      <c r="A8" s="141"/>
      <c r="B8" s="140"/>
      <c r="C8" s="123"/>
      <c r="D8" s="123"/>
      <c r="E8" s="125"/>
      <c r="F8" s="24"/>
      <c r="G8" s="128"/>
      <c r="H8" s="127"/>
      <c r="I8" s="128"/>
      <c r="J8" s="127"/>
      <c r="K8" s="129"/>
      <c r="L8" s="26"/>
    </row>
    <row r="9" spans="1:13" s="31" customFormat="1">
      <c r="A9" s="32"/>
      <c r="B9" s="27"/>
      <c r="C9" s="22"/>
      <c r="D9" s="22"/>
      <c r="E9" s="33"/>
      <c r="F9" s="24"/>
      <c r="G9" s="24"/>
      <c r="H9" s="23"/>
      <c r="I9" s="23"/>
      <c r="J9" s="23"/>
      <c r="K9" s="25"/>
      <c r="L9" s="26"/>
    </row>
    <row r="10" spans="1:13" s="31" customFormat="1">
      <c r="A10" s="32"/>
      <c r="B10" s="27"/>
      <c r="C10" s="22"/>
      <c r="D10" s="22"/>
      <c r="E10" s="33"/>
      <c r="F10" s="24"/>
      <c r="G10" s="24"/>
      <c r="H10" s="23"/>
      <c r="I10" s="23"/>
      <c r="J10" s="23"/>
      <c r="K10" s="25"/>
      <c r="L10" s="26"/>
    </row>
    <row r="11" spans="1:13" s="31" customFormat="1">
      <c r="A11" s="32"/>
      <c r="B11" s="27"/>
      <c r="C11" s="22"/>
      <c r="D11" s="22"/>
      <c r="E11" s="33"/>
      <c r="F11" s="24"/>
      <c r="G11" s="24"/>
      <c r="H11" s="23"/>
      <c r="I11" s="23"/>
      <c r="J11" s="23"/>
      <c r="K11" s="25"/>
      <c r="L11" s="26"/>
    </row>
    <row r="12" spans="1:13" s="31" customFormat="1">
      <c r="A12" s="32"/>
      <c r="B12" s="27"/>
      <c r="C12" s="123"/>
      <c r="D12" s="123"/>
      <c r="E12" s="124"/>
      <c r="F12" s="24"/>
      <c r="G12" s="24"/>
      <c r="H12" s="23"/>
      <c r="I12" s="23"/>
      <c r="J12" s="23"/>
      <c r="K12" s="25"/>
      <c r="L12" s="26"/>
    </row>
    <row r="13" spans="1:13" s="31" customFormat="1">
      <c r="A13" s="32"/>
      <c r="B13" s="27"/>
      <c r="C13" s="123"/>
      <c r="D13" s="123"/>
      <c r="E13" s="124"/>
      <c r="F13" s="24"/>
      <c r="G13" s="24"/>
      <c r="H13" s="23"/>
      <c r="I13" s="23"/>
      <c r="J13" s="23"/>
      <c r="K13" s="25"/>
      <c r="L13" s="26"/>
    </row>
    <row r="14" spans="1:13" s="31" customFormat="1">
      <c r="A14" s="32"/>
      <c r="B14" s="27"/>
      <c r="C14" s="123"/>
      <c r="D14" s="123"/>
      <c r="E14" s="124"/>
      <c r="F14" s="24"/>
      <c r="G14" s="24"/>
      <c r="H14" s="23"/>
      <c r="I14" s="23"/>
      <c r="J14" s="23"/>
      <c r="K14" s="25"/>
      <c r="L14" s="26"/>
    </row>
    <row r="15" spans="1:13" s="31" customFormat="1">
      <c r="A15" s="32"/>
      <c r="B15" s="27"/>
      <c r="C15" s="123"/>
      <c r="D15" s="123"/>
      <c r="E15" s="124"/>
      <c r="F15" s="24"/>
      <c r="G15" s="24"/>
      <c r="I15" s="23"/>
      <c r="J15" s="23"/>
      <c r="K15" s="25"/>
      <c r="L15" s="26"/>
    </row>
    <row r="16" spans="1:13" s="31" customFormat="1">
      <c r="A16" s="32"/>
      <c r="B16" s="27"/>
      <c r="C16" s="123"/>
      <c r="D16" s="123"/>
      <c r="E16" s="124"/>
      <c r="F16" s="24"/>
      <c r="G16" s="24"/>
      <c r="I16" s="23"/>
      <c r="J16" s="23"/>
      <c r="K16" s="25"/>
      <c r="L16" s="26"/>
    </row>
    <row r="17" spans="1:12" s="31" customFormat="1">
      <c r="A17" s="32"/>
      <c r="B17" s="27"/>
      <c r="C17" s="123"/>
      <c r="D17" s="123"/>
      <c r="E17" s="124"/>
      <c r="F17" s="24"/>
      <c r="G17" s="24"/>
      <c r="I17" s="23"/>
      <c r="J17" s="23"/>
      <c r="K17" s="25"/>
      <c r="L17" s="26"/>
    </row>
    <row r="18" spans="1:12" s="31" customFormat="1">
      <c r="A18" s="32"/>
      <c r="B18" s="27"/>
      <c r="C18" s="123"/>
      <c r="D18" s="123"/>
      <c r="E18" s="124"/>
      <c r="F18" s="24"/>
      <c r="G18" s="24"/>
      <c r="I18" s="23"/>
      <c r="J18" s="23"/>
      <c r="K18" s="25"/>
      <c r="L18" s="26"/>
    </row>
    <row r="19" spans="1:12" s="31" customFormat="1">
      <c r="A19" s="32"/>
      <c r="B19" s="27"/>
      <c r="C19" s="123"/>
      <c r="D19" s="123"/>
      <c r="E19" s="124"/>
      <c r="F19" s="24"/>
      <c r="G19" s="24"/>
      <c r="I19" s="23"/>
      <c r="J19" s="23"/>
      <c r="K19" s="25"/>
      <c r="L19" s="26"/>
    </row>
    <row r="20" spans="1:12" s="31" customFormat="1">
      <c r="A20" s="32"/>
      <c r="B20" s="27"/>
      <c r="C20" s="123"/>
      <c r="D20" s="123"/>
      <c r="E20" s="124"/>
      <c r="F20" s="24"/>
      <c r="G20" s="24"/>
      <c r="H20" s="23"/>
      <c r="I20" s="23"/>
      <c r="J20" s="23"/>
      <c r="K20" s="25"/>
      <c r="L20" s="26"/>
    </row>
    <row r="21" spans="1:12" s="31" customFormat="1">
      <c r="A21" s="32"/>
      <c r="B21" s="27"/>
      <c r="C21" s="123"/>
      <c r="D21" s="123"/>
      <c r="E21" s="124"/>
      <c r="F21" s="24"/>
      <c r="G21" s="24"/>
      <c r="H21" s="23"/>
      <c r="I21" s="23"/>
      <c r="J21" s="23"/>
      <c r="K21" s="25"/>
      <c r="L21" s="26"/>
    </row>
    <row r="22" spans="1:12" s="31" customFormat="1">
      <c r="A22" s="32"/>
      <c r="B22" s="27"/>
      <c r="C22" s="123"/>
      <c r="D22" s="123"/>
      <c r="E22" s="124"/>
      <c r="F22" s="24"/>
      <c r="G22" s="24"/>
      <c r="H22" s="23"/>
      <c r="I22" s="23"/>
      <c r="J22" s="23"/>
      <c r="K22" s="25"/>
      <c r="L22" s="26"/>
    </row>
    <row r="23" spans="1:12" s="31" customFormat="1">
      <c r="A23" s="32"/>
      <c r="B23" s="27"/>
      <c r="C23" s="22"/>
      <c r="D23" s="22"/>
      <c r="E23" s="26"/>
      <c r="F23" s="24"/>
      <c r="G23" s="24"/>
      <c r="H23" s="23"/>
      <c r="I23" s="23"/>
      <c r="J23" s="23"/>
      <c r="K23" s="25"/>
      <c r="L23" s="26"/>
    </row>
    <row r="24" spans="1:12" s="31" customFormat="1">
      <c r="A24" s="32"/>
      <c r="B24" s="27"/>
      <c r="C24" s="22"/>
      <c r="D24" s="22"/>
      <c r="E24" s="26"/>
      <c r="F24" s="24"/>
      <c r="G24" s="24"/>
      <c r="H24" s="23"/>
      <c r="I24" s="23"/>
      <c r="J24" s="23"/>
      <c r="K24" s="25"/>
      <c r="L24" s="26"/>
    </row>
    <row r="25" spans="1:12" s="31" customFormat="1">
      <c r="A25" s="32"/>
      <c r="B25" s="27"/>
      <c r="C25" s="22"/>
      <c r="D25" s="22"/>
      <c r="E25" s="26"/>
      <c r="F25" s="24"/>
      <c r="G25" s="24"/>
      <c r="H25" s="23"/>
      <c r="I25" s="23"/>
      <c r="J25" s="23"/>
      <c r="K25" s="25"/>
      <c r="L25" s="26"/>
    </row>
    <row r="26" spans="1:12" s="31" customFormat="1">
      <c r="A26" s="32"/>
      <c r="B26" s="27"/>
      <c r="C26" s="22"/>
      <c r="D26" s="22"/>
      <c r="E26" s="26"/>
      <c r="F26" s="24"/>
      <c r="G26" s="24"/>
      <c r="H26" s="23"/>
      <c r="I26" s="23"/>
      <c r="J26" s="23"/>
      <c r="K26" s="25"/>
      <c r="L26" s="26"/>
    </row>
    <row r="27" spans="1:12" s="31" customFormat="1">
      <c r="A27" s="32"/>
      <c r="B27" s="27"/>
      <c r="C27" s="22"/>
      <c r="D27" s="22"/>
      <c r="E27" s="26"/>
      <c r="F27" s="24"/>
      <c r="G27" s="24"/>
      <c r="H27" s="23"/>
      <c r="I27" s="23"/>
      <c r="J27" s="23"/>
      <c r="K27" s="25"/>
      <c r="L27" s="26"/>
    </row>
    <row r="28" spans="1:12" s="31" customFormat="1">
      <c r="A28" s="32"/>
      <c r="B28" s="27"/>
      <c r="C28" s="22"/>
      <c r="D28" s="22"/>
      <c r="E28" s="26"/>
      <c r="F28" s="24"/>
      <c r="G28" s="24"/>
      <c r="H28" s="23"/>
      <c r="I28" s="23"/>
      <c r="J28" s="23"/>
      <c r="K28" s="25"/>
      <c r="L28" s="26"/>
    </row>
    <row r="29" spans="1:12" s="31" customFormat="1">
      <c r="A29" s="32"/>
      <c r="B29" s="27"/>
      <c r="C29" s="22"/>
      <c r="D29" s="22"/>
      <c r="E29" s="26"/>
      <c r="F29" s="24"/>
      <c r="G29" s="24"/>
      <c r="H29" s="23"/>
      <c r="I29" s="23"/>
      <c r="J29" s="23"/>
      <c r="K29" s="25"/>
      <c r="L29" s="26"/>
    </row>
    <row r="30" spans="1:12" s="31" customFormat="1">
      <c r="A30" s="32"/>
      <c r="B30" s="27"/>
      <c r="C30" s="22"/>
      <c r="D30" s="22"/>
      <c r="E30" s="26"/>
      <c r="F30" s="24"/>
      <c r="G30" s="24"/>
      <c r="H30" s="23"/>
      <c r="I30" s="23"/>
      <c r="J30" s="23"/>
      <c r="K30" s="25"/>
      <c r="L30" s="26"/>
    </row>
    <row r="31" spans="1:12" s="31" customFormat="1">
      <c r="A31" s="32"/>
      <c r="B31" s="27"/>
      <c r="C31" s="22"/>
      <c r="D31" s="22"/>
      <c r="E31" s="26"/>
      <c r="F31" s="24"/>
      <c r="G31" s="24"/>
      <c r="H31" s="23"/>
      <c r="I31" s="23"/>
      <c r="J31" s="23"/>
      <c r="K31" s="25"/>
      <c r="L31" s="26"/>
    </row>
    <row r="32" spans="1:12" s="31" customFormat="1">
      <c r="A32" s="32"/>
      <c r="B32" s="27"/>
      <c r="C32" s="22"/>
      <c r="D32" s="22"/>
      <c r="E32" s="26"/>
      <c r="F32" s="24"/>
      <c r="G32" s="24"/>
      <c r="H32" s="23"/>
      <c r="I32" s="23"/>
      <c r="J32" s="23"/>
      <c r="K32" s="25"/>
      <c r="L32" s="26"/>
    </row>
    <row r="33" spans="1:12" s="31" customFormat="1">
      <c r="A33" s="32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32"/>
      <c r="B34" s="27"/>
      <c r="C34" s="22"/>
      <c r="D34" s="22"/>
      <c r="E34" s="26"/>
      <c r="F34" s="24"/>
      <c r="G34" s="24"/>
      <c r="H34" s="23"/>
      <c r="I34" s="23"/>
      <c r="J34" s="23"/>
      <c r="K34" s="25"/>
      <c r="L34" s="26"/>
    </row>
    <row r="35" spans="1:12" s="31" customFormat="1">
      <c r="A35" s="32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32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32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 s="31" customFormat="1">
      <c r="A45" s="32"/>
      <c r="B45" s="27"/>
      <c r="C45" s="22"/>
      <c r="D45" s="22"/>
      <c r="E45" s="26"/>
      <c r="F45" s="24"/>
      <c r="G45" s="24"/>
      <c r="H45" s="23"/>
      <c r="I45" s="23"/>
      <c r="J45" s="23"/>
      <c r="K45" s="25"/>
      <c r="L45" s="26"/>
    </row>
    <row r="46" spans="1:12" s="31" customFormat="1">
      <c r="A46" s="32"/>
      <c r="B46" s="27"/>
      <c r="C46" s="22"/>
      <c r="D46" s="22"/>
      <c r="E46" s="26"/>
      <c r="F46" s="24"/>
      <c r="G46" s="24"/>
      <c r="H46" s="23"/>
      <c r="I46" s="23"/>
      <c r="J46" s="23"/>
      <c r="K46" s="25"/>
      <c r="L46" s="26"/>
    </row>
    <row r="47" spans="1:12" s="31" customFormat="1">
      <c r="A47" s="32"/>
      <c r="B47" s="27"/>
      <c r="C47" s="22"/>
      <c r="D47" s="22"/>
      <c r="E47" s="26"/>
      <c r="F47" s="24"/>
      <c r="G47" s="24"/>
      <c r="H47" s="23"/>
      <c r="I47" s="23"/>
      <c r="J47" s="23"/>
      <c r="K47" s="25"/>
      <c r="L47" s="26"/>
    </row>
    <row r="48" spans="1:12" s="31" customFormat="1">
      <c r="A48" s="32"/>
      <c r="B48" s="27"/>
      <c r="C48" s="22"/>
      <c r="D48" s="22"/>
      <c r="E48" s="26"/>
      <c r="F48" s="24"/>
      <c r="G48" s="24"/>
      <c r="H48" s="23"/>
      <c r="I48" s="23"/>
      <c r="J48" s="23"/>
      <c r="K48" s="25"/>
      <c r="L48" s="26"/>
    </row>
    <row r="49" spans="1:12" s="31" customFormat="1">
      <c r="A49" s="32"/>
      <c r="B49" s="27"/>
      <c r="C49" s="22"/>
      <c r="D49" s="22"/>
      <c r="E49" s="26"/>
      <c r="F49" s="24"/>
      <c r="G49" s="24"/>
      <c r="H49" s="23"/>
      <c r="I49" s="23"/>
      <c r="J49" s="23"/>
      <c r="K49" s="25"/>
      <c r="L49" s="26"/>
    </row>
    <row r="50" spans="1:12" s="31" customFormat="1">
      <c r="A50" s="21"/>
      <c r="B50" s="27"/>
      <c r="C50" s="22"/>
      <c r="D50" s="22"/>
      <c r="E50" s="26"/>
      <c r="F50" s="24"/>
      <c r="G50" s="24"/>
      <c r="H50" s="23"/>
      <c r="I50" s="23"/>
      <c r="J50" s="23"/>
      <c r="K50" s="25"/>
      <c r="L50" s="26"/>
    </row>
    <row r="51" spans="1:12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21">
      <c r="B52" s="164" t="s">
        <v>10</v>
      </c>
      <c r="C52" s="165"/>
      <c r="D52" s="36"/>
      <c r="E52" s="20" t="s">
        <v>2</v>
      </c>
      <c r="F52" s="12" t="s">
        <v>15</v>
      </c>
      <c r="H52" s="10"/>
      <c r="I52" s="10"/>
      <c r="J52" s="166" t="s">
        <v>8</v>
      </c>
      <c r="K52" s="167"/>
    </row>
    <row r="53" spans="1:12" ht="19.2">
      <c r="B53" s="168" t="s">
        <v>20</v>
      </c>
      <c r="C53" s="169"/>
      <c r="D53" s="35"/>
      <c r="E53" s="28"/>
      <c r="F53" s="12" t="s">
        <v>16</v>
      </c>
      <c r="J53" s="17"/>
      <c r="K53" s="18"/>
    </row>
    <row r="54" spans="1:12" ht="17.25" customHeight="1">
      <c r="B54" s="170" t="s">
        <v>17</v>
      </c>
      <c r="C54" s="171"/>
      <c r="D54" s="35"/>
      <c r="E54" s="28"/>
      <c r="J54" s="172" t="s">
        <v>9</v>
      </c>
      <c r="K54" s="172"/>
    </row>
    <row r="55" spans="1:12" ht="13.5" customHeight="1">
      <c r="B55" s="170" t="s">
        <v>18</v>
      </c>
      <c r="C55" s="171"/>
      <c r="D55" s="35"/>
      <c r="E55" s="29"/>
      <c r="J55" s="173" t="s">
        <v>12</v>
      </c>
      <c r="K55" s="174"/>
    </row>
    <row r="56" spans="1:12">
      <c r="B56" s="170" t="s">
        <v>19</v>
      </c>
      <c r="C56" s="171"/>
      <c r="D56" s="35"/>
      <c r="G56" s="13"/>
      <c r="J56" s="175" t="str">
        <f>B53</f>
        <v>1. 작업공간</v>
      </c>
      <c r="K56" s="176"/>
    </row>
    <row r="57" spans="1:12" ht="13.5" customHeight="1">
      <c r="B57" s="170"/>
      <c r="C57" s="171"/>
      <c r="D57" s="35"/>
      <c r="J57" s="175" t="str">
        <f>B54</f>
        <v>2. 문서관리</v>
      </c>
      <c r="K57" s="176"/>
    </row>
    <row r="58" spans="1:12">
      <c r="B58" s="170"/>
      <c r="C58" s="171"/>
      <c r="D58" s="35"/>
      <c r="J58" s="175" t="str">
        <f>B55</f>
        <v>3. 품목관리</v>
      </c>
      <c r="K58" s="176"/>
    </row>
    <row r="59" spans="1:12">
      <c r="B59" s="170"/>
      <c r="C59" s="171"/>
      <c r="D59" s="35"/>
      <c r="J59" s="175" t="str">
        <f>B56</f>
        <v>4. 설계변경</v>
      </c>
      <c r="K59" s="176"/>
    </row>
    <row r="60" spans="1:12">
      <c r="B60" s="177"/>
      <c r="C60" s="178"/>
      <c r="D60" s="35"/>
      <c r="J60" s="175"/>
      <c r="K60" s="176"/>
    </row>
    <row r="61" spans="1:12">
      <c r="B61" s="177"/>
      <c r="C61" s="178"/>
      <c r="D61" s="35"/>
      <c r="J61" s="175"/>
      <c r="K61" s="176"/>
    </row>
    <row r="62" spans="1:12">
      <c r="J62" s="175"/>
      <c r="K62" s="176"/>
    </row>
    <row r="63" spans="1:12">
      <c r="J63" s="175"/>
      <c r="K63" s="176"/>
    </row>
    <row r="64" spans="1:12">
      <c r="J64" s="175"/>
      <c r="K64" s="176"/>
    </row>
    <row r="66" spans="3:4">
      <c r="C66" s="19"/>
      <c r="D66" s="19"/>
    </row>
    <row r="67" spans="3:4">
      <c r="C67" s="19"/>
      <c r="D67" s="19"/>
    </row>
    <row r="68" spans="3:4">
      <c r="C68" s="19"/>
      <c r="D68" s="19"/>
    </row>
  </sheetData>
  <autoFilter ref="A3:L12"/>
  <mergeCells count="23">
    <mergeCell ref="B61:C61"/>
    <mergeCell ref="J61:K61"/>
    <mergeCell ref="J62:K62"/>
    <mergeCell ref="J63:K63"/>
    <mergeCell ref="J64:K64"/>
    <mergeCell ref="B58:C58"/>
    <mergeCell ref="J58:K58"/>
    <mergeCell ref="B59:C59"/>
    <mergeCell ref="J59:K59"/>
    <mergeCell ref="B60:C60"/>
    <mergeCell ref="J60:K60"/>
    <mergeCell ref="B55:C55"/>
    <mergeCell ref="J55:K55"/>
    <mergeCell ref="B56:C56"/>
    <mergeCell ref="J56:K56"/>
    <mergeCell ref="B57:C57"/>
    <mergeCell ref="J57:K57"/>
    <mergeCell ref="A2:L2"/>
    <mergeCell ref="B52:C52"/>
    <mergeCell ref="J52:K52"/>
    <mergeCell ref="B53:C53"/>
    <mergeCell ref="B54:C54"/>
    <mergeCell ref="J54:K54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zoomScaleNormal="100" zoomScaleSheetLayoutView="5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F14" sqref="F14"/>
    </sheetView>
  </sheetViews>
  <sheetFormatPr defaultColWidth="9.109375" defaultRowHeight="15.6"/>
  <cols>
    <col min="1" max="1" width="10" style="11" customWidth="1"/>
    <col min="2" max="2" width="15.109375" style="11" bestFit="1" customWidth="1"/>
    <col min="3" max="3" width="14" style="12" bestFit="1" customWidth="1"/>
    <col min="4" max="4" width="9.5546875" style="12" customWidth="1"/>
    <col min="5" max="5" width="55.88671875" style="12" customWidth="1"/>
    <col min="6" max="6" width="11.44140625" style="12" customWidth="1"/>
    <col min="7" max="7" width="11.33203125" style="12" bestFit="1" customWidth="1"/>
    <col min="8" max="8" width="12.44140625" style="12" customWidth="1"/>
    <col min="9" max="9" width="10.6640625" style="12" customWidth="1"/>
    <col min="10" max="10" width="13.109375" style="12" customWidth="1"/>
    <col min="11" max="11" width="12.5546875" style="12" customWidth="1"/>
    <col min="12" max="12" width="44.33203125" style="12" customWidth="1"/>
    <col min="13" max="16384" width="9.109375" style="13"/>
  </cols>
  <sheetData>
    <row r="1" spans="1:13" ht="54.6" customHeight="1" thickBot="1">
      <c r="D1" s="12" t="s">
        <v>26</v>
      </c>
      <c r="F1" s="12" t="s">
        <v>30</v>
      </c>
      <c r="I1" s="12" t="s">
        <v>24</v>
      </c>
      <c r="J1" s="12">
        <f>COUNTIF(I4:I37, "완료")</f>
        <v>2</v>
      </c>
      <c r="K1" s="12">
        <f>COUNTIF(I4:I36, "진행")</f>
        <v>2</v>
      </c>
      <c r="L1" s="12">
        <f>COUNTIF(I4:I38, "삭제")</f>
        <v>2</v>
      </c>
      <c r="M1" s="12">
        <f>COUNTIF(I4:I34, "보류")</f>
        <v>0</v>
      </c>
    </row>
    <row r="2" spans="1:13" s="14" customFormat="1" ht="30" customHeight="1">
      <c r="A2" s="160" t="s">
        <v>14</v>
      </c>
      <c r="B2" s="161"/>
      <c r="C2" s="161"/>
      <c r="D2" s="161"/>
      <c r="E2" s="162"/>
      <c r="F2" s="162"/>
      <c r="G2" s="162"/>
      <c r="H2" s="162"/>
      <c r="I2" s="162"/>
      <c r="J2" s="162"/>
      <c r="K2" s="162"/>
      <c r="L2" s="163"/>
    </row>
    <row r="3" spans="1:13" s="3" customFormat="1" ht="33" customHeight="1">
      <c r="A3" s="1" t="s">
        <v>0</v>
      </c>
      <c r="B3" s="5" t="s">
        <v>22</v>
      </c>
      <c r="C3" s="5" t="s">
        <v>23</v>
      </c>
      <c r="D3" s="5" t="s">
        <v>25</v>
      </c>
      <c r="E3" s="2" t="s">
        <v>13</v>
      </c>
      <c r="F3" s="8" t="s">
        <v>11</v>
      </c>
      <c r="G3" s="6" t="s">
        <v>6</v>
      </c>
      <c r="H3" s="7" t="s">
        <v>5</v>
      </c>
      <c r="I3" s="30" t="s">
        <v>3</v>
      </c>
      <c r="J3" s="4" t="s">
        <v>7</v>
      </c>
      <c r="K3" s="4" t="s">
        <v>1</v>
      </c>
      <c r="L3" s="2" t="s">
        <v>4</v>
      </c>
    </row>
    <row r="4" spans="1:13" s="31" customFormat="1" ht="31.2">
      <c r="A4" s="32"/>
      <c r="B4" s="140" t="s">
        <v>72</v>
      </c>
      <c r="C4" s="126" t="s">
        <v>73</v>
      </c>
      <c r="D4" s="126" t="s">
        <v>68</v>
      </c>
      <c r="E4" s="133" t="s">
        <v>91</v>
      </c>
      <c r="F4" s="128" t="s">
        <v>56</v>
      </c>
      <c r="G4" s="128" t="s">
        <v>65</v>
      </c>
      <c r="H4" s="127">
        <v>42541</v>
      </c>
      <c r="I4" s="23" t="s">
        <v>56</v>
      </c>
      <c r="J4" s="23">
        <v>42542</v>
      </c>
      <c r="K4" s="25" t="s">
        <v>81</v>
      </c>
      <c r="L4" s="26" t="s">
        <v>157</v>
      </c>
    </row>
    <row r="5" spans="1:13" s="31" customFormat="1">
      <c r="A5" s="32"/>
      <c r="B5" s="140" t="s">
        <v>72</v>
      </c>
      <c r="C5" s="135" t="s">
        <v>83</v>
      </c>
      <c r="D5" s="126" t="s">
        <v>82</v>
      </c>
      <c r="E5" s="133" t="s">
        <v>80</v>
      </c>
      <c r="F5" s="128" t="s">
        <v>84</v>
      </c>
      <c r="G5" s="128" t="s">
        <v>81</v>
      </c>
      <c r="H5" s="127">
        <v>42542</v>
      </c>
      <c r="I5" s="23" t="s">
        <v>89</v>
      </c>
      <c r="J5" s="23">
        <v>42542</v>
      </c>
      <c r="K5" s="25" t="s">
        <v>90</v>
      </c>
      <c r="L5" s="26"/>
    </row>
    <row r="6" spans="1:13" s="31" customFormat="1">
      <c r="A6" s="141"/>
      <c r="B6" s="27" t="s">
        <v>72</v>
      </c>
      <c r="C6" s="22" t="s">
        <v>115</v>
      </c>
      <c r="D6" s="22" t="s">
        <v>71</v>
      </c>
      <c r="E6" s="26" t="s">
        <v>114</v>
      </c>
      <c r="F6" s="24" t="s">
        <v>86</v>
      </c>
      <c r="G6" s="24" t="s">
        <v>116</v>
      </c>
      <c r="H6" s="23">
        <v>42542</v>
      </c>
      <c r="I6" s="23" t="s">
        <v>149</v>
      </c>
      <c r="J6" s="23"/>
      <c r="K6" s="25" t="s">
        <v>81</v>
      </c>
      <c r="L6" s="26"/>
    </row>
    <row r="7" spans="1:13" s="31" customFormat="1">
      <c r="A7" s="141"/>
      <c r="B7" s="27" t="s">
        <v>136</v>
      </c>
      <c r="C7" s="22" t="s">
        <v>137</v>
      </c>
      <c r="D7" s="22" t="s">
        <v>71</v>
      </c>
      <c r="E7" s="26" t="s">
        <v>210</v>
      </c>
      <c r="F7" s="24" t="s">
        <v>92</v>
      </c>
      <c r="G7" s="24" t="s">
        <v>138</v>
      </c>
      <c r="H7" s="23">
        <v>42542</v>
      </c>
      <c r="I7" s="23" t="s">
        <v>211</v>
      </c>
      <c r="J7" s="23">
        <v>42542</v>
      </c>
      <c r="K7" s="25" t="s">
        <v>88</v>
      </c>
      <c r="L7" s="26"/>
    </row>
    <row r="8" spans="1:13" s="31" customFormat="1" ht="62.4">
      <c r="A8" s="141"/>
      <c r="B8" s="140" t="s">
        <v>72</v>
      </c>
      <c r="C8" s="22" t="s">
        <v>181</v>
      </c>
      <c r="D8" s="22" t="s">
        <v>71</v>
      </c>
      <c r="E8" s="26" t="s">
        <v>180</v>
      </c>
      <c r="F8" s="24" t="s">
        <v>177</v>
      </c>
      <c r="G8" s="24" t="s">
        <v>65</v>
      </c>
      <c r="H8" s="23">
        <v>42543</v>
      </c>
      <c r="I8" s="127" t="s">
        <v>168</v>
      </c>
      <c r="J8" s="127">
        <v>42543</v>
      </c>
      <c r="K8" s="129" t="s">
        <v>81</v>
      </c>
      <c r="L8" s="26" t="s">
        <v>182</v>
      </c>
    </row>
    <row r="9" spans="1:13" s="31" customFormat="1">
      <c r="A9" s="141"/>
      <c r="B9" s="140" t="s">
        <v>237</v>
      </c>
      <c r="C9" s="22" t="s">
        <v>72</v>
      </c>
      <c r="D9" s="136" t="s">
        <v>82</v>
      </c>
      <c r="E9" s="33" t="s">
        <v>238</v>
      </c>
      <c r="F9" s="24" t="s">
        <v>184</v>
      </c>
      <c r="G9" s="24" t="s">
        <v>239</v>
      </c>
      <c r="H9" s="23">
        <v>42544</v>
      </c>
      <c r="I9" s="23" t="s">
        <v>149</v>
      </c>
      <c r="J9" s="23"/>
      <c r="K9" s="25" t="s">
        <v>240</v>
      </c>
      <c r="L9" s="26"/>
    </row>
    <row r="10" spans="1:13" s="31" customFormat="1">
      <c r="A10" s="141"/>
      <c r="B10" s="140"/>
      <c r="C10" s="22"/>
      <c r="D10" s="136"/>
      <c r="E10" s="33"/>
      <c r="F10" s="24"/>
      <c r="G10" s="24"/>
      <c r="H10" s="23"/>
      <c r="I10" s="23"/>
      <c r="J10" s="136"/>
      <c r="K10" s="25"/>
      <c r="L10" s="26"/>
    </row>
    <row r="11" spans="1:13" s="31" customFormat="1">
      <c r="A11" s="141"/>
      <c r="B11" s="140"/>
      <c r="C11" s="22"/>
      <c r="D11" s="136"/>
      <c r="E11" s="33"/>
      <c r="F11" s="24"/>
      <c r="G11" s="24"/>
      <c r="H11" s="23"/>
      <c r="I11" s="23"/>
      <c r="J11" s="136"/>
      <c r="K11" s="25"/>
      <c r="L11" s="26"/>
    </row>
    <row r="12" spans="1:13" s="31" customFormat="1">
      <c r="A12" s="141"/>
      <c r="B12" s="140"/>
      <c r="C12" s="135"/>
      <c r="D12" s="136"/>
      <c r="E12" s="33"/>
      <c r="F12" s="24"/>
      <c r="G12" s="24"/>
      <c r="H12" s="23"/>
      <c r="I12" s="23"/>
      <c r="J12" s="136"/>
      <c r="K12" s="25"/>
      <c r="L12" s="26"/>
    </row>
    <row r="13" spans="1:13" s="31" customFormat="1">
      <c r="A13" s="141"/>
      <c r="B13" s="140"/>
      <c r="C13" s="135"/>
      <c r="D13" s="22"/>
      <c r="E13" s="33"/>
      <c r="F13" s="24"/>
      <c r="G13" s="24"/>
      <c r="H13" s="23"/>
      <c r="I13" s="23"/>
      <c r="J13" s="23"/>
      <c r="K13" s="25"/>
      <c r="L13" s="26"/>
    </row>
    <row r="14" spans="1:13" s="31" customFormat="1">
      <c r="A14" s="141"/>
      <c r="B14" s="140"/>
      <c r="C14" s="135"/>
      <c r="D14" s="136"/>
      <c r="E14" s="33"/>
      <c r="F14" s="24"/>
      <c r="G14" s="24"/>
      <c r="H14" s="23"/>
      <c r="I14" s="23"/>
      <c r="J14" s="136"/>
      <c r="K14" s="25"/>
      <c r="L14" s="26"/>
    </row>
    <row r="15" spans="1:13" s="31" customFormat="1">
      <c r="A15" s="141"/>
      <c r="B15" s="140"/>
      <c r="C15" s="22"/>
      <c r="D15" s="136"/>
      <c r="E15" s="34"/>
      <c r="F15" s="24"/>
      <c r="G15" s="24"/>
      <c r="H15" s="23"/>
      <c r="I15" s="23"/>
      <c r="J15" s="136"/>
      <c r="K15" s="25"/>
      <c r="L15" s="26"/>
    </row>
    <row r="16" spans="1:13" s="31" customFormat="1">
      <c r="A16" s="141"/>
      <c r="B16" s="140"/>
      <c r="C16" s="22"/>
      <c r="D16" s="136"/>
      <c r="E16" s="34"/>
      <c r="F16" s="24"/>
      <c r="G16" s="24"/>
      <c r="H16" s="23"/>
      <c r="I16" s="23"/>
      <c r="J16" s="136"/>
      <c r="K16" s="25"/>
      <c r="L16" s="26"/>
    </row>
    <row r="17" spans="1:12" s="31" customFormat="1">
      <c r="A17" s="141"/>
      <c r="B17" s="140"/>
      <c r="C17" s="22"/>
      <c r="D17" s="22"/>
      <c r="E17" s="34"/>
      <c r="F17" s="24"/>
      <c r="G17" s="24"/>
      <c r="H17" s="23"/>
      <c r="I17" s="127"/>
      <c r="J17" s="127"/>
      <c r="K17" s="129"/>
      <c r="L17" s="26"/>
    </row>
    <row r="18" spans="1:12" s="31" customFormat="1">
      <c r="A18" s="141"/>
      <c r="B18" s="140"/>
      <c r="C18" s="22"/>
      <c r="D18" s="136"/>
      <c r="E18" s="26"/>
      <c r="F18" s="24"/>
      <c r="G18" s="24"/>
      <c r="H18" s="23"/>
      <c r="I18" s="23"/>
      <c r="J18" s="136"/>
      <c r="K18" s="25"/>
      <c r="L18" s="26"/>
    </row>
    <row r="19" spans="1:12" s="31" customFormat="1">
      <c r="A19" s="141"/>
      <c r="B19" s="84"/>
      <c r="C19" s="82"/>
      <c r="D19" s="136"/>
      <c r="E19" s="85"/>
      <c r="F19" s="83"/>
      <c r="G19" s="137"/>
      <c r="H19" s="136"/>
      <c r="I19" s="45"/>
      <c r="J19" s="136"/>
      <c r="K19" s="47"/>
      <c r="L19" s="48"/>
    </row>
    <row r="20" spans="1:12" s="31" customFormat="1">
      <c r="A20" s="141"/>
      <c r="B20" s="149"/>
      <c r="C20" s="144"/>
      <c r="D20" s="144"/>
      <c r="E20" s="148"/>
      <c r="F20" s="146"/>
      <c r="G20" s="146"/>
      <c r="H20" s="145"/>
      <c r="I20" s="145"/>
      <c r="J20" s="145"/>
      <c r="K20" s="147"/>
      <c r="L20" s="48"/>
    </row>
    <row r="21" spans="1:12" s="31" customFormat="1">
      <c r="A21" s="141"/>
      <c r="B21" s="108"/>
      <c r="C21" s="106"/>
      <c r="D21" s="106"/>
      <c r="E21" s="107"/>
      <c r="F21" s="46"/>
      <c r="G21" s="137"/>
      <c r="H21" s="136"/>
      <c r="I21" s="45"/>
      <c r="J21" s="127"/>
      <c r="K21" s="129"/>
      <c r="L21" s="48"/>
    </row>
    <row r="22" spans="1:12" s="31" customFormat="1">
      <c r="A22" s="141"/>
      <c r="B22" s="140"/>
      <c r="C22" s="106"/>
      <c r="D22" s="106"/>
      <c r="E22" s="107"/>
      <c r="F22" s="46"/>
      <c r="G22" s="137"/>
      <c r="H22" s="136"/>
      <c r="I22" s="127"/>
      <c r="J22" s="45"/>
      <c r="K22" s="47"/>
      <c r="L22" s="48"/>
    </row>
    <row r="23" spans="1:12" s="31" customFormat="1">
      <c r="A23" s="141"/>
      <c r="B23" s="131"/>
      <c r="C23" s="135"/>
      <c r="D23" s="126"/>
      <c r="E23" s="132"/>
      <c r="F23" s="128"/>
      <c r="G23" s="128"/>
      <c r="H23" s="127"/>
      <c r="I23" s="45"/>
      <c r="J23" s="45"/>
      <c r="K23" s="47"/>
      <c r="L23" s="48"/>
    </row>
    <row r="24" spans="1:12" s="31" customFormat="1">
      <c r="A24" s="141"/>
      <c r="B24" s="149"/>
      <c r="C24" s="144"/>
      <c r="D24" s="144"/>
      <c r="E24" s="148"/>
      <c r="F24" s="146"/>
      <c r="G24" s="146"/>
      <c r="H24" s="145"/>
      <c r="I24" s="145"/>
      <c r="J24" s="145"/>
      <c r="K24" s="147"/>
      <c r="L24" s="148"/>
    </row>
    <row r="25" spans="1:12" s="31" customFormat="1">
      <c r="A25" s="141"/>
      <c r="B25" s="140"/>
      <c r="C25" s="135"/>
      <c r="D25" s="126"/>
      <c r="E25" s="133"/>
      <c r="F25" s="128"/>
      <c r="G25" s="128"/>
      <c r="H25" s="127"/>
      <c r="I25" s="23"/>
      <c r="J25" s="23"/>
      <c r="K25" s="138"/>
      <c r="L25" s="26"/>
    </row>
    <row r="26" spans="1:12" s="31" customFormat="1">
      <c r="A26" s="141"/>
      <c r="I26" s="23"/>
      <c r="J26" s="23"/>
      <c r="K26" s="138"/>
      <c r="L26" s="26"/>
    </row>
    <row r="27" spans="1:12" s="31" customFormat="1">
      <c r="A27" s="141"/>
      <c r="I27" s="23"/>
      <c r="J27" s="23"/>
      <c r="K27" s="138"/>
    </row>
    <row r="28" spans="1:12" s="31" customFormat="1">
      <c r="A28" s="141"/>
      <c r="B28" s="140"/>
      <c r="C28" s="135"/>
      <c r="D28" s="135"/>
      <c r="E28" s="139"/>
      <c r="F28" s="137"/>
      <c r="G28" s="137"/>
      <c r="H28" s="136"/>
      <c r="I28" s="136"/>
      <c r="J28" s="136"/>
      <c r="K28" s="138"/>
      <c r="L28" s="139"/>
    </row>
    <row r="29" spans="1:12" s="31" customFormat="1">
      <c r="A29" s="141"/>
      <c r="B29" s="140"/>
      <c r="C29" s="135"/>
      <c r="D29" s="135"/>
      <c r="E29" s="139"/>
      <c r="F29" s="137"/>
      <c r="G29" s="137"/>
      <c r="H29" s="136"/>
      <c r="I29" s="136"/>
      <c r="J29" s="136"/>
      <c r="K29" s="138"/>
      <c r="L29" s="139"/>
    </row>
    <row r="30" spans="1:12" s="31" customFormat="1">
      <c r="A30" s="141"/>
      <c r="B30" s="140"/>
      <c r="C30" s="135"/>
      <c r="D30" s="135"/>
      <c r="E30" s="142"/>
      <c r="F30" s="137"/>
      <c r="G30" s="137"/>
      <c r="H30" s="136"/>
      <c r="I30" s="136"/>
      <c r="J30" s="136"/>
      <c r="K30" s="138"/>
      <c r="L30" s="139"/>
    </row>
    <row r="31" spans="1:12" s="31" customFormat="1">
      <c r="A31" s="141"/>
      <c r="B31" s="140"/>
      <c r="C31" s="135"/>
      <c r="D31" s="136"/>
      <c r="E31" s="142"/>
      <c r="F31" s="137"/>
      <c r="G31" s="137"/>
      <c r="H31" s="136"/>
      <c r="I31" s="136"/>
      <c r="J31" s="136"/>
      <c r="K31" s="138"/>
      <c r="L31" s="139"/>
    </row>
    <row r="32" spans="1:12" s="31" customFormat="1">
      <c r="A32" s="141"/>
      <c r="B32" s="27"/>
      <c r="C32" s="22"/>
      <c r="D32" s="22"/>
      <c r="E32" s="26"/>
      <c r="F32" s="24"/>
      <c r="G32" s="24"/>
      <c r="H32" s="136"/>
      <c r="I32" s="23"/>
      <c r="J32" s="23"/>
      <c r="K32" s="25"/>
      <c r="L32" s="26"/>
    </row>
    <row r="33" spans="1:12" s="31" customFormat="1">
      <c r="A33" s="141"/>
      <c r="B33" s="27"/>
      <c r="C33" s="22"/>
      <c r="D33" s="22"/>
      <c r="E33" s="26"/>
      <c r="F33" s="24"/>
      <c r="G33" s="24"/>
      <c r="H33" s="23"/>
      <c r="I33" s="23"/>
      <c r="J33" s="23"/>
      <c r="K33" s="25"/>
      <c r="L33" s="26"/>
    </row>
    <row r="34" spans="1:12" s="31" customFormat="1">
      <c r="A34" s="141"/>
      <c r="B34" s="27"/>
      <c r="C34" s="22"/>
      <c r="D34" s="22"/>
      <c r="E34" s="26"/>
      <c r="F34" s="24"/>
      <c r="G34" s="24"/>
      <c r="H34" s="145"/>
      <c r="I34" s="23"/>
      <c r="J34" s="23"/>
      <c r="K34" s="25"/>
      <c r="L34" s="26"/>
    </row>
    <row r="35" spans="1:12" s="31" customFormat="1">
      <c r="A35" s="141"/>
      <c r="B35" s="27"/>
      <c r="C35" s="22"/>
      <c r="D35" s="22"/>
      <c r="E35" s="26"/>
      <c r="F35" s="24"/>
      <c r="G35" s="24"/>
      <c r="H35" s="23"/>
      <c r="I35" s="23"/>
      <c r="J35" s="23"/>
      <c r="K35" s="25"/>
      <c r="L35" s="26"/>
    </row>
    <row r="36" spans="1:12" s="31" customFormat="1">
      <c r="A36" s="141"/>
      <c r="B36" s="27"/>
      <c r="C36" s="22"/>
      <c r="D36" s="22"/>
      <c r="E36" s="26"/>
      <c r="F36" s="24"/>
      <c r="G36" s="24"/>
      <c r="H36" s="23"/>
      <c r="I36" s="23"/>
      <c r="J36" s="23"/>
      <c r="K36" s="25"/>
      <c r="L36" s="26"/>
    </row>
    <row r="37" spans="1:12" s="31" customFormat="1">
      <c r="A37" s="32"/>
      <c r="B37" s="27"/>
      <c r="C37" s="22"/>
      <c r="D37" s="22"/>
      <c r="E37" s="26"/>
      <c r="F37" s="24"/>
      <c r="G37" s="24"/>
      <c r="H37" s="23"/>
      <c r="I37" s="23"/>
      <c r="J37" s="23"/>
      <c r="K37" s="25"/>
      <c r="L37" s="26"/>
    </row>
    <row r="38" spans="1:12" s="31" customFormat="1">
      <c r="A38" s="32"/>
      <c r="B38" s="27"/>
      <c r="C38" s="22"/>
      <c r="D38" s="22"/>
      <c r="E38" s="26"/>
      <c r="F38" s="24"/>
      <c r="G38" s="24"/>
      <c r="H38" s="23"/>
      <c r="I38" s="23"/>
      <c r="J38" s="23"/>
      <c r="K38" s="25"/>
      <c r="L38" s="26"/>
    </row>
    <row r="39" spans="1:12" s="31" customFormat="1">
      <c r="A39" s="32"/>
      <c r="B39" s="27"/>
      <c r="C39" s="22"/>
      <c r="D39" s="22"/>
      <c r="E39" s="26"/>
      <c r="F39" s="24"/>
      <c r="G39" s="24"/>
      <c r="H39" s="23"/>
      <c r="I39" s="23"/>
      <c r="J39" s="23"/>
      <c r="K39" s="25"/>
      <c r="L39" s="26"/>
    </row>
    <row r="40" spans="1:12" s="31" customFormat="1">
      <c r="A40" s="32"/>
      <c r="B40" s="27"/>
      <c r="C40" s="22"/>
      <c r="D40" s="22"/>
      <c r="E40" s="26"/>
      <c r="F40" s="24"/>
      <c r="G40" s="24"/>
      <c r="H40" s="23"/>
      <c r="I40" s="23"/>
      <c r="J40" s="23"/>
      <c r="K40" s="25"/>
      <c r="L40" s="26"/>
    </row>
    <row r="41" spans="1:12" s="31" customFormat="1">
      <c r="A41" s="32"/>
      <c r="B41" s="27"/>
      <c r="C41" s="22"/>
      <c r="D41" s="22"/>
      <c r="E41" s="26"/>
      <c r="F41" s="24"/>
      <c r="G41" s="24"/>
      <c r="H41" s="23"/>
      <c r="I41" s="23"/>
      <c r="J41" s="23"/>
      <c r="K41" s="25"/>
      <c r="L41" s="26"/>
    </row>
    <row r="42" spans="1:12" s="31" customFormat="1">
      <c r="A42" s="32"/>
      <c r="B42" s="27"/>
      <c r="C42" s="22"/>
      <c r="D42" s="22"/>
      <c r="E42" s="26"/>
      <c r="F42" s="24"/>
      <c r="G42" s="24"/>
      <c r="H42" s="23"/>
      <c r="I42" s="23"/>
      <c r="J42" s="23"/>
      <c r="K42" s="25"/>
      <c r="L42" s="26"/>
    </row>
    <row r="43" spans="1:12" s="31" customFormat="1">
      <c r="A43" s="32"/>
      <c r="B43" s="27"/>
      <c r="C43" s="22"/>
      <c r="D43" s="22"/>
      <c r="E43" s="26"/>
      <c r="F43" s="24"/>
      <c r="G43" s="24"/>
      <c r="H43" s="23"/>
      <c r="I43" s="23"/>
      <c r="J43" s="23"/>
      <c r="K43" s="25"/>
      <c r="L43" s="26"/>
    </row>
    <row r="44" spans="1:12" s="31" customFormat="1">
      <c r="A44" s="21"/>
      <c r="B44" s="27"/>
      <c r="C44" s="22"/>
      <c r="D44" s="22"/>
      <c r="E44" s="26"/>
      <c r="F44" s="24"/>
      <c r="G44" s="24"/>
      <c r="H44" s="23"/>
      <c r="I44" s="23"/>
      <c r="J44" s="23"/>
      <c r="K44" s="25"/>
      <c r="L44" s="26"/>
    </row>
    <row r="45" spans="1:12">
      <c r="J45" s="175"/>
      <c r="K45" s="176"/>
    </row>
    <row r="47" spans="1:12">
      <c r="C47" s="19"/>
      <c r="D47" s="19"/>
    </row>
    <row r="48" spans="1:12">
      <c r="C48" s="19"/>
      <c r="D48" s="19"/>
    </row>
    <row r="49" spans="3:4">
      <c r="C49" s="19"/>
      <c r="D49" s="19"/>
    </row>
  </sheetData>
  <autoFilter ref="A3:M37"/>
  <mergeCells count="2">
    <mergeCell ref="J45:K45"/>
    <mergeCell ref="A2:L2"/>
  </mergeCells>
  <phoneticPr fontId="13" type="noConversion"/>
  <pageMargins left="0.17" right="0.17" top="0.49" bottom="0.511811023622047" header="0.511811023622047" footer="0.511811023622047"/>
  <pageSetup paperSize="9" scale="43" fitToHeight="0" orientation="landscape" r:id="rId1"/>
  <headerFooter alignWithMargins="0">
    <oddFooter xml:space="preserve">&amp;L&amp;F
Confidential&amp;C&amp;P&amp;R&amp;D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처리_완료</vt:lpstr>
      <vt:lpstr>품목관리</vt:lpstr>
      <vt:lpstr>문서관리</vt:lpstr>
      <vt:lpstr>도면관리</vt:lpstr>
      <vt:lpstr>설계변경</vt:lpstr>
      <vt:lpstr>개발업무관리</vt:lpstr>
      <vt:lpstr>RoHS관리</vt:lpstr>
      <vt:lpstr>금형관리</vt:lpstr>
      <vt:lpstr>공통관리</vt:lpstr>
      <vt:lpstr>RoHS관리!Print_Titles</vt:lpstr>
      <vt:lpstr>개발업무관리!Print_Titles</vt:lpstr>
      <vt:lpstr>공통관리!Print_Titles</vt:lpstr>
      <vt:lpstr>금형관리!Print_Titles</vt:lpstr>
      <vt:lpstr>도면관리!Print_Titles</vt:lpstr>
      <vt:lpstr>문서관리!Print_Titles</vt:lpstr>
      <vt:lpstr>설계변경!Print_Titles</vt:lpstr>
      <vt:lpstr>품목관리!Print_Titles</vt:lpstr>
    </vt:vector>
  </TitlesOfParts>
  <Company>Andersen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tsuam</cp:lastModifiedBy>
  <cp:lastPrinted>2007-10-20T08:59:44Z</cp:lastPrinted>
  <dcterms:created xsi:type="dcterms:W3CDTF">2000-12-12T14:46:04Z</dcterms:created>
  <dcterms:modified xsi:type="dcterms:W3CDTF">2016-06-27T00:24:18Z</dcterms:modified>
</cp:coreProperties>
</file>