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프로젝트\2016\01.루트로닉_드라이브\5.0 테스트\최종\20160613\"/>
    </mc:Choice>
  </mc:AlternateContent>
  <bookViews>
    <workbookView xWindow="0" yWindow="0" windowWidth="23040" windowHeight="9324" tabRatio="697" activeTab="8"/>
  </bookViews>
  <sheets>
    <sheet name="처리_완료" sheetId="17" r:id="rId1"/>
    <sheet name="품목관리" sheetId="4" r:id="rId2"/>
    <sheet name="문서관리" sheetId="6" r:id="rId3"/>
    <sheet name="도면관리" sheetId="7" r:id="rId4"/>
    <sheet name="설계변경" sheetId="10" r:id="rId5"/>
    <sheet name="개발업무관리" sheetId="11" r:id="rId6"/>
    <sheet name="RoHS관리" sheetId="16" r:id="rId7"/>
    <sheet name="금형관리" sheetId="13" r:id="rId8"/>
    <sheet name="공통관리" sheetId="9" r:id="rId9"/>
  </sheets>
  <definedNames>
    <definedName name="_xlnm._FilterDatabase" localSheetId="6" hidden="1">RoHS관리!$A$3:$T$29</definedName>
    <definedName name="_xlnm._FilterDatabase" localSheetId="5" hidden="1">개발업무관리!$A$3:$L$14</definedName>
    <definedName name="_xlnm._FilterDatabase" localSheetId="8" hidden="1">공통관리!$A$3:$M$39</definedName>
    <definedName name="_xlnm._FilterDatabase" localSheetId="7" hidden="1">금형관리!$A$3:$L$12</definedName>
    <definedName name="_xlnm._FilterDatabase" localSheetId="3" hidden="1">도면관리!$A$3:$L$13</definedName>
    <definedName name="_xlnm._FilterDatabase" localSheetId="2" hidden="1">문서관리!$A$3:$L$37</definedName>
    <definedName name="_xlnm._FilterDatabase" localSheetId="4" hidden="1">설계변경!$A$3:$M$26</definedName>
    <definedName name="_xlnm._FilterDatabase" localSheetId="1" hidden="1">품목관리!$A$3:$L$34</definedName>
    <definedName name="_xlnm.Print_Titles" localSheetId="6">RoHS관리!$1:$3</definedName>
    <definedName name="_xlnm.Print_Titles" localSheetId="5">개발업무관리!$1:$3</definedName>
    <definedName name="_xlnm.Print_Titles" localSheetId="8">공통관리!$1:$3</definedName>
    <definedName name="_xlnm.Print_Titles" localSheetId="7">금형관리!$1:$3</definedName>
    <definedName name="_xlnm.Print_Titles" localSheetId="3">도면관리!$1:$3</definedName>
    <definedName name="_xlnm.Print_Titles" localSheetId="2">문서관리!$1:$3</definedName>
    <definedName name="_xlnm.Print_Titles" localSheetId="4">설계변경!$1:$3</definedName>
    <definedName name="_xlnm.Print_Titles" localSheetId="1">품목관리!$1:$3</definedName>
    <definedName name="Z_3654B330_7EE7_4DFE_9675_B6902F94D1EE_.wvu.PrintTitles" localSheetId="6" hidden="1">RoHS관리!$1:$3</definedName>
    <definedName name="Z_3654B330_7EE7_4DFE_9675_B6902F94D1EE_.wvu.PrintTitles" localSheetId="5" hidden="1">개발업무관리!$1:$3</definedName>
    <definedName name="Z_3654B330_7EE7_4DFE_9675_B6902F94D1EE_.wvu.PrintTitles" localSheetId="8" hidden="1">공통관리!$1:$3</definedName>
    <definedName name="Z_3654B330_7EE7_4DFE_9675_B6902F94D1EE_.wvu.PrintTitles" localSheetId="7" hidden="1">금형관리!$1:$3</definedName>
    <definedName name="Z_3654B330_7EE7_4DFE_9675_B6902F94D1EE_.wvu.PrintTitles" localSheetId="3" hidden="1">도면관리!$1:$3</definedName>
    <definedName name="Z_3654B330_7EE7_4DFE_9675_B6902F94D1EE_.wvu.PrintTitles" localSheetId="2" hidden="1">문서관리!$1:$3</definedName>
    <definedName name="Z_3654B330_7EE7_4DFE_9675_B6902F94D1EE_.wvu.PrintTitles" localSheetId="4" hidden="1">설계변경!$1:$3</definedName>
    <definedName name="Z_3654B330_7EE7_4DFE_9675_B6902F94D1EE_.wvu.PrintTitles" localSheetId="1" hidden="1">품목관리!$1:$3</definedName>
    <definedName name="Z_54AEC561_DBCD_41F1_A923_449E20F9CD2C_.wvu.PrintTitles" localSheetId="6" hidden="1">RoHS관리!$1:$3</definedName>
    <definedName name="Z_54AEC561_DBCD_41F1_A923_449E20F9CD2C_.wvu.PrintTitles" localSheetId="5" hidden="1">개발업무관리!$1:$3</definedName>
    <definedName name="Z_54AEC561_DBCD_41F1_A923_449E20F9CD2C_.wvu.PrintTitles" localSheetId="8" hidden="1">공통관리!$1:$3</definedName>
    <definedName name="Z_54AEC561_DBCD_41F1_A923_449E20F9CD2C_.wvu.PrintTitles" localSheetId="7" hidden="1">금형관리!$1:$3</definedName>
    <definedName name="Z_54AEC561_DBCD_41F1_A923_449E20F9CD2C_.wvu.PrintTitles" localSheetId="3" hidden="1">도면관리!$1:$3</definedName>
    <definedName name="Z_54AEC561_DBCD_41F1_A923_449E20F9CD2C_.wvu.PrintTitles" localSheetId="2" hidden="1">문서관리!$1:$3</definedName>
    <definedName name="Z_54AEC561_DBCD_41F1_A923_449E20F9CD2C_.wvu.PrintTitles" localSheetId="4" hidden="1">설계변경!$1:$3</definedName>
    <definedName name="Z_54AEC561_DBCD_41F1_A923_449E20F9CD2C_.wvu.PrintTitles" localSheetId="1" hidden="1">품목관리!$1:$3</definedName>
    <definedName name="Z_8093A63D_32A4_470F_88A9_07799F7925FB_.wvu.FilterData" localSheetId="6" hidden="1">RoHS관리!$A$3:$T$13</definedName>
    <definedName name="Z_8093A63D_32A4_470F_88A9_07799F7925FB_.wvu.FilterData" localSheetId="5" hidden="1">개발업무관리!$A$3:$L$12</definedName>
    <definedName name="Z_8093A63D_32A4_470F_88A9_07799F7925FB_.wvu.FilterData" localSheetId="8" hidden="1">공통관리!$A$3:$L$12</definedName>
    <definedName name="Z_8093A63D_32A4_470F_88A9_07799F7925FB_.wvu.FilterData" localSheetId="7" hidden="1">금형관리!$A$3:$L$12</definedName>
    <definedName name="Z_8093A63D_32A4_470F_88A9_07799F7925FB_.wvu.FilterData" localSheetId="3" hidden="1">도면관리!$A$3:$L$12</definedName>
    <definedName name="Z_8093A63D_32A4_470F_88A9_07799F7925FB_.wvu.FilterData" localSheetId="2" hidden="1">문서관리!$A$3:$L$12</definedName>
    <definedName name="Z_8093A63D_32A4_470F_88A9_07799F7925FB_.wvu.FilterData" localSheetId="4" hidden="1">설계변경!$A$3:$L$12</definedName>
    <definedName name="Z_8093A63D_32A4_470F_88A9_07799F7925FB_.wvu.FilterData" localSheetId="1" hidden="1">품목관리!$A$3:$L$12</definedName>
    <definedName name="Z_8093A63D_32A4_470F_88A9_07799F7925FB_.wvu.PrintTitles" localSheetId="6" hidden="1">RoHS관리!$1:$3</definedName>
    <definedName name="Z_8093A63D_32A4_470F_88A9_07799F7925FB_.wvu.PrintTitles" localSheetId="5" hidden="1">개발업무관리!$1:$3</definedName>
    <definedName name="Z_8093A63D_32A4_470F_88A9_07799F7925FB_.wvu.PrintTitles" localSheetId="8" hidden="1">공통관리!$1:$3</definedName>
    <definedName name="Z_8093A63D_32A4_470F_88A9_07799F7925FB_.wvu.PrintTitles" localSheetId="7" hidden="1">금형관리!$1:$3</definedName>
    <definedName name="Z_8093A63D_32A4_470F_88A9_07799F7925FB_.wvu.PrintTitles" localSheetId="3" hidden="1">도면관리!$1:$3</definedName>
    <definedName name="Z_8093A63D_32A4_470F_88A9_07799F7925FB_.wvu.PrintTitles" localSheetId="2" hidden="1">문서관리!$1:$3</definedName>
    <definedName name="Z_8093A63D_32A4_470F_88A9_07799F7925FB_.wvu.PrintTitles" localSheetId="4" hidden="1">설계변경!$1:$3</definedName>
    <definedName name="Z_8093A63D_32A4_470F_88A9_07799F7925FB_.wvu.PrintTitles" localSheetId="1" hidden="1">품목관리!$1:$3</definedName>
    <definedName name="Z_91431716_510C_48D2_BC56_EAF6E57BAA0A_.wvu.PrintTitles" localSheetId="6" hidden="1">RoHS관리!$1:$3</definedName>
    <definedName name="Z_91431716_510C_48D2_BC56_EAF6E57BAA0A_.wvu.PrintTitles" localSheetId="5" hidden="1">개발업무관리!$1:$3</definedName>
    <definedName name="Z_91431716_510C_48D2_BC56_EAF6E57BAA0A_.wvu.PrintTitles" localSheetId="8" hidden="1">공통관리!$1:$3</definedName>
    <definedName name="Z_91431716_510C_48D2_BC56_EAF6E57BAA0A_.wvu.PrintTitles" localSheetId="7" hidden="1">금형관리!$1:$3</definedName>
    <definedName name="Z_91431716_510C_48D2_BC56_EAF6E57BAA0A_.wvu.PrintTitles" localSheetId="3" hidden="1">도면관리!$1:$3</definedName>
    <definedName name="Z_91431716_510C_48D2_BC56_EAF6E57BAA0A_.wvu.PrintTitles" localSheetId="2" hidden="1">문서관리!$1:$3</definedName>
    <definedName name="Z_91431716_510C_48D2_BC56_EAF6E57BAA0A_.wvu.PrintTitles" localSheetId="4" hidden="1">설계변경!$1:$3</definedName>
    <definedName name="Z_91431716_510C_48D2_BC56_EAF6E57BAA0A_.wvu.PrintTitles" localSheetId="1" hidden="1">품목관리!$1:$3</definedName>
    <definedName name="Z_C7FD0308_82FC_497E_A2B7_BC61166D715E_.wvu.FilterData" localSheetId="6" hidden="1">RoHS관리!$A$3:$T$13</definedName>
    <definedName name="Z_C7FD0308_82FC_497E_A2B7_BC61166D715E_.wvu.FilterData" localSheetId="5" hidden="1">개발업무관리!$A$3:$L$12</definedName>
    <definedName name="Z_C7FD0308_82FC_497E_A2B7_BC61166D715E_.wvu.FilterData" localSheetId="8" hidden="1">공통관리!$A$3:$L$12</definedName>
    <definedName name="Z_C7FD0308_82FC_497E_A2B7_BC61166D715E_.wvu.FilterData" localSheetId="7" hidden="1">금형관리!$A$3:$L$12</definedName>
    <definedName name="Z_C7FD0308_82FC_497E_A2B7_BC61166D715E_.wvu.FilterData" localSheetId="3" hidden="1">도면관리!$A$3:$L$12</definedName>
    <definedName name="Z_C7FD0308_82FC_497E_A2B7_BC61166D715E_.wvu.FilterData" localSheetId="2" hidden="1">문서관리!$A$3:$L$12</definedName>
    <definedName name="Z_C7FD0308_82FC_497E_A2B7_BC61166D715E_.wvu.FilterData" localSheetId="4" hidden="1">설계변경!$A$3:$L$12</definedName>
    <definedName name="Z_C7FD0308_82FC_497E_A2B7_BC61166D715E_.wvu.FilterData" localSheetId="1" hidden="1">품목관리!$A$3:$L$12</definedName>
    <definedName name="Z_C7FD0308_82FC_497E_A2B7_BC61166D715E_.wvu.PrintTitles" localSheetId="6" hidden="1">RoHS관리!$1:$3</definedName>
    <definedName name="Z_C7FD0308_82FC_497E_A2B7_BC61166D715E_.wvu.PrintTitles" localSheetId="5" hidden="1">개발업무관리!$1:$3</definedName>
    <definedName name="Z_C7FD0308_82FC_497E_A2B7_BC61166D715E_.wvu.PrintTitles" localSheetId="8" hidden="1">공통관리!$1:$3</definedName>
    <definedName name="Z_C7FD0308_82FC_497E_A2B7_BC61166D715E_.wvu.PrintTitles" localSheetId="7" hidden="1">금형관리!$1:$3</definedName>
    <definedName name="Z_C7FD0308_82FC_497E_A2B7_BC61166D715E_.wvu.PrintTitles" localSheetId="3" hidden="1">도면관리!$1:$3</definedName>
    <definedName name="Z_C7FD0308_82FC_497E_A2B7_BC61166D715E_.wvu.PrintTitles" localSheetId="2" hidden="1">문서관리!$1:$3</definedName>
    <definedName name="Z_C7FD0308_82FC_497E_A2B7_BC61166D715E_.wvu.PrintTitles" localSheetId="4" hidden="1">설계변경!$1:$3</definedName>
    <definedName name="Z_C7FD0308_82FC_497E_A2B7_BC61166D715E_.wvu.PrintTitles" localSheetId="1" hidden="1">품목관리!$1:$3</definedName>
    <definedName name="Z_DE3B9DDC_279E_420E_AED1_6204758F0396_.wvu.PrintTitles" localSheetId="6" hidden="1">RoHS관리!$1:$3</definedName>
    <definedName name="Z_DE3B9DDC_279E_420E_AED1_6204758F0396_.wvu.PrintTitles" localSheetId="5" hidden="1">개발업무관리!$1:$3</definedName>
    <definedName name="Z_DE3B9DDC_279E_420E_AED1_6204758F0396_.wvu.PrintTitles" localSheetId="8" hidden="1">공통관리!$1:$3</definedName>
    <definedName name="Z_DE3B9DDC_279E_420E_AED1_6204758F0396_.wvu.PrintTitles" localSheetId="7" hidden="1">금형관리!$1:$3</definedName>
    <definedName name="Z_DE3B9DDC_279E_420E_AED1_6204758F0396_.wvu.PrintTitles" localSheetId="3" hidden="1">도면관리!$1:$3</definedName>
    <definedName name="Z_DE3B9DDC_279E_420E_AED1_6204758F0396_.wvu.PrintTitles" localSheetId="2" hidden="1">문서관리!$1:$3</definedName>
    <definedName name="Z_DE3B9DDC_279E_420E_AED1_6204758F0396_.wvu.PrintTitles" localSheetId="4" hidden="1">설계변경!$1:$3</definedName>
    <definedName name="Z_DE3B9DDC_279E_420E_AED1_6204758F0396_.wvu.PrintTitles" localSheetId="1" hidden="1">품목관리!$1:$3</definedName>
    <definedName name="Z_E13BE226_9730_4A77_A0CC_EE3A8501831E_.wvu.PrintTitles" localSheetId="6" hidden="1">RoHS관리!$1:$3</definedName>
    <definedName name="Z_E13BE226_9730_4A77_A0CC_EE3A8501831E_.wvu.PrintTitles" localSheetId="5" hidden="1">개발업무관리!$1:$3</definedName>
    <definedName name="Z_E13BE226_9730_4A77_A0CC_EE3A8501831E_.wvu.PrintTitles" localSheetId="8" hidden="1">공통관리!$1:$3</definedName>
    <definedName name="Z_E13BE226_9730_4A77_A0CC_EE3A8501831E_.wvu.PrintTitles" localSheetId="7" hidden="1">금형관리!$1:$3</definedName>
    <definedName name="Z_E13BE226_9730_4A77_A0CC_EE3A8501831E_.wvu.PrintTitles" localSheetId="3" hidden="1">도면관리!$1:$3</definedName>
    <definedName name="Z_E13BE226_9730_4A77_A0CC_EE3A8501831E_.wvu.PrintTitles" localSheetId="2" hidden="1">문서관리!$1:$3</definedName>
    <definedName name="Z_E13BE226_9730_4A77_A0CC_EE3A8501831E_.wvu.PrintTitles" localSheetId="4" hidden="1">설계변경!$1:$3</definedName>
    <definedName name="Z_E13BE226_9730_4A77_A0CC_EE3A8501831E_.wvu.PrintTitles" localSheetId="1" hidden="1">품목관리!$1:$3</definedName>
    <definedName name="Z_EDAD9EB4_80A5_4C03_84C4_BBF1149DA215_.wvu.PrintTitles" localSheetId="6" hidden="1">RoHS관리!$1:$3</definedName>
    <definedName name="Z_EDAD9EB4_80A5_4C03_84C4_BBF1149DA215_.wvu.PrintTitles" localSheetId="5" hidden="1">개발업무관리!$1:$3</definedName>
    <definedName name="Z_EDAD9EB4_80A5_4C03_84C4_BBF1149DA215_.wvu.PrintTitles" localSheetId="8" hidden="1">공통관리!$1:$3</definedName>
    <definedName name="Z_EDAD9EB4_80A5_4C03_84C4_BBF1149DA215_.wvu.PrintTitles" localSheetId="7" hidden="1">금형관리!$1:$3</definedName>
    <definedName name="Z_EDAD9EB4_80A5_4C03_84C4_BBF1149DA215_.wvu.PrintTitles" localSheetId="3" hidden="1">도면관리!$1:$3</definedName>
    <definedName name="Z_EDAD9EB4_80A5_4C03_84C4_BBF1149DA215_.wvu.PrintTitles" localSheetId="2" hidden="1">문서관리!$1:$3</definedName>
    <definedName name="Z_EDAD9EB4_80A5_4C03_84C4_BBF1149DA215_.wvu.PrintTitles" localSheetId="4" hidden="1">설계변경!$1:$3</definedName>
    <definedName name="Z_EDAD9EB4_80A5_4C03_84C4_BBF1149DA215_.wvu.PrintTitles" localSheetId="1" hidden="1">품목관리!$1:$3</definedName>
  </definedNames>
  <calcPr calcId="152511"/>
  <customWorkbookViews>
    <customWorkbookView name="user - 사용자 보기" guid="{C7FD0308-82FC-497E-A2B7-BC61166D715E}" mergeInterval="0" personalView="1" maximized="1" xWindow="1" yWindow="1" windowWidth="1280" windowHeight="825" activeSheetId="1"/>
    <customWorkbookView name="tusm - 사용자 보기" guid="{EDAD9EB4-80A5-4C03-84C4-BBF1149DA215}" mergeInterval="0" personalView="1" maximized="1" windowWidth="1920" windowHeight="885" activeSheetId="1"/>
    <customWorkbookView name="Suk - 사용자 보기" guid="{54AEC561-DBCD-41F1-A923-449E20F9CD2C}" mergeInterval="0" personalView="1" maximized="1" windowWidth="1596" windowHeight="644" activeSheetId="1"/>
    <customWorkbookView name="yun - 사용자 보기" guid="{DE3B9DDC-279E-420E-AED1-6204758F0396}" mergeInterval="0" personalView="1" maximized="1" xWindow="1" yWindow="1" windowWidth="1916" windowHeight="829" activeSheetId="1"/>
    <customWorkbookView name="cklee - 사용자 보기" guid="{3654B330-7EE7-4DFE-9675-B6902F94D1EE}" mergeInterval="0" personalView="1" maximized="1" xWindow="1" yWindow="1" windowWidth="1822" windowHeight="870" activeSheetId="1"/>
    <customWorkbookView name="Registered User - 사용자 보기" guid="{91431716-510C-48D2-BC56-EAF6E57BAA0A}" mergeInterval="0" personalView="1" maximized="1" windowWidth="1596" windowHeight="666" activeSheetId="1"/>
    <customWorkbookView name="PETER KYUNG - 사용자 보기" guid="{E13BE226-9730-4A77-A0CC-EE3A8501831E}" mergeInterval="0" personalView="1" maximized="1" xWindow="-8" yWindow="-8" windowWidth="1382" windowHeight="744" activeSheetId="1"/>
    <customWorkbookView name="tsuam - 사용자 보기" guid="{8093A63D-32A4-470F-88A9-07799F7925FB}" mergeInterval="0" personalView="1" maximized="1" xWindow="1911" yWindow="-9" windowWidth="1298" windowHeight="1042" activeSheetId="1" showComments="commIndAndComment"/>
  </customWorkbookViews>
</workbook>
</file>

<file path=xl/calcChain.xml><?xml version="1.0" encoding="utf-8"?>
<calcChain xmlns="http://schemas.openxmlformats.org/spreadsheetml/2006/main">
  <c r="E10" i="17" l="1"/>
  <c r="D10" i="17"/>
  <c r="F10" i="17"/>
  <c r="E9" i="17"/>
  <c r="D9" i="17"/>
  <c r="F9" i="17"/>
  <c r="E8" i="17"/>
  <c r="D8" i="17"/>
  <c r="F8" i="17"/>
  <c r="E7" i="17"/>
  <c r="D7" i="17"/>
  <c r="F7" i="17"/>
  <c r="E6" i="17"/>
  <c r="D6" i="17"/>
  <c r="F6" i="17"/>
  <c r="E5" i="17"/>
  <c r="D5" i="17"/>
  <c r="F5" i="17"/>
  <c r="E4" i="17"/>
  <c r="D4" i="17"/>
  <c r="F4" i="17"/>
  <c r="C10" i="17"/>
  <c r="C9" i="17"/>
  <c r="C8" i="17"/>
  <c r="C7" i="17"/>
  <c r="C6" i="17"/>
  <c r="C5" i="17"/>
  <c r="C4" i="17" l="1"/>
  <c r="C3" i="17"/>
  <c r="E3" i="17"/>
  <c r="D3" i="17"/>
  <c r="F3" i="17"/>
  <c r="C11" i="17" l="1"/>
  <c r="J1" i="16" l="1"/>
  <c r="M1" i="9"/>
  <c r="L1" i="9"/>
  <c r="K1" i="9"/>
  <c r="J1" i="9"/>
  <c r="J1" i="4" l="1"/>
  <c r="J1" i="13"/>
  <c r="M1" i="6"/>
  <c r="L1" i="6"/>
  <c r="K1" i="6"/>
  <c r="J1" i="6"/>
  <c r="J1" i="10" l="1"/>
  <c r="M1" i="13"/>
  <c r="L1" i="13"/>
  <c r="K1" i="13"/>
  <c r="L1" i="16"/>
  <c r="K1" i="16"/>
  <c r="M1" i="11"/>
  <c r="L1" i="11"/>
  <c r="K1" i="11"/>
  <c r="J1" i="11"/>
  <c r="M1" i="10"/>
  <c r="L1" i="10"/>
  <c r="K1" i="10"/>
  <c r="M1" i="7"/>
  <c r="L1" i="7"/>
  <c r="K1" i="7"/>
  <c r="J1" i="7"/>
  <c r="M1" i="4"/>
  <c r="L1" i="4"/>
  <c r="K1" i="4"/>
  <c r="G4" i="17"/>
  <c r="G5" i="17"/>
  <c r="G6" i="17"/>
  <c r="G7" i="17"/>
  <c r="G8" i="17"/>
  <c r="G9" i="17"/>
  <c r="G10" i="17"/>
  <c r="E11" i="17"/>
  <c r="F11" i="17" l="1"/>
  <c r="E12" i="17" s="1"/>
  <c r="D11" i="17"/>
  <c r="C12" i="17" s="1"/>
  <c r="G3" i="17"/>
  <c r="G11" i="17" s="1"/>
  <c r="G12" i="17" s="1"/>
  <c r="H12" i="17" l="1"/>
  <c r="J59" i="13"/>
  <c r="J58" i="13"/>
  <c r="J57" i="13"/>
  <c r="J56" i="13"/>
  <c r="J59" i="11"/>
  <c r="J58" i="11"/>
  <c r="J57" i="11"/>
  <c r="J56" i="11"/>
  <c r="J59" i="7"/>
  <c r="J58" i="7"/>
  <c r="J57" i="7"/>
  <c r="J56" i="7"/>
</calcChain>
</file>

<file path=xl/sharedStrings.xml><?xml version="1.0" encoding="utf-8"?>
<sst xmlns="http://schemas.openxmlformats.org/spreadsheetml/2006/main" count="1805" uniqueCount="507">
  <si>
    <t>ID</t>
    <phoneticPr fontId="0" type="noConversion"/>
  </si>
  <si>
    <t>담당자</t>
    <phoneticPr fontId="0" type="noConversion"/>
  </si>
  <si>
    <t>구분</t>
    <phoneticPr fontId="0" type="noConversion"/>
  </si>
  <si>
    <t>진행상태</t>
    <phoneticPr fontId="0" type="noConversion"/>
  </si>
  <si>
    <t>조치내용</t>
    <phoneticPr fontId="0" type="noConversion"/>
  </si>
  <si>
    <t>등록일</t>
    <phoneticPr fontId="0" type="noConversion"/>
  </si>
  <si>
    <t>요청자</t>
    <phoneticPr fontId="0" type="noConversion"/>
  </si>
  <si>
    <t>처리일</t>
    <phoneticPr fontId="0" type="noConversion"/>
  </si>
  <si>
    <t>Total Needs :</t>
    <phoneticPr fontId="0" type="noConversion"/>
  </si>
  <si>
    <t>Total Closed Needs :</t>
    <phoneticPr fontId="0" type="noConversion"/>
  </si>
  <si>
    <t>Process</t>
    <phoneticPr fontId="0" type="noConversion"/>
  </si>
  <si>
    <t>중요도*</t>
    <phoneticPr fontId="0" type="noConversion"/>
  </si>
  <si>
    <t>Process 종류별</t>
    <phoneticPr fontId="0" type="noConversion"/>
  </si>
  <si>
    <t>내용</t>
    <phoneticPr fontId="0" type="noConversion"/>
  </si>
  <si>
    <t>사항</t>
    <phoneticPr fontId="0" type="noConversion"/>
  </si>
  <si>
    <t>중요도</t>
    <phoneticPr fontId="0" type="noConversion"/>
  </si>
  <si>
    <t>버그</t>
    <phoneticPr fontId="0" type="noConversion"/>
  </si>
  <si>
    <t>2. 문서관리</t>
    <phoneticPr fontId="0" type="noConversion"/>
  </si>
  <si>
    <t>3. 품목관리</t>
    <phoneticPr fontId="0" type="noConversion"/>
  </si>
  <si>
    <t>4. 설계변경</t>
    <phoneticPr fontId="0" type="noConversion"/>
  </si>
  <si>
    <t>1. 작업공간</t>
    <phoneticPr fontId="0" type="noConversion"/>
  </si>
  <si>
    <t>품목관리</t>
    <phoneticPr fontId="0" type="noConversion"/>
  </si>
  <si>
    <t>프로젝트코드 : 가나다 순이 아닌 최신순서로 했으면.</t>
    <phoneticPr fontId="0" type="noConversion"/>
  </si>
  <si>
    <t>문서관리</t>
    <phoneticPr fontId="0" type="noConversion"/>
  </si>
  <si>
    <t>문서-관련부품 선택 시, 검색 버튼은 따로 따로 있었으면.</t>
    <phoneticPr fontId="0" type="noConversion"/>
  </si>
  <si>
    <t>관련품목 전체 선택 체크박스 선택 삭제 후 전체 선택 버튼이 체크 해제 되었으면.</t>
    <phoneticPr fontId="0" type="noConversion"/>
  </si>
  <si>
    <t>결재 시 수신을 한번에 체크하여 추가할 수 있었으면.</t>
    <phoneticPr fontId="0" type="noConversion"/>
  </si>
  <si>
    <t>모두 삭제 클릭시 경고 창 출력 되었으면.</t>
    <phoneticPr fontId="0" type="noConversion"/>
  </si>
  <si>
    <t>문서명도 부품이름처럼 적으면 리스트 출력되었으면</t>
    <phoneticPr fontId="0" type="noConversion"/>
  </si>
  <si>
    <t>C</t>
    <phoneticPr fontId="0" type="noConversion"/>
  </si>
  <si>
    <t>D</t>
    <phoneticPr fontId="0" type="noConversion"/>
  </si>
  <si>
    <t>B</t>
    <phoneticPr fontId="0" type="noConversion"/>
  </si>
  <si>
    <t xml:space="preserve">A.상
B.중
C.하
D.삭제
N.보류
</t>
    <phoneticPr fontId="0" type="noConversion"/>
  </si>
  <si>
    <t>더블 클릭으로 대체</t>
    <phoneticPr fontId="0" type="noConversion"/>
  </si>
  <si>
    <t>직급 수정 예정</t>
    <phoneticPr fontId="0" type="noConversion"/>
  </si>
  <si>
    <t>모듈</t>
    <phoneticPr fontId="0" type="noConversion"/>
  </si>
  <si>
    <t>서브메뉴</t>
    <phoneticPr fontId="0" type="noConversion"/>
  </si>
  <si>
    <t>1.보류
2.진행
3.완료
4.삭제</t>
    <phoneticPr fontId="0" type="noConversion"/>
  </si>
  <si>
    <t>타입</t>
    <phoneticPr fontId="0" type="noConversion"/>
  </si>
  <si>
    <t>강신우</t>
    <phoneticPr fontId="0" type="noConversion"/>
  </si>
  <si>
    <t>이승진</t>
    <phoneticPr fontId="0" type="noConversion"/>
  </si>
  <si>
    <t>강신우</t>
    <phoneticPr fontId="0" type="noConversion"/>
  </si>
  <si>
    <t>진행</t>
    <phoneticPr fontId="0" type="noConversion"/>
  </si>
  <si>
    <t>이승진</t>
    <phoneticPr fontId="0" type="noConversion"/>
  </si>
  <si>
    <t>sort로 대처</t>
    <phoneticPr fontId="0" type="noConversion"/>
  </si>
  <si>
    <t>품목관리</t>
    <phoneticPr fontId="0" type="noConversion"/>
  </si>
  <si>
    <t>품목속성에 MANUFACTURE --&gt; MANUFATURER</t>
    <phoneticPr fontId="0" type="noConversion"/>
  </si>
  <si>
    <t>속성 변경</t>
    <phoneticPr fontId="0" type="noConversion"/>
  </si>
  <si>
    <t>1.추가
2.버그
3.수정</t>
    <phoneticPr fontId="0" type="noConversion"/>
  </si>
  <si>
    <t>1.추가
2.버그
3.수정</t>
    <phoneticPr fontId="13" type="noConversion"/>
  </si>
  <si>
    <t>타입</t>
    <phoneticPr fontId="13" type="noConversion"/>
  </si>
  <si>
    <t>품목관리</t>
    <phoneticPr fontId="0" type="noConversion"/>
  </si>
  <si>
    <t>품목명 입력시. 화살표키로 선택 가능했으면.</t>
    <phoneticPr fontId="0" type="noConversion"/>
  </si>
  <si>
    <t>C</t>
    <phoneticPr fontId="0" type="noConversion"/>
  </si>
  <si>
    <t>D</t>
    <phoneticPr fontId="0" type="noConversion"/>
  </si>
  <si>
    <t>삭제</t>
    <phoneticPr fontId="0" type="noConversion"/>
  </si>
  <si>
    <t>삭제</t>
    <phoneticPr fontId="0" type="noConversion"/>
  </si>
  <si>
    <t>향후 버튼 UI 변경 --&gt; 위치 지정</t>
    <phoneticPr fontId="0" type="noConversion"/>
  </si>
  <si>
    <t>C</t>
    <phoneticPr fontId="0" type="noConversion"/>
  </si>
  <si>
    <t>D</t>
    <phoneticPr fontId="0" type="noConversion"/>
  </si>
  <si>
    <t>문서관리</t>
    <phoneticPr fontId="0" type="noConversion"/>
  </si>
  <si>
    <t>분류체계, 파일명도 필수사항이라 색깔을 주황색으로 해주었으면…(수정양식 드리겠습니다..)</t>
    <phoneticPr fontId="0" type="noConversion"/>
  </si>
  <si>
    <t>양식 수정시 업로드</t>
    <phoneticPr fontId="0" type="noConversion"/>
  </si>
  <si>
    <t>일괄등록 화면에서도 분류체계 볼 수 있었으면…(다시 문서등록으로 가서 찾아야해서 번거로움이 있습니다.)</t>
    <phoneticPr fontId="0" type="noConversion"/>
  </si>
  <si>
    <t>일괄등록하였으나, 제대로 등록되지 않고 왜 등록되지 않는지 출력되지 않습니다.</t>
    <phoneticPr fontId="0" type="noConversion"/>
  </si>
  <si>
    <t>개정 클릭 시 개정 실패 메시지 출력됨.</t>
    <phoneticPr fontId="0" type="noConversion"/>
  </si>
  <si>
    <t>문서관리</t>
    <phoneticPr fontId="0" type="noConversion"/>
  </si>
  <si>
    <t>보존기간/부서 이름 앞에 코드 안 보였으면.</t>
    <phoneticPr fontId="0" type="noConversion"/>
  </si>
  <si>
    <t>강신우</t>
    <phoneticPr fontId="0" type="noConversion"/>
  </si>
  <si>
    <t>삭제</t>
    <phoneticPr fontId="0" type="noConversion"/>
  </si>
  <si>
    <t>이승진</t>
    <phoneticPr fontId="0" type="noConversion"/>
  </si>
  <si>
    <t>공통적으로 적용이므로 불가</t>
    <phoneticPr fontId="0" type="noConversion"/>
  </si>
  <si>
    <t>문서-관련부품 선택 시, 선택 체크박스가 유지 되었으면(페이지를 넘어가면 유지가 안 됨)</t>
    <phoneticPr fontId="0" type="noConversion"/>
  </si>
  <si>
    <t>N</t>
    <phoneticPr fontId="0" type="noConversion"/>
  </si>
  <si>
    <t>선택시 팝업창 유지 (공통)</t>
    <phoneticPr fontId="0" type="noConversion"/>
  </si>
  <si>
    <t>N</t>
    <phoneticPr fontId="0" type="noConversion"/>
  </si>
  <si>
    <t>C</t>
    <phoneticPr fontId="0" type="noConversion"/>
  </si>
  <si>
    <t>문서 분류체계   권한 폴더 -&gt; 권한폴더</t>
    <phoneticPr fontId="0" type="noConversion"/>
  </si>
  <si>
    <t>D</t>
    <phoneticPr fontId="0" type="noConversion"/>
  </si>
  <si>
    <t>B</t>
    <phoneticPr fontId="0" type="noConversion"/>
  </si>
  <si>
    <t>A</t>
    <phoneticPr fontId="0" type="noConversion"/>
  </si>
  <si>
    <t>일괄등록</t>
    <phoneticPr fontId="0" type="noConversion"/>
  </si>
  <si>
    <t>개정</t>
    <phoneticPr fontId="0" type="noConversion"/>
  </si>
  <si>
    <t>공통</t>
    <phoneticPr fontId="0" type="noConversion"/>
  </si>
  <si>
    <t>결재선 지정</t>
    <phoneticPr fontId="0" type="noConversion"/>
  </si>
  <si>
    <t>엄태식</t>
    <phoneticPr fontId="0" type="noConversion"/>
  </si>
  <si>
    <t>엄태식</t>
    <phoneticPr fontId="0" type="noConversion"/>
  </si>
  <si>
    <t>경고창 추가</t>
    <phoneticPr fontId="0" type="noConversion"/>
  </si>
  <si>
    <t>공통</t>
    <phoneticPr fontId="0" type="noConversion"/>
  </si>
  <si>
    <t>결재선 지정</t>
    <phoneticPr fontId="0" type="noConversion"/>
  </si>
  <si>
    <t>D</t>
    <phoneticPr fontId="0" type="noConversion"/>
  </si>
  <si>
    <t>공통</t>
    <phoneticPr fontId="0" type="noConversion"/>
  </si>
  <si>
    <t>결재선 지정</t>
    <phoneticPr fontId="0" type="noConversion"/>
  </si>
  <si>
    <t>결재선 지정 시 검색 전에 리스트 출력 안 되었으면(혹은 직급순 정렬)</t>
    <phoneticPr fontId="0" type="noConversion"/>
  </si>
  <si>
    <t>C</t>
    <phoneticPr fontId="0" type="noConversion"/>
  </si>
  <si>
    <t>강신우</t>
    <phoneticPr fontId="0" type="noConversion"/>
  </si>
  <si>
    <t>진행</t>
    <phoneticPr fontId="0" type="noConversion"/>
  </si>
  <si>
    <t>엄태식</t>
    <phoneticPr fontId="0" type="noConversion"/>
  </si>
  <si>
    <t>가나다 순</t>
    <phoneticPr fontId="0" type="noConversion"/>
  </si>
  <si>
    <t>서명국차장은 연구개발팀이 아님.(경영정보팀임)</t>
    <phoneticPr fontId="0" type="noConversion"/>
  </si>
  <si>
    <t>D</t>
    <phoneticPr fontId="0" type="noConversion"/>
  </si>
  <si>
    <t>부서 매핑 수정</t>
    <phoneticPr fontId="0" type="noConversion"/>
  </si>
  <si>
    <t>직급이름을 변경해 달라는 요청이 있었음.(전임-&gt;전임연구원)</t>
    <phoneticPr fontId="0" type="noConversion"/>
  </si>
  <si>
    <t>메뉴</t>
    <phoneticPr fontId="13" type="noConversion"/>
  </si>
  <si>
    <t>모듈명칭 변경 (개발문서관리 --&gt; 개발업무관리), (ROHS --&gt; RoHS관리)</t>
    <phoneticPr fontId="0" type="noConversion"/>
  </si>
  <si>
    <t>모듈배치순서 변경 (RoHS관리 다음에 마지막에 금형관리)</t>
    <phoneticPr fontId="0" type="noConversion"/>
  </si>
  <si>
    <t>C</t>
    <phoneticPr fontId="13" type="noConversion"/>
  </si>
  <si>
    <t>김원길</t>
    <phoneticPr fontId="13" type="noConversion"/>
  </si>
  <si>
    <t>김현민</t>
    <phoneticPr fontId="13" type="noConversion"/>
  </si>
  <si>
    <t>엄태식</t>
    <phoneticPr fontId="13" type="noConversion"/>
  </si>
  <si>
    <t>명칭 변경</t>
    <phoneticPr fontId="13" type="noConversion"/>
  </si>
  <si>
    <t>분류에서 "/Default/"은 공통문구임으로 삭제</t>
    <phoneticPr fontId="0" type="noConversion"/>
  </si>
  <si>
    <t>C</t>
    <phoneticPr fontId="0" type="noConversion"/>
  </si>
  <si>
    <t>분류 선택은 좌측에서만 해야 하나???</t>
    <phoneticPr fontId="0" type="noConversion"/>
  </si>
  <si>
    <t>D</t>
    <phoneticPr fontId="0" type="noConversion"/>
  </si>
  <si>
    <t>분류에서 부서표기 순서 (메카--&gt;광학--&gt;제어--&gt;파워--&gt;신뢰성--&gt;인증 순으로 할 것)</t>
    <phoneticPr fontId="0" type="noConversion"/>
  </si>
  <si>
    <t xml:space="preserve">분류에서 부서명칭 변경 (회로C--&gt;제어, 회로P--&gt;파워) </t>
    <phoneticPr fontId="0" type="noConversion"/>
  </si>
  <si>
    <t>등록자 : 선택 &amp; Key in도 가능하게</t>
    <phoneticPr fontId="0" type="noConversion"/>
  </si>
  <si>
    <t>B</t>
    <phoneticPr fontId="0" type="noConversion"/>
  </si>
  <si>
    <t>동록자 부서 변경 : 서명국(연구개발팀--&gt;경영정보팀), 김종민(연구개발팀--&gt;연구개발본부)</t>
    <phoneticPr fontId="0" type="noConversion"/>
  </si>
  <si>
    <t>프로젝트 코드 : 기타 (추가???) --&gt; 품목관리 등 모두 적용</t>
    <phoneticPr fontId="0" type="noConversion"/>
  </si>
  <si>
    <t>부서 : "(E)기타" 추가 --&gt; 품목관리 등 모두 적용</t>
    <phoneticPr fontId="0" type="noConversion"/>
  </si>
  <si>
    <t>RoHS로 용어통일 (소문자)</t>
    <phoneticPr fontId="0" type="noConversion"/>
  </si>
  <si>
    <t>D</t>
  </si>
  <si>
    <t>D</t>
    <phoneticPr fontId="13" type="noConversion"/>
  </si>
  <si>
    <t>* 필수표시 없음</t>
    <phoneticPr fontId="13" type="noConversion"/>
  </si>
  <si>
    <t>보존기간 : [PR001] 영구 --&gt; 영구, [PR002] 5 --&gt; 5년, [PR003] 7 --&gt; 7년</t>
    <phoneticPr fontId="0" type="noConversion"/>
  </si>
  <si>
    <r>
      <rPr>
        <sz val="10"/>
        <color rgb="FFFF0000"/>
        <rFont val="맑은 고딕"/>
        <family val="3"/>
        <charset val="129"/>
      </rPr>
      <t xml:space="preserve">주 첨부파일 </t>
    </r>
    <r>
      <rPr>
        <sz val="10"/>
        <rFont val="맑은 고딕"/>
        <family val="3"/>
        <charset val="129"/>
      </rPr>
      <t>: 정의 추가</t>
    </r>
    <phoneticPr fontId="0" type="noConversion"/>
  </si>
  <si>
    <r>
      <rPr>
        <sz val="10"/>
        <color rgb="FFFF0000"/>
        <rFont val="맑은 고딕"/>
        <family val="3"/>
        <charset val="129"/>
      </rPr>
      <t xml:space="preserve">첨부파일 </t>
    </r>
    <r>
      <rPr>
        <sz val="10"/>
        <rFont val="맑은 고딕"/>
        <family val="3"/>
        <charset val="129"/>
      </rPr>
      <t>: 정의 추가</t>
    </r>
    <phoneticPr fontId="0" type="noConversion"/>
  </si>
  <si>
    <t>용어변경 (품목검색 --&gt; 제품/품목검색)</t>
    <phoneticPr fontId="0" type="noConversion"/>
  </si>
  <si>
    <r>
      <rPr>
        <sz val="10"/>
        <color rgb="FFFF0000"/>
        <rFont val="맑은 고딕"/>
        <family val="3"/>
        <charset val="129"/>
      </rPr>
      <t>주 도면</t>
    </r>
    <r>
      <rPr>
        <sz val="10"/>
        <rFont val="맑은 고딕"/>
        <family val="3"/>
        <charset val="129"/>
      </rPr>
      <t xml:space="preserve"> : 정의 추가(예를들면, "메카/광학 3D 도면, 제어/파워 2D PDF 도면 등")</t>
    </r>
    <phoneticPr fontId="0" type="noConversion"/>
  </si>
  <si>
    <r>
      <rPr>
        <sz val="10"/>
        <color rgb="FFFF0000"/>
        <rFont val="맑은 고딕"/>
        <family val="3"/>
        <charset val="129"/>
      </rPr>
      <t>첨부파일</t>
    </r>
    <r>
      <rPr>
        <sz val="10"/>
        <rFont val="맑은 고딕"/>
        <family val="3"/>
        <charset val="129"/>
      </rPr>
      <t xml:space="preserve"> : 정의 추가(예를 들며느 "메카/광학 2D 도면, 제어/파워 소스파일 등")</t>
    </r>
    <phoneticPr fontId="0" type="noConversion"/>
  </si>
  <si>
    <t>Manufacture ---&gt; 제조사 or Manufacturer</t>
    <phoneticPr fontId="0" type="noConversion"/>
  </si>
  <si>
    <t>주 도면 --&gt; 첨부파일 --&gt; 관련문서 --&gt; 관련 RoHS (RoHS 용어 통일)의 순</t>
    <phoneticPr fontId="0" type="noConversion"/>
  </si>
  <si>
    <t>등록</t>
    <phoneticPr fontId="13" type="noConversion"/>
  </si>
  <si>
    <r>
      <rPr>
        <sz val="10"/>
        <color rgb="FFFF0000"/>
        <rFont val="맑은 고딕"/>
        <family val="3"/>
        <charset val="129"/>
      </rPr>
      <t>주 첨부파일</t>
    </r>
    <r>
      <rPr>
        <sz val="10"/>
        <rFont val="맑은 고딕"/>
        <family val="3"/>
        <charset val="129"/>
      </rPr>
      <t xml:space="preserve"> : 정의 추가</t>
    </r>
    <phoneticPr fontId="0" type="noConversion"/>
  </si>
  <si>
    <r>
      <rPr>
        <sz val="10"/>
        <color rgb="FFFF0000"/>
        <rFont val="맑은 고딕"/>
        <family val="3"/>
        <charset val="129"/>
      </rPr>
      <t>첨부파일</t>
    </r>
    <r>
      <rPr>
        <sz val="10"/>
        <rFont val="맑은 고딕"/>
        <family val="3"/>
        <charset val="129"/>
      </rPr>
      <t xml:space="preserve"> : 정의 추가</t>
    </r>
    <phoneticPr fontId="0" type="noConversion"/>
  </si>
  <si>
    <t>폴더 이름에 숫자를 붙인다.</t>
  </si>
  <si>
    <t>부서 매핑 수정</t>
    <phoneticPr fontId="0" type="noConversion"/>
  </si>
  <si>
    <t>코드 관리에서 수정</t>
    <phoneticPr fontId="0" type="noConversion"/>
  </si>
  <si>
    <t>보류</t>
    <phoneticPr fontId="13" type="noConversion"/>
  </si>
  <si>
    <t>삭제</t>
    <phoneticPr fontId="13" type="noConversion"/>
  </si>
  <si>
    <t>진행</t>
    <phoneticPr fontId="13" type="noConversion"/>
  </si>
  <si>
    <t>공통 모듈로 개발 일괄 적용 예정</t>
    <phoneticPr fontId="13" type="noConversion"/>
  </si>
  <si>
    <t>코드 관리에서 수정</t>
    <phoneticPr fontId="0" type="noConversion"/>
  </si>
  <si>
    <t>정의 내용 제공시 작업 예정</t>
    <phoneticPr fontId="13" type="noConversion"/>
  </si>
  <si>
    <t>첨부파일 버튼--&gt; 파일찾기 버튼 (공통)</t>
    <phoneticPr fontId="0" type="noConversion"/>
  </si>
  <si>
    <t>중복</t>
    <phoneticPr fontId="13" type="noConversion"/>
  </si>
  <si>
    <t xml:space="preserve">등록시 위치 변경 </t>
    <phoneticPr fontId="13" type="noConversion"/>
  </si>
  <si>
    <t>공통</t>
    <phoneticPr fontId="13" type="noConversion"/>
  </si>
  <si>
    <t>부서선택에 개발로 항목추가</t>
    <phoneticPr fontId="0" type="noConversion"/>
  </si>
  <si>
    <t>일괄등록시 진행여부 확인할수 없음</t>
    <phoneticPr fontId="0" type="noConversion"/>
  </si>
  <si>
    <t>일괄등록 안됨.-진행여부 알수없고 반응없음(속도느림? 시스템문제?모르겠음)</t>
    <phoneticPr fontId="0" type="noConversion"/>
  </si>
  <si>
    <t>일괄결재 안됨-진행여부 알수없고 반응없음(속도느림? 시스템문제?모르겠음)</t>
    <phoneticPr fontId="0" type="noConversion"/>
  </si>
  <si>
    <t>에러내용은 뜸.</t>
    <phoneticPr fontId="0" type="noConversion"/>
  </si>
  <si>
    <t>작성자 속성 추가</t>
    <phoneticPr fontId="0" type="noConversion"/>
  </si>
  <si>
    <t>일괄등록</t>
    <phoneticPr fontId="13" type="noConversion"/>
  </si>
  <si>
    <t>속성 추가</t>
    <phoneticPr fontId="13" type="noConversion"/>
  </si>
  <si>
    <t>D</t>
    <phoneticPr fontId="0" type="noConversion"/>
  </si>
  <si>
    <t>A</t>
    <phoneticPr fontId="0" type="noConversion"/>
  </si>
  <si>
    <t>일괄 등록 전체 TEST 진행</t>
    <phoneticPr fontId="13" type="noConversion"/>
  </si>
  <si>
    <t xml:space="preserve">writer 속성 추가 </t>
    <phoneticPr fontId="13" type="noConversion"/>
  </si>
  <si>
    <t>이은정</t>
    <phoneticPr fontId="13" type="noConversion"/>
  </si>
  <si>
    <t>김종태</t>
    <phoneticPr fontId="13" type="noConversion"/>
  </si>
  <si>
    <t>품목관리 &gt; 제품, 품목등록 &gt; 품목명* 에 Pull down 메뉴 변경 요청 (품목명 규칙 가이드 필요)
▷ Backspace를 눌러야 Guide text가 보이는 것이 불편함</t>
    <phoneticPr fontId="13" type="noConversion"/>
  </si>
  <si>
    <t>품목관리 &gt; 제품, 품목등록 &gt; 품목 속성 작성 시 제어파트의 경우 "보드"의 경우 
"제작방법" 선택? 
"구매품"으로 선택하는 것이 맞는것인지?</t>
    <phoneticPr fontId="13" type="noConversion"/>
  </si>
  <si>
    <t>교육</t>
    <phoneticPr fontId="13" type="noConversion"/>
  </si>
  <si>
    <t>이승진</t>
    <phoneticPr fontId="13" type="noConversion"/>
  </si>
  <si>
    <t xml:space="preserve">A.상
B.중
C.하
D.삭제
E.교육
</t>
    <phoneticPr fontId="0" type="noConversion"/>
  </si>
  <si>
    <t>E</t>
    <phoneticPr fontId="13" type="noConversion"/>
  </si>
  <si>
    <t>품목관리 &gt; 제품, 품목등록 &gt; 품목 속성에서 "무게"의 Default 단위 표시 필요
 g? or kg?</t>
    <phoneticPr fontId="13" type="noConversion"/>
  </si>
  <si>
    <t>무게 단위 g, 화면 g표시</t>
    <phoneticPr fontId="13" type="noConversion"/>
  </si>
  <si>
    <t>품목관리 &gt; 제품, 품목등록 &gt; 주도면의 최대 파일 사이즈는 얼마 입니까?
- Uploading되고 있다면 Uploading 상태 표시 필요
- 등록이 되었는지 확인할 방법 없음.</t>
    <phoneticPr fontId="13" type="noConversion"/>
  </si>
  <si>
    <t>B</t>
    <phoneticPr fontId="13" type="noConversion"/>
  </si>
  <si>
    <t>업로드 파일 제한 용량 체크 표시</t>
    <phoneticPr fontId="13" type="noConversion"/>
  </si>
  <si>
    <t>품목관리 &gt; 제품, 품목등록 &gt; 첨부파일
대용량 파일을 선택했는데, Uploading 상태표시 안됨.
마지막으로 "등록"버튼 누르면, 에러 페이지로 전환됨. (등록 실패)
뒤로가기 버튼 누르면 기존의 작성했던 정보 사라짐</t>
    <phoneticPr fontId="13" type="noConversion"/>
  </si>
  <si>
    <t>품목 등록 시 Guide text에 따르지 않아도 등록 가능함. 맞는 것인가?</t>
    <phoneticPr fontId="0" type="noConversion"/>
  </si>
  <si>
    <t>품목관리 &gt; 채번 정보 &gt; SEQ 의 입력 가능 숫자의 개수는?
- 관련 정보 표시 필요</t>
    <phoneticPr fontId="0" type="noConversion"/>
  </si>
  <si>
    <r>
      <t>품목 코드는 숫자로 발급되는 것이 아닌가?
- SEQ의 정보에 "010"을 입력 후 발급받은 품목코드는 30122010</t>
    </r>
    <r>
      <rPr>
        <sz val="10"/>
        <color rgb="FFFF0000"/>
        <rFont val="맑은 고딕"/>
        <family val="3"/>
        <charset val="129"/>
      </rPr>
      <t xml:space="preserve">DD </t>
    </r>
    <r>
      <rPr>
        <sz val="10"/>
        <rFont val="맑은 고딕"/>
        <family val="3"/>
        <charset val="129"/>
      </rPr>
      <t xml:space="preserve">이다. </t>
    </r>
    <phoneticPr fontId="0" type="noConversion"/>
  </si>
  <si>
    <t>마지막 DD는 문자 입력가능</t>
    <phoneticPr fontId="13" type="noConversion"/>
  </si>
  <si>
    <t>SEQ는 3자리</t>
    <phoneticPr fontId="13" type="noConversion"/>
  </si>
  <si>
    <t>따르지 않아도 됨</t>
    <phoneticPr fontId="13" type="noConversion"/>
  </si>
  <si>
    <t>확인 필요</t>
    <phoneticPr fontId="13" type="noConversion"/>
  </si>
  <si>
    <t>문서관리</t>
    <phoneticPr fontId="13" type="noConversion"/>
  </si>
  <si>
    <t>수정</t>
    <phoneticPr fontId="13" type="noConversion"/>
  </si>
  <si>
    <t>A</t>
    <phoneticPr fontId="13" type="noConversion"/>
  </si>
  <si>
    <t>문서 일괄 결재 안됨 (권한이 없음?)</t>
    <phoneticPr fontId="13" type="noConversion"/>
  </si>
  <si>
    <t>개발중</t>
    <phoneticPr fontId="13" type="noConversion"/>
  </si>
  <si>
    <t>도면 관린 &gt; 도면 등록 
제어 파트는 도면 등록이 안되는 것인지?
등록하여도 저장안됨.</t>
    <phoneticPr fontId="0" type="noConversion"/>
  </si>
  <si>
    <t>A.상
B.중
C.하
D.삭제
E.교육</t>
    <phoneticPr fontId="0" type="noConversion"/>
  </si>
  <si>
    <t>품목관리 &gt; 품목 검색
품목명은 대소문자를 구분하는지? 어느정도까지 일치해야 검색 가능한지에 대해서
정보가 없음. (품목명으로 검색이 어려울 것임)</t>
    <phoneticPr fontId="13" type="noConversion"/>
  </si>
  <si>
    <t>기본적으로 검색은 대소문자 구분이 없음</t>
    <phoneticPr fontId="13" type="noConversion"/>
  </si>
  <si>
    <t>권한에 대한 교육</t>
    <phoneticPr fontId="13" type="noConversion"/>
  </si>
  <si>
    <t xml:space="preserve">엑셀 양식에서 분류체계 select </t>
    <phoneticPr fontId="13" type="noConversion"/>
  </si>
  <si>
    <t>김대형</t>
    <phoneticPr fontId="13" type="noConversion"/>
  </si>
  <si>
    <t>SEQ,기타에 자리수 표시</t>
    <phoneticPr fontId="13" type="noConversion"/>
  </si>
  <si>
    <t>품목 등록시 대제목,중제목,소제목,사용자 Key in</t>
    <phoneticPr fontId="13" type="noConversion"/>
  </si>
  <si>
    <t>등록 화면에 추가</t>
    <phoneticPr fontId="13" type="noConversion"/>
  </si>
  <si>
    <t>부품 선택 후 선택이 되었는지 확인이 안됨. (특히 칸이 작아서)
선택 완료 라는 문구가 뜨거나 초기 팝업창의 위치 조정가능한지</t>
    <phoneticPr fontId="0" type="noConversion"/>
  </si>
  <si>
    <t>부품현황 / 공통</t>
    <phoneticPr fontId="0" type="noConversion"/>
  </si>
  <si>
    <t>완료</t>
    <phoneticPr fontId="0" type="noConversion"/>
  </si>
  <si>
    <t>기타</t>
    <phoneticPr fontId="0" type="noConversion"/>
  </si>
  <si>
    <t>결재&amp;작업 명이 길어지니까 보기가 안 좋음.</t>
    <phoneticPr fontId="0" type="noConversion"/>
  </si>
  <si>
    <t>메인포탈</t>
    <phoneticPr fontId="0" type="noConversion"/>
  </si>
  <si>
    <t>부품 수정에서 RoHS 추가 불가능</t>
    <phoneticPr fontId="0" type="noConversion"/>
  </si>
  <si>
    <t>부품 수정</t>
    <phoneticPr fontId="0" type="noConversion"/>
  </si>
  <si>
    <t>부품에서 관련 RoHS 추가 불가능</t>
    <phoneticPr fontId="0" type="noConversion"/>
  </si>
  <si>
    <t>부품 등록</t>
    <phoneticPr fontId="0" type="noConversion"/>
  </si>
  <si>
    <t>C</t>
    <phoneticPr fontId="0" type="noConversion"/>
  </si>
  <si>
    <t>뒤에 구분을 선택시 오름차순, 내림차순 정리가 되는데 등록일, 물질명,업체명 기준으로만 됨. 발행일자로 가능한지?</t>
    <phoneticPr fontId="0" type="noConversion"/>
  </si>
  <si>
    <t>RoHS자료검색</t>
    <phoneticPr fontId="0" type="noConversion"/>
  </si>
  <si>
    <t>완료</t>
    <phoneticPr fontId="0" type="noConversion"/>
  </si>
  <si>
    <t>A</t>
    <phoneticPr fontId="0" type="noConversion"/>
  </si>
  <si>
    <t>RoHS자료 검색에서 자료 내용이 설명과 맞지 않음</t>
    <phoneticPr fontId="0" type="noConversion"/>
  </si>
  <si>
    <t>RoHS자료검색</t>
    <phoneticPr fontId="0" type="noConversion"/>
  </si>
  <si>
    <t xml:space="preserve">C
A
</t>
    <phoneticPr fontId="0" type="noConversion"/>
  </si>
  <si>
    <t xml:space="preserve">첨부파일의 파일종류 -&gt; 파일구분으로 변경가능한지?
파일구분 코드 :
정밀분석 성적서 [TR]
보증서 [DoC]
MSDS, 성분분석표 [MSDS]
XRF분석 성적서 [XRF] </t>
    <phoneticPr fontId="0" type="noConversion"/>
  </si>
  <si>
    <t>RoHS등록</t>
    <phoneticPr fontId="0" type="noConversion"/>
  </si>
  <si>
    <t>RoHS등록</t>
    <phoneticPr fontId="0" type="noConversion"/>
  </si>
  <si>
    <t>달력에서 년도를 선택시 현재 년도를 기준으로 미래의 년도가 뜨는데 과거가 뜰 순 없는지</t>
    <phoneticPr fontId="0" type="noConversion"/>
  </si>
  <si>
    <t>RoHS등록</t>
    <phoneticPr fontId="0" type="noConversion"/>
  </si>
  <si>
    <t>물질 클릭으로 물질 정보가 안 뜸.(결재 전, 후 다 안 뜸)</t>
    <phoneticPr fontId="0" type="noConversion"/>
  </si>
  <si>
    <t>B</t>
    <phoneticPr fontId="0" type="noConversion"/>
  </si>
  <si>
    <t>물질 복사 기능을 만들 순 없는지…?</t>
    <phoneticPr fontId="0" type="noConversion"/>
  </si>
  <si>
    <t>Supplier 숫자가 많아서 찾기가 힘듦. 검색으로 만들 순 없는지..?</t>
    <phoneticPr fontId="0" type="noConversion"/>
  </si>
  <si>
    <t>Manufacturer -&gt; Supplier</t>
    <phoneticPr fontId="0" type="noConversion"/>
  </si>
  <si>
    <t>RoHS등록시 물질 번호 Key-in으로 생성이 안됨.</t>
    <phoneticPr fontId="0" type="noConversion"/>
  </si>
  <si>
    <t>조치내용</t>
    <phoneticPr fontId="0" type="noConversion"/>
  </si>
  <si>
    <t>진행상태</t>
    <phoneticPr fontId="0" type="noConversion"/>
  </si>
  <si>
    <t>담당자</t>
    <phoneticPr fontId="0" type="noConversion"/>
  </si>
  <si>
    <t>처리일</t>
    <phoneticPr fontId="0" type="noConversion"/>
  </si>
  <si>
    <t>등록일</t>
    <phoneticPr fontId="0" type="noConversion"/>
  </si>
  <si>
    <t>요청자</t>
    <phoneticPr fontId="0" type="noConversion"/>
  </si>
  <si>
    <t>중요도*</t>
    <phoneticPr fontId="0" type="noConversion"/>
  </si>
  <si>
    <t>내용</t>
    <phoneticPr fontId="0" type="noConversion"/>
  </si>
  <si>
    <t>쟁점
여부</t>
    <phoneticPr fontId="0" type="noConversion"/>
  </si>
  <si>
    <t>위험
여부</t>
    <phoneticPr fontId="0" type="noConversion"/>
  </si>
  <si>
    <t>Process*</t>
    <phoneticPr fontId="0" type="noConversion"/>
  </si>
  <si>
    <t>ID</t>
    <phoneticPr fontId="0" type="noConversion"/>
  </si>
  <si>
    <t>사항</t>
    <phoneticPr fontId="0" type="noConversion"/>
  </si>
  <si>
    <t>문서 개정</t>
  </si>
  <si>
    <t>개정 클릭 시 개정 실패 메시지 출력됨.</t>
  </si>
  <si>
    <t>A</t>
  </si>
  <si>
    <t>재현 필요</t>
  </si>
  <si>
    <t>C</t>
  </si>
  <si>
    <t>문서관리</t>
    <phoneticPr fontId="0" type="noConversion"/>
  </si>
  <si>
    <t>문서명도 부품이름처럼 적으면 리스트 출력되었으면</t>
    <phoneticPr fontId="0" type="noConversion"/>
  </si>
  <si>
    <t>B</t>
    <phoneticPr fontId="0" type="noConversion"/>
  </si>
  <si>
    <t>문서등록</t>
  </si>
  <si>
    <t>문서 분류체계에서 공유폴더-&gt;일반문서-&gt;01.검사기준지침서-&gt;0.5신뢰성으로 되어 있음.
05.신뢰성으로 수정 요망</t>
  </si>
  <si>
    <t>B</t>
  </si>
  <si>
    <t>문서검색/등록</t>
  </si>
  <si>
    <t>01.메카 밑에 library가 있는 것이 의도 된 것인지?</t>
  </si>
  <si>
    <t>문서일괄결재</t>
  </si>
  <si>
    <t>문서관리에서 일괄결재 선택시 금형 일괄결재로 넘어감.</t>
  </si>
  <si>
    <t>문서일괄결재 선택시 금형 일괄결재로 넘어감</t>
  </si>
  <si>
    <t>일괄결재 화면에서 왼쪽에 출력되는 창이 나의 업무임. 문서관리에 남을 순 없는지?</t>
  </si>
  <si>
    <t>개발업무관리</t>
  </si>
  <si>
    <t>상태 변경하려고 하면 권한이 없다고 뜸.
제가 DM이고 제가 등록한 경우 상태 변경 가능. 다른 사람이 작성하고 제가 DM인 경우 상태 변경 불가.</t>
  </si>
  <si>
    <t>Activity 완료 어디서…?</t>
  </si>
  <si>
    <t>Activity 수정 후 저장 누르면 기존에 있던 것도 추가 되서 2개가 생김</t>
  </si>
  <si>
    <t>Task도 마찬가지 수정 후 저장 누르면 목록이 수정이 아니라 추가 됨.</t>
  </si>
  <si>
    <t>문서 관리</t>
  </si>
  <si>
    <t>문서 개정이 안 됨.(권한이 없어서 인 것 같은데, 권한이 없다는 문구 대신 null이 뜸)</t>
  </si>
  <si>
    <t>BOM EDITOR가 안 됨.(java 설치해도 안 됨)</t>
  </si>
  <si>
    <t>설계변경 관리</t>
  </si>
  <si>
    <t>ECR도 N개 선택 가능했으면..?</t>
  </si>
  <si>
    <t>완제품 품목 선택 안 됨.</t>
  </si>
  <si>
    <t>??</t>
  </si>
  <si>
    <t>제품명 검색 시 코드에 완전 일치로 검색 됨(부분 일치로 검색 안 됨)</t>
  </si>
  <si>
    <t>권한관련</t>
  </si>
  <si>
    <t>권한 없는 작업 시 출력되는 메시지가 어색함.</t>
    <phoneticPr fontId="13" type="noConversion"/>
  </si>
  <si>
    <t>도면관리</t>
  </si>
  <si>
    <t>도면 등록시 처음에 분류 체계를 메카 폴더로 설정시 중복된 파일이라고 출력됨.(뭔가 조건이 더 있는데 다른 조건을 못 찾겠네요…)</t>
  </si>
  <si>
    <t>결재선 지정</t>
  </si>
  <si>
    <t>ECR 등록</t>
  </si>
  <si>
    <t>내부문서번호(ECR 문서 번호) 없음</t>
  </si>
  <si>
    <t>작성일 캘린더 당월전후표시 없음(모서리 클릭시 넘어감)</t>
  </si>
  <si>
    <t>제품명과 코드표시 안맞음(수정하여 자료 송부하겠음.)</t>
  </si>
  <si>
    <t>주첨부파일이 없는게 맞는건지?</t>
  </si>
  <si>
    <t>ECR번호 재정립 필요..그룹웨어상의 번호와 맞지않아 더 헷갈림(기존 ECR번호와 다른 형식이 되어야 할듯 함)</t>
  </si>
  <si>
    <t>결재작업 한눈에 보이지 않음 -&gt; 문서 내용에서 결재선 지정으로 넘어갈 순 없는지…?</t>
  </si>
  <si>
    <t>결재&amp;작업창에 내용없음</t>
  </si>
  <si>
    <t>강신우</t>
    <phoneticPr fontId="13" type="noConversion"/>
  </si>
  <si>
    <t>금형관리</t>
  </si>
  <si>
    <t>금형 수정 시 변경 첨부파일 첨부 시 기존 첨부파일이 삭제 됨, 기존 파일 유지 요청</t>
  </si>
  <si>
    <t>내부 문서 번호에 자산번호 내용 추가</t>
  </si>
  <si>
    <t>완료</t>
    <phoneticPr fontId="13" type="noConversion"/>
  </si>
  <si>
    <t>김현민</t>
    <phoneticPr fontId="13" type="noConversion"/>
  </si>
  <si>
    <t>문서관리 &gt; 문서 수정 &gt; 문서 정보, 품목 속성에서 "내부 문서 번호"의 형식 표시 필요
특수 문자 및 숫자 입력하면 "에러 발생", 숫자만 입력해도 "에러 발생"
- "내부 분서 번호" --&gt; "내부 문서 번호" 수정 필요
- 수정이 되는 경우가 있고 안되는 경우 있음.</t>
    <phoneticPr fontId="0" type="noConversion"/>
  </si>
  <si>
    <t>발행일이 없는 경우도 있음. 발행일이 필수가 아님. (정밀분석 성적서만 발행일이 필수)</t>
    <phoneticPr fontId="0" type="noConversion"/>
  </si>
  <si>
    <t>나의 업무</t>
  </si>
  <si>
    <t>개발 예상 start ---&gt; 개발 예상 START      개발 예상 end ---&gt; 개발 예상 END</t>
  </si>
  <si>
    <t>(검색, 등록) DM : Key in도 가능하게 가능한지?</t>
  </si>
  <si>
    <t>나의 개발업무에서 Active 상태 / Active 명 ---&gt; Activity 상태 / Activity 명으로 영문 수정</t>
  </si>
  <si>
    <t>문서관리</t>
  </si>
  <si>
    <t>일괄결재제목 ---&gt; 일괄결재 제목     열괄결재설명 ---&gt; 일괄결재 설명   (띄우기 수정)</t>
  </si>
  <si>
    <t>품목관리</t>
  </si>
  <si>
    <t>채번정보에서 품목 구분 ---&gt; 품목구분 (글자 붙이기)</t>
  </si>
  <si>
    <t>품목속성에서 MANUFATURER ---&gt; MANUFACTURER</t>
  </si>
  <si>
    <t>변경 사유/변경 사항 --&gt; 변경사유/변경사항 글자붙이기</t>
  </si>
  <si>
    <t>물질번호 -&gt; 혹시 key in 이되 입력 안 하면 seq로 가능한지…(업체코드_seq4자리)</t>
    <phoneticPr fontId="0" type="noConversion"/>
  </si>
  <si>
    <t>제품현황에서 부품 ---&gt; 제품</t>
  </si>
  <si>
    <t>금형등록에서 좌측의 각 속성들이 세로맞춤으로 되어 있음</t>
  </si>
  <si>
    <t>공통</t>
  </si>
  <si>
    <t>row View ---&gt; Row View</t>
  </si>
  <si>
    <t>문서/품목/도면관리 등의 분류에서 "/Default/" 글씨 삭제</t>
  </si>
  <si>
    <t>조직도(루트로닉 버튼 클릭) : 전체 리스트가 부서별로 나타나지 않음</t>
    <phoneticPr fontId="13" type="noConversion"/>
  </si>
  <si>
    <t>김원길</t>
    <phoneticPr fontId="13" type="noConversion"/>
  </si>
  <si>
    <t>C</t>
    <phoneticPr fontId="13" type="noConversion"/>
  </si>
  <si>
    <t>추후 목록에 대한 일괄 수정사항 접수 후 진행</t>
    <phoneticPr fontId="13" type="noConversion"/>
  </si>
  <si>
    <t>추구 포탈 작업 진행시 진행</t>
    <phoneticPr fontId="13" type="noConversion"/>
  </si>
  <si>
    <t>공통 작업</t>
    <phoneticPr fontId="13" type="noConversion"/>
  </si>
  <si>
    <t>진행함/완료함/수신함 클릭시 검색오류 메세지창 뜸</t>
    <phoneticPr fontId="13" type="noConversion"/>
  </si>
  <si>
    <t>ECR 은 1개만 하기로 하였음..</t>
    <phoneticPr fontId="13" type="noConversion"/>
  </si>
  <si>
    <t>검색 조건 변경</t>
    <phoneticPr fontId="13" type="noConversion"/>
  </si>
  <si>
    <t>ECR 번호 수동 입력으로 변경</t>
    <phoneticPr fontId="13" type="noConversion"/>
  </si>
  <si>
    <t>ECR은 주 첨부 파일이 존재 하지 않음</t>
    <phoneticPr fontId="13" type="noConversion"/>
  </si>
  <si>
    <t>금형 검색 시 모든 Rev 검색 시 변경 전 Rev  확인안됨</t>
    <phoneticPr fontId="13" type="noConversion"/>
  </si>
  <si>
    <t>완료</t>
  </si>
  <si>
    <t>진행</t>
  </si>
  <si>
    <t>품목</t>
  </si>
  <si>
    <t>문서</t>
  </si>
  <si>
    <t>도면</t>
  </si>
  <si>
    <t>설변</t>
  </si>
  <si>
    <t>개발업무</t>
  </si>
  <si>
    <t>RoHS</t>
  </si>
  <si>
    <t>금형</t>
  </si>
  <si>
    <t>총합</t>
  </si>
  <si>
    <t>삭제</t>
    <phoneticPr fontId="13" type="noConversion"/>
  </si>
  <si>
    <t>총합</t>
    <phoneticPr fontId="13" type="noConversion"/>
  </si>
  <si>
    <t>재연필요</t>
    <phoneticPr fontId="13" type="noConversion"/>
  </si>
  <si>
    <t>보류</t>
    <phoneticPr fontId="13" type="noConversion"/>
  </si>
  <si>
    <t>select code,name,sort from NumberCode where codeType ='MODEL' order by sort asc,code</t>
  </si>
  <si>
    <t>개발업무관리에서 DM선택 시 인원 정렬을 가나다 순으로</t>
  </si>
  <si>
    <t>가나다순으로</t>
  </si>
  <si>
    <t>문서등록에서 문서종류 마우스로 선택 안 됨.</t>
  </si>
  <si>
    <t>이력 중에 선택해서 삭제 가능한지…? (ex. A.1~A.5 존재 하는데 A.3의 내용은 삭제)</t>
  </si>
  <si>
    <t>정책적으로 진행 보안이면 올리지마</t>
  </si>
  <si>
    <t>프로젝트 코드 같은 sort인데 정렬기준 ABC순서로? / 정렬순서 재정립 필요</t>
    <phoneticPr fontId="13" type="noConversion"/>
  </si>
  <si>
    <t>엑셀에 표시 불가능(일괄등록 화면에 문서 경로를 표시)</t>
    <phoneticPr fontId="13" type="noConversion"/>
  </si>
  <si>
    <t>왼쪽 메뉴명이 변경되었으면
RoHS검색 -&gt; 물질검색
RoHS등록 -&gt; 물질등록
RoHS일괄결재 -&gt; 일괄결재
RoHS자료검색 -&gt; 파일검색</t>
    <phoneticPr fontId="0" type="noConversion"/>
  </si>
  <si>
    <t>김현민</t>
    <phoneticPr fontId="13" type="noConversion"/>
  </si>
  <si>
    <t>추가</t>
    <phoneticPr fontId="13" type="noConversion"/>
  </si>
  <si>
    <t>버그</t>
    <phoneticPr fontId="13" type="noConversion"/>
  </si>
  <si>
    <t>버그</t>
    <phoneticPr fontId="13" type="noConversion"/>
  </si>
  <si>
    <t>추가</t>
    <phoneticPr fontId="13" type="noConversion"/>
  </si>
  <si>
    <t>추가</t>
    <phoneticPr fontId="13" type="noConversion"/>
  </si>
  <si>
    <t>일괄결재</t>
    <phoneticPr fontId="13" type="noConversion"/>
  </si>
  <si>
    <t>이승진</t>
    <phoneticPr fontId="13" type="noConversion"/>
  </si>
  <si>
    <t>문서 검색</t>
    <phoneticPr fontId="13" type="noConversion"/>
  </si>
  <si>
    <t>문서 등록</t>
    <phoneticPr fontId="13" type="noConversion"/>
  </si>
  <si>
    <t>결재</t>
    <phoneticPr fontId="13" type="noConversion"/>
  </si>
  <si>
    <t xml:space="preserve">분류체계에서 폴더 모두 접는 '모두 접기' 추가 가능한지?
폴더 트리를 초기화 </t>
    <phoneticPr fontId="13" type="noConversion"/>
  </si>
  <si>
    <t>대표 물질 기능으로 대체</t>
    <phoneticPr fontId="13" type="noConversion"/>
  </si>
  <si>
    <t>조직도를 가나다 순으로</t>
    <phoneticPr fontId="0" type="noConversion"/>
  </si>
  <si>
    <t>버튼 이미지는 디자이너의 부재로 수정이 불가</t>
    <phoneticPr fontId="13" type="noConversion"/>
  </si>
  <si>
    <t>엄태식/이승진</t>
    <phoneticPr fontId="13" type="noConversion"/>
  </si>
  <si>
    <t>텍스트 기준으로 모든 영문의 시작은 대문자, 이후 소문자로 적용</t>
    <phoneticPr fontId="13" type="noConversion"/>
  </si>
  <si>
    <t>이상훈</t>
    <phoneticPr fontId="13" type="noConversion"/>
  </si>
  <si>
    <t>버그</t>
    <phoneticPr fontId="13" type="noConversion"/>
  </si>
  <si>
    <t>수정</t>
    <phoneticPr fontId="13" type="noConversion"/>
  </si>
  <si>
    <t>검색</t>
    <phoneticPr fontId="13" type="noConversion"/>
  </si>
  <si>
    <t>상세보기</t>
    <phoneticPr fontId="13" type="noConversion"/>
  </si>
  <si>
    <t>RoHS</t>
    <phoneticPr fontId="13" type="noConversion"/>
  </si>
  <si>
    <t>상세보기</t>
    <phoneticPr fontId="13" type="noConversion"/>
  </si>
  <si>
    <t>검색</t>
    <phoneticPr fontId="13" type="noConversion"/>
  </si>
  <si>
    <t>결재이력</t>
    <phoneticPr fontId="13" type="noConversion"/>
  </si>
  <si>
    <t>코드관리</t>
    <phoneticPr fontId="13" type="noConversion"/>
  </si>
  <si>
    <t>화면</t>
    <phoneticPr fontId="13" type="noConversion"/>
  </si>
  <si>
    <t>사용자 정보</t>
    <phoneticPr fontId="0" type="noConversion"/>
  </si>
  <si>
    <t>부서 정보</t>
    <phoneticPr fontId="13" type="noConversion"/>
  </si>
  <si>
    <t>진행함</t>
    <phoneticPr fontId="13" type="noConversion"/>
  </si>
  <si>
    <t>조직도</t>
    <phoneticPr fontId="13" type="noConversion"/>
  </si>
  <si>
    <t>결재, 합의, 수신 각각 모두 선택이 있었으면.</t>
    <phoneticPr fontId="13" type="noConversion"/>
  </si>
  <si>
    <t>합의 문구 수정(합의?하였습니다.)</t>
    <phoneticPr fontId="13" type="noConversion"/>
  </si>
  <si>
    <t>완료</t>
    <phoneticPr fontId="13" type="noConversion"/>
  </si>
  <si>
    <t>Activity  마지막에 (↑top) 버튼 있었으면</t>
    <phoneticPr fontId="13" type="noConversion"/>
  </si>
  <si>
    <t>강신우</t>
    <phoneticPr fontId="13" type="noConversion"/>
  </si>
  <si>
    <t>추가</t>
  </si>
  <si>
    <t xml:space="preserve">dxf 파일 다운로드시 파일명+도면명 </t>
  </si>
  <si>
    <t>이상훈</t>
  </si>
  <si>
    <t>엄태식</t>
  </si>
  <si>
    <t>파일명의 확장자 제외한+도면명+dxf</t>
  </si>
  <si>
    <t>부품,3D 도면의 도명,품명은 DES로 생성
2D는 마이그레이션 데이터는 도면 상세 보기에서
이름 동기화 버튼으로 대처</t>
  </si>
  <si>
    <t>View</t>
    <phoneticPr fontId="13" type="noConversion"/>
  </si>
  <si>
    <t>WGM</t>
    <phoneticPr fontId="13" type="noConversion"/>
  </si>
  <si>
    <t>품목관리</t>
    <phoneticPr fontId="13" type="noConversion"/>
  </si>
  <si>
    <t>일괄등록</t>
    <phoneticPr fontId="13" type="noConversion"/>
  </si>
  <si>
    <t>에러</t>
    <phoneticPr fontId="13" type="noConversion"/>
  </si>
  <si>
    <t>엑셀 일괄 등록시 에러 발생</t>
    <phoneticPr fontId="13" type="noConversion"/>
  </si>
  <si>
    <t>강신우</t>
    <phoneticPr fontId="13" type="noConversion"/>
  </si>
  <si>
    <t>완료</t>
    <phoneticPr fontId="13" type="noConversion"/>
  </si>
  <si>
    <t>이승진</t>
    <phoneticPr fontId="13" type="noConversion"/>
  </si>
  <si>
    <t>일괄 등록 로직 수정 Exception 처리</t>
    <phoneticPr fontId="13" type="noConversion"/>
  </si>
  <si>
    <t>RoHS</t>
    <phoneticPr fontId="13" type="noConversion"/>
  </si>
  <si>
    <t>RoHS등록</t>
    <phoneticPr fontId="0" type="noConversion"/>
  </si>
  <si>
    <t>RoHS수정</t>
    <phoneticPr fontId="13" type="noConversion"/>
  </si>
  <si>
    <t>ROHS 수정시 에러 발생</t>
    <phoneticPr fontId="13" type="noConversion"/>
  </si>
  <si>
    <t>엄태식</t>
    <phoneticPr fontId="13" type="noConversion"/>
  </si>
  <si>
    <t>temp 폴더에 기존 파일 없을시 에러 발생, temp 폴더에 기존 파일 생성 로직 추가</t>
    <phoneticPr fontId="13" type="noConversion"/>
  </si>
  <si>
    <t>수정</t>
    <phoneticPr fontId="13" type="noConversion"/>
  </si>
  <si>
    <t>엑셀 다운로드시 엑셀 속성 정의</t>
    <phoneticPr fontId="13" type="noConversion"/>
  </si>
  <si>
    <t>이상훈</t>
    <phoneticPr fontId="13" type="noConversion"/>
  </si>
  <si>
    <t>엑셀에 속성 추가</t>
    <phoneticPr fontId="13" type="noConversion"/>
  </si>
  <si>
    <t>완료</t>
    <phoneticPr fontId="13" type="noConversion"/>
  </si>
  <si>
    <t>품목관리</t>
    <phoneticPr fontId="13" type="noConversion"/>
  </si>
  <si>
    <t xml:space="preserve">BOM </t>
    <phoneticPr fontId="13" type="noConversion"/>
  </si>
  <si>
    <t>에러</t>
    <phoneticPr fontId="13" type="noConversion"/>
  </si>
  <si>
    <t xml:space="preserve">BOM Tree 열고 닫을시 </t>
    <phoneticPr fontId="13" type="noConversion"/>
  </si>
  <si>
    <t>이상훈</t>
    <phoneticPr fontId="13" type="noConversion"/>
  </si>
  <si>
    <t>도면 상세보기에서 "수정"버튼을 누른 후 
첨부파일을 추가하고 Uploading가 진행되고 있는 중에 "수정"버튼을 눌러도
등록이 됨.
- 당연히 첨부되고 있는 파일은 등록 안됨.
- "수정"버튼을 "완료" 버튼으로 이름 재명명 필요.</t>
    <phoneticPr fontId="13" type="noConversion"/>
  </si>
  <si>
    <t>ECR 등록에서 변경구분에서 네모박스와 글씨 상하 맞춤</t>
    <phoneticPr fontId="13" type="noConversion"/>
  </si>
  <si>
    <t>템플릿에 있는 영문은 모두 대문자 or 첫글자만 대문자로 통일</t>
    <phoneticPr fontId="13" type="noConversion"/>
  </si>
  <si>
    <t>합의자가 이의제기하였는데 결재 진행할 경우 경고창 출력</t>
    <phoneticPr fontId="13" type="noConversion"/>
  </si>
  <si>
    <t>결재 상신자 회수기능 필요.(수정을 위해)</t>
    <phoneticPr fontId="13" type="noConversion"/>
  </si>
  <si>
    <t>문서 내용으로 검색 기능 필요</t>
    <phoneticPr fontId="13" type="noConversion"/>
  </si>
  <si>
    <t>더블 클릭은 변경</t>
    <phoneticPr fontId="13" type="noConversion"/>
  </si>
  <si>
    <t>문서,설계변경,RoHS,금형관리, 일괄결재 - 상세보기에서 회수</t>
    <phoneticPr fontId="13" type="noConversion"/>
  </si>
  <si>
    <t>합의자중 이의 제기 하였습니다.</t>
    <phoneticPr fontId="13" type="noConversion"/>
  </si>
  <si>
    <t>ROHS 리스트 표시항목 (+업체)</t>
    <phoneticPr fontId="13" type="noConversion"/>
  </si>
  <si>
    <t>리스트</t>
    <phoneticPr fontId="13" type="noConversion"/>
  </si>
  <si>
    <t>보완</t>
    <phoneticPr fontId="13" type="noConversion"/>
  </si>
  <si>
    <t>날짜입력 혹시 수기로도 가능한지?</t>
    <phoneticPr fontId="13" type="noConversion"/>
  </si>
  <si>
    <t>A.상
B.중
C.하
D.삭제
N.보류</t>
    <phoneticPr fontId="0" type="noConversion"/>
  </si>
  <si>
    <t>일괄결재, 개별결재 수정 가능한지?</t>
    <phoneticPr fontId="13" type="noConversion"/>
  </si>
  <si>
    <t>결재 default를 일괄결재로(RoHS)</t>
    <phoneticPr fontId="13" type="noConversion"/>
  </si>
  <si>
    <t>Activity 설정 중 인원 설정할 때 백스페이스(←)키 누를 시 전 화면으로 돌아가는데 이전 페이지로 돌아가시겠습니까? 라는 문구가 떠줬으면.</t>
    <phoneticPr fontId="13" type="noConversion"/>
  </si>
  <si>
    <t>물질명 중복확인 가능했으면…</t>
    <phoneticPr fontId="13" type="noConversion"/>
  </si>
  <si>
    <t>물질번호 + 협력업체 + 물질명 (리스트,checklist)</t>
    <phoneticPr fontId="13" type="noConversion"/>
  </si>
  <si>
    <t>기본결재,일괄선택 Defalut 선택없이, 경고창
문서,RoHS,금형관리</t>
    <phoneticPr fontId="13" type="noConversion"/>
  </si>
  <si>
    <t>WGM에서 올라온 데이터 수정시 PartName 처리</t>
    <phoneticPr fontId="13" type="noConversion"/>
  </si>
  <si>
    <t>WGM에서 올라온 PartName 수정 ,3D,2D 동일하게 수정</t>
    <phoneticPr fontId="13" type="noConversion"/>
  </si>
  <si>
    <t>Activity 지정시 담당자에게 e-mail 담당자에 메일 전송</t>
    <phoneticPr fontId="13" type="noConversion"/>
  </si>
  <si>
    <t>개발업무관리</t>
    <phoneticPr fontId="13" type="noConversion"/>
  </si>
  <si>
    <t>Activity 등록</t>
    <phoneticPr fontId="13" type="noConversion"/>
  </si>
  <si>
    <t>제품명 검색 시 이름에 입력하고 Enter로 검색 되었으면…</t>
    <phoneticPr fontId="13" type="noConversion"/>
  </si>
  <si>
    <t>Enter로 검색 되었으면…</t>
    <phoneticPr fontId="13" type="noConversion"/>
  </si>
  <si>
    <t xml:space="preserve">Action </t>
    <phoneticPr fontId="13" type="noConversion"/>
  </si>
  <si>
    <t>품목 등록시, 품목명도 품목번호처럼 미리보기로 나타낼 수 있는지?
(품목번호 밑에)</t>
    <phoneticPr fontId="13" type="noConversion"/>
  </si>
  <si>
    <t>설계변경부품 -&gt; 추가 -&gt; 부품의 bom 실행 안됨.</t>
    <phoneticPr fontId="13" type="noConversion"/>
  </si>
  <si>
    <t>설계변경 관리</t>
    <phoneticPr fontId="13" type="noConversion"/>
  </si>
  <si>
    <t>ECO 등록</t>
    <phoneticPr fontId="13" type="noConversion"/>
  </si>
  <si>
    <t>활동 설정 -&gt; root에서 하나 선택 후 '선택'으로 돌아가면 오류가 뜸.(데이터 검색오류)</t>
    <phoneticPr fontId="13" type="noConversion"/>
  </si>
  <si>
    <t>ECA에서 영문명이 필수? 영문명이 뭐지…</t>
    <phoneticPr fontId="13" type="noConversion"/>
  </si>
  <si>
    <t>체번 -&gt; 채번</t>
    <phoneticPr fontId="13" type="noConversion"/>
  </si>
  <si>
    <t>ECA 수정은 없는지?</t>
    <phoneticPr fontId="13" type="noConversion"/>
  </si>
  <si>
    <t>승인된 부품의 BOM 열람시 관련 ECO가 뜨는거 같은데 앞에 체크가 무슨 의미를 가지는지?</t>
    <phoneticPr fontId="0" type="noConversion"/>
  </si>
  <si>
    <t>1.추가
2.버그
3.수정
4.문의</t>
    <phoneticPr fontId="0" type="noConversion"/>
  </si>
  <si>
    <t>설계변경 부품에서 추가 불가능한 부품(이미 ECO진행중인)도 상위 부품을 선택 후 BOM전개에서 선택하면 선택 가능해짐.</t>
    <phoneticPr fontId="13" type="noConversion"/>
  </si>
  <si>
    <t>문의</t>
    <phoneticPr fontId="13" type="noConversion"/>
  </si>
  <si>
    <t>뭔가의 조건이 충족되면 ECO등록이 안됨.(조건은 모르겠음. 첨부파일 등록, ECA등록 에 문제가 있는 듯) 오류 메시지도 안 뜸</t>
    <phoneticPr fontId="13" type="noConversion"/>
  </si>
  <si>
    <t>일괄결재에서 물질 선택시 2페이지로 넘어가려고 하면 오류가 뜸.(데이터 검색오류)</t>
    <phoneticPr fontId="13" type="noConversion"/>
  </si>
  <si>
    <t>일괄결재에서 물질 선택 한 후에 전체 선택이 없음.</t>
    <phoneticPr fontId="13" type="noConversion"/>
  </si>
  <si>
    <t>일괄결재에서 물질검색할 때 검색조건에 업체가 없음.
(문서 종류, 프로젝트 코드, 부서는 입력하지도 않음) - 업체 추가</t>
    <phoneticPr fontId="13" type="noConversion"/>
  </si>
  <si>
    <t>품목 수정에서 물질 추가 후에 수정 실패 오류 뜸. - 권한 때문일 거 같은데 오류 메시지는 체크 아웃 되지 않아서라고 뜸.</t>
    <phoneticPr fontId="13" type="noConversion"/>
  </si>
  <si>
    <t>에러 처리 메시지</t>
    <phoneticPr fontId="13" type="noConversion"/>
  </si>
  <si>
    <t>첨부파일 업로드 시 용량이 맨 앞에 와야 하는지..? 맨 뒤로 보낼 순 없나요?
(파일 제목이 눈에 확 안 들어 오네요)</t>
    <phoneticPr fontId="13" type="noConversion"/>
  </si>
  <si>
    <t>첨부파일</t>
    <phoneticPr fontId="13" type="noConversion"/>
  </si>
  <si>
    <t>발행일 key 허용 2016-06-01</t>
    <phoneticPr fontId="13" type="noConversion"/>
  </si>
  <si>
    <t>ECA</t>
    <phoneticPr fontId="13" type="noConversion"/>
  </si>
  <si>
    <t>개정시 속성 초기화</t>
    <phoneticPr fontId="13" type="noConversion"/>
  </si>
  <si>
    <t xml:space="preserve">BOM2 에서 에러 </t>
    <phoneticPr fontId="13" type="noConversion"/>
  </si>
  <si>
    <t>NumberCode 리스트,등록,수정(비활성 부분 제외) ---- 검색쪽 항목 (비활성 부분 포함)</t>
    <phoneticPr fontId="13" type="noConversion"/>
  </si>
  <si>
    <t>엄태식,이승진</t>
    <phoneticPr fontId="13" type="noConversion"/>
  </si>
  <si>
    <t>권한</t>
    <phoneticPr fontId="13" type="noConversion"/>
  </si>
  <si>
    <t xml:space="preserve">도메인,권한,폴더 추가 </t>
    <phoneticPr fontId="13" type="noConversion"/>
  </si>
  <si>
    <t xml:space="preserve">메카 부품만 검도,승인자에 이상훈 수석 </t>
    <phoneticPr fontId="13" type="noConversion"/>
  </si>
  <si>
    <t>DES 로 도면명,품목명 생성</t>
    <phoneticPr fontId="13" type="noConversion"/>
  </si>
  <si>
    <t>부품 썸네일 (크레오 뷰) 가 약간 이상함.(프로그램이 제대로 실행되지 않음)</t>
    <phoneticPr fontId="13" type="noConversion"/>
  </si>
  <si>
    <t>완료시</t>
    <phoneticPr fontId="13" type="noConversion"/>
  </si>
  <si>
    <t xml:space="preserve">A.상
B.중
C.하
D.삭제
E.교육
</t>
    <phoneticPr fontId="0" type="noConversion"/>
  </si>
  <si>
    <t>템플릿에 있는 글자 전체적으로 맞춤법(띄우기 or 붙이기) 통일하기</t>
    <phoneticPr fontId="13" type="noConversion"/>
  </si>
  <si>
    <t xml:space="preserve">객체가 체크아웃 되었을 때 폴더 분류체계에서 검색이 안됨. </t>
    <phoneticPr fontId="13" type="noConversion"/>
  </si>
  <si>
    <t>박스속에 있는 모든 글씨들(HELP DESK / LOGOUT / 초기화 / 검색 / 등록 / 목록 등등)의 배열을 상하좌우 가운데 맞춤으로 설정</t>
    <phoneticPr fontId="13" type="noConversion"/>
  </si>
  <si>
    <t>`</t>
    <phoneticPr fontId="13" type="noConversion"/>
  </si>
  <si>
    <t xml:space="preserve">1.추가
2.버그
3.수정
4.문의
</t>
    <phoneticPr fontId="13" type="noConversion"/>
  </si>
  <si>
    <t>EO 등록 화면 완제품 품목 사이즈 조절</t>
    <phoneticPr fontId="0" type="noConversion"/>
  </si>
  <si>
    <t>EO 등록화면 하위 디자인 깨짐 (등록버튼 아래)</t>
    <phoneticPr fontId="0" type="noConversion"/>
  </si>
  <si>
    <t>EO 수정화면에서 완제품이 아니여도 EO구분을 양산으로 변경 가능</t>
    <phoneticPr fontId="0" type="noConversion"/>
  </si>
  <si>
    <t>EO 수정화면 완제품 품목 리스트 사이즈 조정</t>
    <phoneticPr fontId="0" type="noConversion"/>
  </si>
  <si>
    <t xml:space="preserve">EO 수정에서 활동 설정시 담당자를 선택하지 않고 수정하면 null 에러 </t>
    <phoneticPr fontId="0" type="noConversion"/>
  </si>
  <si>
    <t>EO 수정에서 활동 설정시 요청완료일 선택하지 않고 수정하면 등록됨 (필수 체크필요)</t>
    <phoneticPr fontId="0" type="noConversion"/>
  </si>
  <si>
    <t>설계변경 활동 등록 팝업에서 지정된 담당자 삭제 버튼이 동작하지 않음</t>
    <phoneticPr fontId="0" type="noConversion"/>
  </si>
  <si>
    <t>유저 검색 팝업에서 권한 항목에 null 표기</t>
    <phoneticPr fontId="0" type="noConversion"/>
  </si>
  <si>
    <t>ECO 페이지 하단 화면 깨짐</t>
    <phoneticPr fontId="0" type="noConversion"/>
  </si>
  <si>
    <t>ECO 상세 화면에서 완제품 품목이 삭제되지 않음.</t>
    <phoneticPr fontId="0" type="noConversion"/>
  </si>
  <si>
    <t>처음 Activity의 등록자가 wcadmin 으로 출력됨</t>
    <phoneticPr fontId="0" type="noConversion"/>
  </si>
  <si>
    <t>두번째 Activity에 등록자 항목에 담당자가 출력 (등록자 - 이상훈)</t>
    <phoneticPr fontId="0" type="noConversion"/>
  </si>
  <si>
    <t>모든 Activity를 완료 후 승은 요청시 등록자가 wcadmin 으로 출력 되어 실제 
담당자의 계정에는 나타나지 않음. (결재를 진행 하지 못함.)</t>
    <phoneticPr fontId="0" type="noConversion"/>
  </si>
  <si>
    <t>설변 활동 하위에 'DOCUMENT' 항목 삭제</t>
    <phoneticPr fontId="0" type="noConversion"/>
  </si>
  <si>
    <r>
      <t xml:space="preserve">ECO </t>
    </r>
    <r>
      <rPr>
        <sz val="10"/>
        <rFont val="돋움"/>
        <family val="3"/>
        <charset val="129"/>
      </rPr>
      <t>상세보기에서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완제품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품목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항목에</t>
    </r>
    <r>
      <rPr>
        <sz val="10"/>
        <rFont val="Arial"/>
        <family val="2"/>
      </rPr>
      <t xml:space="preserve"> X </t>
    </r>
    <r>
      <rPr>
        <sz val="10"/>
        <rFont val="돋움"/>
        <family val="3"/>
        <charset val="129"/>
      </rPr>
      <t>아이콘을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눌러도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응답이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식별에</t>
    </r>
    <r>
      <rPr>
        <sz val="10"/>
        <rFont val="Arial"/>
        <family val="2"/>
      </rPr>
      <t xml:space="preserve"> 
</t>
    </r>
    <r>
      <rPr>
        <sz val="10"/>
        <rFont val="돋움"/>
        <family val="3"/>
        <charset val="129"/>
      </rPr>
      <t>어려움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상태는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반려됨</t>
    </r>
    <r>
      <rPr>
        <sz val="10"/>
        <rFont val="Arial"/>
        <family val="2"/>
      </rPr>
      <t>)</t>
    </r>
    <phoneticPr fontId="17" type="noConversion"/>
  </si>
  <si>
    <t>EO 수정화면 완제품 품목 리스트에서 BOM 보기</t>
    <phoneticPr fontId="0" type="noConversion"/>
  </si>
  <si>
    <t>ECO 진행 중 활동 담당자를 변경하여도 기존 담당자에 활동이 남아있고 새로운 담당자는 활동이 없음 (변경전 사용자로 활동 진행 시 활동현황에 바뀐 담당자 이름이 기재되어 있고 상태는 완료됨)</t>
    <phoneticPr fontId="0" type="noConversion"/>
  </si>
  <si>
    <t>활동 추가후 간헐적으로 등록 버튼이 동작하지 않음 (script Error - 정의되지 않음 또는 null 참조인 'split' 속성을 가져올 수 없습니다.) dhtmlxPaginng.js   
 var iDateSplit = intputDate.split("-");</t>
    <phoneticPr fontId="0" type="noConversion"/>
  </si>
  <si>
    <t>EO 모든 ECA를 마치고 결제선지정 활동이 활성화 되었을 때 EO를 수정하여 Activity를 추가 할 경우 작업함에 결재선 지정과 ECA 활동이 동시에 활성화 됨</t>
    <phoneticPr fontId="0" type="noConversion"/>
  </si>
  <si>
    <t>AddECOPart 추가하는 품목에 중복처리 필요</t>
    <phoneticPr fontId="0" type="noConversion"/>
  </si>
  <si>
    <t>EO 구분을 양산으로 선택하여 개정/BOM 변경 Activiy 진행중 품목 추가할 때 품번 앞자리가 '1'만 추가 할 수 있도록 수정이 필요</t>
    <phoneticPr fontId="0" type="noConversion"/>
  </si>
  <si>
    <t>EO 등록</t>
    <phoneticPr fontId="13" type="noConversion"/>
  </si>
  <si>
    <t>EO 수정</t>
    <phoneticPr fontId="13" type="noConversion"/>
  </si>
  <si>
    <t>작업함</t>
    <phoneticPr fontId="13" type="noConversion"/>
  </si>
  <si>
    <t>ECO View</t>
    <phoneticPr fontId="13" type="noConversion"/>
  </si>
  <si>
    <t>품목관리</t>
    <phoneticPr fontId="13" type="noConversion"/>
  </si>
  <si>
    <t>버그</t>
    <phoneticPr fontId="13" type="noConversion"/>
  </si>
  <si>
    <t>단위 수정이 안됨</t>
    <phoneticPr fontId="13" type="noConversion"/>
  </si>
  <si>
    <t>메일</t>
    <phoneticPr fontId="13" type="noConversion"/>
  </si>
  <si>
    <t>e-mail 발송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</si>
</sst>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-&quot;m&quot;-&quot;d;@"/>
    <numFmt numFmtId="177" formatCode="0_);[Red]\(0\)"/>
  </numFmts>
  <fonts count="18">
    <font>
      <sz val="10"/>
      <name val="Arial"/>
      <family val="2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color indexed="9"/>
      <name val="맑은 고딕"/>
      <family val="3"/>
      <charset val="129"/>
    </font>
    <font>
      <b/>
      <sz val="14"/>
      <color indexed="9"/>
      <name val="HY헤드라인M"/>
      <family val="1"/>
      <charset val="129"/>
    </font>
    <font>
      <sz val="10"/>
      <name val="HY헤드라인M"/>
      <family val="1"/>
      <charset val="129"/>
    </font>
    <font>
      <b/>
      <sz val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0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54"/>
      </patternFill>
    </fill>
    <fill>
      <patternFill patternType="solid">
        <fgColor indexed="54"/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thin">
        <color indexed="55"/>
      </bottom>
      <diagonal/>
    </border>
    <border>
      <left/>
      <right/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2">
    <xf numFmtId="0" fontId="0" fillId="0" borderId="0"/>
    <xf numFmtId="0" fontId="12" fillId="0" borderId="0"/>
  </cellStyleXfs>
  <cellXfs count="1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1" fillId="7" borderId="4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0" fillId="7" borderId="14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vertical="center" wrapText="1"/>
    </xf>
    <xf numFmtId="0" fontId="1" fillId="9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9" borderId="18" xfId="0" applyFont="1" applyFill="1" applyBorder="1" applyAlignment="1">
      <alignment horizontal="center" vertical="center" wrapText="1"/>
    </xf>
    <xf numFmtId="177" fontId="1" fillId="9" borderId="19" xfId="0" applyNumberFormat="1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vertical="center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20" fontId="1" fillId="9" borderId="2" xfId="0" applyNumberFormat="1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justify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/>
    </xf>
    <xf numFmtId="0" fontId="7" fillId="8" borderId="9" xfId="0" applyFont="1" applyFill="1" applyBorder="1" applyAlignment="1" applyProtection="1">
      <alignment horizontal="center" vertical="center" wrapText="1"/>
      <protection locked="0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11" borderId="12" xfId="0" applyFont="1" applyFill="1" applyBorder="1" applyAlignment="1">
      <alignment horizontal="left" vertical="center" wrapText="1"/>
    </xf>
    <xf numFmtId="0" fontId="1" fillId="11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0" fillId="7" borderId="12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 applyProtection="1">
      <alignment horizontal="center" vertical="center" wrapText="1"/>
      <protection locked="0"/>
    </xf>
    <xf numFmtId="0" fontId="11" fillId="6" borderId="12" xfId="0" applyFont="1" applyFill="1" applyBorder="1" applyAlignment="1">
      <alignment horizontal="right" vertical="center"/>
    </xf>
    <xf numFmtId="0" fontId="11" fillId="6" borderId="13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37</xdr:row>
      <xdr:rowOff>106680</xdr:rowOff>
    </xdr:from>
    <xdr:to>
      <xdr:col>5</xdr:col>
      <xdr:colOff>160020</xdr:colOff>
      <xdr:row>43</xdr:row>
      <xdr:rowOff>184585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7560" y="2590800"/>
          <a:ext cx="3840480" cy="1266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33</xdr:row>
      <xdr:rowOff>182880</xdr:rowOff>
    </xdr:from>
    <xdr:ext cx="5314950" cy="39100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0390" y="3459480"/>
          <a:ext cx="5314950" cy="39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4</xdr:col>
      <xdr:colOff>350520</xdr:colOff>
      <xdr:row>36</xdr:row>
      <xdr:rowOff>114300</xdr:rowOff>
    </xdr:from>
    <xdr:ext cx="3352799" cy="1577788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13760" y="3985260"/>
          <a:ext cx="3352799" cy="15777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H16" sqref="H16"/>
    </sheetView>
  </sheetViews>
  <sheetFormatPr defaultRowHeight="13.2"/>
  <cols>
    <col min="3" max="7" width="8.88671875" style="155"/>
  </cols>
  <sheetData>
    <row r="2" spans="2:10" ht="15.6">
      <c r="B2" s="153"/>
      <c r="C2" s="154" t="s">
        <v>319</v>
      </c>
      <c r="D2" s="154" t="s">
        <v>329</v>
      </c>
      <c r="E2" s="154" t="s">
        <v>320</v>
      </c>
      <c r="F2" s="154" t="s">
        <v>332</v>
      </c>
      <c r="G2" s="154" t="s">
        <v>330</v>
      </c>
      <c r="I2" s="146"/>
      <c r="J2" s="146"/>
    </row>
    <row r="3" spans="2:10" ht="19.95" customHeight="1">
      <c r="B3" s="153" t="s">
        <v>321</v>
      </c>
      <c r="C3" s="156">
        <f>COUNTIF(품목관리!$I:$I,C$2)</f>
        <v>19</v>
      </c>
      <c r="D3" s="156">
        <f>COUNTIF(품목관리!$I:$I,D2)</f>
        <v>10</v>
      </c>
      <c r="E3" s="156">
        <f>COUNTIF(품목관리!$I:$I,E2)</f>
        <v>2</v>
      </c>
      <c r="F3" s="156">
        <f>COUNTIF(품목관리!$I:$I,F2)</f>
        <v>1</v>
      </c>
      <c r="G3" s="154">
        <f t="shared" ref="G3:G10" si="0">SUM(C3:F3)</f>
        <v>32</v>
      </c>
    </row>
    <row r="4" spans="2:10" ht="19.95" customHeight="1">
      <c r="B4" s="153" t="s">
        <v>322</v>
      </c>
      <c r="C4" s="156">
        <f>COUNTIF(문서관리!$I:$I,C$2)</f>
        <v>24</v>
      </c>
      <c r="D4" s="156">
        <f>COUNTIF(문서관리!$I:$I,D$2)</f>
        <v>6</v>
      </c>
      <c r="E4" s="156">
        <f>COUNTIF(문서관리!$I:$I,E$2)</f>
        <v>0</v>
      </c>
      <c r="F4" s="156">
        <f>COUNTIF(문서관리!$I:$I,F$2)</f>
        <v>4</v>
      </c>
      <c r="G4" s="154">
        <f t="shared" si="0"/>
        <v>34</v>
      </c>
    </row>
    <row r="5" spans="2:10" ht="19.95" customHeight="1">
      <c r="B5" s="153" t="s">
        <v>323</v>
      </c>
      <c r="C5" s="156">
        <f>COUNTIF(도면관리!$I:$I,C$2)</f>
        <v>5</v>
      </c>
      <c r="D5" s="156">
        <f>COUNTIF(도면관리!$I:$I,D$2)</f>
        <v>0</v>
      </c>
      <c r="E5" s="156">
        <f>COUNTIF(도면관리!$I:$I,E$2)</f>
        <v>0</v>
      </c>
      <c r="F5" s="156">
        <f>COUNTIF(도면관리!$I:$I,F$2)</f>
        <v>2</v>
      </c>
      <c r="G5" s="154">
        <f t="shared" si="0"/>
        <v>7</v>
      </c>
    </row>
    <row r="6" spans="2:10" ht="19.95" customHeight="1">
      <c r="B6" s="153" t="s">
        <v>324</v>
      </c>
      <c r="C6" s="156">
        <f>COUNTIF(설계변경!$I:$I,C$2)</f>
        <v>35</v>
      </c>
      <c r="D6" s="156">
        <f>COUNTIF(설계변경!$I:$I,D$2)</f>
        <v>4</v>
      </c>
      <c r="E6" s="156">
        <f>COUNTIF(설계변경!$I:$I,E$2)</f>
        <v>4</v>
      </c>
      <c r="F6" s="156">
        <f>COUNTIF(설계변경!$I:$I,F$2)</f>
        <v>1</v>
      </c>
      <c r="G6" s="154">
        <f t="shared" si="0"/>
        <v>44</v>
      </c>
    </row>
    <row r="7" spans="2:10" ht="19.95" customHeight="1">
      <c r="B7" s="153" t="s">
        <v>325</v>
      </c>
      <c r="C7" s="156">
        <f>COUNTIF(개발업무관리!$I:$I,C$2)</f>
        <v>11</v>
      </c>
      <c r="D7" s="156">
        <f>COUNTIF(개발업무관리!$I:$I,D$2)</f>
        <v>0</v>
      </c>
      <c r="E7" s="156">
        <f>COUNTIF(개발업무관리!$I:$I,E$2)</f>
        <v>0</v>
      </c>
      <c r="F7" s="156">
        <f>COUNTIF(개발업무관리!$I:$I,F$2)</f>
        <v>0</v>
      </c>
      <c r="G7" s="154">
        <f t="shared" si="0"/>
        <v>11</v>
      </c>
    </row>
    <row r="8" spans="2:10" ht="19.95" customHeight="1">
      <c r="B8" s="153" t="s">
        <v>326</v>
      </c>
      <c r="C8" s="156">
        <f>COUNTIF(RoHS관리!$I:$I,C$2)</f>
        <v>22</v>
      </c>
      <c r="D8" s="156">
        <f>COUNTIF(RoHS관리!$I:$I,D$2)</f>
        <v>4</v>
      </c>
      <c r="E8" s="156">
        <f>COUNTIF(RoHS관리!$I:$I,E$2)</f>
        <v>0</v>
      </c>
      <c r="F8" s="156">
        <f>COUNTIF(RoHS관리!$I:$I,F$2)</f>
        <v>0</v>
      </c>
      <c r="G8" s="154">
        <f t="shared" si="0"/>
        <v>26</v>
      </c>
    </row>
    <row r="9" spans="2:10" ht="19.95" customHeight="1">
      <c r="B9" s="153" t="s">
        <v>327</v>
      </c>
      <c r="C9" s="156">
        <f>COUNTIF(금형관리!$I:$I,C$2)</f>
        <v>5</v>
      </c>
      <c r="D9" s="156">
        <f>COUNTIF(금형관리!$I:$I,D$2)</f>
        <v>0</v>
      </c>
      <c r="E9" s="156">
        <f>COUNTIF(금형관리!$I:$I,E$2)</f>
        <v>0</v>
      </c>
      <c r="F9" s="156">
        <f>COUNTIF(금형관리!$I:$I,F$2)</f>
        <v>0</v>
      </c>
      <c r="G9" s="154">
        <f t="shared" si="0"/>
        <v>5</v>
      </c>
    </row>
    <row r="10" spans="2:10" ht="19.95" customHeight="1">
      <c r="B10" s="153" t="s">
        <v>304</v>
      </c>
      <c r="C10" s="156">
        <f>COUNTIF(공통관리!$I:$I,C$2)</f>
        <v>16</v>
      </c>
      <c r="D10" s="156">
        <f>COUNTIF(공통관리!$I:$I,D$2)</f>
        <v>12</v>
      </c>
      <c r="E10" s="156">
        <f>COUNTIF(공통관리!$I:$I,E$2)</f>
        <v>4</v>
      </c>
      <c r="F10" s="156">
        <f>COUNTIF(공통관리!$I:$I,F$2)</f>
        <v>4</v>
      </c>
      <c r="G10" s="154">
        <f t="shared" si="0"/>
        <v>36</v>
      </c>
    </row>
    <row r="11" spans="2:10" ht="19.95" customHeight="1">
      <c r="B11" s="153" t="s">
        <v>328</v>
      </c>
      <c r="C11" s="154">
        <f>SUM(C3:C10)</f>
        <v>137</v>
      </c>
      <c r="D11" s="154">
        <f>SUM(D3:D10)</f>
        <v>36</v>
      </c>
      <c r="E11" s="154">
        <f t="shared" ref="E11:G11" si="1">SUM(E3:E10)</f>
        <v>10</v>
      </c>
      <c r="F11" s="154">
        <f t="shared" si="1"/>
        <v>12</v>
      </c>
      <c r="G11" s="154">
        <f t="shared" si="1"/>
        <v>195</v>
      </c>
    </row>
    <row r="12" spans="2:10">
      <c r="C12" s="161">
        <f>C11+D11</f>
        <v>173</v>
      </c>
      <c r="D12" s="161"/>
      <c r="E12" s="161">
        <f>E11+F11</f>
        <v>22</v>
      </c>
      <c r="F12" s="161"/>
      <c r="G12" s="155">
        <f>G11</f>
        <v>195</v>
      </c>
      <c r="H12">
        <f>C12/G12*100</f>
        <v>88.717948717948715</v>
      </c>
    </row>
    <row r="23" spans="10:10">
      <c r="J23" t="s">
        <v>475</v>
      </c>
    </row>
  </sheetData>
  <mergeCells count="2">
    <mergeCell ref="C12:D12"/>
    <mergeCell ref="E12:F12"/>
  </mergeCells>
  <phoneticPr fontId="1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Normal="100" zoomScaleSheetLayoutView="50" workbookViewId="0">
      <pane xSplit="5" ySplit="3" topLeftCell="F19" activePane="bottomRight" state="frozen"/>
      <selection pane="topRight" activeCell="E1" sqref="E1"/>
      <selection pane="bottomLeft" activeCell="A4" sqref="A4"/>
      <selection pane="bottomRight" activeCell="E53" sqref="E53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9.5546875" style="12" bestFit="1" customWidth="1"/>
    <col min="4" max="4" width="9.5546875" style="12" customWidth="1"/>
    <col min="5" max="5" width="48.886718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476</v>
      </c>
      <c r="F1" s="12" t="s">
        <v>168</v>
      </c>
      <c r="I1" s="12" t="s">
        <v>37</v>
      </c>
      <c r="J1" s="12">
        <f>COUNTIF(I4:I58, "완료")</f>
        <v>19</v>
      </c>
      <c r="K1" s="12">
        <f>COUNTIF(I4:I27, "진행")</f>
        <v>1</v>
      </c>
      <c r="L1" s="12">
        <f>COUNTIF(I4:I27, "삭제")</f>
        <v>10</v>
      </c>
      <c r="M1" s="12">
        <f>COUNTIF(I4:I27, "보류")</f>
        <v>0</v>
      </c>
    </row>
    <row r="2" spans="1:13" s="14" customFormat="1" ht="30" customHeight="1">
      <c r="A2" s="162" t="s">
        <v>14</v>
      </c>
      <c r="B2" s="163"/>
      <c r="C2" s="163"/>
      <c r="D2" s="163"/>
      <c r="E2" s="164"/>
      <c r="F2" s="164"/>
      <c r="G2" s="164"/>
      <c r="H2" s="164"/>
      <c r="I2" s="164"/>
      <c r="J2" s="164"/>
      <c r="K2" s="164"/>
      <c r="L2" s="165"/>
    </row>
    <row r="3" spans="1:13" s="3" customFormat="1" ht="33" customHeight="1">
      <c r="A3" s="1" t="s">
        <v>0</v>
      </c>
      <c r="B3" s="5" t="s">
        <v>35</v>
      </c>
      <c r="C3" s="5" t="s">
        <v>36</v>
      </c>
      <c r="D3" s="5" t="s">
        <v>50</v>
      </c>
      <c r="E3" s="2" t="s">
        <v>13</v>
      </c>
      <c r="F3" s="8" t="s">
        <v>123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>
        <v>1</v>
      </c>
      <c r="B4" s="27" t="s">
        <v>51</v>
      </c>
      <c r="C4" s="22" t="s">
        <v>134</v>
      </c>
      <c r="D4" s="22" t="s">
        <v>343</v>
      </c>
      <c r="E4" s="26" t="s">
        <v>52</v>
      </c>
      <c r="F4" s="24" t="s">
        <v>53</v>
      </c>
      <c r="G4" s="24" t="s">
        <v>39</v>
      </c>
      <c r="H4" s="23">
        <v>42493</v>
      </c>
      <c r="I4" s="130" t="s">
        <v>287</v>
      </c>
      <c r="J4" s="130">
        <v>42516</v>
      </c>
      <c r="K4" s="25" t="s">
        <v>40</v>
      </c>
      <c r="L4" s="26"/>
    </row>
    <row r="5" spans="1:13" s="31" customFormat="1">
      <c r="A5" s="32">
        <v>2</v>
      </c>
      <c r="B5" s="27" t="s">
        <v>21</v>
      </c>
      <c r="C5" s="22" t="s">
        <v>134</v>
      </c>
      <c r="D5" s="22" t="s">
        <v>184</v>
      </c>
      <c r="E5" s="26" t="s">
        <v>22</v>
      </c>
      <c r="F5" s="24" t="s">
        <v>53</v>
      </c>
      <c r="G5" s="24" t="s">
        <v>41</v>
      </c>
      <c r="H5" s="23">
        <v>42493</v>
      </c>
      <c r="I5" s="130" t="s">
        <v>287</v>
      </c>
      <c r="J5" s="130">
        <v>42503</v>
      </c>
      <c r="K5" s="25" t="s">
        <v>43</v>
      </c>
      <c r="L5" s="26" t="s">
        <v>44</v>
      </c>
    </row>
    <row r="6" spans="1:13" s="31" customFormat="1">
      <c r="A6" s="144">
        <v>3</v>
      </c>
      <c r="B6" s="27" t="s">
        <v>45</v>
      </c>
      <c r="C6" s="22" t="s">
        <v>134</v>
      </c>
      <c r="D6" s="22" t="s">
        <v>184</v>
      </c>
      <c r="E6" s="33" t="s">
        <v>46</v>
      </c>
      <c r="F6" s="24" t="s">
        <v>53</v>
      </c>
      <c r="G6" s="24" t="s">
        <v>41</v>
      </c>
      <c r="H6" s="23">
        <v>42493</v>
      </c>
      <c r="I6" s="130" t="s">
        <v>287</v>
      </c>
      <c r="J6" s="23">
        <v>42503</v>
      </c>
      <c r="K6" s="25" t="s">
        <v>43</v>
      </c>
      <c r="L6" s="26" t="s">
        <v>47</v>
      </c>
    </row>
    <row r="7" spans="1:13" s="31" customFormat="1">
      <c r="A7" s="144">
        <v>4</v>
      </c>
      <c r="B7" s="27" t="s">
        <v>51</v>
      </c>
      <c r="C7" s="22" t="s">
        <v>103</v>
      </c>
      <c r="D7" s="22" t="s">
        <v>184</v>
      </c>
      <c r="E7" s="34" t="s">
        <v>129</v>
      </c>
      <c r="F7" s="24" t="s">
        <v>29</v>
      </c>
      <c r="G7" s="24" t="s">
        <v>107</v>
      </c>
      <c r="H7" s="23">
        <v>42493</v>
      </c>
      <c r="I7" s="130" t="s">
        <v>287</v>
      </c>
      <c r="J7" s="23">
        <v>42503</v>
      </c>
      <c r="K7" s="25" t="s">
        <v>40</v>
      </c>
      <c r="L7" s="26"/>
    </row>
    <row r="8" spans="1:13" s="31" customFormat="1" ht="31.2">
      <c r="A8" s="144">
        <v>5</v>
      </c>
      <c r="B8" s="27" t="s">
        <v>21</v>
      </c>
      <c r="C8" s="22" t="s">
        <v>134</v>
      </c>
      <c r="D8" s="22" t="s">
        <v>343</v>
      </c>
      <c r="E8" s="34" t="s">
        <v>130</v>
      </c>
      <c r="F8" s="24" t="s">
        <v>53</v>
      </c>
      <c r="G8" s="24" t="s">
        <v>107</v>
      </c>
      <c r="H8" s="23">
        <v>42493</v>
      </c>
      <c r="I8" s="130" t="s">
        <v>287</v>
      </c>
      <c r="J8" s="130">
        <v>42516</v>
      </c>
      <c r="K8" s="25" t="s">
        <v>40</v>
      </c>
      <c r="L8" s="26" t="s">
        <v>145</v>
      </c>
    </row>
    <row r="9" spans="1:13" s="31" customFormat="1" ht="31.2">
      <c r="A9" s="144">
        <v>6</v>
      </c>
      <c r="B9" s="27" t="s">
        <v>45</v>
      </c>
      <c r="C9" s="22" t="s">
        <v>134</v>
      </c>
      <c r="D9" s="22" t="s">
        <v>343</v>
      </c>
      <c r="E9" s="34" t="s">
        <v>131</v>
      </c>
      <c r="F9" s="24" t="s">
        <v>53</v>
      </c>
      <c r="G9" s="24" t="s">
        <v>107</v>
      </c>
      <c r="H9" s="23">
        <v>42493</v>
      </c>
      <c r="I9" s="130" t="s">
        <v>287</v>
      </c>
      <c r="J9" s="130">
        <v>42516</v>
      </c>
      <c r="K9" s="25" t="s">
        <v>40</v>
      </c>
      <c r="L9" s="26" t="s">
        <v>145</v>
      </c>
    </row>
    <row r="10" spans="1:13" s="31" customFormat="1">
      <c r="A10" s="144">
        <v>7</v>
      </c>
      <c r="B10" s="27" t="s">
        <v>51</v>
      </c>
      <c r="C10" s="22" t="s">
        <v>365</v>
      </c>
      <c r="D10" s="22" t="s">
        <v>141</v>
      </c>
      <c r="E10" s="26" t="s">
        <v>132</v>
      </c>
      <c r="F10" s="24" t="s">
        <v>90</v>
      </c>
      <c r="G10" s="24" t="s">
        <v>107</v>
      </c>
      <c r="H10" s="23">
        <v>42493</v>
      </c>
      <c r="I10" s="23" t="s">
        <v>141</v>
      </c>
      <c r="J10" s="139">
        <v>42493</v>
      </c>
      <c r="K10" s="25" t="s">
        <v>40</v>
      </c>
      <c r="L10" s="26" t="s">
        <v>147</v>
      </c>
    </row>
    <row r="11" spans="1:13" s="31" customFormat="1" ht="31.2">
      <c r="A11" s="144">
        <v>8</v>
      </c>
      <c r="B11" s="27" t="s">
        <v>21</v>
      </c>
      <c r="C11" s="22" t="s">
        <v>365</v>
      </c>
      <c r="D11" s="138" t="s">
        <v>141</v>
      </c>
      <c r="E11" s="26" t="s">
        <v>133</v>
      </c>
      <c r="F11" s="24" t="s">
        <v>90</v>
      </c>
      <c r="G11" s="24" t="s">
        <v>107</v>
      </c>
      <c r="H11" s="23">
        <v>42493</v>
      </c>
      <c r="I11" s="23" t="s">
        <v>141</v>
      </c>
      <c r="J11" s="139">
        <v>42493</v>
      </c>
      <c r="K11" s="25" t="s">
        <v>40</v>
      </c>
      <c r="L11" s="26" t="s">
        <v>148</v>
      </c>
    </row>
    <row r="12" spans="1:13" s="31" customFormat="1" ht="46.8">
      <c r="A12" s="144">
        <v>9</v>
      </c>
      <c r="B12" s="27" t="s">
        <v>21</v>
      </c>
      <c r="C12" s="22" t="s">
        <v>134</v>
      </c>
      <c r="D12" s="138" t="s">
        <v>141</v>
      </c>
      <c r="E12" s="33" t="s">
        <v>164</v>
      </c>
      <c r="F12" s="24" t="s">
        <v>124</v>
      </c>
      <c r="G12" s="24" t="s">
        <v>163</v>
      </c>
      <c r="H12" s="23">
        <v>42493</v>
      </c>
      <c r="I12" s="23" t="s">
        <v>141</v>
      </c>
      <c r="J12" s="139">
        <v>42493</v>
      </c>
      <c r="K12" s="25" t="s">
        <v>40</v>
      </c>
      <c r="L12" s="26" t="s">
        <v>147</v>
      </c>
    </row>
    <row r="13" spans="1:13" s="31" customFormat="1" ht="62.4">
      <c r="A13" s="144">
        <v>10</v>
      </c>
      <c r="B13" s="27" t="s">
        <v>21</v>
      </c>
      <c r="C13" s="22" t="s">
        <v>134</v>
      </c>
      <c r="D13" s="138" t="s">
        <v>141</v>
      </c>
      <c r="E13" s="33" t="s">
        <v>165</v>
      </c>
      <c r="F13" s="24" t="s">
        <v>169</v>
      </c>
      <c r="G13" s="24" t="s">
        <v>163</v>
      </c>
      <c r="H13" s="23">
        <v>42493</v>
      </c>
      <c r="I13" s="23" t="s">
        <v>141</v>
      </c>
      <c r="J13" s="139">
        <v>42493</v>
      </c>
      <c r="K13" s="25" t="s">
        <v>167</v>
      </c>
      <c r="L13" s="26" t="s">
        <v>166</v>
      </c>
    </row>
    <row r="14" spans="1:13" s="31" customFormat="1" ht="46.8">
      <c r="A14" s="144">
        <v>11</v>
      </c>
      <c r="B14" s="27" t="s">
        <v>21</v>
      </c>
      <c r="C14" s="22" t="s">
        <v>134</v>
      </c>
      <c r="D14" s="22" t="s">
        <v>184</v>
      </c>
      <c r="E14" s="33" t="s">
        <v>170</v>
      </c>
      <c r="F14" s="24" t="s">
        <v>106</v>
      </c>
      <c r="G14" s="24" t="s">
        <v>163</v>
      </c>
      <c r="H14" s="23">
        <v>42493</v>
      </c>
      <c r="I14" s="130" t="s">
        <v>287</v>
      </c>
      <c r="J14" s="23">
        <v>42503</v>
      </c>
      <c r="K14" s="25" t="s">
        <v>167</v>
      </c>
      <c r="L14" s="26" t="s">
        <v>171</v>
      </c>
    </row>
    <row r="15" spans="1:13" s="31" customFormat="1" ht="62.4">
      <c r="A15" s="144">
        <v>12</v>
      </c>
      <c r="B15" s="27" t="s">
        <v>21</v>
      </c>
      <c r="C15" s="22" t="s">
        <v>134</v>
      </c>
      <c r="D15" s="22" t="s">
        <v>184</v>
      </c>
      <c r="E15" s="33" t="s">
        <v>172</v>
      </c>
      <c r="F15" s="24" t="s">
        <v>173</v>
      </c>
      <c r="G15" s="24" t="s">
        <v>163</v>
      </c>
      <c r="H15" s="23">
        <v>42493</v>
      </c>
      <c r="I15" s="130" t="s">
        <v>287</v>
      </c>
      <c r="J15" s="23">
        <v>42503</v>
      </c>
      <c r="K15" s="25" t="s">
        <v>167</v>
      </c>
      <c r="L15" s="26" t="s">
        <v>174</v>
      </c>
    </row>
    <row r="16" spans="1:13" s="31" customFormat="1" ht="78">
      <c r="A16" s="144">
        <v>13</v>
      </c>
      <c r="B16" s="27" t="s">
        <v>21</v>
      </c>
      <c r="C16" s="22" t="s">
        <v>134</v>
      </c>
      <c r="D16" s="22" t="s">
        <v>184</v>
      </c>
      <c r="E16" s="33" t="s">
        <v>175</v>
      </c>
      <c r="F16" s="24" t="s">
        <v>173</v>
      </c>
      <c r="G16" s="24" t="s">
        <v>163</v>
      </c>
      <c r="H16" s="23">
        <v>42493</v>
      </c>
      <c r="I16" s="130" t="s">
        <v>287</v>
      </c>
      <c r="J16" s="23">
        <v>42503</v>
      </c>
      <c r="K16" s="25" t="s">
        <v>167</v>
      </c>
      <c r="L16" s="26"/>
    </row>
    <row r="17" spans="1:12" s="31" customFormat="1" ht="31.2">
      <c r="A17" s="144">
        <v>14</v>
      </c>
      <c r="B17" s="27" t="s">
        <v>21</v>
      </c>
      <c r="C17" s="22" t="s">
        <v>134</v>
      </c>
      <c r="D17" s="138" t="s">
        <v>141</v>
      </c>
      <c r="E17" s="38" t="s">
        <v>176</v>
      </c>
      <c r="F17" s="27" t="s">
        <v>30</v>
      </c>
      <c r="G17" s="24" t="s">
        <v>163</v>
      </c>
      <c r="H17" s="23">
        <v>42493</v>
      </c>
      <c r="I17" s="23" t="s">
        <v>141</v>
      </c>
      <c r="J17" s="139">
        <v>42493</v>
      </c>
      <c r="K17" s="25" t="s">
        <v>167</v>
      </c>
      <c r="L17" s="26" t="s">
        <v>181</v>
      </c>
    </row>
    <row r="18" spans="1:12" s="31" customFormat="1" ht="46.8">
      <c r="A18" s="144">
        <v>15</v>
      </c>
      <c r="B18" s="27" t="s">
        <v>21</v>
      </c>
      <c r="C18" s="22" t="s">
        <v>134</v>
      </c>
      <c r="D18" s="138" t="s">
        <v>141</v>
      </c>
      <c r="E18" s="38" t="s">
        <v>177</v>
      </c>
      <c r="F18" s="27" t="s">
        <v>30</v>
      </c>
      <c r="G18" s="24" t="s">
        <v>163</v>
      </c>
      <c r="H18" s="23">
        <v>42493</v>
      </c>
      <c r="I18" s="23" t="s">
        <v>141</v>
      </c>
      <c r="J18" s="139">
        <v>42493</v>
      </c>
      <c r="K18" s="25" t="s">
        <v>167</v>
      </c>
      <c r="L18" s="26" t="s">
        <v>180</v>
      </c>
    </row>
    <row r="19" spans="1:12" s="31" customFormat="1" ht="46.8">
      <c r="A19" s="144">
        <v>16</v>
      </c>
      <c r="B19" s="27" t="s">
        <v>21</v>
      </c>
      <c r="C19" s="22" t="s">
        <v>134</v>
      </c>
      <c r="D19" s="138" t="s">
        <v>141</v>
      </c>
      <c r="E19" s="38" t="s">
        <v>178</v>
      </c>
      <c r="F19" s="27" t="s">
        <v>30</v>
      </c>
      <c r="G19" s="24" t="s">
        <v>163</v>
      </c>
      <c r="H19" s="23">
        <v>42493</v>
      </c>
      <c r="I19" s="23" t="s">
        <v>141</v>
      </c>
      <c r="J19" s="139">
        <v>42493</v>
      </c>
      <c r="K19" s="25" t="s">
        <v>167</v>
      </c>
      <c r="L19" s="26" t="s">
        <v>179</v>
      </c>
    </row>
    <row r="20" spans="1:12" s="31" customFormat="1" ht="62.4">
      <c r="A20" s="144">
        <v>17</v>
      </c>
      <c r="B20" s="27" t="s">
        <v>21</v>
      </c>
      <c r="C20" s="22" t="s">
        <v>366</v>
      </c>
      <c r="D20" s="138" t="s">
        <v>141</v>
      </c>
      <c r="E20" s="33" t="s">
        <v>190</v>
      </c>
      <c r="F20" s="24" t="s">
        <v>169</v>
      </c>
      <c r="G20" s="24" t="s">
        <v>163</v>
      </c>
      <c r="H20" s="23">
        <v>42493</v>
      </c>
      <c r="I20" s="23" t="s">
        <v>141</v>
      </c>
      <c r="J20" s="139">
        <v>42493</v>
      </c>
      <c r="K20" s="25" t="s">
        <v>167</v>
      </c>
      <c r="L20" s="26" t="s">
        <v>191</v>
      </c>
    </row>
    <row r="21" spans="1:12" s="31" customFormat="1">
      <c r="A21" s="144">
        <v>18</v>
      </c>
      <c r="B21" s="143" t="s">
        <v>21</v>
      </c>
      <c r="C21" s="22" t="s">
        <v>134</v>
      </c>
      <c r="D21" s="138" t="s">
        <v>141</v>
      </c>
      <c r="E21" s="33" t="s">
        <v>195</v>
      </c>
      <c r="F21" s="24" t="s">
        <v>124</v>
      </c>
      <c r="G21" s="24" t="s">
        <v>194</v>
      </c>
      <c r="H21" s="23">
        <v>42510</v>
      </c>
      <c r="I21" s="23" t="s">
        <v>141</v>
      </c>
      <c r="J21" s="23">
        <v>42510</v>
      </c>
      <c r="K21" s="25" t="s">
        <v>167</v>
      </c>
      <c r="L21" s="26" t="s">
        <v>147</v>
      </c>
    </row>
    <row r="22" spans="1:12" s="31" customFormat="1">
      <c r="A22" s="144">
        <v>19</v>
      </c>
      <c r="B22" s="143" t="s">
        <v>21</v>
      </c>
      <c r="C22" s="22" t="s">
        <v>134</v>
      </c>
      <c r="D22" s="22" t="s">
        <v>343</v>
      </c>
      <c r="E22" s="33" t="s">
        <v>196</v>
      </c>
      <c r="F22" s="24" t="s">
        <v>106</v>
      </c>
      <c r="G22" s="24" t="s">
        <v>194</v>
      </c>
      <c r="H22" s="23">
        <v>42511</v>
      </c>
      <c r="I22" s="130" t="s">
        <v>287</v>
      </c>
      <c r="J22" s="23">
        <v>42503</v>
      </c>
      <c r="K22" s="25" t="s">
        <v>40</v>
      </c>
      <c r="L22" s="26" t="s">
        <v>197</v>
      </c>
    </row>
    <row r="23" spans="1:12" s="31" customFormat="1">
      <c r="A23" s="144">
        <v>20</v>
      </c>
      <c r="B23" s="143" t="s">
        <v>297</v>
      </c>
      <c r="C23" s="58" t="s">
        <v>362</v>
      </c>
      <c r="D23" s="138" t="s">
        <v>141</v>
      </c>
      <c r="E23" s="62" t="s">
        <v>252</v>
      </c>
      <c r="F23" s="59" t="s">
        <v>250</v>
      </c>
      <c r="G23" s="96" t="s">
        <v>283</v>
      </c>
      <c r="H23" s="95">
        <v>42513</v>
      </c>
      <c r="I23" s="130" t="s">
        <v>141</v>
      </c>
      <c r="J23" s="101">
        <v>42513</v>
      </c>
      <c r="K23" s="25" t="s">
        <v>167</v>
      </c>
      <c r="L23" s="26"/>
    </row>
    <row r="24" spans="1:12" s="31" customFormat="1" ht="31.2">
      <c r="A24" s="144">
        <v>21</v>
      </c>
      <c r="B24" s="69" t="s">
        <v>21</v>
      </c>
      <c r="C24" s="68" t="s">
        <v>363</v>
      </c>
      <c r="D24" s="68" t="s">
        <v>344</v>
      </c>
      <c r="E24" s="70" t="s">
        <v>469</v>
      </c>
      <c r="F24" s="71" t="s">
        <v>242</v>
      </c>
      <c r="G24" s="96" t="s">
        <v>283</v>
      </c>
      <c r="H24" s="95">
        <v>42513</v>
      </c>
      <c r="I24" s="23" t="s">
        <v>42</v>
      </c>
      <c r="J24" s="23"/>
      <c r="K24" s="25" t="s">
        <v>109</v>
      </c>
      <c r="L24" s="26"/>
    </row>
    <row r="25" spans="1:12" s="31" customFormat="1">
      <c r="A25" s="144">
        <v>22</v>
      </c>
      <c r="B25" s="143" t="s">
        <v>297</v>
      </c>
      <c r="C25" s="76" t="s">
        <v>363</v>
      </c>
      <c r="D25" s="76" t="s">
        <v>344</v>
      </c>
      <c r="E25" s="78" t="s">
        <v>264</v>
      </c>
      <c r="F25" s="77" t="s">
        <v>242</v>
      </c>
      <c r="G25" s="96" t="s">
        <v>283</v>
      </c>
      <c r="H25" s="95">
        <v>42513</v>
      </c>
      <c r="I25" s="23" t="s">
        <v>287</v>
      </c>
      <c r="J25" s="101">
        <v>42514</v>
      </c>
      <c r="K25" s="132" t="s">
        <v>40</v>
      </c>
      <c r="L25" s="26"/>
    </row>
    <row r="26" spans="1:12" s="31" customFormat="1">
      <c r="A26" s="144">
        <v>23</v>
      </c>
      <c r="B26" s="120" t="s">
        <v>297</v>
      </c>
      <c r="C26" s="119" t="s">
        <v>363</v>
      </c>
      <c r="D26" s="119" t="s">
        <v>184</v>
      </c>
      <c r="E26" s="121" t="s">
        <v>298</v>
      </c>
      <c r="F26" s="131" t="s">
        <v>29</v>
      </c>
      <c r="G26" s="131" t="s">
        <v>107</v>
      </c>
      <c r="H26" s="130">
        <v>42513</v>
      </c>
      <c r="I26" s="130" t="s">
        <v>287</v>
      </c>
      <c r="J26" s="130">
        <v>42516</v>
      </c>
      <c r="K26" s="132" t="s">
        <v>40</v>
      </c>
      <c r="L26" s="26"/>
    </row>
    <row r="27" spans="1:12" s="31" customFormat="1">
      <c r="A27" s="144">
        <v>24</v>
      </c>
      <c r="B27" s="143" t="s">
        <v>387</v>
      </c>
      <c r="C27" s="119" t="s">
        <v>363</v>
      </c>
      <c r="D27" s="119" t="s">
        <v>184</v>
      </c>
      <c r="E27" s="121" t="s">
        <v>299</v>
      </c>
      <c r="F27" s="131" t="s">
        <v>53</v>
      </c>
      <c r="G27" s="131" t="s">
        <v>107</v>
      </c>
      <c r="H27" s="130">
        <v>42513</v>
      </c>
      <c r="I27" s="130" t="s">
        <v>287</v>
      </c>
      <c r="J27" s="130">
        <v>42516</v>
      </c>
      <c r="K27" s="132" t="s">
        <v>40</v>
      </c>
      <c r="L27" s="26"/>
    </row>
    <row r="28" spans="1:12" s="31" customFormat="1">
      <c r="A28" s="144">
        <v>25</v>
      </c>
      <c r="B28" s="27" t="s">
        <v>387</v>
      </c>
      <c r="C28" s="22" t="s">
        <v>388</v>
      </c>
      <c r="D28" s="22" t="s">
        <v>389</v>
      </c>
      <c r="E28" s="26" t="s">
        <v>390</v>
      </c>
      <c r="F28" s="24" t="s">
        <v>185</v>
      </c>
      <c r="G28" s="24" t="s">
        <v>391</v>
      </c>
      <c r="H28" s="23">
        <v>42531</v>
      </c>
      <c r="I28" s="23" t="s">
        <v>392</v>
      </c>
      <c r="J28" s="23">
        <v>42531</v>
      </c>
      <c r="K28" s="25" t="s">
        <v>393</v>
      </c>
      <c r="L28" s="26" t="s">
        <v>394</v>
      </c>
    </row>
    <row r="29" spans="1:12" s="31" customFormat="1">
      <c r="A29" s="144">
        <v>26</v>
      </c>
      <c r="B29" s="27" t="s">
        <v>406</v>
      </c>
      <c r="C29" s="22" t="s">
        <v>407</v>
      </c>
      <c r="D29" s="22" t="s">
        <v>401</v>
      </c>
      <c r="E29" s="26" t="s">
        <v>402</v>
      </c>
      <c r="F29" s="24" t="s">
        <v>185</v>
      </c>
      <c r="G29" s="24" t="s">
        <v>403</v>
      </c>
      <c r="H29" s="23">
        <v>42531</v>
      </c>
      <c r="I29" s="137" t="s">
        <v>405</v>
      </c>
      <c r="J29" s="23">
        <v>42534</v>
      </c>
      <c r="K29" s="25" t="s">
        <v>109</v>
      </c>
      <c r="L29" s="26" t="s">
        <v>404</v>
      </c>
    </row>
    <row r="30" spans="1:12" s="31" customFormat="1">
      <c r="A30" s="144">
        <v>27</v>
      </c>
      <c r="B30" s="27" t="s">
        <v>406</v>
      </c>
      <c r="C30" s="22" t="s">
        <v>407</v>
      </c>
      <c r="D30" s="22" t="s">
        <v>408</v>
      </c>
      <c r="E30" s="26" t="s">
        <v>409</v>
      </c>
      <c r="F30" s="24" t="s">
        <v>185</v>
      </c>
      <c r="G30" s="24" t="s">
        <v>410</v>
      </c>
      <c r="H30" s="23">
        <v>42534</v>
      </c>
      <c r="I30" s="23" t="s">
        <v>287</v>
      </c>
      <c r="J30" s="23">
        <v>42534</v>
      </c>
      <c r="K30" s="25" t="s">
        <v>167</v>
      </c>
      <c r="L30" s="26" t="s">
        <v>417</v>
      </c>
    </row>
    <row r="31" spans="1:12" s="31" customFormat="1" ht="31.2">
      <c r="A31" s="144">
        <v>28</v>
      </c>
      <c r="B31" s="27" t="s">
        <v>387</v>
      </c>
      <c r="C31" s="22" t="s">
        <v>184</v>
      </c>
      <c r="D31" s="22" t="s">
        <v>422</v>
      </c>
      <c r="E31" s="26" t="s">
        <v>431</v>
      </c>
      <c r="F31" s="24" t="s">
        <v>173</v>
      </c>
      <c r="G31" s="24" t="s">
        <v>109</v>
      </c>
      <c r="H31" s="23">
        <v>42534</v>
      </c>
      <c r="I31" s="23" t="s">
        <v>287</v>
      </c>
      <c r="J31" s="23">
        <v>42535</v>
      </c>
      <c r="K31" s="25" t="s">
        <v>167</v>
      </c>
      <c r="L31" s="26" t="s">
        <v>432</v>
      </c>
    </row>
    <row r="32" spans="1:12" s="31" customFormat="1" ht="46.8">
      <c r="A32" s="144">
        <v>29</v>
      </c>
      <c r="B32" s="152" t="s">
        <v>21</v>
      </c>
      <c r="C32" s="22" t="s">
        <v>134</v>
      </c>
      <c r="D32" s="22" t="s">
        <v>346</v>
      </c>
      <c r="E32" s="26" t="s">
        <v>439</v>
      </c>
      <c r="F32" s="24" t="s">
        <v>173</v>
      </c>
      <c r="G32" s="24" t="s">
        <v>283</v>
      </c>
      <c r="H32" s="23">
        <v>42536</v>
      </c>
      <c r="I32" s="23" t="s">
        <v>140</v>
      </c>
      <c r="J32" s="23"/>
      <c r="K32" s="25" t="s">
        <v>167</v>
      </c>
      <c r="L32" s="26"/>
    </row>
    <row r="33" spans="1:12" s="31" customFormat="1" ht="46.8">
      <c r="A33" s="144">
        <v>30</v>
      </c>
      <c r="B33" s="27" t="s">
        <v>387</v>
      </c>
      <c r="C33" s="22" t="s">
        <v>184</v>
      </c>
      <c r="D33" s="22" t="s">
        <v>344</v>
      </c>
      <c r="E33" s="26" t="s">
        <v>455</v>
      </c>
      <c r="F33" s="24" t="s">
        <v>185</v>
      </c>
      <c r="G33" s="149" t="s">
        <v>283</v>
      </c>
      <c r="H33" s="148">
        <v>42536</v>
      </c>
      <c r="I33" s="23" t="s">
        <v>142</v>
      </c>
      <c r="J33" s="23"/>
      <c r="K33" s="25" t="s">
        <v>167</v>
      </c>
      <c r="L33" s="26" t="s">
        <v>456</v>
      </c>
    </row>
    <row r="34" spans="1:12" s="31" customFormat="1">
      <c r="A34" s="144">
        <v>31</v>
      </c>
      <c r="B34" s="152" t="s">
        <v>502</v>
      </c>
      <c r="C34" s="147" t="s">
        <v>407</v>
      </c>
      <c r="D34" s="147" t="s">
        <v>344</v>
      </c>
      <c r="E34" s="26" t="s">
        <v>462</v>
      </c>
      <c r="F34" s="24" t="s">
        <v>185</v>
      </c>
      <c r="G34" s="24" t="s">
        <v>403</v>
      </c>
      <c r="H34" s="23">
        <v>42536</v>
      </c>
      <c r="I34" s="23" t="s">
        <v>287</v>
      </c>
      <c r="J34" s="23">
        <v>42536</v>
      </c>
      <c r="K34" s="25" t="s">
        <v>167</v>
      </c>
      <c r="L34" s="26"/>
    </row>
    <row r="35" spans="1:12" s="31" customFormat="1">
      <c r="A35" s="32">
        <v>32</v>
      </c>
      <c r="B35" s="27" t="s">
        <v>502</v>
      </c>
      <c r="C35" s="22" t="s">
        <v>184</v>
      </c>
      <c r="D35" s="22" t="s">
        <v>503</v>
      </c>
      <c r="E35" s="26" t="s">
        <v>504</v>
      </c>
      <c r="F35" s="24" t="s">
        <v>185</v>
      </c>
      <c r="G35" s="24" t="s">
        <v>403</v>
      </c>
      <c r="H35" s="23">
        <v>42536</v>
      </c>
      <c r="I35" s="23" t="s">
        <v>287</v>
      </c>
      <c r="J35" s="23">
        <v>42538</v>
      </c>
      <c r="K35" s="25" t="s">
        <v>167</v>
      </c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21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>
      <c r="A49" s="15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1" spans="1:12">
      <c r="C51" s="19"/>
      <c r="D51" s="19"/>
    </row>
    <row r="52" spans="1:12">
      <c r="C52" s="19"/>
      <c r="D52" s="19"/>
    </row>
    <row r="53" spans="1:12">
      <c r="C53" s="19"/>
      <c r="D53" s="19"/>
    </row>
  </sheetData>
  <autoFilter ref="A3:L34"/>
  <mergeCells count="1"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zoomScaleNormal="100" zoomScaleSheetLayoutView="50" workbookViewId="0">
      <pane xSplit="5" ySplit="3" topLeftCell="F26" activePane="bottomRight" state="frozen"/>
      <selection pane="topRight" activeCell="E1" sqref="E1"/>
      <selection pane="bottomLeft" activeCell="A4" sqref="A4"/>
      <selection pane="bottomRight" activeCell="A4" sqref="A4:A37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53.664062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49</v>
      </c>
      <c r="F1" s="12" t="s">
        <v>471</v>
      </c>
      <c r="I1" s="12" t="s">
        <v>37</v>
      </c>
      <c r="J1" s="12">
        <f>COUNTIF(I4:I51, "완료")</f>
        <v>24</v>
      </c>
      <c r="K1" s="12">
        <f>COUNTIF(I7:I64, "진행")</f>
        <v>0</v>
      </c>
      <c r="L1" s="12">
        <f>COUNTIF(I4:I41, "삭제")</f>
        <v>6</v>
      </c>
      <c r="M1" s="12">
        <f>COUNTIF(I4:I44, "보류")</f>
        <v>4</v>
      </c>
    </row>
    <row r="2" spans="1:13" s="14" customFormat="1" ht="30" customHeight="1">
      <c r="A2" s="162" t="s">
        <v>14</v>
      </c>
      <c r="B2" s="163"/>
      <c r="C2" s="163"/>
      <c r="D2" s="163"/>
      <c r="E2" s="164"/>
      <c r="F2" s="164"/>
      <c r="G2" s="164"/>
      <c r="H2" s="164"/>
      <c r="I2" s="164"/>
      <c r="J2" s="164"/>
      <c r="K2" s="164"/>
      <c r="L2" s="165"/>
    </row>
    <row r="3" spans="1:13" s="3" customFormat="1" ht="33" customHeight="1">
      <c r="A3" s="1" t="s">
        <v>0</v>
      </c>
      <c r="B3" s="5" t="s">
        <v>35</v>
      </c>
      <c r="C3" s="5" t="s">
        <v>36</v>
      </c>
      <c r="D3" s="5" t="s">
        <v>50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>
        <v>1</v>
      </c>
      <c r="B4" s="27" t="s">
        <v>23</v>
      </c>
      <c r="C4" s="22" t="s">
        <v>134</v>
      </c>
      <c r="D4" s="22" t="s">
        <v>184</v>
      </c>
      <c r="E4" s="33" t="s">
        <v>28</v>
      </c>
      <c r="F4" s="24" t="s">
        <v>31</v>
      </c>
      <c r="G4" s="24" t="s">
        <v>39</v>
      </c>
      <c r="H4" s="23">
        <v>42493</v>
      </c>
      <c r="I4" s="23" t="s">
        <v>200</v>
      </c>
      <c r="J4" s="101">
        <v>42514</v>
      </c>
      <c r="K4" s="25" t="s">
        <v>40</v>
      </c>
      <c r="L4" s="26"/>
    </row>
    <row r="5" spans="1:13" s="31" customFormat="1">
      <c r="A5" s="32">
        <v>2</v>
      </c>
      <c r="B5" s="27" t="s">
        <v>66</v>
      </c>
      <c r="C5" s="22" t="s">
        <v>134</v>
      </c>
      <c r="D5" s="139" t="s">
        <v>141</v>
      </c>
      <c r="E5" s="33" t="s">
        <v>67</v>
      </c>
      <c r="F5" s="24" t="s">
        <v>59</v>
      </c>
      <c r="G5" s="24" t="s">
        <v>68</v>
      </c>
      <c r="H5" s="23">
        <v>42127</v>
      </c>
      <c r="I5" s="23" t="s">
        <v>69</v>
      </c>
      <c r="J5" s="23">
        <v>42127</v>
      </c>
      <c r="K5" s="25" t="s">
        <v>70</v>
      </c>
      <c r="L5" s="26" t="s">
        <v>71</v>
      </c>
    </row>
    <row r="6" spans="1:13" s="31" customFormat="1" ht="31.2">
      <c r="A6" s="32">
        <v>3</v>
      </c>
      <c r="B6" s="27" t="s">
        <v>66</v>
      </c>
      <c r="C6" s="22" t="s">
        <v>362</v>
      </c>
      <c r="D6" s="22" t="s">
        <v>184</v>
      </c>
      <c r="E6" s="33" t="s">
        <v>72</v>
      </c>
      <c r="F6" s="24" t="s">
        <v>73</v>
      </c>
      <c r="G6" s="24" t="s">
        <v>41</v>
      </c>
      <c r="H6" s="23">
        <v>42127</v>
      </c>
      <c r="I6" s="23" t="s">
        <v>200</v>
      </c>
      <c r="J6" s="139">
        <v>42514</v>
      </c>
      <c r="K6" s="25" t="s">
        <v>43</v>
      </c>
      <c r="L6" s="26" t="s">
        <v>74</v>
      </c>
    </row>
    <row r="7" spans="1:13" s="31" customFormat="1">
      <c r="A7" s="144">
        <v>4</v>
      </c>
      <c r="B7" s="27" t="s">
        <v>23</v>
      </c>
      <c r="C7" s="22" t="s">
        <v>362</v>
      </c>
      <c r="D7" s="22" t="s">
        <v>184</v>
      </c>
      <c r="E7" s="33" t="s">
        <v>24</v>
      </c>
      <c r="F7" s="24" t="s">
        <v>75</v>
      </c>
      <c r="G7" s="24" t="s">
        <v>39</v>
      </c>
      <c r="H7" s="23">
        <v>42127</v>
      </c>
      <c r="I7" s="23" t="s">
        <v>140</v>
      </c>
      <c r="J7" s="23"/>
      <c r="K7" s="25" t="s">
        <v>40</v>
      </c>
      <c r="L7" s="26" t="s">
        <v>57</v>
      </c>
    </row>
    <row r="8" spans="1:13" s="31" customFormat="1" ht="31.2">
      <c r="A8" s="144">
        <v>5</v>
      </c>
      <c r="B8" s="27" t="s">
        <v>23</v>
      </c>
      <c r="C8" s="22" t="s">
        <v>362</v>
      </c>
      <c r="D8" s="22" t="s">
        <v>184</v>
      </c>
      <c r="E8" s="33" t="s">
        <v>25</v>
      </c>
      <c r="F8" s="24" t="s">
        <v>76</v>
      </c>
      <c r="G8" s="24" t="s">
        <v>41</v>
      </c>
      <c r="H8" s="23">
        <v>42493</v>
      </c>
      <c r="I8" s="130" t="s">
        <v>319</v>
      </c>
      <c r="J8" s="101">
        <v>42514</v>
      </c>
      <c r="K8" s="25" t="s">
        <v>43</v>
      </c>
      <c r="L8" s="26"/>
    </row>
    <row r="9" spans="1:13" s="31" customFormat="1">
      <c r="A9" s="144">
        <v>6</v>
      </c>
      <c r="B9" s="27" t="s">
        <v>60</v>
      </c>
      <c r="C9" s="22" t="s">
        <v>362</v>
      </c>
      <c r="D9" s="139" t="s">
        <v>141</v>
      </c>
      <c r="E9" s="34" t="s">
        <v>77</v>
      </c>
      <c r="F9" s="24" t="s">
        <v>78</v>
      </c>
      <c r="G9" s="24" t="s">
        <v>41</v>
      </c>
      <c r="H9" s="23">
        <v>42127</v>
      </c>
      <c r="I9" s="23" t="s">
        <v>56</v>
      </c>
      <c r="J9" s="23">
        <v>42127</v>
      </c>
      <c r="K9" s="25" t="s">
        <v>43</v>
      </c>
      <c r="L9" s="26"/>
    </row>
    <row r="10" spans="1:13" s="31" customFormat="1" ht="31.2">
      <c r="A10" s="144">
        <v>7</v>
      </c>
      <c r="B10" s="27" t="s">
        <v>60</v>
      </c>
      <c r="C10" s="22" t="s">
        <v>81</v>
      </c>
      <c r="D10" s="22" t="s">
        <v>184</v>
      </c>
      <c r="E10" s="34" t="s">
        <v>61</v>
      </c>
      <c r="F10" s="24" t="s">
        <v>78</v>
      </c>
      <c r="G10" s="24" t="s">
        <v>41</v>
      </c>
      <c r="H10" s="23">
        <v>42493</v>
      </c>
      <c r="I10" s="23" t="s">
        <v>200</v>
      </c>
      <c r="J10" s="139">
        <v>42514</v>
      </c>
      <c r="K10" s="25" t="s">
        <v>43</v>
      </c>
      <c r="L10" s="26" t="s">
        <v>62</v>
      </c>
    </row>
    <row r="11" spans="1:13" s="31" customFormat="1" ht="31.2">
      <c r="A11" s="144">
        <v>8</v>
      </c>
      <c r="B11" s="27" t="s">
        <v>60</v>
      </c>
      <c r="C11" s="22" t="s">
        <v>81</v>
      </c>
      <c r="D11" s="22" t="s">
        <v>184</v>
      </c>
      <c r="E11" s="34" t="s">
        <v>63</v>
      </c>
      <c r="F11" s="24" t="s">
        <v>79</v>
      </c>
      <c r="G11" s="24" t="s">
        <v>41</v>
      </c>
      <c r="H11" s="23">
        <v>42493</v>
      </c>
      <c r="I11" s="130" t="s">
        <v>319</v>
      </c>
      <c r="J11" s="101">
        <v>42514</v>
      </c>
      <c r="K11" s="25" t="s">
        <v>43</v>
      </c>
      <c r="L11" s="26"/>
    </row>
    <row r="12" spans="1:13" s="31" customFormat="1" ht="31.2">
      <c r="A12" s="144">
        <v>9</v>
      </c>
      <c r="B12" s="55" t="s">
        <v>60</v>
      </c>
      <c r="C12" s="50" t="s">
        <v>156</v>
      </c>
      <c r="D12" s="50" t="s">
        <v>345</v>
      </c>
      <c r="E12" s="57" t="s">
        <v>64</v>
      </c>
      <c r="F12" s="52" t="s">
        <v>80</v>
      </c>
      <c r="G12" s="52" t="s">
        <v>41</v>
      </c>
      <c r="H12" s="51">
        <v>42493</v>
      </c>
      <c r="I12" s="51" t="s">
        <v>200</v>
      </c>
      <c r="J12" s="139">
        <v>42514</v>
      </c>
      <c r="K12" s="53" t="s">
        <v>43</v>
      </c>
      <c r="L12" s="103" t="s">
        <v>160</v>
      </c>
    </row>
    <row r="13" spans="1:13" s="31" customFormat="1">
      <c r="A13" s="144">
        <v>10</v>
      </c>
      <c r="B13" s="55" t="s">
        <v>60</v>
      </c>
      <c r="C13" s="50" t="s">
        <v>82</v>
      </c>
      <c r="D13" s="50" t="s">
        <v>344</v>
      </c>
      <c r="E13" s="54" t="s">
        <v>65</v>
      </c>
      <c r="F13" s="52" t="s">
        <v>80</v>
      </c>
      <c r="G13" s="52" t="s">
        <v>41</v>
      </c>
      <c r="H13" s="51">
        <v>42493</v>
      </c>
      <c r="I13" s="130" t="s">
        <v>319</v>
      </c>
      <c r="J13" s="101">
        <v>42514</v>
      </c>
      <c r="K13" s="53" t="s">
        <v>43</v>
      </c>
      <c r="L13" s="103"/>
    </row>
    <row r="14" spans="1:13" s="31" customFormat="1" ht="31.2">
      <c r="A14" s="144">
        <v>11</v>
      </c>
      <c r="B14" s="27" t="s">
        <v>60</v>
      </c>
      <c r="C14" s="22" t="s">
        <v>149</v>
      </c>
      <c r="D14" s="139" t="s">
        <v>141</v>
      </c>
      <c r="E14" s="34" t="s">
        <v>126</v>
      </c>
      <c r="F14" s="24" t="s">
        <v>30</v>
      </c>
      <c r="G14" s="23" t="s">
        <v>107</v>
      </c>
      <c r="H14" s="23">
        <v>42127</v>
      </c>
      <c r="I14" s="23" t="s">
        <v>141</v>
      </c>
      <c r="J14" s="23">
        <v>42127</v>
      </c>
      <c r="K14" s="25" t="s">
        <v>43</v>
      </c>
      <c r="L14" s="26" t="s">
        <v>144</v>
      </c>
    </row>
    <row r="15" spans="1:13" s="31" customFormat="1">
      <c r="A15" s="144">
        <v>12</v>
      </c>
      <c r="B15" s="27" t="s">
        <v>60</v>
      </c>
      <c r="C15" s="22" t="s">
        <v>149</v>
      </c>
      <c r="D15" s="22" t="s">
        <v>184</v>
      </c>
      <c r="E15" s="34" t="s">
        <v>127</v>
      </c>
      <c r="F15" s="24" t="s">
        <v>29</v>
      </c>
      <c r="G15" s="23" t="s">
        <v>107</v>
      </c>
      <c r="H15" s="23">
        <v>42127</v>
      </c>
      <c r="I15" s="23" t="s">
        <v>140</v>
      </c>
      <c r="J15" s="23"/>
      <c r="K15" s="25" t="s">
        <v>43</v>
      </c>
      <c r="L15" s="26" t="s">
        <v>146</v>
      </c>
    </row>
    <row r="16" spans="1:13" s="31" customFormat="1">
      <c r="A16" s="144">
        <v>13</v>
      </c>
      <c r="B16" s="27" t="s">
        <v>60</v>
      </c>
      <c r="C16" s="22" t="s">
        <v>149</v>
      </c>
      <c r="D16" s="22" t="s">
        <v>184</v>
      </c>
      <c r="E16" s="34" t="s">
        <v>128</v>
      </c>
      <c r="F16" s="24" t="s">
        <v>29</v>
      </c>
      <c r="G16" s="23" t="s">
        <v>107</v>
      </c>
      <c r="H16" s="23">
        <v>42127</v>
      </c>
      <c r="I16" s="23" t="s">
        <v>140</v>
      </c>
      <c r="J16" s="23"/>
      <c r="K16" s="25" t="s">
        <v>43</v>
      </c>
      <c r="L16" s="26" t="s">
        <v>145</v>
      </c>
    </row>
    <row r="17" spans="1:12" s="31" customFormat="1">
      <c r="A17" s="144">
        <v>14</v>
      </c>
      <c r="B17" s="27" t="s">
        <v>60</v>
      </c>
      <c r="C17" s="22" t="s">
        <v>156</v>
      </c>
      <c r="D17" s="139" t="s">
        <v>141</v>
      </c>
      <c r="E17" s="37" t="s">
        <v>150</v>
      </c>
      <c r="F17" s="24" t="s">
        <v>158</v>
      </c>
      <c r="G17" s="24" t="s">
        <v>162</v>
      </c>
      <c r="H17" s="23">
        <v>42127</v>
      </c>
      <c r="I17" s="23" t="s">
        <v>141</v>
      </c>
      <c r="J17" s="23">
        <v>42127</v>
      </c>
      <c r="K17" s="25" t="s">
        <v>43</v>
      </c>
      <c r="L17" s="26"/>
    </row>
    <row r="18" spans="1:12" s="31" customFormat="1">
      <c r="A18" s="144">
        <v>15</v>
      </c>
      <c r="B18" s="55" t="s">
        <v>60</v>
      </c>
      <c r="C18" s="50" t="s">
        <v>156</v>
      </c>
      <c r="D18" s="50" t="s">
        <v>344</v>
      </c>
      <c r="E18" s="57" t="s">
        <v>151</v>
      </c>
      <c r="F18" s="52" t="s">
        <v>112</v>
      </c>
      <c r="G18" s="52" t="s">
        <v>162</v>
      </c>
      <c r="H18" s="51">
        <v>42493</v>
      </c>
      <c r="I18" s="130" t="s">
        <v>319</v>
      </c>
      <c r="J18" s="130">
        <v>42516</v>
      </c>
      <c r="K18" s="132" t="s">
        <v>40</v>
      </c>
      <c r="L18" s="54"/>
    </row>
    <row r="19" spans="1:12" s="31" customFormat="1" ht="31.2">
      <c r="A19" s="144">
        <v>16</v>
      </c>
      <c r="B19" s="55" t="s">
        <v>60</v>
      </c>
      <c r="C19" s="50" t="s">
        <v>156</v>
      </c>
      <c r="D19" s="50" t="s">
        <v>344</v>
      </c>
      <c r="E19" s="57" t="s">
        <v>152</v>
      </c>
      <c r="F19" s="52" t="s">
        <v>159</v>
      </c>
      <c r="G19" s="52" t="s">
        <v>162</v>
      </c>
      <c r="H19" s="51">
        <v>42493</v>
      </c>
      <c r="I19" s="51" t="s">
        <v>287</v>
      </c>
      <c r="J19" s="51">
        <v>42503</v>
      </c>
      <c r="K19" s="53" t="s">
        <v>43</v>
      </c>
      <c r="L19" s="54" t="s">
        <v>160</v>
      </c>
    </row>
    <row r="20" spans="1:12" s="31" customFormat="1" ht="31.2">
      <c r="A20" s="144">
        <v>17</v>
      </c>
      <c r="B20" s="55" t="s">
        <v>60</v>
      </c>
      <c r="C20" s="50" t="s">
        <v>156</v>
      </c>
      <c r="D20" s="50" t="s">
        <v>344</v>
      </c>
      <c r="E20" s="57" t="s">
        <v>153</v>
      </c>
      <c r="F20" s="52" t="s">
        <v>159</v>
      </c>
      <c r="G20" s="52" t="s">
        <v>162</v>
      </c>
      <c r="H20" s="51">
        <v>42493</v>
      </c>
      <c r="I20" s="51" t="s">
        <v>200</v>
      </c>
      <c r="J20" s="51">
        <v>42503</v>
      </c>
      <c r="K20" s="53" t="s">
        <v>43</v>
      </c>
      <c r="L20" s="54" t="s">
        <v>160</v>
      </c>
    </row>
    <row r="21" spans="1:12" s="31" customFormat="1">
      <c r="A21" s="144">
        <v>18</v>
      </c>
      <c r="B21" s="55" t="s">
        <v>60</v>
      </c>
      <c r="C21" s="50" t="s">
        <v>156</v>
      </c>
      <c r="D21" s="50" t="s">
        <v>344</v>
      </c>
      <c r="E21" s="57" t="s">
        <v>154</v>
      </c>
      <c r="F21" s="52" t="s">
        <v>159</v>
      </c>
      <c r="G21" s="52" t="s">
        <v>162</v>
      </c>
      <c r="H21" s="51">
        <v>42493</v>
      </c>
      <c r="I21" s="139" t="s">
        <v>200</v>
      </c>
      <c r="J21" s="51">
        <v>42503</v>
      </c>
      <c r="K21" s="53" t="s">
        <v>43</v>
      </c>
      <c r="L21" s="54" t="s">
        <v>160</v>
      </c>
    </row>
    <row r="22" spans="1:12" s="31" customFormat="1">
      <c r="A22" s="144">
        <v>19</v>
      </c>
      <c r="B22" s="27" t="s">
        <v>23</v>
      </c>
      <c r="C22" s="22" t="s">
        <v>157</v>
      </c>
      <c r="D22" s="22" t="s">
        <v>184</v>
      </c>
      <c r="E22" s="37" t="s">
        <v>155</v>
      </c>
      <c r="F22" s="24" t="s">
        <v>159</v>
      </c>
      <c r="G22" s="24" t="s">
        <v>162</v>
      </c>
      <c r="H22" s="23">
        <v>42493</v>
      </c>
      <c r="I22" s="130" t="s">
        <v>319</v>
      </c>
      <c r="J22" s="130">
        <v>42516</v>
      </c>
      <c r="K22" s="132" t="s">
        <v>40</v>
      </c>
      <c r="L22" s="26" t="s">
        <v>161</v>
      </c>
    </row>
    <row r="23" spans="1:12" s="31" customFormat="1" ht="234">
      <c r="A23" s="144">
        <v>20</v>
      </c>
      <c r="B23" s="27" t="s">
        <v>183</v>
      </c>
      <c r="C23" s="22" t="s">
        <v>184</v>
      </c>
      <c r="D23" s="22" t="s">
        <v>344</v>
      </c>
      <c r="E23" s="38" t="s">
        <v>289</v>
      </c>
      <c r="F23" s="24" t="s">
        <v>185</v>
      </c>
      <c r="G23" s="24" t="s">
        <v>163</v>
      </c>
      <c r="H23" s="23">
        <v>42493</v>
      </c>
      <c r="I23" s="139" t="s">
        <v>200</v>
      </c>
      <c r="J23" s="23">
        <v>42503</v>
      </c>
      <c r="K23" s="25" t="s">
        <v>43</v>
      </c>
      <c r="L23" s="26" t="s">
        <v>182</v>
      </c>
    </row>
    <row r="24" spans="1:12" s="31" customFormat="1">
      <c r="A24" s="144">
        <v>21</v>
      </c>
      <c r="B24" s="27" t="s">
        <v>183</v>
      </c>
      <c r="C24" s="22" t="s">
        <v>348</v>
      </c>
      <c r="D24" s="22" t="s">
        <v>344</v>
      </c>
      <c r="E24" s="26" t="s">
        <v>186</v>
      </c>
      <c r="F24" s="24" t="s">
        <v>173</v>
      </c>
      <c r="G24" s="24" t="s">
        <v>163</v>
      </c>
      <c r="H24" s="23">
        <v>42493</v>
      </c>
      <c r="I24" s="130" t="s">
        <v>319</v>
      </c>
      <c r="J24" s="130">
        <v>42514</v>
      </c>
      <c r="K24" s="132" t="s">
        <v>108</v>
      </c>
      <c r="L24" s="26" t="s">
        <v>187</v>
      </c>
    </row>
    <row r="25" spans="1:12" s="31" customFormat="1" ht="31.2">
      <c r="A25" s="144">
        <v>22</v>
      </c>
      <c r="B25" s="27" t="s">
        <v>23</v>
      </c>
      <c r="C25" s="22" t="s">
        <v>156</v>
      </c>
      <c r="D25" s="139" t="s">
        <v>141</v>
      </c>
      <c r="E25" s="26" t="s">
        <v>193</v>
      </c>
      <c r="F25" s="24" t="s">
        <v>124</v>
      </c>
      <c r="G25" s="24" t="s">
        <v>194</v>
      </c>
      <c r="H25" s="23">
        <v>42127</v>
      </c>
      <c r="I25" s="23" t="s">
        <v>141</v>
      </c>
      <c r="J25" s="23"/>
      <c r="K25" s="25"/>
      <c r="L25" s="26" t="s">
        <v>340</v>
      </c>
    </row>
    <row r="26" spans="1:12" s="31" customFormat="1">
      <c r="A26" s="144">
        <v>23</v>
      </c>
      <c r="B26" s="143" t="s">
        <v>183</v>
      </c>
      <c r="C26" s="49" t="s">
        <v>240</v>
      </c>
      <c r="D26" s="44" t="s">
        <v>344</v>
      </c>
      <c r="E26" s="48" t="s">
        <v>241</v>
      </c>
      <c r="F26" s="46" t="s">
        <v>242</v>
      </c>
      <c r="G26" s="131" t="s">
        <v>283</v>
      </c>
      <c r="H26" s="130">
        <v>42513</v>
      </c>
      <c r="I26" s="130" t="s">
        <v>319</v>
      </c>
      <c r="J26" s="130">
        <v>42516</v>
      </c>
      <c r="K26" s="132" t="s">
        <v>40</v>
      </c>
      <c r="L26" s="48" t="s">
        <v>243</v>
      </c>
    </row>
    <row r="27" spans="1:12" s="31" customFormat="1">
      <c r="A27" s="144">
        <v>24</v>
      </c>
      <c r="B27" s="143" t="s">
        <v>183</v>
      </c>
      <c r="C27" s="55" t="s">
        <v>245</v>
      </c>
      <c r="D27" s="50" t="s">
        <v>184</v>
      </c>
      <c r="E27" s="56" t="s">
        <v>246</v>
      </c>
      <c r="F27" s="52" t="s">
        <v>247</v>
      </c>
      <c r="G27" s="131" t="s">
        <v>283</v>
      </c>
      <c r="H27" s="130">
        <v>42513</v>
      </c>
      <c r="I27" s="130" t="s">
        <v>319</v>
      </c>
      <c r="J27" s="130">
        <v>42516</v>
      </c>
      <c r="K27" s="132" t="s">
        <v>40</v>
      </c>
      <c r="L27" s="26"/>
    </row>
    <row r="28" spans="1:12" s="31" customFormat="1" ht="46.8">
      <c r="A28" s="144">
        <v>25</v>
      </c>
      <c r="B28" s="143" t="s">
        <v>183</v>
      </c>
      <c r="C28" s="61" t="s">
        <v>248</v>
      </c>
      <c r="D28" s="58" t="s">
        <v>184</v>
      </c>
      <c r="E28" s="60" t="s">
        <v>249</v>
      </c>
      <c r="F28" s="59" t="s">
        <v>250</v>
      </c>
      <c r="G28" s="24" t="s">
        <v>283</v>
      </c>
      <c r="H28" s="95">
        <v>42513</v>
      </c>
      <c r="I28" s="130" t="s">
        <v>319</v>
      </c>
      <c r="J28" s="101">
        <v>42514</v>
      </c>
      <c r="K28" s="102" t="s">
        <v>288</v>
      </c>
      <c r="L28" s="26"/>
    </row>
    <row r="29" spans="1:12" s="31" customFormat="1" ht="31.2">
      <c r="A29" s="144">
        <v>26</v>
      </c>
      <c r="B29" s="143" t="s">
        <v>183</v>
      </c>
      <c r="C29" s="61" t="s">
        <v>251</v>
      </c>
      <c r="D29" s="58" t="s">
        <v>347</v>
      </c>
      <c r="E29" s="142" t="s">
        <v>353</v>
      </c>
      <c r="F29" s="59" t="s">
        <v>244</v>
      </c>
      <c r="G29" s="96" t="s">
        <v>283</v>
      </c>
      <c r="H29" s="95">
        <v>42513</v>
      </c>
      <c r="I29" s="139" t="s">
        <v>140</v>
      </c>
      <c r="J29" s="23"/>
      <c r="K29" s="25" t="s">
        <v>349</v>
      </c>
      <c r="L29" s="26"/>
    </row>
    <row r="30" spans="1:12" s="31" customFormat="1">
      <c r="A30" s="144">
        <v>27</v>
      </c>
      <c r="B30" s="143" t="s">
        <v>183</v>
      </c>
      <c r="C30" s="61" t="s">
        <v>253</v>
      </c>
      <c r="D30" s="58" t="s">
        <v>184</v>
      </c>
      <c r="E30" s="62" t="s">
        <v>254</v>
      </c>
      <c r="F30" s="59" t="s">
        <v>242</v>
      </c>
      <c r="G30" s="96" t="s">
        <v>283</v>
      </c>
      <c r="H30" s="95">
        <v>42513</v>
      </c>
      <c r="I30" s="130" t="s">
        <v>319</v>
      </c>
      <c r="J30" s="101">
        <v>42514</v>
      </c>
      <c r="K30" s="25" t="s">
        <v>288</v>
      </c>
      <c r="L30" s="26"/>
    </row>
    <row r="31" spans="1:12" s="31" customFormat="1">
      <c r="A31" s="144">
        <v>28</v>
      </c>
      <c r="B31" s="143" t="s">
        <v>183</v>
      </c>
      <c r="C31" s="61" t="s">
        <v>253</v>
      </c>
      <c r="D31" s="58" t="s">
        <v>184</v>
      </c>
      <c r="E31" s="62" t="s">
        <v>255</v>
      </c>
      <c r="F31" s="59" t="s">
        <v>242</v>
      </c>
      <c r="G31" s="96" t="s">
        <v>283</v>
      </c>
      <c r="H31" s="95">
        <v>42513</v>
      </c>
      <c r="I31" s="130" t="s">
        <v>319</v>
      </c>
      <c r="J31" s="101">
        <v>42514</v>
      </c>
      <c r="K31" s="102" t="s">
        <v>288</v>
      </c>
      <c r="L31" s="26"/>
    </row>
    <row r="32" spans="1:12" s="31" customFormat="1" ht="31.2">
      <c r="A32" s="144">
        <v>29</v>
      </c>
      <c r="B32" s="143" t="s">
        <v>183</v>
      </c>
      <c r="C32" s="61" t="s">
        <v>253</v>
      </c>
      <c r="D32" s="58" t="s">
        <v>344</v>
      </c>
      <c r="E32" s="62" t="s">
        <v>256</v>
      </c>
      <c r="F32" s="59" t="s">
        <v>244</v>
      </c>
      <c r="G32" s="96" t="s">
        <v>283</v>
      </c>
      <c r="H32" s="95">
        <v>42513</v>
      </c>
      <c r="I32" s="130" t="s">
        <v>319</v>
      </c>
      <c r="J32" s="130">
        <v>42516</v>
      </c>
      <c r="K32" s="132" t="s">
        <v>40</v>
      </c>
      <c r="L32" s="26"/>
    </row>
    <row r="33" spans="1:12" s="31" customFormat="1" ht="31.2">
      <c r="A33" s="144">
        <v>30</v>
      </c>
      <c r="B33" s="143" t="s">
        <v>183</v>
      </c>
      <c r="C33" s="74" t="s">
        <v>262</v>
      </c>
      <c r="D33" s="72" t="s">
        <v>344</v>
      </c>
      <c r="E33" s="75" t="s">
        <v>263</v>
      </c>
      <c r="F33" s="73" t="s">
        <v>244</v>
      </c>
      <c r="G33" s="96" t="s">
        <v>283</v>
      </c>
      <c r="H33" s="95">
        <v>42513</v>
      </c>
      <c r="I33" s="130" t="s">
        <v>319</v>
      </c>
      <c r="J33" s="130">
        <v>42516</v>
      </c>
      <c r="K33" s="132" t="s">
        <v>40</v>
      </c>
      <c r="L33" s="26"/>
    </row>
    <row r="34" spans="1:12" s="31" customFormat="1" ht="31.2">
      <c r="A34" s="144">
        <v>31</v>
      </c>
      <c r="B34" s="143" t="s">
        <v>183</v>
      </c>
      <c r="C34" s="117" t="s">
        <v>295</v>
      </c>
      <c r="D34" s="116" t="s">
        <v>184</v>
      </c>
      <c r="E34" s="118" t="s">
        <v>296</v>
      </c>
      <c r="F34" s="131" t="s">
        <v>53</v>
      </c>
      <c r="G34" s="131" t="s">
        <v>107</v>
      </c>
      <c r="H34" s="130">
        <v>42513</v>
      </c>
      <c r="I34" s="130" t="s">
        <v>319</v>
      </c>
      <c r="J34" s="130">
        <v>42516</v>
      </c>
      <c r="K34" s="132" t="s">
        <v>40</v>
      </c>
      <c r="L34" s="26"/>
    </row>
    <row r="35" spans="1:12" s="31" customFormat="1">
      <c r="A35" s="144">
        <v>32</v>
      </c>
      <c r="B35" s="143" t="s">
        <v>183</v>
      </c>
      <c r="C35" s="143" t="s">
        <v>350</v>
      </c>
      <c r="D35" s="138" t="s">
        <v>346</v>
      </c>
      <c r="E35" s="142" t="s">
        <v>416</v>
      </c>
      <c r="F35" s="140" t="s">
        <v>250</v>
      </c>
      <c r="G35" s="140" t="s">
        <v>283</v>
      </c>
      <c r="H35" s="139">
        <v>42528</v>
      </c>
      <c r="I35" s="139" t="s">
        <v>405</v>
      </c>
      <c r="J35" s="139">
        <v>42531</v>
      </c>
      <c r="K35" s="141" t="s">
        <v>349</v>
      </c>
      <c r="L35" s="140"/>
    </row>
    <row r="36" spans="1:12" s="31" customFormat="1">
      <c r="A36" s="144">
        <v>33</v>
      </c>
      <c r="B36" s="143" t="s">
        <v>183</v>
      </c>
      <c r="C36" s="143" t="s">
        <v>351</v>
      </c>
      <c r="D36" s="138" t="s">
        <v>344</v>
      </c>
      <c r="E36" s="142" t="s">
        <v>336</v>
      </c>
      <c r="F36" s="140" t="s">
        <v>123</v>
      </c>
      <c r="G36" s="140" t="s">
        <v>283</v>
      </c>
      <c r="H36" s="139">
        <v>42528</v>
      </c>
      <c r="I36" s="139" t="s">
        <v>287</v>
      </c>
      <c r="J36" s="139">
        <v>42528</v>
      </c>
      <c r="K36" s="141" t="s">
        <v>349</v>
      </c>
      <c r="L36" s="142"/>
    </row>
    <row r="37" spans="1:12" s="31" customFormat="1" ht="31.2">
      <c r="A37" s="144">
        <v>34</v>
      </c>
      <c r="B37" s="143" t="s">
        <v>183</v>
      </c>
      <c r="C37" s="98" t="s">
        <v>352</v>
      </c>
      <c r="D37" s="139" t="s">
        <v>329</v>
      </c>
      <c r="E37" s="99" t="s">
        <v>281</v>
      </c>
      <c r="F37" s="96" t="s">
        <v>244</v>
      </c>
      <c r="G37" s="96" t="s">
        <v>162</v>
      </c>
      <c r="H37" s="95">
        <v>42513</v>
      </c>
      <c r="I37" s="139" t="s">
        <v>329</v>
      </c>
      <c r="J37" s="130">
        <v>42513</v>
      </c>
      <c r="K37" s="132"/>
      <c r="L37" s="133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21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>
      <c r="A44" s="15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6" spans="1:12">
      <c r="C46" s="19"/>
      <c r="D46" s="19"/>
    </row>
    <row r="47" spans="1:12">
      <c r="C47" s="19"/>
      <c r="D47" s="19"/>
    </row>
    <row r="50" spans="3:4">
      <c r="C50" s="19"/>
      <c r="D50" s="19"/>
    </row>
    <row r="51" spans="3:4">
      <c r="C51" s="19"/>
      <c r="D51" s="19"/>
    </row>
    <row r="52" spans="3:4">
      <c r="C52" s="19"/>
      <c r="D52" s="19"/>
    </row>
  </sheetData>
  <autoFilter ref="A3:L37"/>
  <mergeCells count="1"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="99" zoomScaleNormal="99" zoomScaleSheetLayoutView="50" workbookViewId="0">
      <pane xSplit="5" ySplit="3" topLeftCell="G4" activePane="bottomRight" state="frozen"/>
      <selection activeCell="A13" sqref="A13:XFD13"/>
      <selection pane="topRight" activeCell="A13" sqref="A13:XFD13"/>
      <selection pane="bottomLeft" activeCell="A13" sqref="A13:XFD13"/>
      <selection pane="bottomRight" activeCell="A4" sqref="A4:A10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46.1093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49</v>
      </c>
      <c r="F1" s="12" t="s">
        <v>168</v>
      </c>
      <c r="I1" s="12" t="s">
        <v>37</v>
      </c>
      <c r="J1" s="12">
        <f>COUNTIF(I4:I27, "완료")</f>
        <v>5</v>
      </c>
      <c r="K1" s="12">
        <f>COUNTIF(I4:I27, "진행")</f>
        <v>0</v>
      </c>
      <c r="L1" s="12">
        <f>COUNTIF(I4:I27, "삭제")</f>
        <v>0</v>
      </c>
      <c r="M1" s="12">
        <f>COUNTIF(I4:I27, "보류")</f>
        <v>2</v>
      </c>
    </row>
    <row r="2" spans="1:13" s="14" customFormat="1" ht="30" customHeight="1">
      <c r="A2" s="162" t="s">
        <v>14</v>
      </c>
      <c r="B2" s="163"/>
      <c r="C2" s="163"/>
      <c r="D2" s="163"/>
      <c r="E2" s="164"/>
      <c r="F2" s="164"/>
      <c r="G2" s="164"/>
      <c r="H2" s="164"/>
      <c r="I2" s="164"/>
      <c r="J2" s="164"/>
      <c r="K2" s="164"/>
      <c r="L2" s="165"/>
    </row>
    <row r="3" spans="1:13" s="3" customFormat="1" ht="33" customHeight="1">
      <c r="A3" s="1" t="s">
        <v>0</v>
      </c>
      <c r="B3" s="5" t="s">
        <v>35</v>
      </c>
      <c r="C3" s="5" t="s">
        <v>36</v>
      </c>
      <c r="D3" s="5" t="s">
        <v>50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>
        <v>1</v>
      </c>
      <c r="B4" s="143" t="s">
        <v>272</v>
      </c>
      <c r="C4" s="22" t="s">
        <v>134</v>
      </c>
      <c r="D4" s="22" t="s">
        <v>184</v>
      </c>
      <c r="E4" s="26" t="s">
        <v>135</v>
      </c>
      <c r="F4" s="24" t="s">
        <v>53</v>
      </c>
      <c r="G4" s="24" t="s">
        <v>107</v>
      </c>
      <c r="H4" s="23">
        <v>42127</v>
      </c>
      <c r="I4" s="23" t="s">
        <v>140</v>
      </c>
      <c r="J4" s="23"/>
      <c r="K4" s="25" t="s">
        <v>108</v>
      </c>
      <c r="L4" s="26" t="s">
        <v>145</v>
      </c>
    </row>
    <row r="5" spans="1:13" s="31" customFormat="1">
      <c r="A5" s="32">
        <v>2</v>
      </c>
      <c r="B5" s="143" t="s">
        <v>272</v>
      </c>
      <c r="C5" s="138" t="s">
        <v>134</v>
      </c>
      <c r="D5" s="22" t="s">
        <v>184</v>
      </c>
      <c r="E5" s="26" t="s">
        <v>136</v>
      </c>
      <c r="F5" s="24" t="s">
        <v>53</v>
      </c>
      <c r="G5" s="24" t="s">
        <v>107</v>
      </c>
      <c r="H5" s="23">
        <v>42127</v>
      </c>
      <c r="I5" s="23" t="s">
        <v>140</v>
      </c>
      <c r="J5" s="23"/>
      <c r="K5" s="25" t="s">
        <v>108</v>
      </c>
      <c r="L5" s="26" t="s">
        <v>145</v>
      </c>
    </row>
    <row r="6" spans="1:13" s="31" customFormat="1" ht="93.6">
      <c r="A6" s="32">
        <v>3</v>
      </c>
      <c r="B6" s="143" t="s">
        <v>272</v>
      </c>
      <c r="C6" s="22" t="s">
        <v>184</v>
      </c>
      <c r="D6" s="138" t="s">
        <v>184</v>
      </c>
      <c r="E6" s="26" t="s">
        <v>411</v>
      </c>
      <c r="F6" s="27" t="s">
        <v>31</v>
      </c>
      <c r="G6" s="24" t="s">
        <v>163</v>
      </c>
      <c r="H6" s="23">
        <v>42493</v>
      </c>
      <c r="I6" s="23" t="s">
        <v>287</v>
      </c>
      <c r="J6" s="23">
        <v>42503</v>
      </c>
      <c r="K6" s="25" t="s">
        <v>108</v>
      </c>
      <c r="L6" s="26" t="s">
        <v>182</v>
      </c>
    </row>
    <row r="7" spans="1:13" s="31" customFormat="1" ht="46.8">
      <c r="A7" s="144">
        <v>4</v>
      </c>
      <c r="B7" s="143" t="s">
        <v>272</v>
      </c>
      <c r="C7" s="22" t="s">
        <v>134</v>
      </c>
      <c r="D7" s="22" t="s">
        <v>134</v>
      </c>
      <c r="E7" s="38" t="s">
        <v>188</v>
      </c>
      <c r="F7" s="24" t="s">
        <v>169</v>
      </c>
      <c r="G7" s="24" t="s">
        <v>163</v>
      </c>
      <c r="H7" s="23">
        <v>42493</v>
      </c>
      <c r="I7" s="23" t="s">
        <v>287</v>
      </c>
      <c r="J7" s="23">
        <v>42503</v>
      </c>
      <c r="K7" s="141" t="s">
        <v>108</v>
      </c>
      <c r="L7" s="26" t="s">
        <v>192</v>
      </c>
    </row>
    <row r="8" spans="1:13" s="31" customFormat="1">
      <c r="A8" s="144">
        <v>5</v>
      </c>
      <c r="B8" s="89" t="s">
        <v>272</v>
      </c>
      <c r="C8" s="87" t="s">
        <v>134</v>
      </c>
      <c r="D8" s="87" t="s">
        <v>344</v>
      </c>
      <c r="E8" s="90" t="s">
        <v>273</v>
      </c>
      <c r="F8" s="88" t="s">
        <v>242</v>
      </c>
      <c r="G8" s="24" t="s">
        <v>283</v>
      </c>
      <c r="H8" s="95">
        <v>42513</v>
      </c>
      <c r="I8" s="23" t="s">
        <v>287</v>
      </c>
      <c r="J8" s="130">
        <v>42503</v>
      </c>
      <c r="K8" s="141" t="s">
        <v>342</v>
      </c>
      <c r="L8" s="26" t="s">
        <v>331</v>
      </c>
    </row>
    <row r="9" spans="1:13" s="31" customFormat="1">
      <c r="A9" s="144">
        <v>6</v>
      </c>
      <c r="B9" s="152" t="s">
        <v>323</v>
      </c>
      <c r="C9" s="147" t="s">
        <v>385</v>
      </c>
      <c r="D9" s="147" t="s">
        <v>379</v>
      </c>
      <c r="E9" s="151" t="s">
        <v>380</v>
      </c>
      <c r="F9" s="149" t="s">
        <v>242</v>
      </c>
      <c r="G9" s="149" t="s">
        <v>381</v>
      </c>
      <c r="H9" s="148">
        <v>42529</v>
      </c>
      <c r="I9" s="148" t="s">
        <v>319</v>
      </c>
      <c r="J9" s="148">
        <v>42530</v>
      </c>
      <c r="K9" s="150" t="s">
        <v>382</v>
      </c>
      <c r="L9" s="151" t="s">
        <v>383</v>
      </c>
    </row>
    <row r="10" spans="1:13" s="31" customFormat="1" ht="46.8">
      <c r="A10" s="144">
        <v>7</v>
      </c>
      <c r="B10" s="152" t="s">
        <v>323</v>
      </c>
      <c r="C10" s="147" t="s">
        <v>386</v>
      </c>
      <c r="D10" s="147" t="s">
        <v>379</v>
      </c>
      <c r="E10" s="151" t="s">
        <v>468</v>
      </c>
      <c r="F10" s="149" t="s">
        <v>242</v>
      </c>
      <c r="G10" s="149" t="s">
        <v>381</v>
      </c>
      <c r="H10" s="148">
        <v>42529</v>
      </c>
      <c r="I10" s="148" t="s">
        <v>319</v>
      </c>
      <c r="J10" s="148">
        <v>42530</v>
      </c>
      <c r="K10" s="150" t="s">
        <v>382</v>
      </c>
      <c r="L10" s="151" t="s">
        <v>384</v>
      </c>
    </row>
    <row r="11" spans="1:13" s="31" customFormat="1">
      <c r="A11" s="32"/>
      <c r="B11" s="27"/>
      <c r="C11" s="22"/>
      <c r="D11" s="22"/>
      <c r="E11" s="26"/>
      <c r="F11" s="27"/>
      <c r="G11" s="24"/>
      <c r="H11" s="23"/>
      <c r="I11" s="23"/>
      <c r="J11" s="23"/>
      <c r="K11" s="25"/>
      <c r="L11" s="26"/>
    </row>
    <row r="12" spans="1:13" s="31" customFormat="1">
      <c r="A12" s="32"/>
      <c r="B12" s="27"/>
      <c r="C12" s="22"/>
      <c r="D12" s="22"/>
      <c r="E12" s="38"/>
      <c r="F12" s="24"/>
      <c r="G12" s="24"/>
      <c r="H12" s="23"/>
      <c r="I12" s="23"/>
      <c r="J12" s="23"/>
      <c r="K12" s="25"/>
      <c r="L12" s="26"/>
    </row>
    <row r="13" spans="1:13" s="31" customFormat="1">
      <c r="A13" s="32"/>
      <c r="I13" s="23"/>
      <c r="J13" s="23"/>
      <c r="K13" s="25"/>
      <c r="L13" s="26"/>
    </row>
    <row r="14" spans="1:13" s="31" customFormat="1">
      <c r="A14" s="32"/>
      <c r="B14" s="27"/>
      <c r="C14" s="22"/>
      <c r="D14" s="22"/>
      <c r="E14" s="26"/>
      <c r="F14" s="24"/>
      <c r="G14" s="24"/>
      <c r="H14" s="23"/>
      <c r="I14" s="23"/>
      <c r="J14" s="23"/>
      <c r="K14" s="25"/>
      <c r="L14" s="26"/>
    </row>
    <row r="15" spans="1:13" s="31" customFormat="1">
      <c r="A15" s="32"/>
      <c r="B15" s="27"/>
      <c r="C15" s="22"/>
      <c r="D15" s="22"/>
      <c r="E15" s="26"/>
      <c r="F15" s="24"/>
      <c r="G15" s="24"/>
      <c r="H15" s="23"/>
      <c r="I15" s="23"/>
      <c r="J15" s="23"/>
      <c r="K15" s="25"/>
      <c r="L15" s="26"/>
    </row>
    <row r="16" spans="1:13" s="31" customFormat="1">
      <c r="A16" s="32"/>
      <c r="B16" s="27"/>
      <c r="C16" s="22"/>
      <c r="D16" s="22"/>
      <c r="E16" s="26"/>
      <c r="F16" s="24"/>
      <c r="G16" s="24"/>
      <c r="H16" s="23"/>
      <c r="I16" s="23"/>
      <c r="J16" s="23"/>
      <c r="K16" s="25"/>
      <c r="L16" s="26"/>
    </row>
    <row r="17" spans="1:12" s="31" customFormat="1">
      <c r="A17" s="32"/>
      <c r="B17" s="27"/>
      <c r="C17" s="22"/>
      <c r="D17" s="22"/>
      <c r="E17" s="26"/>
      <c r="F17" s="24"/>
      <c r="G17" s="24"/>
      <c r="H17" s="23"/>
      <c r="I17" s="23"/>
      <c r="J17" s="23"/>
      <c r="K17" s="25"/>
      <c r="L17" s="26"/>
    </row>
    <row r="18" spans="1:12" s="31" customFormat="1">
      <c r="A18" s="32"/>
      <c r="B18" s="27"/>
      <c r="C18" s="22"/>
      <c r="D18" s="22"/>
      <c r="E18" s="26"/>
      <c r="F18" s="24"/>
      <c r="G18" s="24"/>
      <c r="H18" s="23"/>
      <c r="I18" s="23"/>
      <c r="J18" s="23"/>
      <c r="K18" s="25"/>
      <c r="L18" s="26"/>
    </row>
    <row r="19" spans="1:12" s="31" customFormat="1">
      <c r="A19" s="32"/>
      <c r="B19" s="27"/>
      <c r="C19" s="22"/>
      <c r="D19" s="22"/>
      <c r="E19" s="26"/>
      <c r="F19" s="24"/>
      <c r="G19" s="24"/>
      <c r="H19" s="23"/>
      <c r="I19" s="23"/>
      <c r="J19" s="23"/>
      <c r="K19" s="25"/>
      <c r="L19" s="26"/>
    </row>
    <row r="20" spans="1:12" s="31" customFormat="1">
      <c r="A20" s="32"/>
      <c r="B20" s="27"/>
      <c r="C20" s="22"/>
      <c r="D20" s="22"/>
      <c r="E20" s="26"/>
      <c r="F20" s="24"/>
      <c r="G20" s="24"/>
      <c r="H20" s="23"/>
      <c r="I20" s="23"/>
      <c r="J20" s="23"/>
      <c r="K20" s="25"/>
      <c r="L20" s="26"/>
    </row>
    <row r="21" spans="1:12" s="31" customFormat="1">
      <c r="A21" s="32"/>
      <c r="B21" s="27"/>
      <c r="C21" s="22"/>
      <c r="D21" s="22"/>
      <c r="E21" s="26"/>
      <c r="F21" s="24"/>
      <c r="G21" s="24"/>
      <c r="H21" s="23"/>
      <c r="I21" s="23"/>
      <c r="J21" s="23"/>
      <c r="K21" s="25"/>
      <c r="L21" s="26"/>
    </row>
    <row r="22" spans="1:12" s="31" customFormat="1">
      <c r="A22" s="32"/>
      <c r="B22" s="27"/>
      <c r="C22" s="22"/>
      <c r="D22" s="22"/>
      <c r="E22" s="26"/>
      <c r="F22" s="24"/>
      <c r="G22" s="24"/>
      <c r="H22" s="23"/>
      <c r="I22" s="23"/>
      <c r="J22" s="23"/>
      <c r="K22" s="25"/>
      <c r="L22" s="26"/>
    </row>
    <row r="23" spans="1:12" s="31" customFormat="1">
      <c r="A23" s="32"/>
      <c r="B23" s="27"/>
      <c r="C23" s="22"/>
      <c r="D23" s="22"/>
      <c r="E23" s="26"/>
      <c r="F23" s="24"/>
      <c r="G23" s="24"/>
      <c r="H23" s="23"/>
      <c r="I23" s="23"/>
      <c r="J23" s="23"/>
      <c r="K23" s="25"/>
      <c r="L23" s="26"/>
    </row>
    <row r="24" spans="1:12" s="31" customFormat="1">
      <c r="A24" s="32"/>
      <c r="B24" s="27"/>
      <c r="C24" s="22"/>
      <c r="D24" s="22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32"/>
      <c r="B25" s="27"/>
      <c r="C25" s="22"/>
      <c r="D25" s="22"/>
      <c r="E25" s="26"/>
      <c r="F25" s="24"/>
      <c r="G25" s="24"/>
      <c r="H25" s="23"/>
      <c r="I25" s="23"/>
      <c r="J25" s="23"/>
      <c r="K25" s="25"/>
      <c r="L25" s="26"/>
    </row>
    <row r="26" spans="1:12" s="31" customFormat="1">
      <c r="A26" s="32"/>
      <c r="B26" s="27"/>
      <c r="C26" s="22"/>
      <c r="D26" s="22"/>
      <c r="E26" s="26"/>
      <c r="F26" s="24"/>
      <c r="G26" s="24"/>
      <c r="H26" s="23"/>
      <c r="I26" s="23"/>
      <c r="J26" s="23"/>
      <c r="K26" s="25"/>
      <c r="L26" s="26"/>
    </row>
    <row r="27" spans="1:12" s="31" customFormat="1">
      <c r="A27" s="32"/>
      <c r="B27" s="27"/>
      <c r="C27" s="22"/>
      <c r="D27" s="22"/>
      <c r="E27" s="26"/>
      <c r="F27" s="24"/>
      <c r="G27" s="24"/>
      <c r="H27" s="23"/>
      <c r="I27" s="23"/>
      <c r="J27" s="23"/>
      <c r="K27" s="25"/>
      <c r="L27" s="26"/>
    </row>
    <row r="28" spans="1:12" s="31" customFormat="1">
      <c r="A28" s="32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32"/>
      <c r="B29" s="27"/>
      <c r="C29" s="22"/>
      <c r="D29" s="22"/>
      <c r="E29" s="26"/>
      <c r="F29" s="24"/>
      <c r="G29" s="24"/>
      <c r="H29" s="23"/>
      <c r="I29" s="23"/>
      <c r="J29" s="23"/>
      <c r="K29" s="25"/>
      <c r="L29" s="26"/>
    </row>
    <row r="30" spans="1:12" s="31" customFormat="1">
      <c r="A30" s="32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32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32"/>
      <c r="B32" s="27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32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32"/>
      <c r="B34" s="27"/>
      <c r="C34" s="22"/>
      <c r="D34" s="22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32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 s="31" customFormat="1">
      <c r="A50" s="21"/>
      <c r="B50" s="27"/>
      <c r="C50" s="22"/>
      <c r="D50" s="22"/>
      <c r="E50" s="26"/>
      <c r="F50" s="24"/>
      <c r="G50" s="24"/>
      <c r="H50" s="23"/>
      <c r="I50" s="23"/>
      <c r="J50" s="23"/>
      <c r="K50" s="25"/>
      <c r="L50" s="26"/>
    </row>
    <row r="51" spans="1:12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21">
      <c r="B52" s="174" t="s">
        <v>10</v>
      </c>
      <c r="C52" s="175"/>
      <c r="D52" s="36"/>
      <c r="E52" s="20" t="s">
        <v>2</v>
      </c>
      <c r="F52" s="12" t="s">
        <v>15</v>
      </c>
      <c r="H52" s="10"/>
      <c r="I52" s="10"/>
      <c r="J52" s="176" t="s">
        <v>8</v>
      </c>
      <c r="K52" s="177"/>
    </row>
    <row r="53" spans="1:12" ht="19.2">
      <c r="B53" s="178" t="s">
        <v>20</v>
      </c>
      <c r="C53" s="179"/>
      <c r="D53" s="35"/>
      <c r="E53" s="28"/>
      <c r="F53" s="12" t="s">
        <v>16</v>
      </c>
      <c r="J53" s="17"/>
      <c r="K53" s="18"/>
    </row>
    <row r="54" spans="1:12" ht="17.25" customHeight="1">
      <c r="B54" s="170" t="s">
        <v>17</v>
      </c>
      <c r="C54" s="171"/>
      <c r="D54" s="35"/>
      <c r="E54" s="28"/>
      <c r="J54" s="180" t="s">
        <v>9</v>
      </c>
      <c r="K54" s="180"/>
    </row>
    <row r="55" spans="1:12" ht="13.5" customHeight="1">
      <c r="B55" s="170" t="s">
        <v>18</v>
      </c>
      <c r="C55" s="171"/>
      <c r="D55" s="35"/>
      <c r="E55" s="29"/>
      <c r="J55" s="172" t="s">
        <v>12</v>
      </c>
      <c r="K55" s="173"/>
    </row>
    <row r="56" spans="1:12">
      <c r="B56" s="170" t="s">
        <v>19</v>
      </c>
      <c r="C56" s="171"/>
      <c r="D56" s="35"/>
      <c r="G56" s="13"/>
      <c r="J56" s="168" t="str">
        <f>B53</f>
        <v>1. 작업공간</v>
      </c>
      <c r="K56" s="169"/>
    </row>
    <row r="57" spans="1:12" ht="13.5" customHeight="1">
      <c r="B57" s="170"/>
      <c r="C57" s="171"/>
      <c r="D57" s="35"/>
      <c r="J57" s="168" t="str">
        <f>B54</f>
        <v>2. 문서관리</v>
      </c>
      <c r="K57" s="169"/>
    </row>
    <row r="58" spans="1:12">
      <c r="B58" s="170"/>
      <c r="C58" s="171"/>
      <c r="D58" s="35"/>
      <c r="J58" s="168" t="str">
        <f>B55</f>
        <v>3. 품목관리</v>
      </c>
      <c r="K58" s="169"/>
    </row>
    <row r="59" spans="1:12">
      <c r="B59" s="170"/>
      <c r="C59" s="171"/>
      <c r="D59" s="35"/>
      <c r="J59" s="168" t="str">
        <f>B56</f>
        <v>4. 설계변경</v>
      </c>
      <c r="K59" s="169"/>
    </row>
    <row r="60" spans="1:12">
      <c r="B60" s="166"/>
      <c r="C60" s="167"/>
      <c r="D60" s="35"/>
      <c r="J60" s="168"/>
      <c r="K60" s="169"/>
    </row>
    <row r="61" spans="1:12">
      <c r="B61" s="166"/>
      <c r="C61" s="167"/>
      <c r="D61" s="35"/>
      <c r="J61" s="168"/>
      <c r="K61" s="169"/>
    </row>
    <row r="62" spans="1:12">
      <c r="J62" s="168"/>
      <c r="K62" s="169"/>
    </row>
    <row r="63" spans="1:12">
      <c r="J63" s="168"/>
      <c r="K63" s="169"/>
    </row>
    <row r="64" spans="1:12">
      <c r="J64" s="168"/>
      <c r="K64" s="169"/>
    </row>
    <row r="66" spans="3:4">
      <c r="C66" s="19"/>
      <c r="D66" s="19"/>
    </row>
    <row r="67" spans="3:4">
      <c r="C67" s="19"/>
      <c r="D67" s="19"/>
    </row>
    <row r="68" spans="3:4">
      <c r="C68" s="19"/>
      <c r="D68" s="19"/>
    </row>
  </sheetData>
  <autoFilter ref="A3:L13"/>
  <mergeCells count="23">
    <mergeCell ref="A2:L2"/>
    <mergeCell ref="B52:C52"/>
    <mergeCell ref="J52:K52"/>
    <mergeCell ref="B53:C53"/>
    <mergeCell ref="B54:C54"/>
    <mergeCell ref="J54:K54"/>
    <mergeCell ref="B55:C55"/>
    <mergeCell ref="J55:K55"/>
    <mergeCell ref="B56:C56"/>
    <mergeCell ref="J56:K56"/>
    <mergeCell ref="B57:C57"/>
    <mergeCell ref="J57:K57"/>
    <mergeCell ref="B58:C58"/>
    <mergeCell ref="J58:K58"/>
    <mergeCell ref="B59:C59"/>
    <mergeCell ref="J59:K59"/>
    <mergeCell ref="B60:C60"/>
    <mergeCell ref="J60:K60"/>
    <mergeCell ref="B61:C61"/>
    <mergeCell ref="J61:K61"/>
    <mergeCell ref="J62:K62"/>
    <mergeCell ref="J63:K63"/>
    <mergeCell ref="J64:K64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zoomScaleNormal="100" zoomScaleSheetLayoutView="50" workbookViewId="0">
      <pane xSplit="5" ySplit="3" topLeftCell="F58" activePane="bottomRight" state="frozen"/>
      <selection pane="topRight" activeCell="E1" sqref="E1"/>
      <selection pane="bottomLeft" activeCell="A4" sqref="A4"/>
      <selection pane="bottomRight" activeCell="F52" sqref="F52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9.5546875" style="12" bestFit="1" customWidth="1"/>
    <col min="4" max="4" width="9.5546875" style="12" customWidth="1"/>
    <col min="5" max="5" width="68.3320312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448</v>
      </c>
      <c r="F1" s="12" t="s">
        <v>32</v>
      </c>
      <c r="I1" s="12" t="s">
        <v>189</v>
      </c>
      <c r="J1" s="12">
        <f>COUNTIF(I4:I26, "완료")</f>
        <v>16</v>
      </c>
      <c r="K1" s="12">
        <f>COUNTIF(I4:I26, "진행")</f>
        <v>2</v>
      </c>
      <c r="L1" s="12">
        <f>COUNTIF(I4:I26, "삭제")</f>
        <v>4</v>
      </c>
      <c r="M1" s="12">
        <f>COUNTIF(I4:I26, "보류")</f>
        <v>1</v>
      </c>
    </row>
    <row r="2" spans="1:13" s="14" customFormat="1" ht="30" customHeight="1">
      <c r="A2" s="162" t="s">
        <v>14</v>
      </c>
      <c r="B2" s="163"/>
      <c r="C2" s="163"/>
      <c r="D2" s="163"/>
      <c r="E2" s="164"/>
      <c r="F2" s="164"/>
      <c r="G2" s="164"/>
      <c r="H2" s="164"/>
      <c r="I2" s="164"/>
      <c r="J2" s="164"/>
      <c r="K2" s="164"/>
      <c r="L2" s="165"/>
    </row>
    <row r="3" spans="1:13" s="3" customFormat="1" ht="33" customHeight="1">
      <c r="A3" s="1" t="s">
        <v>0</v>
      </c>
      <c r="B3" s="5" t="s">
        <v>35</v>
      </c>
      <c r="C3" s="5" t="s">
        <v>36</v>
      </c>
      <c r="D3" s="5" t="s">
        <v>38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>
        <v>1</v>
      </c>
      <c r="B4" s="81" t="s">
        <v>265</v>
      </c>
      <c r="C4" s="143" t="s">
        <v>275</v>
      </c>
      <c r="D4" s="139" t="s">
        <v>141</v>
      </c>
      <c r="E4" s="82" t="s">
        <v>266</v>
      </c>
      <c r="F4" s="80" t="s">
        <v>250</v>
      </c>
      <c r="G4" s="24" t="s">
        <v>283</v>
      </c>
      <c r="H4" s="95">
        <v>42513</v>
      </c>
      <c r="I4" s="130" t="s">
        <v>141</v>
      </c>
      <c r="J4" s="130">
        <v>42513</v>
      </c>
      <c r="K4" s="132" t="s">
        <v>109</v>
      </c>
      <c r="L4" s="133" t="s">
        <v>314</v>
      </c>
    </row>
    <row r="5" spans="1:13" s="31" customFormat="1">
      <c r="A5" s="32">
        <v>2</v>
      </c>
      <c r="B5" s="81" t="s">
        <v>265</v>
      </c>
      <c r="C5" s="143" t="s">
        <v>275</v>
      </c>
      <c r="D5" s="79" t="s">
        <v>344</v>
      </c>
      <c r="E5" s="82" t="s">
        <v>267</v>
      </c>
      <c r="F5" s="80" t="s">
        <v>185</v>
      </c>
      <c r="G5" s="96" t="s">
        <v>283</v>
      </c>
      <c r="H5" s="95">
        <v>42513</v>
      </c>
      <c r="I5" s="130" t="s">
        <v>287</v>
      </c>
      <c r="J5" s="130">
        <v>42513</v>
      </c>
      <c r="K5" s="132" t="s">
        <v>109</v>
      </c>
      <c r="L5" s="133"/>
    </row>
    <row r="6" spans="1:13" s="31" customFormat="1">
      <c r="A6" s="144">
        <v>3</v>
      </c>
      <c r="B6" s="81" t="s">
        <v>265</v>
      </c>
      <c r="C6" s="143" t="s">
        <v>275</v>
      </c>
      <c r="D6" s="79" t="s">
        <v>361</v>
      </c>
      <c r="E6" s="82" t="s">
        <v>436</v>
      </c>
      <c r="F6" s="80" t="s">
        <v>244</v>
      </c>
      <c r="G6" s="96" t="s">
        <v>283</v>
      </c>
      <c r="H6" s="95">
        <v>42513</v>
      </c>
      <c r="I6" s="130" t="s">
        <v>140</v>
      </c>
      <c r="J6" s="130"/>
      <c r="K6" s="141" t="s">
        <v>109</v>
      </c>
      <c r="L6" s="133"/>
    </row>
    <row r="7" spans="1:13" s="31" customFormat="1">
      <c r="A7" s="144">
        <v>4</v>
      </c>
      <c r="B7" s="143" t="s">
        <v>265</v>
      </c>
      <c r="C7" s="143" t="s">
        <v>275</v>
      </c>
      <c r="D7" s="91" t="s">
        <v>184</v>
      </c>
      <c r="E7" s="93" t="s">
        <v>269</v>
      </c>
      <c r="F7" s="92" t="s">
        <v>242</v>
      </c>
      <c r="G7" s="96" t="s">
        <v>283</v>
      </c>
      <c r="H7" s="95">
        <v>42513</v>
      </c>
      <c r="I7" s="130" t="s">
        <v>287</v>
      </c>
      <c r="J7" s="130">
        <v>42520</v>
      </c>
      <c r="K7" s="132" t="s">
        <v>109</v>
      </c>
      <c r="L7" s="133" t="s">
        <v>315</v>
      </c>
    </row>
    <row r="8" spans="1:13" s="31" customFormat="1">
      <c r="A8" s="144">
        <v>5</v>
      </c>
      <c r="B8" s="143" t="s">
        <v>265</v>
      </c>
      <c r="C8" s="143" t="s">
        <v>275</v>
      </c>
      <c r="D8" s="94" t="s">
        <v>184</v>
      </c>
      <c r="E8" s="97" t="s">
        <v>276</v>
      </c>
      <c r="F8" s="96" t="s">
        <v>244</v>
      </c>
      <c r="G8" s="24" t="s">
        <v>162</v>
      </c>
      <c r="H8" s="95">
        <v>42513</v>
      </c>
      <c r="I8" s="130" t="s">
        <v>287</v>
      </c>
      <c r="J8" s="130">
        <v>42520</v>
      </c>
      <c r="K8" s="132" t="s">
        <v>109</v>
      </c>
      <c r="L8" s="133" t="s">
        <v>316</v>
      </c>
    </row>
    <row r="9" spans="1:13" s="31" customFormat="1">
      <c r="A9" s="144">
        <v>6</v>
      </c>
      <c r="B9" s="143" t="s">
        <v>265</v>
      </c>
      <c r="C9" s="143" t="s">
        <v>275</v>
      </c>
      <c r="D9" s="94" t="s">
        <v>184</v>
      </c>
      <c r="E9" s="97" t="s">
        <v>277</v>
      </c>
      <c r="F9" s="96" t="s">
        <v>250</v>
      </c>
      <c r="G9" s="96" t="s">
        <v>162</v>
      </c>
      <c r="H9" s="95">
        <v>42513</v>
      </c>
      <c r="I9" s="130" t="s">
        <v>287</v>
      </c>
      <c r="J9" s="130">
        <v>42513</v>
      </c>
      <c r="K9" s="141" t="s">
        <v>109</v>
      </c>
      <c r="L9" s="133"/>
    </row>
    <row r="10" spans="1:13" s="31" customFormat="1">
      <c r="A10" s="144">
        <v>7</v>
      </c>
      <c r="B10" s="143" t="s">
        <v>265</v>
      </c>
      <c r="C10" s="143" t="s">
        <v>275</v>
      </c>
      <c r="D10" s="139" t="s">
        <v>141</v>
      </c>
      <c r="E10" s="99" t="s">
        <v>278</v>
      </c>
      <c r="F10" s="96" t="s">
        <v>244</v>
      </c>
      <c r="G10" s="96" t="s">
        <v>162</v>
      </c>
      <c r="H10" s="95">
        <v>42513</v>
      </c>
      <c r="I10" s="130" t="s">
        <v>141</v>
      </c>
      <c r="J10" s="130">
        <v>42513</v>
      </c>
      <c r="K10" s="141" t="s">
        <v>109</v>
      </c>
      <c r="L10" s="133"/>
    </row>
    <row r="11" spans="1:13" s="31" customFormat="1">
      <c r="A11" s="144">
        <v>8</v>
      </c>
      <c r="B11" s="143" t="s">
        <v>265</v>
      </c>
      <c r="C11" s="143" t="s">
        <v>275</v>
      </c>
      <c r="D11" s="139" t="s">
        <v>141</v>
      </c>
      <c r="E11" s="99" t="s">
        <v>279</v>
      </c>
      <c r="F11" s="96" t="s">
        <v>244</v>
      </c>
      <c r="G11" s="96" t="s">
        <v>162</v>
      </c>
      <c r="H11" s="95">
        <v>42513</v>
      </c>
      <c r="I11" s="130" t="s">
        <v>141</v>
      </c>
      <c r="J11" s="130">
        <v>42513</v>
      </c>
      <c r="K11" s="141" t="s">
        <v>109</v>
      </c>
      <c r="L11" s="133" t="s">
        <v>317</v>
      </c>
    </row>
    <row r="12" spans="1:13" s="31" customFormat="1" ht="31.2">
      <c r="A12" s="144">
        <v>9</v>
      </c>
      <c r="B12" s="143" t="s">
        <v>265</v>
      </c>
      <c r="C12" s="143" t="s">
        <v>275</v>
      </c>
      <c r="D12" s="94" t="s">
        <v>184</v>
      </c>
      <c r="E12" s="99" t="s">
        <v>280</v>
      </c>
      <c r="F12" s="96" t="s">
        <v>250</v>
      </c>
      <c r="G12" s="96" t="s">
        <v>162</v>
      </c>
      <c r="H12" s="95">
        <v>42513</v>
      </c>
      <c r="I12" s="130" t="s">
        <v>287</v>
      </c>
      <c r="J12" s="130">
        <v>42520</v>
      </c>
      <c r="K12" s="141" t="s">
        <v>109</v>
      </c>
      <c r="L12" s="133"/>
    </row>
    <row r="13" spans="1:13" s="31" customFormat="1">
      <c r="A13" s="144">
        <v>10</v>
      </c>
      <c r="B13" s="143" t="s">
        <v>265</v>
      </c>
      <c r="C13" s="143" t="s">
        <v>275</v>
      </c>
      <c r="D13" s="139" t="s">
        <v>329</v>
      </c>
      <c r="E13" s="99" t="s">
        <v>282</v>
      </c>
      <c r="F13" s="96" t="s">
        <v>268</v>
      </c>
      <c r="G13" s="96" t="s">
        <v>162</v>
      </c>
      <c r="H13" s="95">
        <v>42513</v>
      </c>
      <c r="I13" s="130" t="s">
        <v>329</v>
      </c>
      <c r="J13" s="130">
        <v>42513</v>
      </c>
      <c r="K13" s="141" t="s">
        <v>109</v>
      </c>
      <c r="L13" s="133"/>
    </row>
    <row r="14" spans="1:13" s="31" customFormat="1">
      <c r="A14" s="144">
        <v>11</v>
      </c>
      <c r="B14" s="143" t="s">
        <v>265</v>
      </c>
      <c r="C14" s="143" t="s">
        <v>275</v>
      </c>
      <c r="D14" s="94" t="s">
        <v>184</v>
      </c>
      <c r="E14" s="99" t="s">
        <v>375</v>
      </c>
      <c r="F14" s="96" t="s">
        <v>244</v>
      </c>
      <c r="G14" s="96" t="s">
        <v>162</v>
      </c>
      <c r="H14" s="95">
        <v>42513</v>
      </c>
      <c r="I14" s="130" t="s">
        <v>376</v>
      </c>
      <c r="J14" s="130">
        <v>42529</v>
      </c>
      <c r="K14" s="141" t="s">
        <v>167</v>
      </c>
      <c r="L14" s="133"/>
    </row>
    <row r="15" spans="1:13" s="31" customFormat="1">
      <c r="A15" s="144">
        <v>12</v>
      </c>
      <c r="B15" s="143" t="s">
        <v>441</v>
      </c>
      <c r="C15" s="143" t="s">
        <v>275</v>
      </c>
      <c r="D15" s="122" t="s">
        <v>184</v>
      </c>
      <c r="E15" s="123" t="s">
        <v>412</v>
      </c>
      <c r="F15" s="131" t="s">
        <v>53</v>
      </c>
      <c r="G15" s="131" t="s">
        <v>107</v>
      </c>
      <c r="H15" s="130">
        <v>42513</v>
      </c>
      <c r="I15" s="130" t="s">
        <v>96</v>
      </c>
      <c r="J15" s="130"/>
      <c r="K15" s="141" t="s">
        <v>109</v>
      </c>
      <c r="L15" s="133"/>
    </row>
    <row r="16" spans="1:13" s="31" customFormat="1">
      <c r="A16" s="144">
        <v>13</v>
      </c>
      <c r="B16" s="143" t="s">
        <v>265</v>
      </c>
      <c r="C16" s="143" t="s">
        <v>275</v>
      </c>
      <c r="D16" s="122" t="s">
        <v>184</v>
      </c>
      <c r="E16" s="123" t="s">
        <v>300</v>
      </c>
      <c r="F16" s="131" t="s">
        <v>53</v>
      </c>
      <c r="G16" s="131" t="s">
        <v>107</v>
      </c>
      <c r="H16" s="130">
        <v>42513</v>
      </c>
      <c r="I16" s="130" t="s">
        <v>287</v>
      </c>
      <c r="J16" s="130">
        <v>42520</v>
      </c>
      <c r="K16" s="141" t="s">
        <v>109</v>
      </c>
      <c r="L16" s="133"/>
    </row>
    <row r="17" spans="1:12" s="31" customFormat="1">
      <c r="A17" s="144">
        <v>14</v>
      </c>
      <c r="B17" s="27" t="s">
        <v>441</v>
      </c>
      <c r="C17" s="22" t="s">
        <v>442</v>
      </c>
      <c r="D17" s="22" t="s">
        <v>344</v>
      </c>
      <c r="E17" s="33" t="s">
        <v>440</v>
      </c>
      <c r="F17" s="24" t="s">
        <v>173</v>
      </c>
      <c r="G17" s="24" t="s">
        <v>283</v>
      </c>
      <c r="H17" s="23">
        <v>42536</v>
      </c>
      <c r="I17" s="23" t="s">
        <v>376</v>
      </c>
      <c r="J17" s="23">
        <v>42536</v>
      </c>
      <c r="K17" s="25" t="s">
        <v>109</v>
      </c>
      <c r="L17" s="26"/>
    </row>
    <row r="18" spans="1:12" s="31" customFormat="1" ht="31.2">
      <c r="A18" s="144">
        <v>15</v>
      </c>
      <c r="B18" s="152" t="s">
        <v>441</v>
      </c>
      <c r="C18" s="147" t="s">
        <v>442</v>
      </c>
      <c r="D18" s="22" t="s">
        <v>344</v>
      </c>
      <c r="E18" s="33" t="s">
        <v>443</v>
      </c>
      <c r="F18" s="24" t="s">
        <v>185</v>
      </c>
      <c r="G18" s="149" t="s">
        <v>283</v>
      </c>
      <c r="H18" s="23">
        <v>42536</v>
      </c>
      <c r="I18" s="23" t="s">
        <v>376</v>
      </c>
      <c r="J18" s="23">
        <v>42536</v>
      </c>
      <c r="K18" s="25" t="s">
        <v>109</v>
      </c>
      <c r="L18" s="26"/>
    </row>
    <row r="19" spans="1:12" s="31" customFormat="1">
      <c r="A19" s="144">
        <v>16</v>
      </c>
      <c r="B19" s="152" t="s">
        <v>441</v>
      </c>
      <c r="C19" s="147" t="s">
        <v>442</v>
      </c>
      <c r="D19" s="22" t="s">
        <v>344</v>
      </c>
      <c r="E19" s="26" t="s">
        <v>444</v>
      </c>
      <c r="F19" s="24" t="s">
        <v>124</v>
      </c>
      <c r="G19" s="149" t="s">
        <v>283</v>
      </c>
      <c r="H19" s="23">
        <v>42536</v>
      </c>
      <c r="I19" s="23" t="s">
        <v>376</v>
      </c>
      <c r="J19" s="23">
        <v>42536</v>
      </c>
      <c r="K19" s="25" t="s">
        <v>109</v>
      </c>
      <c r="L19" s="26"/>
    </row>
    <row r="20" spans="1:12" s="31" customFormat="1">
      <c r="A20" s="144">
        <v>17</v>
      </c>
      <c r="B20" s="152" t="s">
        <v>441</v>
      </c>
      <c r="C20" s="147" t="s">
        <v>442</v>
      </c>
      <c r="D20" s="147" t="s">
        <v>344</v>
      </c>
      <c r="E20" s="26" t="s">
        <v>445</v>
      </c>
      <c r="F20" s="24" t="s">
        <v>173</v>
      </c>
      <c r="G20" s="149" t="s">
        <v>283</v>
      </c>
      <c r="H20" s="148">
        <v>42536</v>
      </c>
      <c r="I20" s="148" t="s">
        <v>376</v>
      </c>
      <c r="J20" s="148">
        <v>42536</v>
      </c>
      <c r="K20" s="150" t="s">
        <v>109</v>
      </c>
      <c r="L20" s="26"/>
    </row>
    <row r="21" spans="1:12" s="31" customFormat="1">
      <c r="A21" s="144">
        <v>18</v>
      </c>
      <c r="B21" s="152" t="s">
        <v>441</v>
      </c>
      <c r="C21" s="147" t="s">
        <v>442</v>
      </c>
      <c r="D21" s="147" t="s">
        <v>344</v>
      </c>
      <c r="E21" s="26" t="s">
        <v>446</v>
      </c>
      <c r="F21" s="24" t="s">
        <v>124</v>
      </c>
      <c r="G21" s="149" t="s">
        <v>283</v>
      </c>
      <c r="H21" s="148">
        <v>42536</v>
      </c>
      <c r="I21" s="148" t="s">
        <v>376</v>
      </c>
      <c r="J21" s="148">
        <v>42536</v>
      </c>
      <c r="K21" s="150" t="s">
        <v>109</v>
      </c>
      <c r="L21" s="26"/>
    </row>
    <row r="22" spans="1:12" s="31" customFormat="1" ht="31.2">
      <c r="A22" s="144">
        <v>19</v>
      </c>
      <c r="B22" s="152" t="s">
        <v>441</v>
      </c>
      <c r="C22" s="147" t="s">
        <v>442</v>
      </c>
      <c r="D22" s="147" t="s">
        <v>450</v>
      </c>
      <c r="E22" s="145" t="s">
        <v>447</v>
      </c>
      <c r="F22" s="149" t="s">
        <v>124</v>
      </c>
      <c r="G22" s="149" t="s">
        <v>283</v>
      </c>
      <c r="H22" s="148">
        <v>42536</v>
      </c>
      <c r="I22" s="148" t="s">
        <v>376</v>
      </c>
      <c r="J22" s="148">
        <v>42536</v>
      </c>
      <c r="K22" s="150" t="s">
        <v>109</v>
      </c>
      <c r="L22" s="151"/>
    </row>
    <row r="23" spans="1:12" s="31" customFormat="1" ht="31.2">
      <c r="A23" s="144">
        <v>20</v>
      </c>
      <c r="B23" s="152" t="s">
        <v>441</v>
      </c>
      <c r="C23" s="147" t="s">
        <v>442</v>
      </c>
      <c r="D23" s="147" t="s">
        <v>344</v>
      </c>
      <c r="E23" s="151" t="s">
        <v>449</v>
      </c>
      <c r="F23" s="149" t="s">
        <v>185</v>
      </c>
      <c r="G23" s="149" t="s">
        <v>283</v>
      </c>
      <c r="H23" s="148">
        <v>42536</v>
      </c>
      <c r="I23" s="148" t="s">
        <v>287</v>
      </c>
      <c r="J23" s="148">
        <v>42536</v>
      </c>
      <c r="K23" s="150" t="s">
        <v>109</v>
      </c>
      <c r="L23" s="151"/>
    </row>
    <row r="24" spans="1:12" s="31" customFormat="1" ht="31.2">
      <c r="A24" s="144">
        <v>21</v>
      </c>
      <c r="B24" s="152" t="s">
        <v>441</v>
      </c>
      <c r="C24" s="147" t="s">
        <v>442</v>
      </c>
      <c r="D24" s="147" t="s">
        <v>344</v>
      </c>
      <c r="E24" s="151" t="s">
        <v>451</v>
      </c>
      <c r="F24" s="149" t="s">
        <v>185</v>
      </c>
      <c r="G24" s="149" t="s">
        <v>283</v>
      </c>
      <c r="H24" s="148">
        <v>42536</v>
      </c>
      <c r="I24" s="148" t="s">
        <v>142</v>
      </c>
      <c r="J24" s="148"/>
      <c r="K24" s="150" t="s">
        <v>109</v>
      </c>
      <c r="L24" s="151"/>
    </row>
    <row r="25" spans="1:12" s="31" customFormat="1">
      <c r="A25" s="144">
        <v>22</v>
      </c>
      <c r="B25" s="152" t="s">
        <v>441</v>
      </c>
      <c r="C25" s="147" t="s">
        <v>460</v>
      </c>
      <c r="D25" s="147" t="s">
        <v>344</v>
      </c>
      <c r="E25" s="151" t="s">
        <v>461</v>
      </c>
      <c r="F25" s="149" t="s">
        <v>185</v>
      </c>
      <c r="G25" s="149" t="s">
        <v>359</v>
      </c>
      <c r="H25" s="148">
        <v>42537</v>
      </c>
      <c r="I25" s="148" t="s">
        <v>287</v>
      </c>
      <c r="J25" s="148">
        <v>42537</v>
      </c>
      <c r="K25" s="150" t="s">
        <v>109</v>
      </c>
      <c r="L25" s="151"/>
    </row>
    <row r="26" spans="1:12" s="31" customFormat="1">
      <c r="A26" s="144">
        <v>23</v>
      </c>
      <c r="B26" s="27" t="s">
        <v>441</v>
      </c>
      <c r="C26" s="22" t="s">
        <v>470</v>
      </c>
      <c r="D26" s="22" t="s">
        <v>343</v>
      </c>
      <c r="E26" s="26" t="s">
        <v>467</v>
      </c>
      <c r="F26" s="149" t="s">
        <v>185</v>
      </c>
      <c r="G26" s="24" t="s">
        <v>359</v>
      </c>
      <c r="H26" s="23">
        <v>42537</v>
      </c>
      <c r="I26" s="23" t="s">
        <v>287</v>
      </c>
      <c r="J26" s="23">
        <v>42537</v>
      </c>
      <c r="K26" s="25" t="s">
        <v>109</v>
      </c>
      <c r="L26" s="26"/>
    </row>
    <row r="27" spans="1:12" s="31" customFormat="1">
      <c r="A27" s="144">
        <v>24</v>
      </c>
      <c r="B27" s="152" t="s">
        <v>441</v>
      </c>
      <c r="C27" s="22" t="s">
        <v>498</v>
      </c>
      <c r="D27" s="22" t="s">
        <v>344</v>
      </c>
      <c r="E27" s="157" t="s">
        <v>477</v>
      </c>
      <c r="F27" s="149" t="s">
        <v>185</v>
      </c>
      <c r="G27" s="24" t="s">
        <v>108</v>
      </c>
      <c r="H27" s="23">
        <v>42536</v>
      </c>
      <c r="I27" s="148" t="s">
        <v>287</v>
      </c>
      <c r="J27" s="148">
        <v>42536</v>
      </c>
      <c r="K27" s="150" t="s">
        <v>109</v>
      </c>
      <c r="L27" s="26"/>
    </row>
    <row r="28" spans="1:12" s="31" customFormat="1">
      <c r="A28" s="144">
        <v>25</v>
      </c>
      <c r="B28" s="152" t="s">
        <v>441</v>
      </c>
      <c r="C28" s="22" t="s">
        <v>498</v>
      </c>
      <c r="D28" s="147" t="s">
        <v>344</v>
      </c>
      <c r="E28" s="157" t="s">
        <v>478</v>
      </c>
      <c r="F28" s="149" t="s">
        <v>185</v>
      </c>
      <c r="G28" s="149" t="s">
        <v>108</v>
      </c>
      <c r="H28" s="23">
        <v>42536</v>
      </c>
      <c r="I28" s="148" t="s">
        <v>287</v>
      </c>
      <c r="J28" s="148">
        <v>42536</v>
      </c>
      <c r="K28" s="150" t="s">
        <v>109</v>
      </c>
      <c r="L28" s="26"/>
    </row>
    <row r="29" spans="1:12" s="31" customFormat="1">
      <c r="A29" s="144">
        <v>26</v>
      </c>
      <c r="B29" s="152" t="s">
        <v>441</v>
      </c>
      <c r="C29" s="22" t="s">
        <v>499</v>
      </c>
      <c r="D29" s="147" t="s">
        <v>344</v>
      </c>
      <c r="E29" s="157" t="s">
        <v>479</v>
      </c>
      <c r="F29" s="149" t="s">
        <v>185</v>
      </c>
      <c r="G29" s="149" t="s">
        <v>108</v>
      </c>
      <c r="H29" s="148">
        <v>42536</v>
      </c>
      <c r="I29" s="148" t="s">
        <v>287</v>
      </c>
      <c r="J29" s="148">
        <v>42536</v>
      </c>
      <c r="K29" s="150" t="s">
        <v>109</v>
      </c>
      <c r="L29" s="26"/>
    </row>
    <row r="30" spans="1:12" s="31" customFormat="1">
      <c r="A30" s="144">
        <v>27</v>
      </c>
      <c r="B30" s="152" t="s">
        <v>441</v>
      </c>
      <c r="C30" s="22" t="s">
        <v>499</v>
      </c>
      <c r="D30" s="147" t="s">
        <v>344</v>
      </c>
      <c r="E30" s="157" t="s">
        <v>480</v>
      </c>
      <c r="F30" s="149" t="s">
        <v>185</v>
      </c>
      <c r="G30" s="149" t="s">
        <v>108</v>
      </c>
      <c r="H30" s="148">
        <v>42536</v>
      </c>
      <c r="I30" s="148" t="s">
        <v>287</v>
      </c>
      <c r="J30" s="148">
        <v>42536</v>
      </c>
      <c r="K30" s="150" t="s">
        <v>109</v>
      </c>
      <c r="L30" s="26"/>
    </row>
    <row r="31" spans="1:12" s="31" customFormat="1">
      <c r="A31" s="144">
        <v>28</v>
      </c>
      <c r="B31" s="152" t="s">
        <v>441</v>
      </c>
      <c r="C31" s="22" t="s">
        <v>499</v>
      </c>
      <c r="D31" s="147" t="s">
        <v>344</v>
      </c>
      <c r="E31" s="157" t="s">
        <v>481</v>
      </c>
      <c r="F31" s="149" t="s">
        <v>185</v>
      </c>
      <c r="G31" s="149" t="s">
        <v>108</v>
      </c>
      <c r="H31" s="148">
        <v>42536</v>
      </c>
      <c r="I31" s="148" t="s">
        <v>287</v>
      </c>
      <c r="J31" s="148">
        <v>42536</v>
      </c>
      <c r="K31" s="150" t="s">
        <v>109</v>
      </c>
      <c r="L31" s="26"/>
    </row>
    <row r="32" spans="1:12" s="31" customFormat="1" ht="31.2">
      <c r="A32" s="144">
        <v>29</v>
      </c>
      <c r="B32" s="152" t="s">
        <v>441</v>
      </c>
      <c r="C32" s="22" t="s">
        <v>499</v>
      </c>
      <c r="D32" s="147" t="s">
        <v>344</v>
      </c>
      <c r="E32" s="157" t="s">
        <v>482</v>
      </c>
      <c r="F32" s="149" t="s">
        <v>185</v>
      </c>
      <c r="G32" s="149" t="s">
        <v>108</v>
      </c>
      <c r="H32" s="148">
        <v>42536</v>
      </c>
      <c r="I32" s="148" t="s">
        <v>287</v>
      </c>
      <c r="J32" s="148">
        <v>42536</v>
      </c>
      <c r="K32" s="150" t="s">
        <v>109</v>
      </c>
      <c r="L32" s="26"/>
    </row>
    <row r="33" spans="1:12" s="31" customFormat="1">
      <c r="A33" s="144">
        <v>30</v>
      </c>
      <c r="B33" s="152" t="s">
        <v>441</v>
      </c>
      <c r="C33" s="22" t="s">
        <v>460</v>
      </c>
      <c r="D33" s="147" t="s">
        <v>344</v>
      </c>
      <c r="E33" s="157" t="s">
        <v>483</v>
      </c>
      <c r="F33" s="149" t="s">
        <v>185</v>
      </c>
      <c r="G33" s="149" t="s">
        <v>108</v>
      </c>
      <c r="H33" s="148">
        <v>42536</v>
      </c>
      <c r="I33" s="148" t="s">
        <v>142</v>
      </c>
      <c r="J33" s="148"/>
      <c r="K33" s="150" t="s">
        <v>109</v>
      </c>
      <c r="L33" s="26"/>
    </row>
    <row r="34" spans="1:12" s="31" customFormat="1">
      <c r="A34" s="144">
        <v>31</v>
      </c>
      <c r="B34" s="152" t="s">
        <v>441</v>
      </c>
      <c r="C34" s="22" t="s">
        <v>460</v>
      </c>
      <c r="D34" s="147" t="s">
        <v>344</v>
      </c>
      <c r="E34" s="157" t="s">
        <v>484</v>
      </c>
      <c r="F34" s="149" t="s">
        <v>185</v>
      </c>
      <c r="G34" s="149" t="s">
        <v>108</v>
      </c>
      <c r="H34" s="148">
        <v>42536</v>
      </c>
      <c r="I34" s="148" t="s">
        <v>287</v>
      </c>
      <c r="J34" s="148">
        <v>42536</v>
      </c>
      <c r="K34" s="150" t="s">
        <v>109</v>
      </c>
      <c r="L34" s="26"/>
    </row>
    <row r="35" spans="1:12" s="31" customFormat="1">
      <c r="A35" s="144">
        <v>32</v>
      </c>
      <c r="B35" s="152" t="s">
        <v>441</v>
      </c>
      <c r="C35" s="22" t="s">
        <v>442</v>
      </c>
      <c r="D35" s="147" t="s">
        <v>344</v>
      </c>
      <c r="E35" s="157" t="s">
        <v>485</v>
      </c>
      <c r="F35" s="149" t="s">
        <v>185</v>
      </c>
      <c r="G35" s="149" t="s">
        <v>108</v>
      </c>
      <c r="H35" s="148">
        <v>42536</v>
      </c>
      <c r="I35" s="148" t="s">
        <v>287</v>
      </c>
      <c r="J35" s="148">
        <v>42536</v>
      </c>
      <c r="K35" s="150" t="s">
        <v>109</v>
      </c>
      <c r="L35" s="26"/>
    </row>
    <row r="36" spans="1:12" s="31" customFormat="1">
      <c r="A36" s="144">
        <v>33</v>
      </c>
      <c r="B36" s="152" t="s">
        <v>441</v>
      </c>
      <c r="C36" s="22" t="s">
        <v>501</v>
      </c>
      <c r="D36" s="147" t="s">
        <v>344</v>
      </c>
      <c r="E36" s="157" t="s">
        <v>486</v>
      </c>
      <c r="F36" s="149" t="s">
        <v>185</v>
      </c>
      <c r="G36" s="149" t="s">
        <v>108</v>
      </c>
      <c r="H36" s="148">
        <v>42536</v>
      </c>
      <c r="I36" s="148" t="s">
        <v>287</v>
      </c>
      <c r="J36" s="148">
        <v>42536</v>
      </c>
      <c r="K36" s="150" t="s">
        <v>109</v>
      </c>
      <c r="L36" s="26"/>
    </row>
    <row r="37" spans="1:12" s="31" customFormat="1">
      <c r="A37" s="144">
        <v>34</v>
      </c>
      <c r="B37" s="152" t="s">
        <v>441</v>
      </c>
      <c r="C37" s="22" t="s">
        <v>501</v>
      </c>
      <c r="D37" s="147" t="s">
        <v>344</v>
      </c>
      <c r="E37" s="158" t="s">
        <v>487</v>
      </c>
      <c r="F37" s="149" t="s">
        <v>185</v>
      </c>
      <c r="G37" s="149" t="s">
        <v>108</v>
      </c>
      <c r="H37" s="148">
        <v>42536</v>
      </c>
      <c r="I37" s="148" t="s">
        <v>287</v>
      </c>
      <c r="J37" s="148">
        <v>42536</v>
      </c>
      <c r="K37" s="150" t="s">
        <v>109</v>
      </c>
      <c r="L37" s="26"/>
    </row>
    <row r="38" spans="1:12" s="31" customFormat="1">
      <c r="A38" s="144">
        <v>35</v>
      </c>
      <c r="B38" s="152" t="s">
        <v>441</v>
      </c>
      <c r="C38" s="22" t="s">
        <v>501</v>
      </c>
      <c r="D38" s="147" t="s">
        <v>344</v>
      </c>
      <c r="E38" s="157" t="s">
        <v>488</v>
      </c>
      <c r="F38" s="149" t="s">
        <v>185</v>
      </c>
      <c r="G38" s="149" t="s">
        <v>108</v>
      </c>
      <c r="H38" s="148">
        <v>42536</v>
      </c>
      <c r="I38" s="148" t="s">
        <v>287</v>
      </c>
      <c r="J38" s="148">
        <v>42536</v>
      </c>
      <c r="K38" s="150" t="s">
        <v>109</v>
      </c>
      <c r="L38" s="26"/>
    </row>
    <row r="39" spans="1:12" s="31" customFormat="1" ht="31.2">
      <c r="A39" s="144">
        <v>36</v>
      </c>
      <c r="B39" s="152" t="s">
        <v>441</v>
      </c>
      <c r="C39" s="22" t="s">
        <v>500</v>
      </c>
      <c r="D39" s="147" t="s">
        <v>344</v>
      </c>
      <c r="E39" s="157" t="s">
        <v>489</v>
      </c>
      <c r="F39" s="149" t="s">
        <v>185</v>
      </c>
      <c r="G39" s="149" t="s">
        <v>108</v>
      </c>
      <c r="H39" s="148">
        <v>42536</v>
      </c>
      <c r="I39" s="148" t="s">
        <v>287</v>
      </c>
      <c r="J39" s="148">
        <v>42536</v>
      </c>
      <c r="K39" s="150" t="s">
        <v>109</v>
      </c>
      <c r="L39" s="26"/>
    </row>
    <row r="40" spans="1:12" s="31" customFormat="1">
      <c r="A40" s="144">
        <v>37</v>
      </c>
      <c r="B40" s="152" t="s">
        <v>441</v>
      </c>
      <c r="C40" s="22" t="s">
        <v>460</v>
      </c>
      <c r="D40" s="147" t="s">
        <v>344</v>
      </c>
      <c r="E40" s="157" t="s">
        <v>490</v>
      </c>
      <c r="F40" s="149" t="s">
        <v>185</v>
      </c>
      <c r="G40" s="149" t="s">
        <v>108</v>
      </c>
      <c r="H40" s="148">
        <v>42536</v>
      </c>
      <c r="I40" s="148" t="s">
        <v>287</v>
      </c>
      <c r="J40" s="148">
        <v>42536</v>
      </c>
      <c r="K40" s="150" t="s">
        <v>109</v>
      </c>
      <c r="L40" s="26"/>
    </row>
    <row r="41" spans="1:12" s="31" customFormat="1" ht="27.6">
      <c r="A41" s="144">
        <v>38</v>
      </c>
      <c r="B41" s="152" t="s">
        <v>441</v>
      </c>
      <c r="C41" s="22" t="s">
        <v>501</v>
      </c>
      <c r="D41" s="147" t="s">
        <v>344</v>
      </c>
      <c r="E41" s="159" t="s">
        <v>491</v>
      </c>
      <c r="F41" s="149" t="s">
        <v>185</v>
      </c>
      <c r="G41" s="149" t="s">
        <v>108</v>
      </c>
      <c r="H41" s="148">
        <v>42536</v>
      </c>
      <c r="I41" s="148" t="s">
        <v>287</v>
      </c>
      <c r="J41" s="148">
        <v>42536</v>
      </c>
      <c r="K41" s="150" t="s">
        <v>109</v>
      </c>
      <c r="L41" s="26"/>
    </row>
    <row r="42" spans="1:12" s="31" customFormat="1">
      <c r="A42" s="144">
        <v>39</v>
      </c>
      <c r="B42" s="152" t="s">
        <v>441</v>
      </c>
      <c r="C42" s="22" t="s">
        <v>499</v>
      </c>
      <c r="D42" s="147" t="s">
        <v>344</v>
      </c>
      <c r="E42" s="157" t="s">
        <v>492</v>
      </c>
      <c r="F42" s="149" t="s">
        <v>185</v>
      </c>
      <c r="G42" s="149" t="s">
        <v>108</v>
      </c>
      <c r="H42" s="148">
        <v>42536</v>
      </c>
      <c r="I42" s="148" t="s">
        <v>287</v>
      </c>
      <c r="J42" s="148">
        <v>42536</v>
      </c>
      <c r="K42" s="150" t="s">
        <v>109</v>
      </c>
      <c r="L42" s="26"/>
    </row>
    <row r="43" spans="1:12" s="31" customFormat="1" ht="46.8">
      <c r="A43" s="144">
        <v>40</v>
      </c>
      <c r="B43" s="152" t="s">
        <v>441</v>
      </c>
      <c r="C43" s="22" t="s">
        <v>500</v>
      </c>
      <c r="D43" s="147" t="s">
        <v>344</v>
      </c>
      <c r="E43" s="157" t="s">
        <v>493</v>
      </c>
      <c r="F43" s="149" t="s">
        <v>185</v>
      </c>
      <c r="G43" s="149" t="s">
        <v>108</v>
      </c>
      <c r="H43" s="148">
        <v>42537</v>
      </c>
      <c r="I43" s="148" t="s">
        <v>287</v>
      </c>
      <c r="J43" s="148">
        <v>42537</v>
      </c>
      <c r="K43" s="150" t="s">
        <v>109</v>
      </c>
      <c r="L43" s="26"/>
    </row>
    <row r="44" spans="1:12" s="31" customFormat="1" ht="46.8">
      <c r="A44" s="144">
        <v>41</v>
      </c>
      <c r="B44" s="152" t="s">
        <v>441</v>
      </c>
      <c r="C44" s="22" t="s">
        <v>442</v>
      </c>
      <c r="D44" s="147" t="s">
        <v>344</v>
      </c>
      <c r="E44" s="157" t="s">
        <v>494</v>
      </c>
      <c r="F44" s="149" t="s">
        <v>185</v>
      </c>
      <c r="G44" s="149" t="s">
        <v>108</v>
      </c>
      <c r="H44" s="148">
        <v>42537</v>
      </c>
      <c r="I44" s="148" t="s">
        <v>287</v>
      </c>
      <c r="J44" s="148">
        <v>42537</v>
      </c>
      <c r="K44" s="150" t="s">
        <v>109</v>
      </c>
      <c r="L44" s="26"/>
    </row>
    <row r="45" spans="1:12" s="31" customFormat="1" ht="31.2">
      <c r="A45" s="144">
        <v>42</v>
      </c>
      <c r="B45" s="152" t="s">
        <v>441</v>
      </c>
      <c r="C45" s="22" t="s">
        <v>500</v>
      </c>
      <c r="D45" s="147" t="s">
        <v>344</v>
      </c>
      <c r="E45" s="157" t="s">
        <v>495</v>
      </c>
      <c r="F45" s="149" t="s">
        <v>185</v>
      </c>
      <c r="G45" s="149" t="s">
        <v>108</v>
      </c>
      <c r="H45" s="148">
        <v>42537</v>
      </c>
      <c r="I45" s="148" t="s">
        <v>287</v>
      </c>
      <c r="J45" s="148">
        <v>42537</v>
      </c>
      <c r="K45" s="150" t="s">
        <v>109</v>
      </c>
      <c r="L45" s="26"/>
    </row>
    <row r="46" spans="1:12" s="31" customFormat="1">
      <c r="A46" s="144">
        <v>43</v>
      </c>
      <c r="B46" s="152" t="s">
        <v>441</v>
      </c>
      <c r="C46" s="22" t="s">
        <v>460</v>
      </c>
      <c r="D46" s="147" t="s">
        <v>344</v>
      </c>
      <c r="E46" s="157" t="s">
        <v>496</v>
      </c>
      <c r="F46" s="149" t="s">
        <v>185</v>
      </c>
      <c r="G46" s="149" t="s">
        <v>108</v>
      </c>
      <c r="H46" s="148">
        <v>42537</v>
      </c>
      <c r="I46" s="148" t="s">
        <v>287</v>
      </c>
      <c r="J46" s="148">
        <v>42537</v>
      </c>
      <c r="K46" s="150" t="s">
        <v>109</v>
      </c>
      <c r="L46" s="26"/>
    </row>
    <row r="47" spans="1:12" s="31" customFormat="1" ht="31.2">
      <c r="A47" s="144">
        <v>44</v>
      </c>
      <c r="B47" s="152" t="s">
        <v>441</v>
      </c>
      <c r="C47" s="22" t="s">
        <v>460</v>
      </c>
      <c r="D47" s="147" t="s">
        <v>450</v>
      </c>
      <c r="E47" s="157" t="s">
        <v>497</v>
      </c>
      <c r="F47" s="149" t="s">
        <v>185</v>
      </c>
      <c r="G47" s="149" t="s">
        <v>108</v>
      </c>
      <c r="H47" s="148">
        <v>42537</v>
      </c>
      <c r="I47" s="148" t="s">
        <v>142</v>
      </c>
      <c r="J47" s="148"/>
      <c r="K47" s="150" t="s">
        <v>109</v>
      </c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21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>
      <c r="A50" s="15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>
      <c r="J51" s="168"/>
      <c r="K51" s="169"/>
    </row>
    <row r="52" spans="1:12">
      <c r="J52" s="168"/>
      <c r="K52" s="169"/>
    </row>
    <row r="53" spans="1:12">
      <c r="J53" s="168"/>
      <c r="K53" s="169"/>
    </row>
    <row r="55" spans="1:12">
      <c r="C55" s="19"/>
      <c r="D55" s="19"/>
    </row>
    <row r="56" spans="1:12">
      <c r="C56" s="19"/>
      <c r="D56" s="19"/>
    </row>
    <row r="57" spans="1:12">
      <c r="C57" s="19"/>
      <c r="D57" s="19"/>
    </row>
  </sheetData>
  <autoFilter ref="A3:M26"/>
  <mergeCells count="4">
    <mergeCell ref="J51:K51"/>
    <mergeCell ref="J52:K52"/>
    <mergeCell ref="J53:K53"/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Normal="100" zoomScaleSheetLayoutView="50" workbookViewId="0">
      <pane xSplit="5" ySplit="3" topLeftCell="F7" activePane="bottomRight" state="frozen"/>
      <selection pane="topRight" activeCell="E1" sqref="E1"/>
      <selection pane="bottomLeft" activeCell="A4" sqref="A4"/>
      <selection pane="bottomRight" activeCell="E17" sqref="E17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52.664062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48</v>
      </c>
      <c r="F1" s="12" t="s">
        <v>32</v>
      </c>
      <c r="I1" s="12" t="s">
        <v>189</v>
      </c>
      <c r="J1" s="12">
        <f>COUNTIF(I4:I27, "완료")</f>
        <v>11</v>
      </c>
      <c r="K1" s="12">
        <f>COUNTIF(I4:I27, "진행")</f>
        <v>0</v>
      </c>
      <c r="L1" s="12">
        <f>COUNTIF(I4:I27, "삭제")</f>
        <v>0</v>
      </c>
      <c r="M1" s="12">
        <f>COUNTIF(I4:I27, "보류")</f>
        <v>0</v>
      </c>
    </row>
    <row r="2" spans="1:13" s="14" customFormat="1" ht="30" customHeight="1">
      <c r="A2" s="162" t="s">
        <v>14</v>
      </c>
      <c r="B2" s="163"/>
      <c r="C2" s="163"/>
      <c r="D2" s="163"/>
      <c r="E2" s="164"/>
      <c r="F2" s="164"/>
      <c r="G2" s="164"/>
      <c r="H2" s="164"/>
      <c r="I2" s="164"/>
      <c r="J2" s="164"/>
      <c r="K2" s="164"/>
      <c r="L2" s="165"/>
    </row>
    <row r="3" spans="1:13" s="3" customFormat="1" ht="33" customHeight="1">
      <c r="A3" s="1" t="s">
        <v>0</v>
      </c>
      <c r="B3" s="5" t="s">
        <v>35</v>
      </c>
      <c r="C3" s="5" t="s">
        <v>36</v>
      </c>
      <c r="D3" s="5" t="s">
        <v>38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 ht="46.8">
      <c r="A4" s="32">
        <v>1</v>
      </c>
      <c r="B4" s="65" t="s">
        <v>257</v>
      </c>
      <c r="C4" s="63" t="s">
        <v>365</v>
      </c>
      <c r="D4" s="63" t="s">
        <v>344</v>
      </c>
      <c r="E4" s="66" t="s">
        <v>258</v>
      </c>
      <c r="F4" s="64" t="s">
        <v>242</v>
      </c>
      <c r="G4" s="24" t="s">
        <v>378</v>
      </c>
      <c r="H4" s="23">
        <v>42513</v>
      </c>
      <c r="I4" s="132" t="s">
        <v>287</v>
      </c>
      <c r="J4" s="130">
        <v>42517</v>
      </c>
      <c r="K4" s="130" t="s">
        <v>167</v>
      </c>
      <c r="L4" s="26"/>
    </row>
    <row r="5" spans="1:13" s="31" customFormat="1">
      <c r="A5" s="32">
        <v>2</v>
      </c>
      <c r="B5" s="65" t="s">
        <v>257</v>
      </c>
      <c r="C5" s="63" t="s">
        <v>365</v>
      </c>
      <c r="D5" s="63" t="s">
        <v>344</v>
      </c>
      <c r="E5" s="66" t="s">
        <v>259</v>
      </c>
      <c r="F5" s="64" t="s">
        <v>250</v>
      </c>
      <c r="G5" s="140" t="s">
        <v>378</v>
      </c>
      <c r="H5" s="139">
        <v>42514</v>
      </c>
      <c r="I5" s="132" t="s">
        <v>287</v>
      </c>
      <c r="J5" s="130">
        <v>42517</v>
      </c>
      <c r="K5" s="130" t="s">
        <v>167</v>
      </c>
      <c r="L5" s="26"/>
    </row>
    <row r="6" spans="1:13" s="31" customFormat="1" ht="46.8">
      <c r="A6" s="144">
        <v>3</v>
      </c>
      <c r="B6" s="152" t="s">
        <v>257</v>
      </c>
      <c r="C6" s="147" t="s">
        <v>365</v>
      </c>
      <c r="D6" s="147" t="s">
        <v>184</v>
      </c>
      <c r="E6" s="151" t="s">
        <v>427</v>
      </c>
      <c r="F6" s="149" t="s">
        <v>244</v>
      </c>
      <c r="G6" s="149" t="s">
        <v>378</v>
      </c>
      <c r="H6" s="148">
        <v>42515</v>
      </c>
      <c r="I6" s="148" t="s">
        <v>376</v>
      </c>
      <c r="J6" s="148">
        <v>42531</v>
      </c>
      <c r="K6" s="148" t="s">
        <v>167</v>
      </c>
      <c r="L6" s="26"/>
    </row>
    <row r="7" spans="1:13" s="31" customFormat="1" ht="31.2">
      <c r="A7" s="144">
        <v>4</v>
      </c>
      <c r="B7" s="65" t="s">
        <v>257</v>
      </c>
      <c r="C7" s="63" t="s">
        <v>365</v>
      </c>
      <c r="D7" s="63" t="s">
        <v>344</v>
      </c>
      <c r="E7" s="66" t="s">
        <v>260</v>
      </c>
      <c r="F7" s="64" t="s">
        <v>242</v>
      </c>
      <c r="G7" s="140" t="s">
        <v>378</v>
      </c>
      <c r="H7" s="139">
        <v>42516</v>
      </c>
      <c r="I7" s="132" t="s">
        <v>287</v>
      </c>
      <c r="J7" s="130">
        <v>42517</v>
      </c>
      <c r="K7" s="23" t="s">
        <v>167</v>
      </c>
      <c r="L7" s="26"/>
    </row>
    <row r="8" spans="1:13" s="31" customFormat="1" ht="31.2">
      <c r="A8" s="144">
        <v>5</v>
      </c>
      <c r="B8" s="65" t="s">
        <v>257</v>
      </c>
      <c r="C8" s="63" t="s">
        <v>365</v>
      </c>
      <c r="D8" s="63" t="s">
        <v>347</v>
      </c>
      <c r="E8" s="67" t="s">
        <v>261</v>
      </c>
      <c r="F8" s="64" t="s">
        <v>242</v>
      </c>
      <c r="G8" s="140" t="s">
        <v>378</v>
      </c>
      <c r="H8" s="139">
        <v>42517</v>
      </c>
      <c r="I8" s="132" t="s">
        <v>287</v>
      </c>
      <c r="J8" s="130">
        <v>42517</v>
      </c>
      <c r="K8" s="130" t="s">
        <v>167</v>
      </c>
      <c r="L8" s="26"/>
    </row>
    <row r="9" spans="1:13" s="31" customFormat="1">
      <c r="A9" s="144">
        <v>6</v>
      </c>
      <c r="B9" s="152" t="s">
        <v>434</v>
      </c>
      <c r="C9" s="147" t="s">
        <v>365</v>
      </c>
      <c r="D9" s="147" t="s">
        <v>347</v>
      </c>
      <c r="E9" s="160" t="s">
        <v>377</v>
      </c>
      <c r="F9" s="149" t="s">
        <v>244</v>
      </c>
      <c r="G9" s="149" t="s">
        <v>378</v>
      </c>
      <c r="H9" s="148">
        <v>42518</v>
      </c>
      <c r="I9" s="148" t="s">
        <v>287</v>
      </c>
      <c r="J9" s="148">
        <v>42531</v>
      </c>
      <c r="K9" s="148" t="s">
        <v>167</v>
      </c>
      <c r="L9" s="26"/>
    </row>
    <row r="10" spans="1:13" s="31" customFormat="1" ht="31.2">
      <c r="A10" s="144">
        <v>7</v>
      </c>
      <c r="B10" s="114" t="s">
        <v>257</v>
      </c>
      <c r="C10" s="111" t="s">
        <v>363</v>
      </c>
      <c r="D10" s="111" t="s">
        <v>184</v>
      </c>
      <c r="E10" s="115" t="s">
        <v>292</v>
      </c>
      <c r="F10" s="131" t="s">
        <v>53</v>
      </c>
      <c r="G10" s="131" t="s">
        <v>107</v>
      </c>
      <c r="H10" s="130">
        <v>42513</v>
      </c>
      <c r="I10" s="132" t="s">
        <v>287</v>
      </c>
      <c r="J10" s="130">
        <v>42517</v>
      </c>
      <c r="K10" s="130" t="s">
        <v>167</v>
      </c>
      <c r="L10" s="26"/>
    </row>
    <row r="11" spans="1:13" s="31" customFormat="1">
      <c r="A11" s="144">
        <v>8</v>
      </c>
      <c r="B11" s="134" t="s">
        <v>257</v>
      </c>
      <c r="C11" s="111" t="s">
        <v>362</v>
      </c>
      <c r="D11" s="111" t="s">
        <v>184</v>
      </c>
      <c r="E11" s="115" t="s">
        <v>293</v>
      </c>
      <c r="F11" s="131" t="s">
        <v>53</v>
      </c>
      <c r="G11" s="131" t="s">
        <v>107</v>
      </c>
      <c r="H11" s="130">
        <v>42513</v>
      </c>
      <c r="I11" s="132" t="s">
        <v>287</v>
      </c>
      <c r="J11" s="130">
        <v>42517</v>
      </c>
      <c r="K11" s="130" t="s">
        <v>167</v>
      </c>
      <c r="L11" s="26"/>
    </row>
    <row r="12" spans="1:13" s="31" customFormat="1" ht="31.2">
      <c r="A12" s="144">
        <v>9</v>
      </c>
      <c r="B12" s="134" t="s">
        <v>257</v>
      </c>
      <c r="C12" s="111" t="s">
        <v>363</v>
      </c>
      <c r="D12" s="111" t="s">
        <v>184</v>
      </c>
      <c r="E12" s="115" t="s">
        <v>294</v>
      </c>
      <c r="F12" s="131" t="s">
        <v>53</v>
      </c>
      <c r="G12" s="131" t="s">
        <v>107</v>
      </c>
      <c r="H12" s="130">
        <v>42513</v>
      </c>
      <c r="I12" s="132" t="s">
        <v>287</v>
      </c>
      <c r="J12" s="130">
        <v>42517</v>
      </c>
      <c r="K12" s="130" t="s">
        <v>167</v>
      </c>
      <c r="L12" s="26"/>
    </row>
    <row r="13" spans="1:13" s="31" customFormat="1">
      <c r="A13" s="144">
        <v>10</v>
      </c>
      <c r="B13" s="143" t="s">
        <v>257</v>
      </c>
      <c r="C13" s="138" t="s">
        <v>363</v>
      </c>
      <c r="D13" s="138" t="s">
        <v>184</v>
      </c>
      <c r="E13" s="145" t="s">
        <v>334</v>
      </c>
      <c r="F13" s="140" t="s">
        <v>250</v>
      </c>
      <c r="G13" s="140" t="s">
        <v>283</v>
      </c>
      <c r="H13" s="139">
        <v>42528</v>
      </c>
      <c r="I13" s="141" t="s">
        <v>287</v>
      </c>
      <c r="J13" s="139">
        <v>42528</v>
      </c>
      <c r="K13" s="139" t="s">
        <v>167</v>
      </c>
      <c r="L13" s="142" t="s">
        <v>335</v>
      </c>
    </row>
    <row r="14" spans="1:13" s="31" customFormat="1">
      <c r="A14" s="144">
        <v>11</v>
      </c>
      <c r="B14" s="27" t="s">
        <v>434</v>
      </c>
      <c r="C14" s="111" t="s">
        <v>435</v>
      </c>
      <c r="D14" s="111" t="s">
        <v>422</v>
      </c>
      <c r="E14" s="113" t="s">
        <v>433</v>
      </c>
      <c r="F14" s="112" t="s">
        <v>173</v>
      </c>
      <c r="G14" s="112" t="s">
        <v>283</v>
      </c>
      <c r="H14" s="23">
        <v>42534</v>
      </c>
      <c r="I14" s="23" t="s">
        <v>287</v>
      </c>
      <c r="J14" s="23">
        <v>42536</v>
      </c>
      <c r="K14" s="25" t="s">
        <v>167</v>
      </c>
      <c r="L14" s="26"/>
    </row>
    <row r="15" spans="1:13" s="31" customFormat="1">
      <c r="A15" s="32"/>
      <c r="B15" s="27"/>
      <c r="C15" s="111"/>
      <c r="D15" s="111"/>
      <c r="E15" s="113"/>
      <c r="F15" s="112"/>
      <c r="G15" s="112"/>
      <c r="H15" s="23"/>
      <c r="I15" s="23"/>
      <c r="J15" s="23"/>
      <c r="K15" s="25"/>
      <c r="L15" s="26"/>
    </row>
    <row r="16" spans="1:13" s="31" customFormat="1">
      <c r="A16" s="32"/>
      <c r="B16" s="27"/>
      <c r="C16" s="111"/>
      <c r="D16" s="111"/>
      <c r="E16" s="113"/>
      <c r="F16" s="112"/>
      <c r="G16" s="112"/>
      <c r="H16" s="23"/>
      <c r="I16" s="23"/>
      <c r="J16" s="23"/>
      <c r="K16" s="25"/>
      <c r="L16" s="26"/>
    </row>
    <row r="17" spans="1:12" s="31" customFormat="1">
      <c r="A17" s="32"/>
      <c r="B17" s="27"/>
      <c r="C17" s="111"/>
      <c r="D17" s="111"/>
      <c r="E17" s="113"/>
      <c r="F17" s="112"/>
      <c r="G17" s="112"/>
      <c r="H17" s="23"/>
      <c r="I17" s="23"/>
      <c r="J17" s="23"/>
      <c r="K17" s="25"/>
      <c r="L17" s="26"/>
    </row>
    <row r="18" spans="1:12" s="31" customFormat="1">
      <c r="A18" s="32"/>
      <c r="B18" s="27"/>
      <c r="C18" s="111"/>
      <c r="D18" s="111"/>
      <c r="E18" s="113"/>
      <c r="F18" s="112"/>
      <c r="G18" s="112"/>
      <c r="H18" s="23"/>
      <c r="I18" s="23"/>
      <c r="J18" s="23"/>
      <c r="K18" s="25"/>
      <c r="L18" s="26"/>
    </row>
    <row r="19" spans="1:12" s="31" customFormat="1">
      <c r="A19" s="32"/>
      <c r="B19" s="27"/>
      <c r="C19" s="111"/>
      <c r="D19" s="111"/>
      <c r="E19" s="113"/>
      <c r="F19" s="112"/>
      <c r="G19" s="112"/>
      <c r="H19" s="23"/>
      <c r="I19" s="23"/>
      <c r="J19" s="23"/>
      <c r="K19" s="25"/>
      <c r="L19" s="26"/>
    </row>
    <row r="20" spans="1:12" s="31" customFormat="1">
      <c r="A20" s="32"/>
      <c r="B20" s="27"/>
      <c r="C20" s="111"/>
      <c r="D20" s="111"/>
      <c r="E20" s="113"/>
      <c r="F20" s="112"/>
      <c r="G20" s="112"/>
      <c r="H20" s="23"/>
      <c r="I20" s="23"/>
      <c r="J20" s="23"/>
      <c r="K20" s="25"/>
      <c r="L20" s="26"/>
    </row>
    <row r="21" spans="1:12" s="31" customFormat="1">
      <c r="A21" s="32"/>
      <c r="B21" s="27"/>
      <c r="C21" s="111"/>
      <c r="D21" s="111"/>
      <c r="E21" s="113"/>
      <c r="F21" s="112"/>
      <c r="G21" s="112"/>
      <c r="H21" s="23"/>
      <c r="I21" s="23"/>
      <c r="J21" s="23"/>
      <c r="K21" s="25"/>
      <c r="L21" s="26"/>
    </row>
    <row r="22" spans="1:12" s="31" customFormat="1">
      <c r="A22" s="32"/>
      <c r="B22" s="27"/>
      <c r="C22" s="22"/>
      <c r="D22" s="22"/>
      <c r="E22" s="26"/>
      <c r="F22" s="24"/>
      <c r="G22" s="24"/>
      <c r="H22" s="23"/>
      <c r="I22" s="23"/>
      <c r="J22" s="23"/>
      <c r="K22" s="25"/>
      <c r="L22" s="26"/>
    </row>
    <row r="23" spans="1:12" s="31" customFormat="1">
      <c r="A23" s="32"/>
      <c r="B23" s="27"/>
      <c r="C23" s="22"/>
      <c r="D23" s="22"/>
      <c r="E23" s="26"/>
      <c r="F23" s="24"/>
      <c r="G23" s="24"/>
      <c r="H23" s="23"/>
      <c r="I23" s="23"/>
      <c r="J23" s="23"/>
      <c r="K23" s="25"/>
      <c r="L23" s="26"/>
    </row>
    <row r="24" spans="1:12" s="31" customFormat="1">
      <c r="A24" s="32"/>
      <c r="B24" s="27"/>
      <c r="C24" s="22"/>
      <c r="D24" s="22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32"/>
      <c r="B25" s="27"/>
      <c r="C25" s="22"/>
      <c r="D25" s="22"/>
      <c r="E25" s="26"/>
      <c r="F25" s="24"/>
      <c r="G25" s="24"/>
      <c r="H25" s="23"/>
      <c r="I25" s="23"/>
      <c r="J25" s="23"/>
      <c r="K25" s="25"/>
      <c r="L25" s="26"/>
    </row>
    <row r="26" spans="1:12" s="31" customFormat="1">
      <c r="A26" s="32"/>
      <c r="B26" s="27"/>
      <c r="C26" s="22"/>
      <c r="D26" s="22"/>
      <c r="E26" s="26"/>
      <c r="F26" s="24"/>
      <c r="G26" s="24"/>
      <c r="H26" s="23"/>
      <c r="I26" s="23"/>
      <c r="J26" s="23"/>
      <c r="K26" s="25"/>
      <c r="L26" s="26"/>
    </row>
    <row r="27" spans="1:12" s="31" customFormat="1">
      <c r="A27" s="32"/>
      <c r="B27" s="27"/>
      <c r="C27" s="22"/>
      <c r="D27" s="22"/>
      <c r="E27" s="26"/>
      <c r="F27" s="24"/>
      <c r="G27" s="24"/>
      <c r="H27" s="23"/>
      <c r="I27" s="23"/>
      <c r="J27" s="23"/>
      <c r="K27" s="25"/>
      <c r="L27" s="26"/>
    </row>
    <row r="28" spans="1:12" s="31" customFormat="1">
      <c r="A28" s="32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32"/>
      <c r="B29" s="27"/>
      <c r="C29" s="22"/>
      <c r="D29" s="22"/>
      <c r="E29" s="26"/>
      <c r="F29" s="24"/>
      <c r="G29" s="24"/>
      <c r="H29" s="23"/>
      <c r="I29" s="23"/>
      <c r="J29" s="23"/>
      <c r="K29" s="25"/>
      <c r="L29" s="26"/>
    </row>
    <row r="30" spans="1:12" s="31" customFormat="1">
      <c r="A30" s="32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32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32"/>
      <c r="B32" s="27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32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32"/>
      <c r="B34" s="27"/>
      <c r="C34" s="22"/>
      <c r="D34" s="22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32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 s="31" customFormat="1">
      <c r="A50" s="21"/>
      <c r="B50" s="27"/>
      <c r="C50" s="22"/>
      <c r="D50" s="22"/>
      <c r="E50" s="26"/>
      <c r="F50" s="24"/>
      <c r="G50" s="24"/>
      <c r="H50" s="23"/>
      <c r="I50" s="23"/>
      <c r="J50" s="23"/>
      <c r="K50" s="25"/>
      <c r="L50" s="26"/>
    </row>
    <row r="51" spans="1:12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21">
      <c r="B52" s="174" t="s">
        <v>10</v>
      </c>
      <c r="C52" s="175"/>
      <c r="D52" s="36"/>
      <c r="E52" s="20" t="s">
        <v>2</v>
      </c>
      <c r="F52" s="12" t="s">
        <v>15</v>
      </c>
      <c r="H52" s="10"/>
      <c r="I52" s="10"/>
      <c r="J52" s="176" t="s">
        <v>8</v>
      </c>
      <c r="K52" s="177"/>
    </row>
    <row r="53" spans="1:12" ht="19.2">
      <c r="B53" s="178" t="s">
        <v>20</v>
      </c>
      <c r="C53" s="179"/>
      <c r="D53" s="35"/>
      <c r="E53" s="28"/>
      <c r="F53" s="12" t="s">
        <v>16</v>
      </c>
      <c r="J53" s="17"/>
      <c r="K53" s="18"/>
    </row>
    <row r="54" spans="1:12" ht="17.25" customHeight="1">
      <c r="B54" s="170" t="s">
        <v>17</v>
      </c>
      <c r="C54" s="171"/>
      <c r="D54" s="35"/>
      <c r="E54" s="28"/>
      <c r="J54" s="180" t="s">
        <v>9</v>
      </c>
      <c r="K54" s="180"/>
    </row>
    <row r="55" spans="1:12" ht="13.5" customHeight="1">
      <c r="B55" s="170" t="s">
        <v>18</v>
      </c>
      <c r="C55" s="171"/>
      <c r="D55" s="35"/>
      <c r="E55" s="29"/>
      <c r="J55" s="172" t="s">
        <v>12</v>
      </c>
      <c r="K55" s="173"/>
    </row>
    <row r="56" spans="1:12">
      <c r="B56" s="170" t="s">
        <v>19</v>
      </c>
      <c r="C56" s="171"/>
      <c r="D56" s="35"/>
      <c r="G56" s="13"/>
      <c r="J56" s="168" t="str">
        <f>B53</f>
        <v>1. 작업공간</v>
      </c>
      <c r="K56" s="169"/>
    </row>
    <row r="57" spans="1:12" ht="13.5" customHeight="1">
      <c r="B57" s="170"/>
      <c r="C57" s="171"/>
      <c r="D57" s="35"/>
      <c r="J57" s="168" t="str">
        <f>B54</f>
        <v>2. 문서관리</v>
      </c>
      <c r="K57" s="169"/>
    </row>
    <row r="58" spans="1:12">
      <c r="B58" s="170"/>
      <c r="C58" s="171"/>
      <c r="D58" s="35"/>
      <c r="J58" s="168" t="str">
        <f>B55</f>
        <v>3. 품목관리</v>
      </c>
      <c r="K58" s="169"/>
    </row>
    <row r="59" spans="1:12">
      <c r="B59" s="170"/>
      <c r="C59" s="171"/>
      <c r="D59" s="35"/>
      <c r="J59" s="168" t="str">
        <f>B56</f>
        <v>4. 설계변경</v>
      </c>
      <c r="K59" s="169"/>
    </row>
    <row r="60" spans="1:12">
      <c r="B60" s="166"/>
      <c r="C60" s="167"/>
      <c r="D60" s="35"/>
      <c r="J60" s="168"/>
      <c r="K60" s="169"/>
    </row>
    <row r="61" spans="1:12">
      <c r="B61" s="166"/>
      <c r="C61" s="167"/>
      <c r="D61" s="35"/>
      <c r="J61" s="168"/>
      <c r="K61" s="169"/>
    </row>
    <row r="62" spans="1:12">
      <c r="J62" s="168"/>
      <c r="K62" s="169"/>
    </row>
    <row r="63" spans="1:12">
      <c r="J63" s="168"/>
      <c r="K63" s="169"/>
    </row>
    <row r="64" spans="1:12">
      <c r="J64" s="168"/>
      <c r="K64" s="169"/>
    </row>
    <row r="66" spans="3:4">
      <c r="C66" s="19"/>
      <c r="D66" s="19"/>
    </row>
    <row r="67" spans="3:4">
      <c r="C67" s="19"/>
      <c r="D67" s="19"/>
    </row>
    <row r="68" spans="3:4">
      <c r="C68" s="19"/>
      <c r="D68" s="19"/>
    </row>
  </sheetData>
  <autoFilter ref="A3:L14"/>
  <mergeCells count="23">
    <mergeCell ref="A2:L2"/>
    <mergeCell ref="B52:C52"/>
    <mergeCell ref="J52:K52"/>
    <mergeCell ref="B53:C53"/>
    <mergeCell ref="B54:C54"/>
    <mergeCell ref="J54:K54"/>
    <mergeCell ref="B55:C55"/>
    <mergeCell ref="J55:K55"/>
    <mergeCell ref="B56:C56"/>
    <mergeCell ref="J56:K56"/>
    <mergeCell ref="B57:C57"/>
    <mergeCell ref="J57:K57"/>
    <mergeCell ref="B58:C58"/>
    <mergeCell ref="J58:K58"/>
    <mergeCell ref="B59:C59"/>
    <mergeCell ref="J59:K59"/>
    <mergeCell ref="B60:C60"/>
    <mergeCell ref="J60:K60"/>
    <mergeCell ref="B61:C61"/>
    <mergeCell ref="J61:K61"/>
    <mergeCell ref="J62:K62"/>
    <mergeCell ref="J63:K63"/>
    <mergeCell ref="J64:K64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4"/>
  <sheetViews>
    <sheetView zoomScaleNormal="100" zoomScaleSheetLayoutView="50" workbookViewId="0">
      <pane ySplit="3" topLeftCell="A22" activePane="bottomLeft" state="frozen"/>
      <selection activeCell="A13" sqref="A13:XFD13"/>
      <selection pane="bottomLeft" activeCell="E31" sqref="E31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0" style="12" bestFit="1" customWidth="1"/>
    <col min="4" max="4" width="9.5546875" style="12" bestFit="1" customWidth="1"/>
    <col min="5" max="5" width="80.88671875" style="12" customWidth="1"/>
    <col min="6" max="6" width="11.44140625" style="12" customWidth="1"/>
    <col min="7" max="7" width="11.33203125" style="12" bestFit="1" customWidth="1"/>
    <col min="8" max="9" width="12.441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20" ht="54.6" customHeight="1" thickBot="1">
      <c r="F1" s="12" t="s">
        <v>424</v>
      </c>
      <c r="J1" s="12" t="e">
        <f>COUNTIF(#REF!, "완료")</f>
        <v>#REF!</v>
      </c>
      <c r="K1" s="12" t="e">
        <f>COUNTIF(#REF!, "진행")</f>
        <v>#REF!</v>
      </c>
      <c r="L1" s="12" t="e">
        <f>COUNTIF(#REF!, "보류")</f>
        <v>#REF!</v>
      </c>
    </row>
    <row r="2" spans="1:20" s="14" customFormat="1" ht="30" customHeight="1">
      <c r="A2" s="162" t="s">
        <v>239</v>
      </c>
      <c r="B2" s="163"/>
      <c r="C2" s="163"/>
      <c r="D2" s="164"/>
      <c r="E2" s="164"/>
      <c r="F2" s="164"/>
      <c r="G2" s="164"/>
      <c r="H2" s="164"/>
      <c r="I2" s="164"/>
      <c r="J2" s="164"/>
      <c r="K2" s="164"/>
      <c r="L2" s="165"/>
    </row>
    <row r="3" spans="1:20" s="3" customFormat="1" ht="33" customHeight="1">
      <c r="A3" s="1" t="s">
        <v>238</v>
      </c>
      <c r="B3" s="5" t="s">
        <v>237</v>
      </c>
      <c r="C3" s="5" t="s">
        <v>236</v>
      </c>
      <c r="D3" s="5" t="s">
        <v>235</v>
      </c>
      <c r="E3" s="2" t="s">
        <v>234</v>
      </c>
      <c r="F3" s="8" t="s">
        <v>233</v>
      </c>
      <c r="G3" s="6" t="s">
        <v>232</v>
      </c>
      <c r="H3" s="7" t="s">
        <v>231</v>
      </c>
      <c r="I3" s="9" t="s">
        <v>228</v>
      </c>
      <c r="J3" s="4" t="s">
        <v>230</v>
      </c>
      <c r="K3" s="4" t="s">
        <v>229</v>
      </c>
      <c r="L3" s="2" t="s">
        <v>227</v>
      </c>
      <c r="M3" s="14"/>
      <c r="O3" s="14"/>
      <c r="P3" s="14"/>
      <c r="Q3" s="14"/>
      <c r="R3" s="14"/>
      <c r="S3" s="14"/>
      <c r="T3" s="14"/>
    </row>
    <row r="4" spans="1:20" s="31" customFormat="1">
      <c r="A4" s="32">
        <v>1</v>
      </c>
      <c r="B4" s="143" t="s">
        <v>364</v>
      </c>
      <c r="C4" s="27" t="s">
        <v>220</v>
      </c>
      <c r="D4" s="22" t="s">
        <v>344</v>
      </c>
      <c r="E4" s="26" t="s">
        <v>226</v>
      </c>
      <c r="F4" s="24" t="s">
        <v>212</v>
      </c>
      <c r="G4" s="24" t="s">
        <v>283</v>
      </c>
      <c r="H4" s="130">
        <v>42513</v>
      </c>
      <c r="I4" s="24" t="s">
        <v>211</v>
      </c>
      <c r="J4" s="130">
        <v>42516</v>
      </c>
      <c r="K4" s="25" t="s">
        <v>108</v>
      </c>
      <c r="L4" s="26"/>
      <c r="M4" s="39"/>
      <c r="N4" s="39"/>
      <c r="O4" s="39"/>
      <c r="P4" s="39"/>
      <c r="Q4" s="39"/>
      <c r="R4" s="39"/>
      <c r="S4" s="39"/>
      <c r="T4" s="39"/>
    </row>
    <row r="5" spans="1:20" s="31" customFormat="1">
      <c r="A5" s="32">
        <v>2</v>
      </c>
      <c r="B5" s="143" t="s">
        <v>364</v>
      </c>
      <c r="C5" s="27" t="s">
        <v>220</v>
      </c>
      <c r="D5" s="22" t="s">
        <v>184</v>
      </c>
      <c r="E5" s="26" t="s">
        <v>225</v>
      </c>
      <c r="F5" s="24" t="s">
        <v>208</v>
      </c>
      <c r="G5" s="131" t="s">
        <v>283</v>
      </c>
      <c r="H5" s="130">
        <v>42513</v>
      </c>
      <c r="I5" s="131" t="s">
        <v>200</v>
      </c>
      <c r="J5" s="130">
        <v>42516</v>
      </c>
      <c r="K5" s="132" t="s">
        <v>108</v>
      </c>
      <c r="L5" s="26"/>
      <c r="M5" s="39"/>
      <c r="N5" s="39"/>
      <c r="O5" s="39"/>
      <c r="P5" s="39"/>
      <c r="Q5" s="39"/>
      <c r="R5" s="39"/>
      <c r="S5" s="39"/>
      <c r="T5" s="39"/>
    </row>
    <row r="6" spans="1:20" s="31" customFormat="1">
      <c r="A6" s="144">
        <v>3</v>
      </c>
      <c r="B6" s="143" t="s">
        <v>364</v>
      </c>
      <c r="C6" s="27" t="s">
        <v>220</v>
      </c>
      <c r="D6" s="22" t="s">
        <v>347</v>
      </c>
      <c r="E6" s="33" t="s">
        <v>224</v>
      </c>
      <c r="F6" s="24" t="s">
        <v>222</v>
      </c>
      <c r="G6" s="131" t="s">
        <v>283</v>
      </c>
      <c r="H6" s="130">
        <v>42513</v>
      </c>
      <c r="I6" s="24" t="s">
        <v>55</v>
      </c>
      <c r="J6" s="23">
        <v>42535</v>
      </c>
      <c r="K6" s="25" t="s">
        <v>109</v>
      </c>
      <c r="L6" s="26"/>
      <c r="M6" s="39"/>
      <c r="N6" s="39"/>
      <c r="O6" s="39"/>
      <c r="P6" s="39"/>
      <c r="Q6" s="39"/>
      <c r="R6" s="39"/>
      <c r="S6" s="39"/>
      <c r="T6" s="39"/>
    </row>
    <row r="7" spans="1:20" s="31" customFormat="1">
      <c r="A7" s="144">
        <v>4</v>
      </c>
      <c r="B7" s="143" t="s">
        <v>364</v>
      </c>
      <c r="C7" s="27" t="s">
        <v>220</v>
      </c>
      <c r="D7" s="22" t="s">
        <v>347</v>
      </c>
      <c r="E7" s="33" t="s">
        <v>223</v>
      </c>
      <c r="F7" s="24" t="s">
        <v>222</v>
      </c>
      <c r="G7" s="131" t="s">
        <v>283</v>
      </c>
      <c r="H7" s="130">
        <v>42513</v>
      </c>
      <c r="I7" s="131" t="s">
        <v>55</v>
      </c>
      <c r="J7" s="23">
        <v>42522</v>
      </c>
      <c r="K7" s="141" t="s">
        <v>109</v>
      </c>
      <c r="L7" s="26" t="s">
        <v>354</v>
      </c>
      <c r="M7" s="39"/>
      <c r="N7" s="39"/>
      <c r="O7" s="39"/>
      <c r="P7" s="39"/>
      <c r="Q7" s="39"/>
      <c r="R7" s="39"/>
      <c r="S7" s="39"/>
      <c r="T7" s="39"/>
    </row>
    <row r="8" spans="1:20" s="31" customFormat="1">
      <c r="A8" s="144">
        <v>5</v>
      </c>
      <c r="B8" s="143" t="s">
        <v>364</v>
      </c>
      <c r="C8" s="27" t="s">
        <v>220</v>
      </c>
      <c r="D8" s="22" t="s">
        <v>344</v>
      </c>
      <c r="E8" s="33" t="s">
        <v>221</v>
      </c>
      <c r="F8" s="24" t="s">
        <v>212</v>
      </c>
      <c r="G8" s="131" t="s">
        <v>283</v>
      </c>
      <c r="H8" s="130">
        <v>42513</v>
      </c>
      <c r="I8" s="131" t="s">
        <v>200</v>
      </c>
      <c r="J8" s="130">
        <v>42516</v>
      </c>
      <c r="K8" s="132" t="s">
        <v>108</v>
      </c>
      <c r="L8" s="26"/>
      <c r="M8" s="39"/>
      <c r="N8" s="39"/>
      <c r="O8" s="39"/>
      <c r="P8" s="39"/>
      <c r="Q8" s="39"/>
      <c r="R8" s="39"/>
      <c r="S8" s="39"/>
      <c r="T8" s="39"/>
    </row>
    <row r="9" spans="1:20" s="31" customFormat="1">
      <c r="A9" s="144">
        <v>6</v>
      </c>
      <c r="B9" s="143" t="s">
        <v>364</v>
      </c>
      <c r="C9" s="27" t="s">
        <v>220</v>
      </c>
      <c r="D9" s="22" t="s">
        <v>184</v>
      </c>
      <c r="E9" s="33" t="s">
        <v>219</v>
      </c>
      <c r="F9" s="24" t="s">
        <v>208</v>
      </c>
      <c r="G9" s="131" t="s">
        <v>283</v>
      </c>
      <c r="H9" s="130">
        <v>42513</v>
      </c>
      <c r="I9" s="149" t="s">
        <v>376</v>
      </c>
      <c r="J9" s="23">
        <v>42536</v>
      </c>
      <c r="K9" s="25" t="s">
        <v>109</v>
      </c>
      <c r="L9" s="26" t="s">
        <v>459</v>
      </c>
      <c r="M9" s="39"/>
      <c r="N9" s="39"/>
      <c r="O9" s="39"/>
      <c r="P9" s="39"/>
      <c r="Q9" s="39"/>
      <c r="R9" s="39"/>
      <c r="S9" s="39"/>
      <c r="T9" s="39"/>
    </row>
    <row r="10" spans="1:20" s="31" customFormat="1" ht="109.2">
      <c r="A10" s="144">
        <v>7</v>
      </c>
      <c r="B10" s="143" t="s">
        <v>364</v>
      </c>
      <c r="C10" s="27" t="s">
        <v>218</v>
      </c>
      <c r="D10" s="22" t="s">
        <v>184</v>
      </c>
      <c r="E10" s="33" t="s">
        <v>216</v>
      </c>
      <c r="F10" s="24" t="s">
        <v>215</v>
      </c>
      <c r="G10" s="131" t="s">
        <v>283</v>
      </c>
      <c r="H10" s="130">
        <v>42513</v>
      </c>
      <c r="I10" s="131" t="s">
        <v>200</v>
      </c>
      <c r="J10" s="130">
        <v>42516</v>
      </c>
      <c r="K10" s="132" t="s">
        <v>108</v>
      </c>
      <c r="L10" s="26"/>
      <c r="M10" s="39"/>
      <c r="N10" s="39"/>
      <c r="O10" s="39"/>
      <c r="P10" s="39"/>
      <c r="Q10" s="39"/>
      <c r="R10" s="39"/>
      <c r="S10" s="39"/>
      <c r="T10" s="39"/>
    </row>
    <row r="11" spans="1:20" s="31" customFormat="1" ht="52.5" customHeight="1">
      <c r="A11" s="144">
        <v>8</v>
      </c>
      <c r="B11" s="143" t="s">
        <v>364</v>
      </c>
      <c r="C11" s="27" t="s">
        <v>214</v>
      </c>
      <c r="D11" s="22" t="s">
        <v>184</v>
      </c>
      <c r="E11" s="41" t="s">
        <v>213</v>
      </c>
      <c r="F11" s="24" t="s">
        <v>212</v>
      </c>
      <c r="G11" s="131" t="s">
        <v>283</v>
      </c>
      <c r="H11" s="130">
        <v>42513</v>
      </c>
      <c r="I11" s="131" t="s">
        <v>200</v>
      </c>
      <c r="J11" s="130">
        <v>42516</v>
      </c>
      <c r="K11" s="132" t="s">
        <v>108</v>
      </c>
      <c r="L11" s="26"/>
      <c r="M11" s="39"/>
      <c r="N11" s="39"/>
      <c r="O11" s="39"/>
      <c r="P11" s="39"/>
      <c r="Q11" s="39"/>
      <c r="R11" s="39"/>
      <c r="S11" s="39"/>
      <c r="T11" s="39"/>
    </row>
    <row r="12" spans="1:20" s="31" customFormat="1" ht="31.2">
      <c r="A12" s="144">
        <v>9</v>
      </c>
      <c r="B12" s="143" t="s">
        <v>364</v>
      </c>
      <c r="C12" s="27" t="s">
        <v>210</v>
      </c>
      <c r="D12" s="22" t="s">
        <v>184</v>
      </c>
      <c r="E12" s="33" t="s">
        <v>209</v>
      </c>
      <c r="F12" s="24" t="s">
        <v>208</v>
      </c>
      <c r="G12" s="131" t="s">
        <v>283</v>
      </c>
      <c r="H12" s="130">
        <v>42513</v>
      </c>
      <c r="I12" s="24" t="s">
        <v>376</v>
      </c>
      <c r="J12" s="23"/>
      <c r="K12" s="141" t="s">
        <v>109</v>
      </c>
      <c r="L12" s="26" t="s">
        <v>310</v>
      </c>
      <c r="M12" s="39"/>
      <c r="N12" s="39"/>
      <c r="O12" s="39"/>
      <c r="P12" s="39"/>
      <c r="Q12" s="39"/>
      <c r="R12" s="39"/>
      <c r="S12" s="39"/>
      <c r="T12" s="39"/>
    </row>
    <row r="13" spans="1:20" s="31" customFormat="1">
      <c r="A13" s="144">
        <v>10</v>
      </c>
      <c r="B13" s="143" t="s">
        <v>364</v>
      </c>
      <c r="C13" s="27" t="s">
        <v>207</v>
      </c>
      <c r="D13" s="22" t="s">
        <v>347</v>
      </c>
      <c r="E13" s="33" t="s">
        <v>206</v>
      </c>
      <c r="F13" s="24" t="s">
        <v>185</v>
      </c>
      <c r="G13" s="131" t="s">
        <v>283</v>
      </c>
      <c r="H13" s="130">
        <v>42513</v>
      </c>
      <c r="I13" s="131" t="s">
        <v>200</v>
      </c>
      <c r="J13" s="130">
        <v>42516</v>
      </c>
      <c r="K13" s="132" t="s">
        <v>108</v>
      </c>
      <c r="L13" s="26"/>
      <c r="M13" s="39"/>
      <c r="N13" s="39"/>
      <c r="O13" s="39"/>
      <c r="P13" s="39"/>
      <c r="Q13" s="39"/>
      <c r="R13" s="39"/>
      <c r="S13" s="39"/>
      <c r="T13" s="39"/>
    </row>
    <row r="14" spans="1:20" s="31" customFormat="1">
      <c r="A14" s="144">
        <v>11</v>
      </c>
      <c r="B14" s="143" t="s">
        <v>364</v>
      </c>
      <c r="C14" s="27" t="s">
        <v>205</v>
      </c>
      <c r="D14" s="22" t="s">
        <v>347</v>
      </c>
      <c r="E14" s="34" t="s">
        <v>204</v>
      </c>
      <c r="F14" s="24" t="s">
        <v>185</v>
      </c>
      <c r="G14" s="131" t="s">
        <v>283</v>
      </c>
      <c r="H14" s="130">
        <v>42513</v>
      </c>
      <c r="I14" s="131" t="s">
        <v>200</v>
      </c>
      <c r="J14" s="130">
        <v>42516</v>
      </c>
      <c r="K14" s="132" t="s">
        <v>108</v>
      </c>
      <c r="L14" s="26"/>
      <c r="M14" s="39"/>
      <c r="N14" s="39"/>
      <c r="O14" s="39"/>
      <c r="P14" s="39"/>
      <c r="Q14" s="39"/>
      <c r="R14" s="39"/>
      <c r="S14" s="39"/>
      <c r="T14" s="39"/>
    </row>
    <row r="15" spans="1:20" s="31" customFormat="1" ht="141.75" customHeight="1">
      <c r="A15" s="144">
        <v>12</v>
      </c>
      <c r="B15" s="143" t="s">
        <v>364</v>
      </c>
      <c r="C15" s="27" t="s">
        <v>203</v>
      </c>
      <c r="D15" s="22" t="s">
        <v>184</v>
      </c>
      <c r="E15" s="40" t="s">
        <v>202</v>
      </c>
      <c r="F15" s="24" t="s">
        <v>173</v>
      </c>
      <c r="G15" s="131" t="s">
        <v>283</v>
      </c>
      <c r="H15" s="130">
        <v>42513</v>
      </c>
      <c r="I15" s="131" t="s">
        <v>200</v>
      </c>
      <c r="J15" s="130">
        <v>42516</v>
      </c>
      <c r="K15" s="132" t="s">
        <v>167</v>
      </c>
      <c r="L15" s="26" t="s">
        <v>311</v>
      </c>
      <c r="M15" s="39"/>
      <c r="N15" s="39"/>
      <c r="O15" s="39"/>
      <c r="P15" s="39"/>
      <c r="Q15" s="39"/>
      <c r="R15" s="39"/>
      <c r="S15" s="39"/>
      <c r="T15" s="39"/>
    </row>
    <row r="16" spans="1:20" s="31" customFormat="1" ht="78">
      <c r="A16" s="144">
        <v>13</v>
      </c>
      <c r="B16" s="143" t="s">
        <v>364</v>
      </c>
      <c r="C16" s="27" t="s">
        <v>201</v>
      </c>
      <c r="D16" s="22" t="s">
        <v>184</v>
      </c>
      <c r="E16" s="34" t="s">
        <v>341</v>
      </c>
      <c r="F16" s="24" t="s">
        <v>309</v>
      </c>
      <c r="G16" s="131" t="s">
        <v>283</v>
      </c>
      <c r="H16" s="130">
        <v>42513</v>
      </c>
      <c r="I16" s="131" t="s">
        <v>200</v>
      </c>
      <c r="J16" s="130">
        <v>42516</v>
      </c>
      <c r="K16" s="132" t="s">
        <v>108</v>
      </c>
      <c r="L16" s="26"/>
      <c r="M16" s="39"/>
      <c r="N16" s="39"/>
      <c r="O16" s="39"/>
      <c r="P16" s="39"/>
      <c r="Q16" s="39"/>
      <c r="R16" s="39"/>
      <c r="S16" s="39"/>
      <c r="T16" s="39"/>
    </row>
    <row r="17" spans="1:20" s="31" customFormat="1" ht="31.2">
      <c r="A17" s="144">
        <v>14</v>
      </c>
      <c r="B17" s="143" t="s">
        <v>364</v>
      </c>
      <c r="C17" s="27" t="s">
        <v>199</v>
      </c>
      <c r="D17" s="22" t="s">
        <v>184</v>
      </c>
      <c r="E17" s="34" t="s">
        <v>198</v>
      </c>
      <c r="F17" s="24" t="s">
        <v>173</v>
      </c>
      <c r="G17" s="131" t="s">
        <v>283</v>
      </c>
      <c r="H17" s="130">
        <v>42513</v>
      </c>
      <c r="I17" s="131" t="s">
        <v>200</v>
      </c>
      <c r="J17" s="130">
        <v>42516</v>
      </c>
      <c r="K17" s="132" t="s">
        <v>108</v>
      </c>
      <c r="L17" s="26" t="s">
        <v>312</v>
      </c>
      <c r="M17" s="39"/>
      <c r="N17" s="39"/>
      <c r="O17" s="39"/>
      <c r="P17" s="39"/>
      <c r="Q17" s="39"/>
      <c r="R17" s="39"/>
      <c r="S17" s="39"/>
      <c r="T17" s="39"/>
    </row>
    <row r="18" spans="1:20" s="31" customFormat="1">
      <c r="A18" s="144">
        <v>15</v>
      </c>
      <c r="B18" s="143" t="s">
        <v>364</v>
      </c>
      <c r="C18" s="42" t="s">
        <v>217</v>
      </c>
      <c r="D18" s="43" t="s">
        <v>347</v>
      </c>
      <c r="E18" s="142" t="s">
        <v>428</v>
      </c>
      <c r="F18" s="24" t="s">
        <v>173</v>
      </c>
      <c r="G18" s="131" t="s">
        <v>283</v>
      </c>
      <c r="H18" s="130">
        <v>42513</v>
      </c>
      <c r="I18" s="24" t="s">
        <v>405</v>
      </c>
      <c r="J18" s="23">
        <v>42534</v>
      </c>
      <c r="K18" s="141" t="s">
        <v>109</v>
      </c>
      <c r="L18" s="26"/>
      <c r="M18" s="39"/>
      <c r="N18" s="39"/>
      <c r="O18" s="39"/>
      <c r="P18" s="39"/>
      <c r="Q18" s="39"/>
      <c r="R18" s="39"/>
      <c r="S18" s="39"/>
      <c r="T18" s="39"/>
    </row>
    <row r="19" spans="1:20" s="31" customFormat="1">
      <c r="A19" s="144">
        <v>16</v>
      </c>
      <c r="B19" s="143" t="s">
        <v>364</v>
      </c>
      <c r="C19" s="104" t="s">
        <v>217</v>
      </c>
      <c r="D19" s="100" t="s">
        <v>184</v>
      </c>
      <c r="E19" s="103" t="s">
        <v>290</v>
      </c>
      <c r="F19" s="24" t="s">
        <v>173</v>
      </c>
      <c r="G19" s="131" t="s">
        <v>283</v>
      </c>
      <c r="H19" s="130">
        <v>42513</v>
      </c>
      <c r="I19" s="131" t="s">
        <v>200</v>
      </c>
      <c r="J19" s="130">
        <v>42516</v>
      </c>
      <c r="K19" s="132" t="s">
        <v>108</v>
      </c>
      <c r="L19" s="26"/>
      <c r="M19" s="39"/>
      <c r="N19" s="39"/>
      <c r="O19" s="39"/>
      <c r="P19" s="39"/>
      <c r="Q19" s="39"/>
      <c r="R19" s="39"/>
      <c r="S19" s="39"/>
      <c r="T19" s="39"/>
    </row>
    <row r="20" spans="1:20" s="31" customFormat="1">
      <c r="A20" s="144">
        <v>17</v>
      </c>
      <c r="B20" s="143" t="s">
        <v>364</v>
      </c>
      <c r="C20" s="104" t="s">
        <v>217</v>
      </c>
      <c r="D20" s="100" t="s">
        <v>184</v>
      </c>
      <c r="E20" s="106" t="s">
        <v>301</v>
      </c>
      <c r="F20" s="24" t="s">
        <v>173</v>
      </c>
      <c r="G20" s="131" t="s">
        <v>283</v>
      </c>
      <c r="H20" s="130">
        <v>42513</v>
      </c>
      <c r="I20" s="131" t="s">
        <v>200</v>
      </c>
      <c r="J20" s="130">
        <v>42516</v>
      </c>
      <c r="K20" s="132" t="s">
        <v>108</v>
      </c>
      <c r="L20" s="26"/>
      <c r="M20" s="39"/>
      <c r="N20" s="39"/>
      <c r="O20" s="39"/>
      <c r="P20" s="39"/>
      <c r="Q20" s="39"/>
      <c r="R20" s="39"/>
      <c r="S20" s="39"/>
      <c r="T20" s="39"/>
    </row>
    <row r="21" spans="1:20" s="31" customFormat="1">
      <c r="A21" s="144">
        <v>18</v>
      </c>
      <c r="B21" s="143" t="s">
        <v>395</v>
      </c>
      <c r="C21" s="124" t="s">
        <v>396</v>
      </c>
      <c r="D21" s="100" t="s">
        <v>184</v>
      </c>
      <c r="E21" s="125" t="s">
        <v>302</v>
      </c>
      <c r="F21" s="24" t="s">
        <v>309</v>
      </c>
      <c r="G21" s="131" t="s">
        <v>283</v>
      </c>
      <c r="H21" s="130">
        <v>42513</v>
      </c>
      <c r="I21" s="131" t="s">
        <v>200</v>
      </c>
      <c r="J21" s="130">
        <v>42516</v>
      </c>
      <c r="K21" s="132" t="s">
        <v>108</v>
      </c>
      <c r="L21" s="26"/>
      <c r="M21" s="39"/>
      <c r="N21" s="39"/>
      <c r="O21" s="39"/>
      <c r="P21" s="39"/>
      <c r="Q21" s="39"/>
      <c r="R21" s="39"/>
      <c r="S21" s="39"/>
      <c r="T21" s="39"/>
    </row>
    <row r="22" spans="1:20" s="31" customFormat="1" ht="31.2">
      <c r="A22" s="144">
        <v>19</v>
      </c>
      <c r="B22" s="27" t="s">
        <v>364</v>
      </c>
      <c r="C22" s="100" t="s">
        <v>397</v>
      </c>
      <c r="D22" s="100" t="s">
        <v>389</v>
      </c>
      <c r="E22" s="103" t="s">
        <v>398</v>
      </c>
      <c r="F22" s="24" t="s">
        <v>185</v>
      </c>
      <c r="G22" s="24" t="s">
        <v>283</v>
      </c>
      <c r="H22" s="23">
        <v>42531</v>
      </c>
      <c r="I22" s="139" t="s">
        <v>287</v>
      </c>
      <c r="J22" s="148">
        <v>42531</v>
      </c>
      <c r="K22" s="25" t="s">
        <v>399</v>
      </c>
      <c r="L22" s="26" t="s">
        <v>400</v>
      </c>
      <c r="M22" s="39"/>
      <c r="N22" s="39"/>
      <c r="O22" s="39"/>
      <c r="P22" s="39"/>
      <c r="Q22" s="39"/>
      <c r="R22" s="39"/>
      <c r="S22" s="39"/>
      <c r="T22" s="39"/>
    </row>
    <row r="23" spans="1:20" s="31" customFormat="1">
      <c r="A23" s="144">
        <v>20</v>
      </c>
      <c r="B23" s="27" t="s">
        <v>364</v>
      </c>
      <c r="C23" s="100" t="s">
        <v>421</v>
      </c>
      <c r="D23" s="100" t="s">
        <v>422</v>
      </c>
      <c r="E23" s="103" t="s">
        <v>420</v>
      </c>
      <c r="F23" s="24" t="s">
        <v>173</v>
      </c>
      <c r="G23" s="24" t="s">
        <v>283</v>
      </c>
      <c r="H23" s="23">
        <v>42535</v>
      </c>
      <c r="I23" s="139" t="s">
        <v>287</v>
      </c>
      <c r="J23" s="23">
        <v>42535</v>
      </c>
      <c r="K23" s="25" t="s">
        <v>109</v>
      </c>
      <c r="L23" s="26" t="s">
        <v>429</v>
      </c>
      <c r="M23" s="39"/>
      <c r="N23" s="39"/>
      <c r="O23" s="39"/>
      <c r="P23" s="39"/>
      <c r="Q23" s="39"/>
      <c r="R23" s="39"/>
      <c r="S23" s="39"/>
      <c r="T23" s="39"/>
    </row>
    <row r="24" spans="1:20" s="31" customFormat="1">
      <c r="A24" s="144">
        <v>21</v>
      </c>
      <c r="B24" s="152" t="s">
        <v>364</v>
      </c>
      <c r="C24" s="100" t="s">
        <v>134</v>
      </c>
      <c r="D24" s="100" t="s">
        <v>422</v>
      </c>
      <c r="E24" s="103" t="s">
        <v>423</v>
      </c>
      <c r="F24" s="24" t="s">
        <v>124</v>
      </c>
      <c r="G24" s="149" t="s">
        <v>283</v>
      </c>
      <c r="H24" s="148">
        <v>42535</v>
      </c>
      <c r="I24" s="139" t="s">
        <v>141</v>
      </c>
      <c r="J24" s="23">
        <v>42535</v>
      </c>
      <c r="K24" s="25" t="s">
        <v>109</v>
      </c>
      <c r="L24" s="26"/>
      <c r="M24" s="39"/>
      <c r="N24" s="39"/>
      <c r="O24" s="39"/>
      <c r="P24" s="39"/>
      <c r="Q24" s="39"/>
      <c r="R24" s="39"/>
      <c r="S24" s="39"/>
      <c r="T24" s="39"/>
    </row>
    <row r="25" spans="1:20" s="31" customFormat="1">
      <c r="A25" s="144">
        <v>22</v>
      </c>
      <c r="B25" s="152" t="s">
        <v>364</v>
      </c>
      <c r="C25" s="100" t="s">
        <v>184</v>
      </c>
      <c r="D25" s="100" t="s">
        <v>422</v>
      </c>
      <c r="E25" s="142" t="s">
        <v>425</v>
      </c>
      <c r="F25" s="24" t="s">
        <v>124</v>
      </c>
      <c r="G25" s="24" t="s">
        <v>283</v>
      </c>
      <c r="H25" s="23">
        <v>42535</v>
      </c>
      <c r="I25" s="139" t="s">
        <v>141</v>
      </c>
      <c r="J25" s="23">
        <v>42535</v>
      </c>
      <c r="K25" s="25" t="s">
        <v>109</v>
      </c>
      <c r="L25" s="26"/>
      <c r="M25" s="39"/>
      <c r="N25" s="39"/>
      <c r="O25" s="39"/>
      <c r="P25" s="39"/>
      <c r="Q25" s="39"/>
      <c r="R25" s="39"/>
      <c r="S25" s="39"/>
      <c r="T25" s="39"/>
    </row>
    <row r="26" spans="1:20" s="31" customFormat="1" ht="31.2">
      <c r="A26" s="144">
        <v>23</v>
      </c>
      <c r="B26" s="152" t="s">
        <v>364</v>
      </c>
      <c r="C26" s="22" t="s">
        <v>134</v>
      </c>
      <c r="D26" s="22" t="s">
        <v>422</v>
      </c>
      <c r="E26" s="26" t="s">
        <v>426</v>
      </c>
      <c r="F26" s="24" t="s">
        <v>173</v>
      </c>
      <c r="G26" s="24" t="s">
        <v>283</v>
      </c>
      <c r="H26" s="23">
        <v>42535</v>
      </c>
      <c r="I26" s="139" t="s">
        <v>287</v>
      </c>
      <c r="J26" s="23">
        <v>42535</v>
      </c>
      <c r="K26" s="25" t="s">
        <v>109</v>
      </c>
      <c r="L26" s="26" t="s">
        <v>430</v>
      </c>
      <c r="M26" s="39"/>
      <c r="N26" s="39"/>
      <c r="O26" s="39"/>
      <c r="P26" s="39"/>
      <c r="Q26" s="39"/>
      <c r="R26" s="39"/>
      <c r="S26" s="39"/>
      <c r="T26" s="39"/>
    </row>
    <row r="27" spans="1:20" s="31" customFormat="1">
      <c r="A27" s="144">
        <v>24</v>
      </c>
      <c r="B27" s="152" t="s">
        <v>364</v>
      </c>
      <c r="C27" s="147" t="s">
        <v>348</v>
      </c>
      <c r="D27" s="147" t="s">
        <v>344</v>
      </c>
      <c r="E27" s="26" t="s">
        <v>452</v>
      </c>
      <c r="F27" s="24" t="s">
        <v>185</v>
      </c>
      <c r="G27" s="149" t="s">
        <v>283</v>
      </c>
      <c r="H27" s="148">
        <v>42536</v>
      </c>
      <c r="I27" s="139" t="s">
        <v>376</v>
      </c>
      <c r="J27" s="23">
        <v>42536</v>
      </c>
      <c r="K27" s="25" t="s">
        <v>109</v>
      </c>
      <c r="L27" s="26"/>
      <c r="M27" s="39"/>
      <c r="N27" s="39"/>
      <c r="O27" s="39"/>
      <c r="P27" s="39"/>
      <c r="Q27" s="39"/>
      <c r="R27" s="39"/>
      <c r="S27" s="39"/>
      <c r="T27" s="39"/>
    </row>
    <row r="28" spans="1:20" s="31" customFormat="1">
      <c r="A28" s="144">
        <v>25</v>
      </c>
      <c r="B28" s="152" t="s">
        <v>364</v>
      </c>
      <c r="C28" s="147" t="s">
        <v>348</v>
      </c>
      <c r="D28" s="22" t="s">
        <v>344</v>
      </c>
      <c r="E28" s="26" t="s">
        <v>453</v>
      </c>
      <c r="F28" s="24" t="s">
        <v>185</v>
      </c>
      <c r="G28" s="149" t="s">
        <v>283</v>
      </c>
      <c r="H28" s="148">
        <v>42536</v>
      </c>
      <c r="I28" s="148" t="s">
        <v>376</v>
      </c>
      <c r="J28" s="23">
        <v>42536</v>
      </c>
      <c r="K28" s="150" t="s">
        <v>109</v>
      </c>
      <c r="L28" s="26"/>
      <c r="M28" s="39"/>
      <c r="N28" s="39"/>
      <c r="O28" s="39"/>
      <c r="P28" s="39"/>
      <c r="Q28" s="39"/>
      <c r="R28" s="39"/>
      <c r="S28" s="39"/>
      <c r="T28" s="39"/>
    </row>
    <row r="29" spans="1:20" s="31" customFormat="1" ht="31.2">
      <c r="A29" s="144">
        <v>26</v>
      </c>
      <c r="B29" s="152" t="s">
        <v>364</v>
      </c>
      <c r="C29" s="147" t="s">
        <v>348</v>
      </c>
      <c r="D29" s="147" t="s">
        <v>344</v>
      </c>
      <c r="E29" s="26" t="s">
        <v>454</v>
      </c>
      <c r="F29" s="24" t="s">
        <v>185</v>
      </c>
      <c r="G29" s="149" t="s">
        <v>283</v>
      </c>
      <c r="H29" s="148">
        <v>42536</v>
      </c>
      <c r="I29" s="148" t="s">
        <v>287</v>
      </c>
      <c r="J29" s="23">
        <v>42536</v>
      </c>
      <c r="K29" s="150" t="s">
        <v>109</v>
      </c>
      <c r="L29" s="26"/>
      <c r="M29" s="39"/>
      <c r="N29" s="39"/>
      <c r="O29" s="39"/>
      <c r="P29" s="39"/>
      <c r="Q29" s="39"/>
      <c r="R29" s="39"/>
      <c r="S29" s="39"/>
      <c r="T29" s="39"/>
    </row>
    <row r="30" spans="1:20" s="31" customFormat="1">
      <c r="A30" s="32"/>
      <c r="B30" s="27"/>
      <c r="C30" s="22"/>
      <c r="D30" s="22"/>
      <c r="E30" s="26"/>
      <c r="F30" s="24"/>
      <c r="G30" s="24"/>
      <c r="H30" s="23"/>
      <c r="I30" s="139"/>
      <c r="J30" s="23"/>
      <c r="K30" s="25"/>
      <c r="L30" s="26"/>
      <c r="M30" s="39"/>
      <c r="N30" s="39"/>
      <c r="O30" s="39"/>
      <c r="P30" s="39"/>
      <c r="Q30" s="39"/>
      <c r="R30" s="39"/>
      <c r="S30" s="39"/>
      <c r="T30" s="39"/>
    </row>
    <row r="31" spans="1:20" s="31" customFormat="1">
      <c r="A31" s="32"/>
      <c r="B31" s="27"/>
      <c r="C31" s="22"/>
      <c r="D31" s="22"/>
      <c r="E31" s="26"/>
      <c r="F31" s="24"/>
      <c r="G31" s="24"/>
      <c r="H31" s="23"/>
      <c r="I31" s="139"/>
      <c r="J31" s="23"/>
      <c r="K31" s="25"/>
      <c r="L31" s="26"/>
      <c r="M31" s="39"/>
      <c r="N31" s="39"/>
      <c r="O31" s="39"/>
      <c r="P31" s="39"/>
      <c r="Q31" s="39"/>
      <c r="R31" s="39"/>
      <c r="S31" s="39"/>
      <c r="T31" s="39"/>
    </row>
    <row r="32" spans="1:20" s="31" customFormat="1">
      <c r="A32" s="32"/>
      <c r="B32" s="27"/>
      <c r="C32" s="22"/>
      <c r="D32" s="22"/>
      <c r="E32" s="26"/>
      <c r="F32" s="24"/>
      <c r="G32" s="24"/>
      <c r="H32" s="23"/>
      <c r="I32" s="139"/>
      <c r="J32" s="23"/>
      <c r="K32" s="25"/>
      <c r="L32" s="26"/>
      <c r="M32" s="39"/>
      <c r="N32" s="39"/>
      <c r="O32" s="39"/>
      <c r="P32" s="39"/>
      <c r="Q32" s="39"/>
      <c r="R32" s="39"/>
      <c r="S32" s="39"/>
      <c r="T32" s="39"/>
    </row>
    <row r="33" spans="1:20" s="31" customFormat="1">
      <c r="A33" s="32"/>
      <c r="B33" s="27"/>
      <c r="C33" s="22"/>
      <c r="D33" s="22"/>
      <c r="E33" s="26"/>
      <c r="F33" s="24"/>
      <c r="G33" s="24"/>
      <c r="H33" s="23"/>
      <c r="I33" s="139"/>
      <c r="J33" s="23"/>
      <c r="K33" s="25"/>
      <c r="L33" s="26"/>
      <c r="M33" s="39"/>
      <c r="N33" s="39"/>
      <c r="O33" s="39"/>
      <c r="P33" s="39"/>
      <c r="Q33" s="39"/>
      <c r="R33" s="39"/>
      <c r="S33" s="39"/>
      <c r="T33" s="39"/>
    </row>
    <row r="34" spans="1:20" s="31" customFormat="1">
      <c r="A34" s="32"/>
      <c r="B34" s="27"/>
      <c r="C34" s="22"/>
      <c r="D34" s="22"/>
      <c r="E34" s="26"/>
      <c r="F34" s="24"/>
      <c r="G34" s="24"/>
      <c r="H34" s="23"/>
      <c r="I34" s="139"/>
      <c r="J34" s="23"/>
      <c r="K34" s="25"/>
      <c r="L34" s="26"/>
      <c r="M34" s="39"/>
      <c r="N34" s="39"/>
      <c r="O34" s="39"/>
      <c r="P34" s="39"/>
      <c r="Q34" s="39"/>
      <c r="R34" s="39"/>
      <c r="S34" s="39"/>
      <c r="T34" s="39"/>
    </row>
    <row r="35" spans="1:20" s="31" customFormat="1">
      <c r="A35" s="32"/>
      <c r="B35" s="27"/>
      <c r="C35" s="22"/>
      <c r="D35" s="22"/>
      <c r="E35" s="26"/>
      <c r="F35" s="24"/>
      <c r="G35" s="24"/>
      <c r="H35" s="23"/>
      <c r="I35" s="139"/>
      <c r="J35" s="23"/>
      <c r="K35" s="25"/>
      <c r="L35" s="26"/>
      <c r="M35" s="39"/>
      <c r="N35" s="39"/>
      <c r="O35" s="39"/>
      <c r="P35" s="39"/>
      <c r="Q35" s="39"/>
      <c r="R35" s="39"/>
      <c r="S35" s="39"/>
      <c r="T35" s="39"/>
    </row>
    <row r="36" spans="1:20" s="31" customFormat="1">
      <c r="A36" s="32"/>
      <c r="B36" s="27"/>
      <c r="C36" s="22"/>
      <c r="D36" s="22"/>
      <c r="E36" s="26"/>
      <c r="F36" s="24"/>
      <c r="G36" s="24"/>
      <c r="H36" s="23"/>
      <c r="I36" s="139"/>
      <c r="J36" s="23"/>
      <c r="K36" s="25"/>
      <c r="L36" s="26"/>
      <c r="M36" s="39"/>
      <c r="N36" s="39"/>
      <c r="O36" s="39"/>
      <c r="P36" s="39"/>
      <c r="Q36" s="39"/>
      <c r="R36" s="39"/>
      <c r="S36" s="39"/>
      <c r="T36" s="39"/>
    </row>
    <row r="37" spans="1:20" s="31" customFormat="1">
      <c r="A37" s="32"/>
      <c r="B37" s="27"/>
      <c r="C37" s="22"/>
      <c r="D37" s="22"/>
      <c r="E37" s="26"/>
      <c r="F37" s="24"/>
      <c r="G37" s="24"/>
      <c r="H37" s="23"/>
      <c r="I37" s="139"/>
      <c r="J37" s="23"/>
      <c r="K37" s="25"/>
      <c r="L37" s="26"/>
      <c r="M37" s="39"/>
      <c r="N37" s="39"/>
      <c r="O37" s="39"/>
      <c r="P37" s="39"/>
      <c r="Q37" s="39"/>
      <c r="R37" s="39"/>
      <c r="S37" s="39"/>
      <c r="T37" s="39"/>
    </row>
    <row r="38" spans="1:20" s="31" customFormat="1">
      <c r="A38" s="32"/>
      <c r="B38" s="27"/>
      <c r="C38" s="22"/>
      <c r="D38" s="22"/>
      <c r="E38" s="26"/>
      <c r="F38" s="24"/>
      <c r="G38" s="24"/>
      <c r="H38" s="23"/>
      <c r="I38" s="139"/>
      <c r="J38" s="23"/>
      <c r="K38" s="25"/>
      <c r="L38" s="26"/>
      <c r="M38" s="39"/>
      <c r="N38" s="39"/>
      <c r="O38" s="39"/>
      <c r="P38" s="39"/>
      <c r="Q38" s="39"/>
      <c r="R38" s="39"/>
      <c r="S38" s="39"/>
      <c r="T38" s="39"/>
    </row>
    <row r="39" spans="1:20" s="31" customFormat="1">
      <c r="A39" s="32"/>
      <c r="B39" s="27"/>
      <c r="C39" s="22"/>
      <c r="D39" s="22"/>
      <c r="E39" s="26"/>
      <c r="F39" s="24"/>
      <c r="G39" s="24"/>
      <c r="H39" s="23"/>
      <c r="I39" s="139"/>
      <c r="J39" s="23"/>
      <c r="K39" s="25"/>
      <c r="L39" s="26"/>
      <c r="M39" s="39"/>
      <c r="N39" s="39"/>
      <c r="O39" s="39"/>
      <c r="P39" s="39"/>
      <c r="Q39" s="39"/>
      <c r="R39" s="39"/>
      <c r="S39" s="39"/>
      <c r="T39" s="39"/>
    </row>
    <row r="40" spans="1:20" s="31" customFormat="1">
      <c r="A40" s="32"/>
      <c r="B40" s="27"/>
      <c r="C40" s="22"/>
      <c r="D40" s="22"/>
      <c r="E40" s="26"/>
      <c r="F40" s="24"/>
      <c r="G40" s="24"/>
      <c r="H40" s="23"/>
      <c r="I40" s="139"/>
      <c r="J40" s="23"/>
      <c r="K40" s="25"/>
      <c r="L40" s="26"/>
      <c r="M40" s="39"/>
      <c r="N40" s="39"/>
      <c r="O40" s="39"/>
      <c r="P40" s="39"/>
      <c r="Q40" s="39"/>
      <c r="R40" s="39"/>
      <c r="S40" s="39"/>
      <c r="T40" s="39"/>
    </row>
    <row r="41" spans="1:20" s="31" customFormat="1">
      <c r="A41" s="32"/>
      <c r="B41" s="27"/>
      <c r="C41" s="22"/>
      <c r="D41" s="22"/>
      <c r="E41" s="26"/>
      <c r="F41" s="24"/>
      <c r="G41" s="24"/>
      <c r="H41" s="23"/>
      <c r="I41" s="139"/>
      <c r="J41" s="23"/>
      <c r="K41" s="25"/>
      <c r="L41" s="26"/>
      <c r="M41" s="39"/>
      <c r="N41" s="39"/>
      <c r="O41" s="39"/>
      <c r="P41" s="39"/>
      <c r="Q41" s="39"/>
      <c r="R41" s="39"/>
      <c r="S41" s="39"/>
      <c r="T41" s="39"/>
    </row>
    <row r="42" spans="1:20" s="31" customFormat="1">
      <c r="A42" s="32"/>
      <c r="B42" s="27"/>
      <c r="C42" s="22"/>
      <c r="D42" s="22"/>
      <c r="E42" s="26"/>
      <c r="F42" s="24"/>
      <c r="G42" s="24"/>
      <c r="H42" s="23"/>
      <c r="I42" s="139"/>
      <c r="J42" s="23"/>
      <c r="K42" s="25"/>
      <c r="L42" s="26"/>
      <c r="M42" s="39"/>
      <c r="N42" s="39"/>
      <c r="O42" s="39"/>
      <c r="P42" s="39"/>
      <c r="Q42" s="39"/>
      <c r="R42" s="39"/>
      <c r="S42" s="39"/>
      <c r="T42" s="39"/>
    </row>
    <row r="43" spans="1:20" s="31" customFormat="1">
      <c r="A43" s="32"/>
      <c r="B43" s="27"/>
      <c r="C43" s="22"/>
      <c r="D43" s="22"/>
      <c r="E43" s="26"/>
      <c r="F43" s="24"/>
      <c r="G43" s="24"/>
      <c r="H43" s="23"/>
      <c r="I43" s="139"/>
      <c r="J43" s="23"/>
      <c r="K43" s="25"/>
      <c r="L43" s="26"/>
      <c r="M43" s="39"/>
      <c r="N43" s="39"/>
      <c r="O43" s="39"/>
      <c r="P43" s="39"/>
      <c r="Q43" s="39"/>
      <c r="R43" s="39"/>
      <c r="S43" s="39"/>
      <c r="T43" s="39"/>
    </row>
    <row r="44" spans="1:20" s="31" customFormat="1">
      <c r="A44" s="32"/>
      <c r="B44" s="27"/>
      <c r="C44" s="22"/>
      <c r="D44" s="22"/>
      <c r="E44" s="26"/>
      <c r="F44" s="24"/>
      <c r="G44" s="24"/>
      <c r="H44" s="23"/>
      <c r="I44" s="139"/>
      <c r="J44" s="23"/>
      <c r="K44" s="25"/>
      <c r="L44" s="26"/>
      <c r="M44" s="39"/>
      <c r="N44" s="39"/>
      <c r="O44" s="39"/>
      <c r="P44" s="39"/>
      <c r="Q44" s="39"/>
      <c r="R44" s="39"/>
      <c r="S44" s="39"/>
      <c r="T44" s="39"/>
    </row>
    <row r="45" spans="1:20" s="31" customFormat="1">
      <c r="A45" s="32"/>
      <c r="B45" s="27"/>
      <c r="C45" s="22"/>
      <c r="D45" s="22"/>
      <c r="E45" s="26"/>
      <c r="F45" s="24"/>
      <c r="G45" s="24"/>
      <c r="H45" s="23"/>
      <c r="I45" s="139"/>
      <c r="J45" s="23"/>
      <c r="K45" s="25"/>
      <c r="L45" s="26"/>
      <c r="M45" s="39"/>
      <c r="N45" s="39"/>
      <c r="O45" s="39"/>
      <c r="P45" s="39"/>
      <c r="Q45" s="39"/>
      <c r="R45" s="39"/>
      <c r="S45" s="39"/>
      <c r="T45" s="39"/>
    </row>
    <row r="46" spans="1:20" s="31" customFormat="1">
      <c r="A46" s="32"/>
      <c r="B46" s="27"/>
      <c r="C46" s="22"/>
      <c r="D46" s="22"/>
      <c r="E46" s="26"/>
      <c r="F46" s="24"/>
      <c r="G46" s="24"/>
      <c r="H46" s="23"/>
      <c r="I46" s="139"/>
      <c r="J46" s="23"/>
      <c r="K46" s="25"/>
      <c r="L46" s="26"/>
      <c r="M46" s="39"/>
      <c r="N46" s="39"/>
      <c r="O46" s="39"/>
      <c r="P46" s="39"/>
      <c r="Q46" s="39"/>
      <c r="R46" s="39"/>
      <c r="S46" s="39"/>
      <c r="T46" s="39"/>
    </row>
    <row r="47" spans="1:20" s="31" customFormat="1">
      <c r="A47" s="32"/>
      <c r="B47" s="27"/>
      <c r="C47" s="22"/>
      <c r="D47" s="22"/>
      <c r="E47" s="26"/>
      <c r="F47" s="24"/>
      <c r="G47" s="24"/>
      <c r="H47" s="23"/>
      <c r="I47" s="139"/>
      <c r="J47" s="23"/>
      <c r="K47" s="25"/>
      <c r="L47" s="26"/>
      <c r="M47" s="39"/>
      <c r="N47" s="39"/>
      <c r="O47" s="39"/>
      <c r="P47" s="39"/>
      <c r="Q47" s="39"/>
      <c r="R47" s="39"/>
      <c r="S47" s="39"/>
      <c r="T47" s="39"/>
    </row>
    <row r="48" spans="1:20" s="31" customFormat="1">
      <c r="A48" s="32"/>
      <c r="B48" s="27"/>
      <c r="C48" s="22"/>
      <c r="D48" s="22"/>
      <c r="E48" s="26"/>
      <c r="F48" s="24"/>
      <c r="G48" s="24"/>
      <c r="H48" s="23"/>
      <c r="I48" s="139"/>
      <c r="J48" s="23"/>
      <c r="K48" s="25"/>
      <c r="L48" s="26"/>
      <c r="M48" s="39"/>
      <c r="N48" s="39"/>
      <c r="O48" s="39"/>
      <c r="P48" s="39"/>
      <c r="Q48" s="39"/>
      <c r="R48" s="39"/>
      <c r="S48" s="39"/>
      <c r="T48" s="39"/>
    </row>
    <row r="49" spans="1:20" s="31" customFormat="1">
      <c r="A49" s="32"/>
      <c r="B49" s="27"/>
      <c r="C49" s="22"/>
      <c r="D49" s="22"/>
      <c r="E49" s="26"/>
      <c r="F49" s="24"/>
      <c r="G49" s="24"/>
      <c r="H49" s="23"/>
      <c r="I49" s="139"/>
      <c r="J49" s="23"/>
      <c r="K49" s="25"/>
      <c r="L49" s="26"/>
      <c r="M49" s="39"/>
      <c r="N49" s="39"/>
      <c r="O49" s="39"/>
      <c r="P49" s="39"/>
      <c r="Q49" s="39"/>
      <c r="R49" s="39"/>
      <c r="S49" s="39"/>
      <c r="T49" s="39"/>
    </row>
    <row r="50" spans="1:20" s="31" customFormat="1">
      <c r="A50" s="32"/>
      <c r="B50" s="27"/>
      <c r="C50" s="22"/>
      <c r="D50" s="22"/>
      <c r="E50" s="26"/>
      <c r="F50" s="24"/>
      <c r="G50" s="24"/>
      <c r="H50" s="23"/>
      <c r="I50" s="139"/>
      <c r="J50" s="23"/>
      <c r="K50" s="25"/>
      <c r="L50" s="26"/>
      <c r="M50" s="39"/>
      <c r="N50" s="39"/>
      <c r="O50" s="39"/>
      <c r="P50" s="39"/>
      <c r="Q50" s="39"/>
      <c r="R50" s="39"/>
      <c r="S50" s="39"/>
      <c r="T50" s="39"/>
    </row>
    <row r="51" spans="1:20" s="31" customFormat="1">
      <c r="A51" s="21"/>
      <c r="B51" s="27"/>
      <c r="C51" s="22"/>
      <c r="D51" s="22"/>
      <c r="E51" s="26"/>
      <c r="F51" s="24"/>
      <c r="G51" s="24"/>
      <c r="H51" s="23"/>
      <c r="I51" s="139"/>
      <c r="J51" s="23"/>
      <c r="K51" s="25"/>
      <c r="L51" s="26"/>
      <c r="M51" s="39"/>
      <c r="N51" s="39"/>
      <c r="O51" s="39"/>
      <c r="P51" s="39"/>
      <c r="Q51" s="39"/>
      <c r="R51" s="39"/>
      <c r="S51" s="39"/>
      <c r="T51" s="39"/>
    </row>
    <row r="52" spans="1:20">
      <c r="C52" s="19"/>
      <c r="D52" s="19"/>
    </row>
    <row r="53" spans="1:20">
      <c r="C53" s="19"/>
      <c r="D53" s="19"/>
    </row>
    <row r="54" spans="1:20">
      <c r="C54" s="19"/>
      <c r="D54" s="19"/>
    </row>
  </sheetData>
  <autoFilter ref="A3:T29"/>
  <mergeCells count="1"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Normal="100" zoomScaleSheetLayoutView="50" workbookViewId="0">
      <pane xSplit="5" ySplit="3" topLeftCell="H4" activePane="bottomRight" state="frozen"/>
      <selection pane="topRight" activeCell="E1" sqref="E1"/>
      <selection pane="bottomLeft" activeCell="A4" sqref="A4"/>
      <selection pane="bottomRight" activeCell="E15" sqref="E15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9.5546875" style="12" bestFit="1" customWidth="1"/>
    <col min="4" max="4" width="9.5546875" style="12" customWidth="1"/>
    <col min="5" max="5" width="80.886718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48</v>
      </c>
      <c r="F1" s="12" t="s">
        <v>168</v>
      </c>
      <c r="I1" s="12" t="s">
        <v>37</v>
      </c>
      <c r="J1" s="12">
        <f>COUNTIF(I4:I27, "완료")</f>
        <v>5</v>
      </c>
      <c r="K1" s="12">
        <f>COUNTIF(K4:K27, "진행")</f>
        <v>0</v>
      </c>
      <c r="L1" s="12">
        <f>COUNTIF(K4:K27, "삭제")</f>
        <v>0</v>
      </c>
      <c r="M1" s="12">
        <f>COUNTIF(K4:K27, "보류")</f>
        <v>0</v>
      </c>
    </row>
    <row r="2" spans="1:13" s="14" customFormat="1" ht="30" customHeight="1">
      <c r="A2" s="162" t="s">
        <v>14</v>
      </c>
      <c r="B2" s="163"/>
      <c r="C2" s="163"/>
      <c r="D2" s="163"/>
      <c r="E2" s="164"/>
      <c r="F2" s="164"/>
      <c r="G2" s="164"/>
      <c r="H2" s="164"/>
      <c r="I2" s="164"/>
      <c r="J2" s="164"/>
      <c r="K2" s="164"/>
      <c r="L2" s="165"/>
    </row>
    <row r="3" spans="1:13" s="3" customFormat="1" ht="33" customHeight="1">
      <c r="A3" s="1" t="s">
        <v>0</v>
      </c>
      <c r="B3" s="5" t="s">
        <v>35</v>
      </c>
      <c r="C3" s="5" t="s">
        <v>36</v>
      </c>
      <c r="D3" s="5" t="s">
        <v>38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>
        <v>1</v>
      </c>
      <c r="B4" s="104" t="s">
        <v>284</v>
      </c>
      <c r="C4" s="100" t="s">
        <v>134</v>
      </c>
      <c r="D4" s="100" t="s">
        <v>344</v>
      </c>
      <c r="E4" s="105" t="s">
        <v>285</v>
      </c>
      <c r="F4" s="24" t="s">
        <v>173</v>
      </c>
      <c r="G4" s="24"/>
      <c r="H4" s="130">
        <v>42513</v>
      </c>
      <c r="I4" s="131" t="s">
        <v>200</v>
      </c>
      <c r="J4" s="130">
        <v>42516</v>
      </c>
      <c r="K4" s="132" t="s">
        <v>108</v>
      </c>
      <c r="L4" s="26"/>
    </row>
    <row r="5" spans="1:13" s="31" customFormat="1">
      <c r="A5" s="32">
        <v>2</v>
      </c>
      <c r="B5" s="143" t="s">
        <v>284</v>
      </c>
      <c r="C5" s="100" t="s">
        <v>134</v>
      </c>
      <c r="D5" s="100" t="s">
        <v>184</v>
      </c>
      <c r="E5" s="105" t="s">
        <v>286</v>
      </c>
      <c r="F5" s="24" t="s">
        <v>173</v>
      </c>
      <c r="G5" s="24"/>
      <c r="H5" s="130">
        <v>42513</v>
      </c>
      <c r="I5" s="131" t="s">
        <v>200</v>
      </c>
      <c r="J5" s="130">
        <v>42516</v>
      </c>
      <c r="K5" s="132" t="s">
        <v>108</v>
      </c>
      <c r="L5" s="26"/>
    </row>
    <row r="6" spans="1:13" s="31" customFormat="1">
      <c r="A6" s="144">
        <v>3</v>
      </c>
      <c r="B6" s="143" t="s">
        <v>284</v>
      </c>
      <c r="C6" s="100" t="s">
        <v>362</v>
      </c>
      <c r="D6" s="100" t="s">
        <v>184</v>
      </c>
      <c r="E6" s="107" t="s">
        <v>318</v>
      </c>
      <c r="F6" s="24" t="s">
        <v>173</v>
      </c>
      <c r="G6" s="24"/>
      <c r="H6" s="130">
        <v>42513</v>
      </c>
      <c r="I6" s="140" t="s">
        <v>200</v>
      </c>
      <c r="J6" s="139">
        <v>42516</v>
      </c>
      <c r="K6" s="141" t="s">
        <v>108</v>
      </c>
      <c r="L6" s="26"/>
    </row>
    <row r="7" spans="1:13" s="31" customFormat="1">
      <c r="A7" s="144">
        <v>4</v>
      </c>
      <c r="B7" s="143" t="s">
        <v>284</v>
      </c>
      <c r="C7" s="126" t="s">
        <v>134</v>
      </c>
      <c r="D7" s="126" t="s">
        <v>184</v>
      </c>
      <c r="E7" s="128" t="s">
        <v>303</v>
      </c>
      <c r="F7" s="24" t="s">
        <v>309</v>
      </c>
      <c r="G7" s="24" t="s">
        <v>308</v>
      </c>
      <c r="H7" s="130">
        <v>42513</v>
      </c>
      <c r="I7" s="131" t="s">
        <v>200</v>
      </c>
      <c r="J7" s="130">
        <v>42516</v>
      </c>
      <c r="K7" s="132" t="s">
        <v>108</v>
      </c>
      <c r="L7" s="26"/>
    </row>
    <row r="8" spans="1:13" s="31" customFormat="1">
      <c r="A8" s="144">
        <v>5</v>
      </c>
      <c r="B8" s="143" t="s">
        <v>284</v>
      </c>
      <c r="C8" s="126" t="s">
        <v>134</v>
      </c>
      <c r="D8" s="126" t="s">
        <v>184</v>
      </c>
      <c r="E8" s="128" t="s">
        <v>296</v>
      </c>
      <c r="F8" s="24" t="s">
        <v>309</v>
      </c>
      <c r="G8" s="131" t="s">
        <v>308</v>
      </c>
      <c r="H8" s="130">
        <v>42513</v>
      </c>
      <c r="I8" s="131" t="s">
        <v>200</v>
      </c>
      <c r="J8" s="130">
        <v>42516</v>
      </c>
      <c r="K8" s="132" t="s">
        <v>167</v>
      </c>
      <c r="L8" s="26"/>
    </row>
    <row r="9" spans="1:13" s="31" customFormat="1">
      <c r="A9" s="32"/>
      <c r="B9" s="27"/>
      <c r="C9" s="22"/>
      <c r="D9" s="22"/>
      <c r="E9" s="33"/>
      <c r="F9" s="24"/>
      <c r="G9" s="24"/>
      <c r="H9" s="23"/>
      <c r="I9" s="23"/>
      <c r="J9" s="23"/>
      <c r="K9" s="25"/>
      <c r="L9" s="26"/>
    </row>
    <row r="10" spans="1:13" s="31" customFormat="1">
      <c r="A10" s="32"/>
      <c r="B10" s="27"/>
      <c r="C10" s="22"/>
      <c r="D10" s="22"/>
      <c r="E10" s="33"/>
      <c r="F10" s="24"/>
      <c r="G10" s="24"/>
      <c r="H10" s="23"/>
      <c r="I10" s="23"/>
      <c r="J10" s="23"/>
      <c r="K10" s="25"/>
      <c r="L10" s="26"/>
    </row>
    <row r="11" spans="1:13" s="31" customFormat="1">
      <c r="A11" s="32"/>
      <c r="B11" s="27"/>
      <c r="C11" s="22"/>
      <c r="D11" s="22"/>
      <c r="E11" s="33"/>
      <c r="F11" s="24"/>
      <c r="G11" s="24"/>
      <c r="H11" s="23"/>
      <c r="I11" s="23"/>
      <c r="J11" s="23"/>
      <c r="K11" s="25"/>
      <c r="L11" s="26"/>
    </row>
    <row r="12" spans="1:13" s="31" customFormat="1">
      <c r="A12" s="32"/>
      <c r="B12" s="27"/>
      <c r="C12" s="126"/>
      <c r="D12" s="126"/>
      <c r="E12" s="127"/>
      <c r="F12" s="24"/>
      <c r="G12" s="24"/>
      <c r="H12" s="23"/>
      <c r="I12" s="23"/>
      <c r="J12" s="23"/>
      <c r="K12" s="25"/>
      <c r="L12" s="26"/>
    </row>
    <row r="13" spans="1:13" s="31" customFormat="1">
      <c r="A13" s="32"/>
      <c r="B13" s="27"/>
      <c r="C13" s="126"/>
      <c r="D13" s="126"/>
      <c r="E13" s="127"/>
      <c r="F13" s="24"/>
      <c r="G13" s="24"/>
      <c r="H13" s="23"/>
      <c r="I13" s="23"/>
      <c r="J13" s="23"/>
      <c r="K13" s="25"/>
      <c r="L13" s="26"/>
    </row>
    <row r="14" spans="1:13" s="31" customFormat="1">
      <c r="A14" s="32"/>
      <c r="B14" s="27"/>
      <c r="C14" s="126"/>
      <c r="D14" s="126"/>
      <c r="E14" s="127"/>
      <c r="F14" s="24"/>
      <c r="G14" s="24"/>
      <c r="H14" s="23"/>
      <c r="I14" s="23"/>
      <c r="J14" s="23"/>
      <c r="K14" s="25"/>
      <c r="L14" s="26"/>
    </row>
    <row r="15" spans="1:13" s="31" customFormat="1">
      <c r="A15" s="32"/>
      <c r="B15" s="27"/>
      <c r="C15" s="126"/>
      <c r="D15" s="126"/>
      <c r="E15" s="127"/>
      <c r="F15" s="24"/>
      <c r="G15" s="24"/>
      <c r="I15" s="23"/>
      <c r="J15" s="23"/>
      <c r="K15" s="25"/>
      <c r="L15" s="26"/>
    </row>
    <row r="16" spans="1:13" s="31" customFormat="1">
      <c r="A16" s="32"/>
      <c r="B16" s="27"/>
      <c r="C16" s="126"/>
      <c r="D16" s="126"/>
      <c r="E16" s="127"/>
      <c r="F16" s="24"/>
      <c r="G16" s="24"/>
      <c r="I16" s="23"/>
      <c r="J16" s="23"/>
      <c r="K16" s="25"/>
      <c r="L16" s="26"/>
    </row>
    <row r="17" spans="1:12" s="31" customFormat="1">
      <c r="A17" s="32"/>
      <c r="B17" s="27"/>
      <c r="C17" s="126"/>
      <c r="D17" s="126"/>
      <c r="E17" s="127"/>
      <c r="F17" s="24"/>
      <c r="G17" s="24"/>
      <c r="I17" s="23"/>
      <c r="J17" s="23"/>
      <c r="K17" s="25"/>
      <c r="L17" s="26"/>
    </row>
    <row r="18" spans="1:12" s="31" customFormat="1">
      <c r="A18" s="32"/>
      <c r="B18" s="27"/>
      <c r="C18" s="126"/>
      <c r="D18" s="126"/>
      <c r="E18" s="127"/>
      <c r="F18" s="24"/>
      <c r="G18" s="24"/>
      <c r="I18" s="23"/>
      <c r="J18" s="23"/>
      <c r="K18" s="25"/>
      <c r="L18" s="26"/>
    </row>
    <row r="19" spans="1:12" s="31" customFormat="1">
      <c r="A19" s="32"/>
      <c r="B19" s="27"/>
      <c r="C19" s="126"/>
      <c r="D19" s="126"/>
      <c r="E19" s="127"/>
      <c r="F19" s="24"/>
      <c r="G19" s="24"/>
      <c r="I19" s="23"/>
      <c r="J19" s="23"/>
      <c r="K19" s="25"/>
      <c r="L19" s="26"/>
    </row>
    <row r="20" spans="1:12" s="31" customFormat="1">
      <c r="A20" s="32"/>
      <c r="B20" s="27"/>
      <c r="C20" s="126"/>
      <c r="D20" s="126"/>
      <c r="E20" s="127"/>
      <c r="F20" s="24"/>
      <c r="G20" s="24"/>
      <c r="H20" s="23"/>
      <c r="I20" s="23"/>
      <c r="J20" s="23"/>
      <c r="K20" s="25"/>
      <c r="L20" s="26"/>
    </row>
    <row r="21" spans="1:12" s="31" customFormat="1">
      <c r="A21" s="32"/>
      <c r="B21" s="27"/>
      <c r="C21" s="126"/>
      <c r="D21" s="126"/>
      <c r="E21" s="127"/>
      <c r="F21" s="24"/>
      <c r="G21" s="24"/>
      <c r="H21" s="23"/>
      <c r="I21" s="23"/>
      <c r="J21" s="23"/>
      <c r="K21" s="25"/>
      <c r="L21" s="26"/>
    </row>
    <row r="22" spans="1:12" s="31" customFormat="1">
      <c r="A22" s="32"/>
      <c r="B22" s="27"/>
      <c r="C22" s="126"/>
      <c r="D22" s="126"/>
      <c r="E22" s="127"/>
      <c r="F22" s="24"/>
      <c r="G22" s="24"/>
      <c r="H22" s="23"/>
      <c r="I22" s="23"/>
      <c r="J22" s="23"/>
      <c r="K22" s="25"/>
      <c r="L22" s="26"/>
    </row>
    <row r="23" spans="1:12" s="31" customFormat="1">
      <c r="A23" s="32"/>
      <c r="B23" s="27"/>
      <c r="C23" s="22"/>
      <c r="D23" s="22"/>
      <c r="E23" s="26"/>
      <c r="F23" s="24"/>
      <c r="G23" s="24"/>
      <c r="H23" s="23"/>
      <c r="I23" s="23"/>
      <c r="J23" s="23"/>
      <c r="K23" s="25"/>
      <c r="L23" s="26"/>
    </row>
    <row r="24" spans="1:12" s="31" customFormat="1">
      <c r="A24" s="32"/>
      <c r="B24" s="27"/>
      <c r="C24" s="22"/>
      <c r="D24" s="22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32"/>
      <c r="B25" s="27"/>
      <c r="C25" s="22"/>
      <c r="D25" s="22"/>
      <c r="E25" s="26"/>
      <c r="F25" s="24"/>
      <c r="G25" s="24"/>
      <c r="H25" s="23"/>
      <c r="I25" s="23"/>
      <c r="J25" s="23"/>
      <c r="K25" s="25"/>
      <c r="L25" s="26"/>
    </row>
    <row r="26" spans="1:12" s="31" customFormat="1">
      <c r="A26" s="32"/>
      <c r="B26" s="27"/>
      <c r="C26" s="22"/>
      <c r="D26" s="22"/>
      <c r="E26" s="26"/>
      <c r="F26" s="24"/>
      <c r="G26" s="24"/>
      <c r="H26" s="23"/>
      <c r="I26" s="23"/>
      <c r="J26" s="23"/>
      <c r="K26" s="25"/>
      <c r="L26" s="26"/>
    </row>
    <row r="27" spans="1:12" s="31" customFormat="1">
      <c r="A27" s="32"/>
      <c r="B27" s="27"/>
      <c r="C27" s="22"/>
      <c r="D27" s="22"/>
      <c r="E27" s="26"/>
      <c r="F27" s="24"/>
      <c r="G27" s="24"/>
      <c r="H27" s="23"/>
      <c r="I27" s="23"/>
      <c r="J27" s="23"/>
      <c r="K27" s="25"/>
      <c r="L27" s="26"/>
    </row>
    <row r="28" spans="1:12" s="31" customFormat="1">
      <c r="A28" s="32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32"/>
      <c r="B29" s="27"/>
      <c r="C29" s="22"/>
      <c r="D29" s="22"/>
      <c r="E29" s="26"/>
      <c r="F29" s="24"/>
      <c r="G29" s="24"/>
      <c r="H29" s="23"/>
      <c r="I29" s="23"/>
      <c r="J29" s="23"/>
      <c r="K29" s="25"/>
      <c r="L29" s="26"/>
    </row>
    <row r="30" spans="1:12" s="31" customFormat="1">
      <c r="A30" s="32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32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32"/>
      <c r="B32" s="27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32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32"/>
      <c r="B34" s="27"/>
      <c r="C34" s="22"/>
      <c r="D34" s="22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32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 s="31" customFormat="1">
      <c r="A50" s="21"/>
      <c r="B50" s="27"/>
      <c r="C50" s="22"/>
      <c r="D50" s="22"/>
      <c r="E50" s="26"/>
      <c r="F50" s="24"/>
      <c r="G50" s="24"/>
      <c r="H50" s="23"/>
      <c r="I50" s="23"/>
      <c r="J50" s="23"/>
      <c r="K50" s="25"/>
      <c r="L50" s="26"/>
    </row>
    <row r="51" spans="1:12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21">
      <c r="B52" s="174" t="s">
        <v>10</v>
      </c>
      <c r="C52" s="175"/>
      <c r="D52" s="36"/>
      <c r="E52" s="20" t="s">
        <v>2</v>
      </c>
      <c r="F52" s="12" t="s">
        <v>15</v>
      </c>
      <c r="H52" s="10"/>
      <c r="I52" s="10"/>
      <c r="J52" s="176" t="s">
        <v>8</v>
      </c>
      <c r="K52" s="177"/>
    </row>
    <row r="53" spans="1:12" ht="19.2">
      <c r="B53" s="178" t="s">
        <v>20</v>
      </c>
      <c r="C53" s="179"/>
      <c r="D53" s="35"/>
      <c r="E53" s="28"/>
      <c r="F53" s="12" t="s">
        <v>16</v>
      </c>
      <c r="J53" s="17"/>
      <c r="K53" s="18"/>
    </row>
    <row r="54" spans="1:12" ht="17.25" customHeight="1">
      <c r="B54" s="170" t="s">
        <v>17</v>
      </c>
      <c r="C54" s="171"/>
      <c r="D54" s="35"/>
      <c r="E54" s="28"/>
      <c r="J54" s="180" t="s">
        <v>9</v>
      </c>
      <c r="K54" s="180"/>
    </row>
    <row r="55" spans="1:12" ht="13.5" customHeight="1">
      <c r="B55" s="170" t="s">
        <v>18</v>
      </c>
      <c r="C55" s="171"/>
      <c r="D55" s="35"/>
      <c r="E55" s="29"/>
      <c r="J55" s="172" t="s">
        <v>12</v>
      </c>
      <c r="K55" s="173"/>
    </row>
    <row r="56" spans="1:12">
      <c r="B56" s="170" t="s">
        <v>19</v>
      </c>
      <c r="C56" s="171"/>
      <c r="D56" s="35"/>
      <c r="G56" s="13"/>
      <c r="J56" s="168" t="str">
        <f>B53</f>
        <v>1. 작업공간</v>
      </c>
      <c r="K56" s="169"/>
    </row>
    <row r="57" spans="1:12" ht="13.5" customHeight="1">
      <c r="B57" s="170"/>
      <c r="C57" s="171"/>
      <c r="D57" s="35"/>
      <c r="J57" s="168" t="str">
        <f>B54</f>
        <v>2. 문서관리</v>
      </c>
      <c r="K57" s="169"/>
    </row>
    <row r="58" spans="1:12">
      <c r="B58" s="170"/>
      <c r="C58" s="171"/>
      <c r="D58" s="35"/>
      <c r="J58" s="168" t="str">
        <f>B55</f>
        <v>3. 품목관리</v>
      </c>
      <c r="K58" s="169"/>
    </row>
    <row r="59" spans="1:12">
      <c r="B59" s="170"/>
      <c r="C59" s="171"/>
      <c r="D59" s="35"/>
      <c r="J59" s="168" t="str">
        <f>B56</f>
        <v>4. 설계변경</v>
      </c>
      <c r="K59" s="169"/>
    </row>
    <row r="60" spans="1:12">
      <c r="B60" s="166"/>
      <c r="C60" s="167"/>
      <c r="D60" s="35"/>
      <c r="J60" s="168"/>
      <c r="K60" s="169"/>
    </row>
    <row r="61" spans="1:12">
      <c r="B61" s="166"/>
      <c r="C61" s="167"/>
      <c r="D61" s="35"/>
      <c r="J61" s="168"/>
      <c r="K61" s="169"/>
    </row>
    <row r="62" spans="1:12">
      <c r="J62" s="168"/>
      <c r="K62" s="169"/>
    </row>
    <row r="63" spans="1:12">
      <c r="J63" s="168"/>
      <c r="K63" s="169"/>
    </row>
    <row r="64" spans="1:12">
      <c r="J64" s="168"/>
      <c r="K64" s="169"/>
    </row>
    <row r="66" spans="3:4">
      <c r="C66" s="19"/>
      <c r="D66" s="19"/>
    </row>
    <row r="67" spans="3:4">
      <c r="C67" s="19"/>
      <c r="D67" s="19"/>
    </row>
    <row r="68" spans="3:4">
      <c r="C68" s="19"/>
      <c r="D68" s="19"/>
    </row>
  </sheetData>
  <autoFilter ref="A3:L12"/>
  <mergeCells count="23">
    <mergeCell ref="A2:L2"/>
    <mergeCell ref="B52:C52"/>
    <mergeCell ref="J52:K52"/>
    <mergeCell ref="B53:C53"/>
    <mergeCell ref="B54:C54"/>
    <mergeCell ref="J54:K54"/>
    <mergeCell ref="B55:C55"/>
    <mergeCell ref="J55:K55"/>
    <mergeCell ref="B56:C56"/>
    <mergeCell ref="J56:K56"/>
    <mergeCell ref="B57:C57"/>
    <mergeCell ref="J57:K57"/>
    <mergeCell ref="B58:C58"/>
    <mergeCell ref="J58:K58"/>
    <mergeCell ref="B59:C59"/>
    <mergeCell ref="J59:K59"/>
    <mergeCell ref="B60:C60"/>
    <mergeCell ref="J60:K60"/>
    <mergeCell ref="B61:C61"/>
    <mergeCell ref="J61:K61"/>
    <mergeCell ref="J62:K62"/>
    <mergeCell ref="J63:K63"/>
    <mergeCell ref="J64:K64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Normal="100" zoomScaleSheetLayoutView="5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E39" sqref="E39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55.886718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48</v>
      </c>
      <c r="F1" s="12" t="s">
        <v>168</v>
      </c>
      <c r="I1" s="12" t="s">
        <v>37</v>
      </c>
      <c r="J1" s="12">
        <f>COUNTIF(I4:I39, "완료")</f>
        <v>16</v>
      </c>
      <c r="K1" s="12">
        <f>COUNTIF(I4:I38, "진행")</f>
        <v>4</v>
      </c>
      <c r="L1" s="12">
        <f>COUNTIF(I4:I40, "삭제")</f>
        <v>12</v>
      </c>
      <c r="M1" s="12">
        <f>COUNTIF(I4:I36, "보류")</f>
        <v>4</v>
      </c>
    </row>
    <row r="2" spans="1:13" s="14" customFormat="1" ht="30" customHeight="1">
      <c r="A2" s="162" t="s">
        <v>14</v>
      </c>
      <c r="B2" s="163"/>
      <c r="C2" s="163"/>
      <c r="D2" s="163"/>
      <c r="E2" s="164"/>
      <c r="F2" s="164"/>
      <c r="G2" s="164"/>
      <c r="H2" s="164"/>
      <c r="I2" s="164"/>
      <c r="J2" s="164"/>
      <c r="K2" s="164"/>
      <c r="L2" s="165"/>
    </row>
    <row r="3" spans="1:13" s="3" customFormat="1" ht="33" customHeight="1">
      <c r="A3" s="1" t="s">
        <v>0</v>
      </c>
      <c r="B3" s="5" t="s">
        <v>35</v>
      </c>
      <c r="C3" s="5" t="s">
        <v>36</v>
      </c>
      <c r="D3" s="5" t="s">
        <v>38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>
        <v>1</v>
      </c>
      <c r="B4" s="27" t="s">
        <v>83</v>
      </c>
      <c r="C4" s="22" t="s">
        <v>84</v>
      </c>
      <c r="D4" s="139" t="s">
        <v>55</v>
      </c>
      <c r="E4" s="26" t="s">
        <v>26</v>
      </c>
      <c r="F4" s="24" t="s">
        <v>90</v>
      </c>
      <c r="G4" s="24" t="s">
        <v>39</v>
      </c>
      <c r="H4" s="23">
        <v>42493</v>
      </c>
      <c r="I4" s="23" t="s">
        <v>55</v>
      </c>
      <c r="J4" s="23">
        <v>42493</v>
      </c>
      <c r="K4" s="25" t="s">
        <v>85</v>
      </c>
      <c r="L4" s="26" t="s">
        <v>33</v>
      </c>
    </row>
    <row r="5" spans="1:13" s="31" customFormat="1">
      <c r="A5" s="32">
        <v>2</v>
      </c>
      <c r="B5" s="27" t="s">
        <v>83</v>
      </c>
      <c r="C5" s="22" t="s">
        <v>84</v>
      </c>
      <c r="D5" s="22" t="s">
        <v>347</v>
      </c>
      <c r="E5" s="26" t="s">
        <v>27</v>
      </c>
      <c r="F5" s="24" t="s">
        <v>53</v>
      </c>
      <c r="G5" s="24" t="s">
        <v>41</v>
      </c>
      <c r="H5" s="23">
        <v>42493</v>
      </c>
      <c r="I5" s="23" t="s">
        <v>200</v>
      </c>
      <c r="J5" s="23">
        <v>42516</v>
      </c>
      <c r="K5" s="25" t="s">
        <v>40</v>
      </c>
      <c r="L5" s="26" t="s">
        <v>87</v>
      </c>
    </row>
    <row r="6" spans="1:13" s="31" customFormat="1" ht="31.2">
      <c r="A6" s="144">
        <v>3</v>
      </c>
      <c r="B6" s="27" t="s">
        <v>91</v>
      </c>
      <c r="C6" s="22" t="s">
        <v>92</v>
      </c>
      <c r="D6" s="22" t="s">
        <v>184</v>
      </c>
      <c r="E6" s="26" t="s">
        <v>93</v>
      </c>
      <c r="F6" s="24" t="s">
        <v>94</v>
      </c>
      <c r="G6" s="24" t="s">
        <v>95</v>
      </c>
      <c r="H6" s="23">
        <v>42493</v>
      </c>
      <c r="I6" s="23" t="s">
        <v>200</v>
      </c>
      <c r="J6" s="23">
        <v>42503</v>
      </c>
      <c r="K6" s="25" t="s">
        <v>97</v>
      </c>
      <c r="L6" s="26" t="s">
        <v>98</v>
      </c>
    </row>
    <row r="7" spans="1:13" s="31" customFormat="1">
      <c r="A7" s="144">
        <v>4</v>
      </c>
      <c r="B7" s="27" t="s">
        <v>91</v>
      </c>
      <c r="C7" s="22" t="s">
        <v>92</v>
      </c>
      <c r="D7" s="22" t="s">
        <v>184</v>
      </c>
      <c r="E7" s="26" t="s">
        <v>99</v>
      </c>
      <c r="F7" s="24" t="s">
        <v>100</v>
      </c>
      <c r="G7" s="24" t="s">
        <v>41</v>
      </c>
      <c r="H7" s="23">
        <v>42493</v>
      </c>
      <c r="I7" s="23" t="s">
        <v>200</v>
      </c>
      <c r="J7" s="23">
        <v>42503</v>
      </c>
      <c r="K7" s="25" t="s">
        <v>86</v>
      </c>
      <c r="L7" s="26" t="s">
        <v>101</v>
      </c>
    </row>
    <row r="8" spans="1:13" s="31" customFormat="1">
      <c r="A8" s="144">
        <v>5</v>
      </c>
      <c r="B8" s="27" t="s">
        <v>88</v>
      </c>
      <c r="C8" s="22" t="s">
        <v>89</v>
      </c>
      <c r="D8" s="22" t="s">
        <v>184</v>
      </c>
      <c r="E8" s="26" t="s">
        <v>102</v>
      </c>
      <c r="F8" s="24" t="s">
        <v>58</v>
      </c>
      <c r="G8" s="24" t="s">
        <v>41</v>
      </c>
      <c r="H8" s="23">
        <v>42493</v>
      </c>
      <c r="I8" s="139" t="s">
        <v>200</v>
      </c>
      <c r="J8" s="23">
        <v>42503</v>
      </c>
      <c r="K8" s="25" t="s">
        <v>86</v>
      </c>
      <c r="L8" s="26" t="s">
        <v>34</v>
      </c>
    </row>
    <row r="9" spans="1:13" s="31" customFormat="1" ht="31.2">
      <c r="A9" s="144">
        <v>6</v>
      </c>
      <c r="B9" s="143" t="s">
        <v>83</v>
      </c>
      <c r="C9" s="22" t="s">
        <v>369</v>
      </c>
      <c r="D9" s="22" t="s">
        <v>184</v>
      </c>
      <c r="E9" s="26" t="s">
        <v>104</v>
      </c>
      <c r="F9" s="24" t="s">
        <v>106</v>
      </c>
      <c r="G9" s="24" t="s">
        <v>107</v>
      </c>
      <c r="H9" s="23">
        <v>42493</v>
      </c>
      <c r="I9" s="130" t="s">
        <v>200</v>
      </c>
      <c r="J9" s="130">
        <v>42516</v>
      </c>
      <c r="K9" s="132" t="s">
        <v>40</v>
      </c>
      <c r="L9" s="26" t="s">
        <v>110</v>
      </c>
    </row>
    <row r="10" spans="1:13" s="31" customFormat="1">
      <c r="A10" s="144">
        <v>7</v>
      </c>
      <c r="B10" s="143" t="s">
        <v>83</v>
      </c>
      <c r="C10" s="22" t="s">
        <v>103</v>
      </c>
      <c r="D10" s="22" t="s">
        <v>184</v>
      </c>
      <c r="E10" s="26" t="s">
        <v>105</v>
      </c>
      <c r="F10" s="24" t="s">
        <v>106</v>
      </c>
      <c r="G10" s="24" t="s">
        <v>107</v>
      </c>
      <c r="H10" s="23">
        <v>42493</v>
      </c>
      <c r="I10" s="130" t="s">
        <v>200</v>
      </c>
      <c r="J10" s="130">
        <v>42516</v>
      </c>
      <c r="K10" s="132" t="s">
        <v>40</v>
      </c>
      <c r="L10" s="26" t="s">
        <v>110</v>
      </c>
    </row>
    <row r="11" spans="1:13" s="31" customFormat="1">
      <c r="A11" s="144">
        <v>8</v>
      </c>
      <c r="B11" s="143" t="s">
        <v>83</v>
      </c>
      <c r="C11" s="22" t="s">
        <v>369</v>
      </c>
      <c r="D11" s="139" t="s">
        <v>329</v>
      </c>
      <c r="E11" s="33" t="s">
        <v>111</v>
      </c>
      <c r="F11" s="24" t="s">
        <v>112</v>
      </c>
      <c r="G11" s="24" t="s">
        <v>107</v>
      </c>
      <c r="H11" s="23">
        <v>42493</v>
      </c>
      <c r="I11" s="23" t="s">
        <v>329</v>
      </c>
      <c r="J11" s="23">
        <v>42493</v>
      </c>
      <c r="K11" s="25" t="s">
        <v>109</v>
      </c>
      <c r="L11" s="26"/>
    </row>
    <row r="12" spans="1:13" s="31" customFormat="1">
      <c r="A12" s="144">
        <v>9</v>
      </c>
      <c r="B12" s="143" t="s">
        <v>83</v>
      </c>
      <c r="C12" s="22" t="s">
        <v>369</v>
      </c>
      <c r="D12" s="139" t="s">
        <v>141</v>
      </c>
      <c r="E12" s="33" t="s">
        <v>113</v>
      </c>
      <c r="F12" s="24" t="s">
        <v>114</v>
      </c>
      <c r="G12" s="24" t="s">
        <v>107</v>
      </c>
      <c r="H12" s="23">
        <v>42493</v>
      </c>
      <c r="I12" s="23" t="s">
        <v>141</v>
      </c>
      <c r="J12" s="139">
        <v>42493</v>
      </c>
      <c r="K12" s="25" t="s">
        <v>109</v>
      </c>
      <c r="L12" s="26"/>
    </row>
    <row r="13" spans="1:13" s="31" customFormat="1" ht="31.2">
      <c r="A13" s="144">
        <v>10</v>
      </c>
      <c r="B13" s="143" t="s">
        <v>83</v>
      </c>
      <c r="C13" s="22" t="s">
        <v>369</v>
      </c>
      <c r="D13" s="139" t="s">
        <v>141</v>
      </c>
      <c r="E13" s="33" t="s">
        <v>115</v>
      </c>
      <c r="F13" s="24" t="s">
        <v>30</v>
      </c>
      <c r="G13" s="24" t="s">
        <v>107</v>
      </c>
      <c r="H13" s="23">
        <v>42493</v>
      </c>
      <c r="I13" s="23" t="s">
        <v>141</v>
      </c>
      <c r="J13" s="139">
        <v>42493</v>
      </c>
      <c r="K13" s="25" t="s">
        <v>109</v>
      </c>
      <c r="L13" s="26" t="s">
        <v>137</v>
      </c>
    </row>
    <row r="14" spans="1:13" s="31" customFormat="1">
      <c r="A14" s="144">
        <v>11</v>
      </c>
      <c r="B14" s="143" t="s">
        <v>83</v>
      </c>
      <c r="C14" s="138" t="s">
        <v>369</v>
      </c>
      <c r="D14" s="139" t="s">
        <v>141</v>
      </c>
      <c r="E14" s="33" t="s">
        <v>116</v>
      </c>
      <c r="F14" s="24" t="s">
        <v>124</v>
      </c>
      <c r="G14" s="24" t="s">
        <v>107</v>
      </c>
      <c r="H14" s="23">
        <v>42493</v>
      </c>
      <c r="I14" s="23" t="s">
        <v>141</v>
      </c>
      <c r="J14" s="139">
        <v>42493</v>
      </c>
      <c r="K14" s="25" t="s">
        <v>109</v>
      </c>
      <c r="L14" s="26"/>
    </row>
    <row r="15" spans="1:13" s="31" customFormat="1">
      <c r="A15" s="144">
        <v>12</v>
      </c>
      <c r="B15" s="143" t="s">
        <v>83</v>
      </c>
      <c r="C15" s="138" t="s">
        <v>369</v>
      </c>
      <c r="D15" s="22" t="s">
        <v>343</v>
      </c>
      <c r="E15" s="33" t="s">
        <v>117</v>
      </c>
      <c r="F15" s="24" t="s">
        <v>118</v>
      </c>
      <c r="G15" s="24" t="s">
        <v>107</v>
      </c>
      <c r="H15" s="23">
        <v>42493</v>
      </c>
      <c r="I15" s="23" t="s">
        <v>142</v>
      </c>
      <c r="J15" s="23"/>
      <c r="K15" s="25" t="s">
        <v>109</v>
      </c>
      <c r="L15" s="26" t="s">
        <v>143</v>
      </c>
    </row>
    <row r="16" spans="1:13" s="31" customFormat="1" ht="31.2">
      <c r="A16" s="144">
        <v>13</v>
      </c>
      <c r="B16" s="143" t="s">
        <v>83</v>
      </c>
      <c r="C16" s="138" t="s">
        <v>370</v>
      </c>
      <c r="D16" s="139" t="s">
        <v>141</v>
      </c>
      <c r="E16" s="33" t="s">
        <v>119</v>
      </c>
      <c r="F16" s="24" t="s">
        <v>54</v>
      </c>
      <c r="G16" s="24" t="s">
        <v>107</v>
      </c>
      <c r="H16" s="23">
        <v>42493</v>
      </c>
      <c r="I16" s="23" t="s">
        <v>141</v>
      </c>
      <c r="J16" s="139">
        <v>42493</v>
      </c>
      <c r="K16" s="25" t="s">
        <v>109</v>
      </c>
      <c r="L16" s="26" t="s">
        <v>138</v>
      </c>
    </row>
    <row r="17" spans="1:12" s="31" customFormat="1">
      <c r="A17" s="144">
        <v>14</v>
      </c>
      <c r="B17" s="143" t="s">
        <v>83</v>
      </c>
      <c r="C17" s="22" t="s">
        <v>369</v>
      </c>
      <c r="D17" s="139" t="s">
        <v>141</v>
      </c>
      <c r="E17" s="34" t="s">
        <v>120</v>
      </c>
      <c r="F17" s="24" t="s">
        <v>54</v>
      </c>
      <c r="G17" s="24" t="s">
        <v>107</v>
      </c>
      <c r="H17" s="23">
        <v>42493</v>
      </c>
      <c r="I17" s="23" t="s">
        <v>141</v>
      </c>
      <c r="J17" s="139">
        <v>42493</v>
      </c>
      <c r="K17" s="25" t="s">
        <v>109</v>
      </c>
      <c r="L17" s="26" t="s">
        <v>139</v>
      </c>
    </row>
    <row r="18" spans="1:12" s="31" customFormat="1">
      <c r="A18" s="144">
        <v>15</v>
      </c>
      <c r="B18" s="143" t="s">
        <v>83</v>
      </c>
      <c r="C18" s="22" t="s">
        <v>371</v>
      </c>
      <c r="D18" s="139" t="s">
        <v>141</v>
      </c>
      <c r="E18" s="34" t="s">
        <v>121</v>
      </c>
      <c r="F18" s="24" t="s">
        <v>54</v>
      </c>
      <c r="G18" s="24" t="s">
        <v>107</v>
      </c>
      <c r="H18" s="23">
        <v>42493</v>
      </c>
      <c r="I18" s="23" t="s">
        <v>141</v>
      </c>
      <c r="J18" s="139">
        <v>42493</v>
      </c>
      <c r="K18" s="25" t="s">
        <v>109</v>
      </c>
      <c r="L18" s="26" t="s">
        <v>139</v>
      </c>
    </row>
    <row r="19" spans="1:12" s="31" customFormat="1">
      <c r="A19" s="144">
        <v>16</v>
      </c>
      <c r="B19" s="143" t="s">
        <v>83</v>
      </c>
      <c r="C19" s="22" t="s">
        <v>369</v>
      </c>
      <c r="D19" s="22" t="s">
        <v>184</v>
      </c>
      <c r="E19" s="34" t="s">
        <v>122</v>
      </c>
      <c r="F19" s="24" t="s">
        <v>58</v>
      </c>
      <c r="G19" s="24" t="s">
        <v>107</v>
      </c>
      <c r="H19" s="23">
        <v>42493</v>
      </c>
      <c r="I19" s="130" t="s">
        <v>200</v>
      </c>
      <c r="J19" s="130">
        <v>42516</v>
      </c>
      <c r="K19" s="132" t="s">
        <v>40</v>
      </c>
      <c r="L19" s="26"/>
    </row>
    <row r="20" spans="1:12" s="31" customFormat="1">
      <c r="A20" s="144">
        <v>17</v>
      </c>
      <c r="B20" s="143" t="s">
        <v>83</v>
      </c>
      <c r="C20" s="22" t="s">
        <v>369</v>
      </c>
      <c r="D20" s="139" t="s">
        <v>141</v>
      </c>
      <c r="E20" s="26" t="s">
        <v>125</v>
      </c>
      <c r="F20" s="24" t="s">
        <v>124</v>
      </c>
      <c r="G20" s="24" t="s">
        <v>107</v>
      </c>
      <c r="H20" s="23">
        <v>42493</v>
      </c>
      <c r="I20" s="23" t="s">
        <v>141</v>
      </c>
      <c r="J20" s="139">
        <v>42493</v>
      </c>
      <c r="K20" s="25" t="s">
        <v>109</v>
      </c>
      <c r="L20" s="26"/>
    </row>
    <row r="21" spans="1:12" s="31" customFormat="1">
      <c r="A21" s="144">
        <v>18</v>
      </c>
      <c r="B21" s="85" t="s">
        <v>270</v>
      </c>
      <c r="C21" s="83" t="s">
        <v>369</v>
      </c>
      <c r="D21" s="139" t="s">
        <v>329</v>
      </c>
      <c r="E21" s="86" t="s">
        <v>271</v>
      </c>
      <c r="F21" s="84" t="s">
        <v>244</v>
      </c>
      <c r="G21" s="140" t="s">
        <v>39</v>
      </c>
      <c r="H21" s="139">
        <v>42493</v>
      </c>
      <c r="I21" s="45" t="s">
        <v>329</v>
      </c>
      <c r="J21" s="139">
        <v>42493</v>
      </c>
      <c r="K21" s="47" t="s">
        <v>109</v>
      </c>
      <c r="L21" s="48"/>
    </row>
    <row r="22" spans="1:12" s="31" customFormat="1">
      <c r="A22" s="144">
        <v>19</v>
      </c>
      <c r="B22" s="152" t="s">
        <v>274</v>
      </c>
      <c r="C22" s="147" t="s">
        <v>369</v>
      </c>
      <c r="D22" s="147" t="s">
        <v>184</v>
      </c>
      <c r="E22" s="151" t="s">
        <v>374</v>
      </c>
      <c r="F22" s="149" t="s">
        <v>244</v>
      </c>
      <c r="G22" s="149" t="s">
        <v>39</v>
      </c>
      <c r="H22" s="148">
        <v>42493</v>
      </c>
      <c r="I22" s="148" t="s">
        <v>376</v>
      </c>
      <c r="J22" s="148">
        <v>42531</v>
      </c>
      <c r="K22" s="150" t="s">
        <v>167</v>
      </c>
      <c r="L22" s="48"/>
    </row>
    <row r="23" spans="1:12" s="31" customFormat="1">
      <c r="A23" s="144">
        <v>20</v>
      </c>
      <c r="B23" s="110" t="s">
        <v>291</v>
      </c>
      <c r="C23" s="108" t="s">
        <v>372</v>
      </c>
      <c r="D23" s="108" t="s">
        <v>344</v>
      </c>
      <c r="E23" s="109" t="s">
        <v>313</v>
      </c>
      <c r="F23" s="46" t="s">
        <v>173</v>
      </c>
      <c r="G23" s="140" t="s">
        <v>39</v>
      </c>
      <c r="H23" s="139">
        <v>42493</v>
      </c>
      <c r="I23" s="45" t="s">
        <v>287</v>
      </c>
      <c r="J23" s="130">
        <v>42503</v>
      </c>
      <c r="K23" s="132" t="s">
        <v>85</v>
      </c>
      <c r="L23" s="48"/>
    </row>
    <row r="24" spans="1:12" s="31" customFormat="1" ht="31.2">
      <c r="A24" s="144">
        <v>21</v>
      </c>
      <c r="B24" s="143" t="s">
        <v>274</v>
      </c>
      <c r="C24" s="108" t="s">
        <v>373</v>
      </c>
      <c r="D24" s="108" t="s">
        <v>184</v>
      </c>
      <c r="E24" s="109" t="s">
        <v>307</v>
      </c>
      <c r="F24" s="46" t="s">
        <v>173</v>
      </c>
      <c r="G24" s="140" t="s">
        <v>107</v>
      </c>
      <c r="H24" s="139">
        <v>42493</v>
      </c>
      <c r="I24" s="130" t="s">
        <v>140</v>
      </c>
      <c r="J24" s="45"/>
      <c r="K24" s="47" t="s">
        <v>167</v>
      </c>
      <c r="L24" s="48" t="s">
        <v>355</v>
      </c>
    </row>
    <row r="25" spans="1:12" s="31" customFormat="1" ht="31.2">
      <c r="A25" s="144">
        <v>22</v>
      </c>
      <c r="B25" s="134" t="s">
        <v>304</v>
      </c>
      <c r="C25" s="138" t="s">
        <v>369</v>
      </c>
      <c r="D25" s="129" t="s">
        <v>184</v>
      </c>
      <c r="E25" s="135" t="s">
        <v>474</v>
      </c>
      <c r="F25" s="131" t="s">
        <v>29</v>
      </c>
      <c r="G25" s="131" t="s">
        <v>107</v>
      </c>
      <c r="H25" s="130">
        <v>42513</v>
      </c>
      <c r="I25" s="45" t="s">
        <v>140</v>
      </c>
      <c r="J25" s="45"/>
      <c r="K25" s="47" t="s">
        <v>167</v>
      </c>
      <c r="L25" s="48" t="s">
        <v>356</v>
      </c>
    </row>
    <row r="26" spans="1:12" s="31" customFormat="1">
      <c r="A26" s="144">
        <v>23</v>
      </c>
      <c r="B26" s="152" t="s">
        <v>149</v>
      </c>
      <c r="C26" s="147" t="s">
        <v>89</v>
      </c>
      <c r="D26" s="147" t="s">
        <v>184</v>
      </c>
      <c r="E26" s="151" t="s">
        <v>305</v>
      </c>
      <c r="F26" s="149" t="s">
        <v>29</v>
      </c>
      <c r="G26" s="149" t="s">
        <v>107</v>
      </c>
      <c r="H26" s="148">
        <v>42513</v>
      </c>
      <c r="I26" s="148" t="s">
        <v>376</v>
      </c>
      <c r="J26" s="148">
        <v>42531</v>
      </c>
      <c r="K26" s="150" t="s">
        <v>167</v>
      </c>
      <c r="L26" s="151"/>
    </row>
    <row r="27" spans="1:12" s="31" customFormat="1" ht="31.2">
      <c r="A27" s="144">
        <v>24</v>
      </c>
      <c r="B27" s="143" t="s">
        <v>149</v>
      </c>
      <c r="C27" s="138" t="s">
        <v>89</v>
      </c>
      <c r="D27" s="129" t="s">
        <v>184</v>
      </c>
      <c r="E27" s="136" t="s">
        <v>413</v>
      </c>
      <c r="F27" s="131" t="s">
        <v>29</v>
      </c>
      <c r="G27" s="131" t="s">
        <v>107</v>
      </c>
      <c r="H27" s="130">
        <v>42513</v>
      </c>
      <c r="I27" s="23" t="s">
        <v>142</v>
      </c>
      <c r="J27" s="23"/>
      <c r="K27" s="141" t="s">
        <v>357</v>
      </c>
      <c r="L27" s="26" t="s">
        <v>358</v>
      </c>
    </row>
    <row r="28" spans="1:12" s="31" customFormat="1">
      <c r="A28" s="144">
        <v>25</v>
      </c>
      <c r="B28" s="143" t="s">
        <v>149</v>
      </c>
      <c r="C28" s="129" t="s">
        <v>366</v>
      </c>
      <c r="D28" s="129" t="s">
        <v>184</v>
      </c>
      <c r="E28" s="136" t="s">
        <v>306</v>
      </c>
      <c r="F28" s="131" t="s">
        <v>29</v>
      </c>
      <c r="G28" s="131" t="s">
        <v>107</v>
      </c>
      <c r="H28" s="130">
        <v>42513</v>
      </c>
      <c r="I28" s="23" t="s">
        <v>329</v>
      </c>
      <c r="J28" s="23">
        <v>42513</v>
      </c>
      <c r="K28" s="141" t="s">
        <v>167</v>
      </c>
      <c r="L28" s="26"/>
    </row>
    <row r="29" spans="1:12" s="31" customFormat="1" ht="31.2">
      <c r="A29" s="144">
        <v>26</v>
      </c>
      <c r="B29" s="143" t="s">
        <v>149</v>
      </c>
      <c r="C29" s="138" t="s">
        <v>369</v>
      </c>
      <c r="D29" s="129" t="s">
        <v>184</v>
      </c>
      <c r="E29" s="136" t="s">
        <v>472</v>
      </c>
      <c r="F29" s="131" t="s">
        <v>29</v>
      </c>
      <c r="G29" s="131" t="s">
        <v>107</v>
      </c>
      <c r="H29" s="130">
        <v>42513</v>
      </c>
      <c r="I29" s="23" t="s">
        <v>142</v>
      </c>
      <c r="J29" s="23"/>
      <c r="K29" s="141" t="s">
        <v>167</v>
      </c>
    </row>
    <row r="30" spans="1:12" s="31" customFormat="1">
      <c r="A30" s="144">
        <v>27</v>
      </c>
      <c r="B30" s="143" t="s">
        <v>83</v>
      </c>
      <c r="C30" s="138" t="s">
        <v>89</v>
      </c>
      <c r="D30" s="138" t="s">
        <v>344</v>
      </c>
      <c r="E30" s="142" t="s">
        <v>414</v>
      </c>
      <c r="F30" s="140" t="s">
        <v>250</v>
      </c>
      <c r="G30" s="140" t="s">
        <v>283</v>
      </c>
      <c r="H30" s="139">
        <v>42528</v>
      </c>
      <c r="I30" s="139" t="s">
        <v>287</v>
      </c>
      <c r="J30" s="139">
        <v>42535</v>
      </c>
      <c r="K30" s="141" t="s">
        <v>109</v>
      </c>
      <c r="L30" s="142" t="s">
        <v>419</v>
      </c>
    </row>
    <row r="31" spans="1:12" s="31" customFormat="1" ht="31.2">
      <c r="A31" s="144">
        <v>28</v>
      </c>
      <c r="B31" s="143" t="s">
        <v>149</v>
      </c>
      <c r="C31" s="138" t="s">
        <v>368</v>
      </c>
      <c r="D31" s="138" t="s">
        <v>184</v>
      </c>
      <c r="E31" s="142" t="s">
        <v>339</v>
      </c>
      <c r="F31" s="140" t="s">
        <v>250</v>
      </c>
      <c r="G31" s="140" t="s">
        <v>283</v>
      </c>
      <c r="H31" s="139">
        <v>42528</v>
      </c>
      <c r="I31" s="139" t="s">
        <v>287</v>
      </c>
      <c r="J31" s="139">
        <v>42529</v>
      </c>
      <c r="K31" s="141" t="s">
        <v>85</v>
      </c>
      <c r="L31" s="142" t="s">
        <v>333</v>
      </c>
    </row>
    <row r="32" spans="1:12" s="31" customFormat="1" ht="31.2">
      <c r="A32" s="144">
        <v>29</v>
      </c>
      <c r="B32" s="143" t="s">
        <v>83</v>
      </c>
      <c r="C32" s="138" t="s">
        <v>89</v>
      </c>
      <c r="D32" s="138" t="s">
        <v>347</v>
      </c>
      <c r="E32" s="145" t="s">
        <v>415</v>
      </c>
      <c r="F32" s="140" t="s">
        <v>173</v>
      </c>
      <c r="G32" s="140" t="s">
        <v>283</v>
      </c>
      <c r="H32" s="139">
        <v>42528</v>
      </c>
      <c r="I32" s="139" t="s">
        <v>287</v>
      </c>
      <c r="J32" s="139">
        <v>42535</v>
      </c>
      <c r="K32" s="141" t="s">
        <v>85</v>
      </c>
      <c r="L32" s="142" t="s">
        <v>418</v>
      </c>
    </row>
    <row r="33" spans="1:12" s="31" customFormat="1" ht="31.2">
      <c r="A33" s="144">
        <v>30</v>
      </c>
      <c r="B33" s="143" t="s">
        <v>83</v>
      </c>
      <c r="C33" s="138" t="s">
        <v>367</v>
      </c>
      <c r="D33" s="139" t="s">
        <v>141</v>
      </c>
      <c r="E33" s="145" t="s">
        <v>337</v>
      </c>
      <c r="F33" s="140" t="s">
        <v>123</v>
      </c>
      <c r="G33" s="140" t="s">
        <v>283</v>
      </c>
      <c r="H33" s="139">
        <v>42528</v>
      </c>
      <c r="I33" s="139" t="s">
        <v>141</v>
      </c>
      <c r="J33" s="139">
        <v>42528</v>
      </c>
      <c r="K33" s="141" t="s">
        <v>85</v>
      </c>
      <c r="L33" s="142" t="s">
        <v>338</v>
      </c>
    </row>
    <row r="34" spans="1:12" s="31" customFormat="1">
      <c r="A34" s="144">
        <v>31</v>
      </c>
      <c r="B34" s="27" t="s">
        <v>149</v>
      </c>
      <c r="C34" s="22" t="s">
        <v>362</v>
      </c>
      <c r="D34" s="22" t="s">
        <v>360</v>
      </c>
      <c r="E34" s="26" t="s">
        <v>473</v>
      </c>
      <c r="F34" s="24" t="s">
        <v>80</v>
      </c>
      <c r="G34" s="24" t="s">
        <v>359</v>
      </c>
      <c r="H34" s="139">
        <v>42530</v>
      </c>
      <c r="I34" s="23" t="s">
        <v>287</v>
      </c>
      <c r="J34" s="23">
        <v>42538</v>
      </c>
      <c r="K34" s="25" t="s">
        <v>109</v>
      </c>
      <c r="L34" s="26"/>
    </row>
    <row r="35" spans="1:12" s="31" customFormat="1">
      <c r="A35" s="144">
        <v>32</v>
      </c>
      <c r="B35" s="27" t="s">
        <v>149</v>
      </c>
      <c r="C35" s="22" t="s">
        <v>438</v>
      </c>
      <c r="D35" s="22" t="s">
        <v>343</v>
      </c>
      <c r="E35" s="26" t="s">
        <v>437</v>
      </c>
      <c r="F35" s="24" t="s">
        <v>106</v>
      </c>
      <c r="G35" s="24" t="s">
        <v>283</v>
      </c>
      <c r="H35" s="23">
        <v>42536</v>
      </c>
      <c r="I35" s="23" t="s">
        <v>140</v>
      </c>
      <c r="J35" s="23"/>
      <c r="K35" s="25" t="s">
        <v>109</v>
      </c>
      <c r="L35" s="26"/>
    </row>
    <row r="36" spans="1:12" s="31" customFormat="1" ht="46.8">
      <c r="A36" s="144">
        <v>33</v>
      </c>
      <c r="B36" s="27" t="s">
        <v>149</v>
      </c>
      <c r="C36" s="22" t="s">
        <v>458</v>
      </c>
      <c r="D36" s="22" t="s">
        <v>184</v>
      </c>
      <c r="E36" s="26" t="s">
        <v>457</v>
      </c>
      <c r="F36" s="24" t="s">
        <v>106</v>
      </c>
      <c r="G36" s="24" t="s">
        <v>283</v>
      </c>
      <c r="H36" s="148">
        <v>42536</v>
      </c>
      <c r="I36" s="23" t="s">
        <v>140</v>
      </c>
      <c r="J36" s="23"/>
      <c r="K36" s="25" t="s">
        <v>167</v>
      </c>
      <c r="L36" s="26"/>
    </row>
    <row r="37" spans="1:12" s="31" customFormat="1" ht="31.2">
      <c r="A37" s="144">
        <v>34</v>
      </c>
      <c r="B37" s="27" t="s">
        <v>149</v>
      </c>
      <c r="C37" s="22" t="s">
        <v>368</v>
      </c>
      <c r="D37" s="22" t="s">
        <v>344</v>
      </c>
      <c r="E37" s="26" t="s">
        <v>463</v>
      </c>
      <c r="F37" s="24" t="s">
        <v>185</v>
      </c>
      <c r="G37" s="24" t="s">
        <v>39</v>
      </c>
      <c r="H37" s="23">
        <v>42536</v>
      </c>
      <c r="I37" s="23" t="s">
        <v>142</v>
      </c>
      <c r="J37" s="23"/>
      <c r="K37" s="25" t="s">
        <v>464</v>
      </c>
      <c r="L37" s="26"/>
    </row>
    <row r="38" spans="1:12" s="31" customFormat="1">
      <c r="A38" s="144">
        <v>35</v>
      </c>
      <c r="B38" s="27" t="s">
        <v>149</v>
      </c>
      <c r="C38" s="22" t="s">
        <v>465</v>
      </c>
      <c r="D38" s="22" t="s">
        <v>343</v>
      </c>
      <c r="E38" s="26" t="s">
        <v>466</v>
      </c>
      <c r="F38" s="24" t="s">
        <v>185</v>
      </c>
      <c r="G38" s="24" t="s">
        <v>378</v>
      </c>
      <c r="H38" s="23">
        <v>42536</v>
      </c>
      <c r="I38" s="23" t="s">
        <v>287</v>
      </c>
      <c r="J38" s="23">
        <v>42538</v>
      </c>
      <c r="K38" s="25" t="s">
        <v>399</v>
      </c>
      <c r="L38" s="26"/>
    </row>
    <row r="39" spans="1:12" s="31" customFormat="1">
      <c r="A39" s="32">
        <v>36</v>
      </c>
      <c r="B39" s="27" t="s">
        <v>149</v>
      </c>
      <c r="C39" s="22" t="s">
        <v>505</v>
      </c>
      <c r="D39" s="22" t="s">
        <v>184</v>
      </c>
      <c r="E39" s="26" t="s">
        <v>506</v>
      </c>
      <c r="F39" s="24" t="s">
        <v>185</v>
      </c>
      <c r="G39" s="24" t="s">
        <v>167</v>
      </c>
      <c r="H39" s="23">
        <v>42537</v>
      </c>
      <c r="I39" s="23" t="s">
        <v>287</v>
      </c>
      <c r="J39" s="23">
        <v>42538</v>
      </c>
      <c r="K39" s="25" t="s">
        <v>399</v>
      </c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21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>
      <c r="J47" s="168"/>
      <c r="K47" s="169"/>
    </row>
    <row r="49" spans="3:4">
      <c r="C49" s="19"/>
      <c r="D49" s="19"/>
    </row>
    <row r="50" spans="3:4">
      <c r="C50" s="19"/>
      <c r="D50" s="19"/>
    </row>
    <row r="51" spans="3:4">
      <c r="C51" s="19"/>
      <c r="D51" s="19"/>
    </row>
  </sheetData>
  <autoFilter ref="A3:M39"/>
  <mergeCells count="2">
    <mergeCell ref="J47:K47"/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8</vt:i4>
      </vt:variant>
    </vt:vector>
  </HeadingPairs>
  <TitlesOfParts>
    <vt:vector size="17" baseType="lpstr">
      <vt:lpstr>처리_완료</vt:lpstr>
      <vt:lpstr>품목관리</vt:lpstr>
      <vt:lpstr>문서관리</vt:lpstr>
      <vt:lpstr>도면관리</vt:lpstr>
      <vt:lpstr>설계변경</vt:lpstr>
      <vt:lpstr>개발업무관리</vt:lpstr>
      <vt:lpstr>RoHS관리</vt:lpstr>
      <vt:lpstr>금형관리</vt:lpstr>
      <vt:lpstr>공통관리</vt:lpstr>
      <vt:lpstr>RoHS관리!Print_Titles</vt:lpstr>
      <vt:lpstr>개발업무관리!Print_Titles</vt:lpstr>
      <vt:lpstr>공통관리!Print_Titles</vt:lpstr>
      <vt:lpstr>금형관리!Print_Titles</vt:lpstr>
      <vt:lpstr>도면관리!Print_Titles</vt:lpstr>
      <vt:lpstr>문서관리!Print_Titles</vt:lpstr>
      <vt:lpstr>설계변경!Print_Titles</vt:lpstr>
      <vt:lpstr>품목관리!Print_Titles</vt:lpstr>
    </vt:vector>
  </TitlesOfParts>
  <Company>Andersen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tsuam</cp:lastModifiedBy>
  <cp:lastPrinted>2007-10-20T08:59:44Z</cp:lastPrinted>
  <dcterms:created xsi:type="dcterms:W3CDTF">2000-12-12T14:46:04Z</dcterms:created>
  <dcterms:modified xsi:type="dcterms:W3CDTF">2016-06-17T13:52:16Z</dcterms:modified>
</cp:coreProperties>
</file>