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microsoft.com/office/2011/relationships/webextensiontaskpanes" Target="xl/webextensions/taskpanes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6" Type="http://schemas.openxmlformats.org/officeDocument/2006/relationships/custom-properties" Target="docProps/custom.xml"/><Relationship Id="rId5" Type="http://schemas.openxmlformats.org/officeDocument/2006/relationships/extended-properties" Target="docProps/app.xml"/><Relationship Id="rId4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9a939656ecd27a70/3. R Gym/3. Teknikfag/Eksamensprojekt/Raport/"/>
    </mc:Choice>
  </mc:AlternateContent>
  <xr:revisionPtr revIDLastSave="2474" documentId="8_{FAB54745-D272-4BBD-A3BF-9432D8801C00}" xr6:coauthVersionLast="47" xr6:coauthVersionMax="47" xr10:uidLastSave="{A6F454A4-C04A-4CED-A443-DC995496636D}"/>
  <bookViews>
    <workbookView xWindow="-108" yWindow="-108" windowWidth="23256" windowHeight="12456" xr2:uid="{00000000-000D-0000-FFFF-FFFF00000000}"/>
  </bookViews>
  <sheets>
    <sheet name="Scrumtavle" sheetId="1" r:id="rId1"/>
    <sheet name="Timeregnskab" sheetId="5" r:id="rId2"/>
    <sheet name="Project" sheetId="6" r:id="rId3"/>
    <sheet name="Tasks" sheetId="7" r:id="rId4"/>
  </sheets>
  <definedNames>
    <definedName name="cost" localSheetId="2">Project!$C$13</definedName>
    <definedName name="description" localSheetId="2">Project!$C$6</definedName>
    <definedName name="duration" localSheetId="2">Project!$C$10</definedName>
    <definedName name="finish" localSheetId="2">Project!$C$9</definedName>
    <definedName name="finish" localSheetId="3">Tasks!$J:$J</definedName>
    <definedName name="gantt" localSheetId="3">Tasks!$L:$L</definedName>
    <definedName name="late" localSheetId="3">Tasks!$E:$E</definedName>
    <definedName name="manager" localSheetId="2">Project!$C$5</definedName>
    <definedName name="ondate" localSheetId="3">Tasks!$D:$D</definedName>
    <definedName name="overview" localSheetId="2">Project!$C$2</definedName>
    <definedName name="pre_uid" localSheetId="3">Tasks!$B:$B</definedName>
    <definedName name="Print_Area" localSheetId="0">Scrumtavle!$A$1:$F$25</definedName>
    <definedName name="progress" localSheetId="2">Project!$C$11</definedName>
    <definedName name="progress" localSheetId="3">Tasks!$K:$K</definedName>
    <definedName name="project" localSheetId="2">Project!$C$4</definedName>
    <definedName name="res_uid" localSheetId="3">Tasks!$C:$C</definedName>
    <definedName name="start" localSheetId="2">Project!$C$8</definedName>
    <definedName name="start" localSheetId="3">Tasks!$I:$I</definedName>
    <definedName name="tasks" localSheetId="3">Tasks!$H:$H</definedName>
    <definedName name="_xlnm.Print_Area" localSheetId="0">Scrumtavle!$A$1:$F$25</definedName>
    <definedName name="uid" localSheetId="3">Tasks!$A:$A</definedName>
    <definedName name="wbs" localSheetId="3">Tasks!$G:$G</definedName>
    <definedName name="work" localSheetId="2">Project!$C$12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5" i="1" l="1"/>
  <c r="N12" i="5"/>
  <c r="O12" i="5"/>
  <c r="E17" i="5" l="1"/>
  <c r="F17" i="5" s="1"/>
  <c r="G17" i="5" s="1"/>
  <c r="H17" i="5" s="1"/>
  <c r="C7" i="5" l="1"/>
  <c r="C12" i="5"/>
  <c r="B12" i="5"/>
  <c r="B13" i="5" s="1"/>
  <c r="B14" i="5" l="1"/>
  <c r="C13" i="5"/>
  <c r="C14" i="5" s="1"/>
  <c r="E12" i="5"/>
  <c r="D12" i="5"/>
  <c r="D13" i="5" l="1"/>
  <c r="D14" i="5" s="1"/>
  <c r="F12" i="5"/>
  <c r="C25" i="1"/>
  <c r="B21" i="5" s="1"/>
  <c r="D25" i="1"/>
  <c r="E13" i="5" l="1"/>
  <c r="E14" i="5" s="1"/>
  <c r="G12" i="5"/>
  <c r="F13" i="5" l="1"/>
  <c r="F14" i="5" s="1"/>
  <c r="H12" i="5"/>
  <c r="G13" i="5" l="1"/>
  <c r="G14" i="5" s="1"/>
  <c r="I12" i="5"/>
  <c r="H13" i="5" l="1"/>
  <c r="H14" i="5" s="1"/>
  <c r="J12" i="5"/>
  <c r="I13" i="5" l="1"/>
  <c r="I14" i="5" s="1"/>
  <c r="K12" i="5"/>
  <c r="J13" i="5" l="1"/>
  <c r="J14" i="5" s="1"/>
  <c r="C3" i="5"/>
  <c r="L12" i="5"/>
  <c r="K13" i="5" l="1"/>
  <c r="K14" i="5" s="1"/>
  <c r="M12" i="5"/>
  <c r="L13" i="5" l="1"/>
  <c r="L14" i="5" s="1"/>
  <c r="M13" i="5" l="1"/>
  <c r="M14" i="5" l="1"/>
  <c r="N13" i="5"/>
  <c r="O13" i="5" l="1"/>
  <c r="O14" i="5" s="1"/>
  <c r="N14" i="5"/>
</calcChain>
</file>

<file path=xl/sharedStrings.xml><?xml version="1.0" encoding="utf-8"?>
<sst xmlns="http://schemas.openxmlformats.org/spreadsheetml/2006/main" count="190" uniqueCount="88">
  <si>
    <t>Planlagte opgaver</t>
  </si>
  <si>
    <t>Resttid</t>
  </si>
  <si>
    <t>Forbrugt tid</t>
  </si>
  <si>
    <t>Første estimat</t>
  </si>
  <si>
    <t>Uforudsete opgaver</t>
  </si>
  <si>
    <t>Hvis der bliver tid…</t>
  </si>
  <si>
    <t>Sum</t>
  </si>
  <si>
    <t>Optælling af resterende timer</t>
  </si>
  <si>
    <t>Antal scrummøder</t>
  </si>
  <si>
    <t>Antal deltager i projektet</t>
  </si>
  <si>
    <t>Antal timer i projektet</t>
  </si>
  <si>
    <t>i alt timer</t>
  </si>
  <si>
    <t>Ideal kurve</t>
  </si>
  <si>
    <t>Uge</t>
  </si>
  <si>
    <t>Estimeret resttid</t>
  </si>
  <si>
    <t>Faktisk kurve</t>
  </si>
  <si>
    <t>Tid/sprint hvert medlem</t>
  </si>
  <si>
    <t>Gruppens tid / sprint</t>
  </si>
  <si>
    <t>Akkumuleret gruppetid</t>
  </si>
  <si>
    <t>5</t>
  </si>
  <si>
    <t>6</t>
  </si>
  <si>
    <t>10</t>
  </si>
  <si>
    <t>11</t>
  </si>
  <si>
    <t>12</t>
  </si>
  <si>
    <t>15</t>
  </si>
  <si>
    <t>Elevtid</t>
  </si>
  <si>
    <t>Sprint</t>
  </si>
  <si>
    <t>Resttid ifølge scrumtavle</t>
  </si>
  <si>
    <t>Definere målgruppe</t>
  </si>
  <si>
    <t>Database</t>
  </si>
  <si>
    <t>Programmering - backend</t>
  </si>
  <si>
    <t>Programmering - frontend</t>
  </si>
  <si>
    <t>Rapport</t>
  </si>
  <si>
    <t>I slutningen af hvert sprint (eller starten af næste sprint) opdateres scrumtavle og timeregnskab.</t>
  </si>
  <si>
    <t>Gul markerer input</t>
  </si>
  <si>
    <t>Farvekode til opgaver:</t>
  </si>
  <si>
    <t>Hvid: Ej påbegyndt</t>
  </si>
  <si>
    <t>Gul: Igangværende</t>
  </si>
  <si>
    <t>Grøn: Færdig</t>
  </si>
  <si>
    <t>Burn Down Chart
Resttid som funktion af sprints</t>
  </si>
  <si>
    <t>(Juster uger og opdater løbende resttid)</t>
  </si>
  <si>
    <t>&lt;- Juster både ugenumre og tid/sprint for hver medlem</t>
  </si>
  <si>
    <r>
      <rPr>
        <b/>
        <sz val="11"/>
        <color theme="1"/>
        <rFont val="Calibri"/>
        <family val="2"/>
        <scheme val="minor"/>
      </rPr>
      <t>Bemærk:</t>
    </r>
    <r>
      <rPr>
        <sz val="11"/>
        <color theme="1"/>
        <rFont val="Calibri"/>
        <family val="2"/>
        <scheme val="minor"/>
      </rPr>
      <t xml:space="preserve"> Hver enkelt opgave bør generelt ikke tage længere end tiden for 1 typisk sprint.
Start evt. med store opgaver og opdel/justér undervejs. For software kan både deles op i funktionaliteter og med udgangspunkt i SDLC (analyse &gt; planlæg &gt; design &gt; udvikling &gt; test)</t>
    </r>
  </si>
  <si>
    <t>13</t>
  </si>
  <si>
    <t>14</t>
  </si>
  <si>
    <t>16</t>
  </si>
  <si>
    <t>17</t>
  </si>
  <si>
    <t>18</t>
  </si>
  <si>
    <t>19.1</t>
  </si>
  <si>
    <t>19.3</t>
  </si>
  <si>
    <t>19.2</t>
  </si>
  <si>
    <t>19.4</t>
  </si>
  <si>
    <t>19.5</t>
  </si>
  <si>
    <t>Research</t>
  </si>
  <si>
    <t>WBS</t>
  </si>
  <si>
    <t>Task description</t>
  </si>
  <si>
    <t>Start date</t>
  </si>
  <si>
    <t>Finish date</t>
  </si>
  <si>
    <t>Progress</t>
  </si>
  <si>
    <t>Project Overview</t>
  </si>
  <si>
    <t>Project Name</t>
  </si>
  <si>
    <t>Project Manager</t>
  </si>
  <si>
    <t>Description</t>
  </si>
  <si>
    <t>Start date    (read-only)</t>
  </si>
  <si>
    <t>Finish date    (read-only)</t>
  </si>
  <si>
    <t>Duration    (read-only)</t>
  </si>
  <si>
    <t>Progress    (read-only)</t>
  </si>
  <si>
    <t>Work    (read-only)</t>
  </si>
  <si>
    <t>Cost    (read-only)</t>
  </si>
  <si>
    <t>March 2023</t>
  </si>
  <si>
    <t>April 2023</t>
  </si>
  <si>
    <t>May 2023</t>
  </si>
  <si>
    <t>Mo</t>
  </si>
  <si>
    <t>Tu</t>
  </si>
  <si>
    <t>We</t>
  </si>
  <si>
    <t>Th</t>
  </si>
  <si>
    <t>Fr</t>
  </si>
  <si>
    <t>Sa</t>
  </si>
  <si>
    <t>Su</t>
  </si>
  <si>
    <t>1</t>
  </si>
  <si>
    <t>|</t>
  </si>
  <si>
    <t>Pro only</t>
  </si>
  <si>
    <t>Projektbeskrivelse</t>
  </si>
  <si>
    <t>=</t>
  </si>
  <si>
    <t>2</t>
  </si>
  <si>
    <t>3</t>
  </si>
  <si>
    <t>4</t>
  </si>
  <si>
    <t>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</si>
</sst>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/m/yyyy"/>
    <numFmt numFmtId="165" formatCode="0.0##"/>
    <numFmt numFmtId="166" formatCode="\€\ #,##0.00"/>
  </numFmts>
  <fonts count="12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8"/>
      <name val="Calibri"/>
      <family val="2"/>
    </font>
    <font>
      <sz val="12"/>
      <color indexed="12"/>
      <name val="Calibri"/>
      <family val="2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rgb="FF40404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FF1919"/>
        <bgColor indexed="64"/>
      </patternFill>
    </fill>
    <fill>
      <patternFill patternType="solid">
        <fgColor rgb="FF00F000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theme="0" tint="-4.9989318521683403E-2"/>
      </bottom>
      <diagonal/>
    </border>
    <border>
      <left style="thin">
        <color indexed="64"/>
      </left>
      <right style="thin">
        <color indexed="64"/>
      </right>
      <top/>
      <bottom style="thin">
        <color theme="0" tint="-4.9989318521683403E-2"/>
      </bottom>
      <diagonal/>
    </border>
    <border>
      <left style="thin">
        <color indexed="64"/>
      </left>
      <right/>
      <top/>
      <bottom style="thin">
        <color theme="0" tint="-4.9989318521683403E-2"/>
      </bottom>
      <diagonal/>
    </border>
    <border>
      <left/>
      <right style="medium">
        <color indexed="64"/>
      </right>
      <top/>
      <bottom style="thin">
        <color theme="0" tint="-4.9989318521683403E-2"/>
      </bottom>
      <diagonal/>
    </border>
    <border>
      <left/>
      <right/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indexed="64"/>
      </left>
      <right style="thin">
        <color indexed="64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indexed="64"/>
      </left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 style="medium">
        <color indexed="64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indexed="64"/>
      </left>
      <right style="medium">
        <color indexed="64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indexed="64"/>
      </left>
      <right style="thin">
        <color indexed="64"/>
      </right>
      <top style="thin">
        <color theme="0" tint="-4.9989318521683403E-2"/>
      </top>
      <bottom style="medium">
        <color indexed="64"/>
      </bottom>
      <diagonal/>
    </border>
    <border>
      <left style="thin">
        <color indexed="64"/>
      </left>
      <right/>
      <top style="thin">
        <color theme="0" tint="-4.9989318521683403E-2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theme="0" tint="-4.9989318521683403E-2"/>
      </top>
      <bottom style="medium">
        <color indexed="64"/>
      </bottom>
      <diagonal/>
    </border>
    <border>
      <left/>
      <right/>
      <top style="thin">
        <color theme="0" tint="-4.9989318521683403E-2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theme="0" tint="-4.9989318521683403E-2"/>
      </top>
      <bottom/>
      <diagonal/>
    </border>
    <border>
      <left style="thin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theme="0" tint="-4.9989318521683403E-2"/>
      </bottom>
      <diagonal/>
    </border>
    <border>
      <left style="thick">
        <color indexed="64"/>
      </left>
      <right/>
      <top style="thin">
        <color theme="0" tint="-4.9989318521683403E-2"/>
      </top>
      <bottom style="thin">
        <color theme="0" tint="-4.9989318521683403E-2"/>
      </bottom>
      <diagonal/>
    </border>
    <border>
      <left style="thick">
        <color indexed="64"/>
      </left>
      <right style="thin">
        <color indexed="64"/>
      </right>
      <top style="thin">
        <color theme="0" tint="-4.9989318521683403E-2"/>
      </top>
      <bottom style="medium">
        <color indexed="64"/>
      </bottom>
      <diagonal/>
    </border>
    <border>
      <left style="thick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thin">
        <color theme="0" tint="-4.9989318521683403E-2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4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0" fillId="0" borderId="0" xfId="0" applyAlignment="1">
      <alignment vertical="center" wrapText="1"/>
    </xf>
    <xf numFmtId="0" fontId="1" fillId="0" borderId="2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4" xfId="0" applyBorder="1"/>
    <xf numFmtId="0" fontId="4" fillId="0" borderId="0" xfId="0" applyFont="1"/>
    <xf numFmtId="0" fontId="0" fillId="0" borderId="6" xfId="0" applyBorder="1"/>
    <xf numFmtId="0" fontId="0" fillId="0" borderId="7" xfId="0" applyBorder="1"/>
    <xf numFmtId="0" fontId="0" fillId="3" borderId="1" xfId="0" applyFill="1" applyBorder="1"/>
    <xf numFmtId="0" fontId="0" fillId="4" borderId="1" xfId="0" applyFill="1" applyBorder="1"/>
    <xf numFmtId="0" fontId="5" fillId="4" borderId="2" xfId="0" applyFont="1" applyFill="1" applyBorder="1" applyAlignment="1">
      <alignment horizontal="center" vertical="center"/>
    </xf>
    <xf numFmtId="0" fontId="0" fillId="0" borderId="8" xfId="0" applyBorder="1"/>
    <xf numFmtId="0" fontId="3" fillId="0" borderId="0" xfId="0" applyFont="1" applyAlignment="1">
      <alignment horizontal="center"/>
    </xf>
    <xf numFmtId="0" fontId="0" fillId="4" borderId="5" xfId="0" applyFill="1" applyBorder="1" applyAlignment="1">
      <alignment wrapText="1"/>
    </xf>
    <xf numFmtId="0" fontId="0" fillId="5" borderId="4" xfId="0" applyFill="1" applyBorder="1"/>
    <xf numFmtId="0" fontId="4" fillId="0" borderId="6" xfId="0" applyFont="1" applyBorder="1"/>
    <xf numFmtId="0" fontId="0" fillId="0" borderId="9" xfId="0" applyBorder="1"/>
    <xf numFmtId="0" fontId="4" fillId="0" borderId="10" xfId="0" applyFont="1" applyBorder="1"/>
    <xf numFmtId="0" fontId="0" fillId="0" borderId="12" xfId="0" applyBorder="1"/>
    <xf numFmtId="0" fontId="0" fillId="0" borderId="13" xfId="0" applyBorder="1"/>
    <xf numFmtId="0" fontId="4" fillId="0" borderId="3" xfId="0" applyFont="1" applyBorder="1" applyAlignment="1">
      <alignment horizontal="right"/>
    </xf>
    <xf numFmtId="0" fontId="4" fillId="0" borderId="11" xfId="0" applyFont="1" applyBorder="1" applyAlignment="1">
      <alignment horizontal="right"/>
    </xf>
    <xf numFmtId="0" fontId="0" fillId="0" borderId="15" xfId="0" applyBorder="1" applyAlignment="1">
      <alignment horizontal="center"/>
    </xf>
    <xf numFmtId="0" fontId="0" fillId="0" borderId="16" xfId="0" applyBorder="1"/>
    <xf numFmtId="0" fontId="0" fillId="0" borderId="17" xfId="0" applyBorder="1"/>
    <xf numFmtId="0" fontId="0" fillId="0" borderId="14" xfId="0" applyBorder="1"/>
    <xf numFmtId="0" fontId="0" fillId="0" borderId="19" xfId="0" applyBorder="1" applyAlignment="1">
      <alignment horizontal="center"/>
    </xf>
    <xf numFmtId="0" fontId="0" fillId="0" borderId="20" xfId="0" applyBorder="1"/>
    <xf numFmtId="0" fontId="0" fillId="0" borderId="21" xfId="0" applyBorder="1"/>
    <xf numFmtId="0" fontId="0" fillId="0" borderId="18" xfId="0" applyBorder="1"/>
    <xf numFmtId="0" fontId="0" fillId="0" borderId="22" xfId="0" applyBorder="1" applyAlignment="1">
      <alignment horizontal="center"/>
    </xf>
    <xf numFmtId="0" fontId="0" fillId="0" borderId="22" xfId="0" applyBorder="1" applyAlignment="1">
      <alignment wrapText="1"/>
    </xf>
    <xf numFmtId="0" fontId="0" fillId="0" borderId="22" xfId="0" applyBorder="1"/>
    <xf numFmtId="0" fontId="0" fillId="0" borderId="23" xfId="0" applyBorder="1" applyAlignment="1">
      <alignment horizontal="center"/>
    </xf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6" borderId="0" xfId="0" applyFill="1"/>
    <xf numFmtId="0" fontId="0" fillId="6" borderId="6" xfId="0" applyFill="1" applyBorder="1"/>
    <xf numFmtId="0" fontId="3" fillId="0" borderId="0" xfId="0" applyFont="1"/>
    <xf numFmtId="0" fontId="0" fillId="6" borderId="1" xfId="0" applyFill="1" applyBorder="1"/>
    <xf numFmtId="0" fontId="0" fillId="6" borderId="8" xfId="0" applyFill="1" applyBorder="1"/>
    <xf numFmtId="0" fontId="4" fillId="0" borderId="18" xfId="0" applyFont="1" applyBorder="1"/>
    <xf numFmtId="0" fontId="0" fillId="6" borderId="18" xfId="0" applyFill="1" applyBorder="1"/>
    <xf numFmtId="0" fontId="0" fillId="7" borderId="18" xfId="0" applyFill="1" applyBorder="1"/>
    <xf numFmtId="0" fontId="0" fillId="6" borderId="3" xfId="0" applyFill="1" applyBorder="1"/>
    <xf numFmtId="1" fontId="4" fillId="0" borderId="0" xfId="0" applyNumberFormat="1" applyFont="1"/>
    <xf numFmtId="1" fontId="0" fillId="0" borderId="0" xfId="0" applyNumberFormat="1"/>
    <xf numFmtId="49" fontId="4" fillId="0" borderId="0" xfId="0" applyNumberFormat="1" applyFont="1"/>
    <xf numFmtId="49" fontId="0" fillId="0" borderId="0" xfId="0" applyNumberFormat="1"/>
    <xf numFmtId="164" fontId="0" fillId="0" borderId="0" xfId="0" applyNumberFormat="1"/>
    <xf numFmtId="9" fontId="0" fillId="0" borderId="0" xfId="0" applyNumberFormat="1"/>
    <xf numFmtId="0" fontId="7" fillId="0" borderId="0" xfId="0" applyFont="1"/>
    <xf numFmtId="164" fontId="8" fillId="0" borderId="0" xfId="0" applyNumberFormat="1" applyFont="1"/>
    <xf numFmtId="165" fontId="9" fillId="0" borderId="0" xfId="0" applyNumberFormat="1" applyFont="1"/>
    <xf numFmtId="166" fontId="9" fillId="0" borderId="0" xfId="0" applyNumberFormat="1" applyFont="1"/>
    <xf numFmtId="0" fontId="0" fillId="0" borderId="27" xfId="0" applyBorder="1" applyAlignment="1">
      <alignment horizontal="center"/>
    </xf>
    <xf numFmtId="49" fontId="10" fillId="0" borderId="27" xfId="0" applyNumberFormat="1" applyFont="1" applyBorder="1" applyAlignment="1">
      <alignment horizontal="center"/>
    </xf>
    <xf numFmtId="49" fontId="10" fillId="0" borderId="0" xfId="0" applyNumberFormat="1" applyFont="1" applyAlignment="1">
      <alignment horizontal="center"/>
    </xf>
    <xf numFmtId="49" fontId="11" fillId="0" borderId="27" xfId="0" applyNumberFormat="1" applyFont="1" applyBorder="1" applyAlignment="1">
      <alignment horizontal="center"/>
    </xf>
    <xf numFmtId="49" fontId="11" fillId="0" borderId="0" xfId="0" applyNumberFormat="1" applyFont="1" applyAlignment="1">
      <alignment horizontal="center"/>
    </xf>
    <xf numFmtId="49" fontId="10" fillId="0" borderId="28" xfId="0" applyNumberFormat="1" applyFont="1" applyBorder="1" applyAlignment="1">
      <alignment horizontal="center"/>
    </xf>
    <xf numFmtId="49" fontId="11" fillId="0" borderId="28" xfId="0" applyNumberFormat="1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6" fillId="0" borderId="0" xfId="0" applyFont="1" applyAlignment="1">
      <alignment horizontal="center"/>
    </xf>
    <xf numFmtId="0" fontId="0" fillId="8" borderId="27" xfId="0" applyFill="1" applyBorder="1" applyAlignment="1">
      <alignment horizontal="center"/>
    </xf>
    <xf numFmtId="0" fontId="0" fillId="8" borderId="0" xfId="0" applyFill="1" applyAlignment="1">
      <alignment horizontal="center"/>
    </xf>
    <xf numFmtId="0" fontId="0" fillId="9" borderId="27" xfId="0" applyFill="1" applyBorder="1" applyAlignment="1">
      <alignment horizontal="center"/>
    </xf>
    <xf numFmtId="0" fontId="0" fillId="9" borderId="0" xfId="0" applyFill="1" applyAlignment="1">
      <alignment horizontal="center"/>
    </xf>
    <xf numFmtId="0" fontId="6" fillId="9" borderId="0" xfId="0" applyFont="1" applyFill="1" applyAlignment="1">
      <alignment horizontal="center"/>
    </xf>
    <xf numFmtId="9" fontId="0" fillId="9" borderId="0" xfId="0" applyNumberFormat="1" applyFill="1"/>
    <xf numFmtId="9" fontId="8" fillId="6" borderId="0" xfId="0" applyNumberFormat="1" applyFont="1" applyFill="1"/>
    <xf numFmtId="0" fontId="6" fillId="10" borderId="0" xfId="0" applyFont="1" applyFill="1" applyAlignment="1">
      <alignment horizontal="center"/>
    </xf>
    <xf numFmtId="0" fontId="0" fillId="10" borderId="0" xfId="0" applyFill="1" applyAlignment="1">
      <alignment horizontal="center"/>
    </xf>
    <xf numFmtId="0" fontId="0" fillId="10" borderId="27" xfId="0" applyFill="1" applyBorder="1" applyAlignment="1">
      <alignment horizontal="center"/>
    </xf>
    <xf numFmtId="0" fontId="0" fillId="8" borderId="28" xfId="0" applyFill="1" applyBorder="1" applyAlignment="1">
      <alignment horizontal="center"/>
    </xf>
    <xf numFmtId="9" fontId="0" fillId="10" borderId="0" xfId="0" applyNumberFormat="1" applyFill="1"/>
    <xf numFmtId="0" fontId="4" fillId="0" borderId="30" xfId="0" applyFont="1" applyBorder="1" applyAlignment="1">
      <alignment horizontal="center"/>
    </xf>
    <xf numFmtId="0" fontId="4" fillId="2" borderId="30" xfId="0" applyFont="1" applyFill="1" applyBorder="1" applyAlignment="1">
      <alignment horizontal="center"/>
    </xf>
    <xf numFmtId="0" fontId="4" fillId="0" borderId="31" xfId="0" applyFont="1" applyBorder="1"/>
    <xf numFmtId="0" fontId="4" fillId="0" borderId="32" xfId="0" applyFont="1" applyBorder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1" fillId="0" borderId="33" xfId="0" applyFont="1" applyBorder="1" applyAlignment="1">
      <alignment horizontal="center" vertical="center" wrapText="1"/>
    </xf>
    <xf numFmtId="0" fontId="0" fillId="0" borderId="34" xfId="0" applyBorder="1" applyAlignment="1">
      <alignment wrapText="1"/>
    </xf>
    <xf numFmtId="0" fontId="0" fillId="0" borderId="35" xfId="0" applyBorder="1" applyAlignment="1">
      <alignment wrapText="1"/>
    </xf>
    <xf numFmtId="0" fontId="0" fillId="0" borderId="36" xfId="0" applyBorder="1" applyAlignment="1">
      <alignment wrapText="1"/>
    </xf>
    <xf numFmtId="0" fontId="4" fillId="0" borderId="37" xfId="0" applyFont="1" applyBorder="1" applyAlignment="1">
      <alignment horizontal="left"/>
    </xf>
    <xf numFmtId="0" fontId="0" fillId="0" borderId="38" xfId="0" applyBorder="1" applyAlignment="1">
      <alignment wrapText="1"/>
    </xf>
    <xf numFmtId="0" fontId="0" fillId="0" borderId="29" xfId="0" applyBorder="1" applyAlignment="1">
      <alignment horizontal="center"/>
    </xf>
    <xf numFmtId="0" fontId="0" fillId="0" borderId="39" xfId="0" applyBorder="1"/>
    <xf numFmtId="0" fontId="1" fillId="0" borderId="2" xfId="0" applyFont="1" applyBorder="1" applyAlignment="1">
      <alignment horizontal="center" vertical="center" wrapText="1"/>
    </xf>
    <xf numFmtId="0" fontId="0" fillId="0" borderId="26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14" xfId="0" applyBorder="1" applyAlignment="1">
      <alignment horizontal="left" vertical="top" wrapText="1"/>
    </xf>
    <xf numFmtId="0" fontId="0" fillId="6" borderId="0" xfId="0" applyFill="1" applyAlignment="1">
      <alignment horizontal="center"/>
    </xf>
    <xf numFmtId="0" fontId="0" fillId="6" borderId="0" xfId="0" applyFill="1" applyAlignment="1">
      <alignment horizontal="center" wrapText="1"/>
    </xf>
    <xf numFmtId="49" fontId="0" fillId="0" borderId="11" xfId="0" applyNumberFormat="1" applyBorder="1"/>
    <xf numFmtId="49" fontId="0" fillId="0" borderId="6" xfId="0" applyNumberFormat="1" applyBorder="1"/>
    <xf numFmtId="49" fontId="0" fillId="0" borderId="10" xfId="0" applyNumberFormat="1" applyBorder="1"/>
    <xf numFmtId="0" fontId="0" fillId="0" borderId="11" xfId="0" applyBorder="1"/>
    <xf numFmtId="0" fontId="0" fillId="0" borderId="6" xfId="0" applyBorder="1"/>
  </cellXfs>
  <cellStyles count="1">
    <cellStyle name="Normal" xfId="0" builtinId="0"/>
  </cellStyles>
  <dxfs count="31">
    <dxf>
      <fill>
        <patternFill>
          <bgColor rgb="FFFFFF00"/>
        </patternFill>
      </fill>
    </dxf>
    <dxf>
      <fill>
        <patternFill>
          <bgColor theme="6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6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6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6" tint="0.59996337778862885"/>
        </patternFill>
      </fill>
    </dxf>
    <dxf>
      <fill>
        <patternFill patternType="none">
          <bgColor auto="1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colors>
    <mruColors>
      <color rgb="FFDEEB3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884007396802673"/>
          <c:y val="5.7825623359580053E-2"/>
          <c:w val="0.81259395132426626"/>
          <c:h val="0.48384656737184961"/>
        </c:manualLayout>
      </c:layout>
      <c:lineChart>
        <c:grouping val="standard"/>
        <c:varyColors val="0"/>
        <c:ser>
          <c:idx val="0"/>
          <c:order val="0"/>
          <c:tx>
            <c:v>Ideal kurve</c:v>
          </c:tx>
          <c:cat>
            <c:numRef>
              <c:f>Timeregnskab!$B$18:$P$18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Timeregnskab!$B$14:$P$14</c:f>
              <c:numCache>
                <c:formatCode>General</c:formatCode>
                <c:ptCount val="15"/>
                <c:pt idx="0">
                  <c:v>111</c:v>
                </c:pt>
                <c:pt idx="1">
                  <c:v>103</c:v>
                </c:pt>
                <c:pt idx="2">
                  <c:v>94</c:v>
                </c:pt>
                <c:pt idx="3">
                  <c:v>85</c:v>
                </c:pt>
                <c:pt idx="4">
                  <c:v>85</c:v>
                </c:pt>
                <c:pt idx="5">
                  <c:v>79</c:v>
                </c:pt>
                <c:pt idx="6">
                  <c:v>70</c:v>
                </c:pt>
                <c:pt idx="7">
                  <c:v>61</c:v>
                </c:pt>
                <c:pt idx="8">
                  <c:v>52</c:v>
                </c:pt>
                <c:pt idx="9">
                  <c:v>48</c:v>
                </c:pt>
                <c:pt idx="10">
                  <c:v>44</c:v>
                </c:pt>
                <c:pt idx="11">
                  <c:v>40</c:v>
                </c:pt>
                <c:pt idx="12">
                  <c:v>36</c:v>
                </c:pt>
                <c:pt idx="13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3D-4E4D-BD8D-524157ED733C}"/>
            </c:ext>
          </c:extLst>
        </c:ser>
        <c:ser>
          <c:idx val="1"/>
          <c:order val="1"/>
          <c:tx>
            <c:v>Faktisk forløb</c:v>
          </c:tx>
          <c:marker>
            <c:symbol val="circle"/>
            <c:size val="5"/>
          </c:marker>
          <c:cat>
            <c:numRef>
              <c:f>Timeregnskab!$B$18:$P$18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Timeregnskab!$B$19:$P$19</c:f>
              <c:numCache>
                <c:formatCode>General</c:formatCode>
                <c:ptCount val="15"/>
                <c:pt idx="0">
                  <c:v>114</c:v>
                </c:pt>
                <c:pt idx="1">
                  <c:v>111</c:v>
                </c:pt>
                <c:pt idx="2">
                  <c:v>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3D-4E4D-BD8D-524157ED73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738496"/>
        <c:axId val="139740288"/>
      </c:lineChart>
      <c:catAx>
        <c:axId val="139738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a-DK"/>
                  <a:t>Sprint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9740288"/>
        <c:crosses val="autoZero"/>
        <c:auto val="1"/>
        <c:lblAlgn val="ctr"/>
        <c:lblOffset val="100"/>
        <c:noMultiLvlLbl val="0"/>
      </c:catAx>
      <c:valAx>
        <c:axId val="1397402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a-DK"/>
                  <a:t>Timer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973849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9.3484502961719951E-2"/>
          <c:y val="0.65714485689288837"/>
          <c:w val="0.32011330550894251"/>
          <c:h val="0.1523812856726242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38101</xdr:colOff>
      <xdr:row>1</xdr:row>
      <xdr:rowOff>19050</xdr:rowOff>
    </xdr:from>
    <xdr:to>
      <xdr:col>5</xdr:col>
      <xdr:colOff>1676401</xdr:colOff>
      <xdr:row>16</xdr:row>
      <xdr:rowOff>161925</xdr:rowOff>
    </xdr:to>
    <xdr:graphicFrame macro="">
      <xdr:nvGraphicFramePr>
        <xdr:cNvPr id="1075" name="Diagram 1">
          <a:extLst>
            <a:ext uri="{FF2B5EF4-FFF2-40B4-BE49-F238E27FC236}">
              <a16:creationId xmlns:a16="http://schemas.microsoft.com/office/drawing/2014/main" id="{00000000-0008-0000-0000-000033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7BE422D-3399-4C5F-982F-6879F3A8A970}" name="Tabel1" displayName="Tabel1" ref="A10:O14" totalsRowShown="0" headerRowDxfId="30" headerRowBorderDxfId="29" tableBorderDxfId="28" totalsRowBorderDxfId="27">
  <autoFilter ref="A10:O14" xr:uid="{37BE422D-3399-4C5F-982F-6879F3A8A97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</autoFilter>
  <tableColumns count="15">
    <tableColumn id="1" xr3:uid="{231FDF72-6FD5-4F00-8EA2-96723AD960FF}" name="Uge" dataDxfId="26"/>
    <tableColumn id="2" xr3:uid="{C60629A3-31BF-4DD1-9E3B-11A89111025B}" name="10" dataDxfId="25"/>
    <tableColumn id="3" xr3:uid="{DFF61F0F-B5DB-406A-B92F-2AF974381BDA}" name="11" dataDxfId="24"/>
    <tableColumn id="4" xr3:uid="{8057F56E-7D29-4730-B4F2-BB98AF1A0D9B}" name="12" dataDxfId="23"/>
    <tableColumn id="5" xr3:uid="{587305BA-43A9-4CF5-970C-DB728ABF6AA7}" name="13" dataDxfId="22"/>
    <tableColumn id="6" xr3:uid="{982EC88C-0572-4D07-ACB9-A12D1D01D9C0}" name="14" dataDxfId="21"/>
    <tableColumn id="7" xr3:uid="{4D69EE35-8B49-4726-A130-68BFE961EFEC}" name="15" dataDxfId="20"/>
    <tableColumn id="8" xr3:uid="{0C8D0292-ECCF-42A7-A186-22E7DD82057D}" name="16" dataDxfId="19"/>
    <tableColumn id="9" xr3:uid="{993788E1-1E59-4376-B7FC-6B23FEB31043}" name="17" dataDxfId="18"/>
    <tableColumn id="10" xr3:uid="{F6FDF4E6-F268-473C-A927-19378BC9633E}" name="18" dataDxfId="17"/>
    <tableColumn id="11" xr3:uid="{F9345523-E53E-4A55-AC61-336CCA40BEDC}" name="19.1" dataDxfId="16"/>
    <tableColumn id="12" xr3:uid="{A89E72D5-96CE-4A27-8EF5-75AC38913208}" name="19.2" dataDxfId="15"/>
    <tableColumn id="13" xr3:uid="{52DBC1D1-B0D1-43C0-91A5-9E64F2360A71}" name="19.3" dataDxfId="14"/>
    <tableColumn id="14" xr3:uid="{CDC18DF6-7DD9-4E66-A964-243EA907546E}" name="19.4" dataDxfId="13"/>
    <tableColumn id="15" xr3:uid="{D1B9175A-1E08-4BAA-9E62-CF49668EFEAA}" name="19.5" dataDxfId="12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8" row="6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ADC497CB-AC79-4D61-B358-31F4B584C06C}">
  <we:reference id="wa200001095" version="1.0.0.3" store="da-DK" storeType="OMEX"/>
  <we:alternateReferences>
    <we:reference id="WA200001095" version="1.0.0.3" store="" storeType="OMEX"/>
  </we:alternateReferences>
  <we:properties>
    <we:property name="Office.AutoShowTaskpaneWithDocument" value="false"/>
    <we:property name="gantt_start" value="&quot;2023-03-06T00:00&quot;"/>
    <we:property name="gantt_zoom" value="0"/>
    <we:property name="progress_column" value="true"/>
    <we:property name="progress_gantt" value="true"/>
    <we:property name="critical_gantt" value="false"/>
    <we:property name="slack_gantt" value="false"/>
  </we:properties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Ark1">
    <pageSetUpPr fitToPage="1"/>
  </sheetPr>
  <dimension ref="A1:R46"/>
  <sheetViews>
    <sheetView tabSelected="1" zoomScale="102" zoomScaleNormal="127" zoomScaleSheetLayoutView="100" zoomScalePageLayoutView="85" workbookViewId="0">
      <selection activeCell="C6" sqref="C6"/>
    </sheetView>
  </sheetViews>
  <sheetFormatPr defaultColWidth="8.33203125" defaultRowHeight="14.4" x14ac:dyDescent="0.3"/>
  <cols>
    <col min="1" max="1" width="39.88671875" style="5" customWidth="1"/>
    <col min="2" max="4" width="10.6640625" style="2" customWidth="1"/>
    <col min="5" max="6" width="25.6640625" customWidth="1"/>
    <col min="8" max="8" width="24.88671875" customWidth="1"/>
  </cols>
  <sheetData>
    <row r="1" spans="1:18" s="3" customFormat="1" ht="28.95" customHeight="1" thickBot="1" x14ac:dyDescent="0.35">
      <c r="A1" s="85" t="s">
        <v>0</v>
      </c>
      <c r="B1" s="4" t="s">
        <v>3</v>
      </c>
      <c r="C1" s="4" t="s">
        <v>1</v>
      </c>
      <c r="D1" s="4" t="s">
        <v>2</v>
      </c>
      <c r="E1" s="93" t="s">
        <v>39</v>
      </c>
      <c r="F1" s="93"/>
    </row>
    <row r="2" spans="1:18" s="27" customFormat="1" x14ac:dyDescent="0.3">
      <c r="A2" s="86" t="s">
        <v>53</v>
      </c>
      <c r="B2" s="24">
        <v>8</v>
      </c>
      <c r="C2" s="24">
        <v>5</v>
      </c>
      <c r="D2" s="24">
        <v>3</v>
      </c>
      <c r="E2" s="25"/>
      <c r="F2" s="26"/>
      <c r="H2" s="27" t="s">
        <v>33</v>
      </c>
    </row>
    <row r="3" spans="1:18" s="31" customFormat="1" x14ac:dyDescent="0.3">
      <c r="A3" s="87" t="s">
        <v>28</v>
      </c>
      <c r="B3" s="28">
        <v>2</v>
      </c>
      <c r="C3" s="28">
        <v>2</v>
      </c>
      <c r="D3" s="28"/>
      <c r="E3" s="29"/>
      <c r="F3" s="30"/>
    </row>
    <row r="4" spans="1:18" s="31" customFormat="1" x14ac:dyDescent="0.3">
      <c r="A4" s="87" t="s">
        <v>29</v>
      </c>
      <c r="B4" s="28">
        <v>10</v>
      </c>
      <c r="C4" s="28">
        <v>5</v>
      </c>
      <c r="D4" s="28">
        <v>5</v>
      </c>
      <c r="E4" s="29"/>
      <c r="F4" s="30"/>
    </row>
    <row r="5" spans="1:18" s="31" customFormat="1" x14ac:dyDescent="0.3">
      <c r="A5" s="87" t="s">
        <v>30</v>
      </c>
      <c r="B5" s="28">
        <v>35</v>
      </c>
      <c r="C5" s="28">
        <v>31</v>
      </c>
      <c r="D5" s="28">
        <v>4</v>
      </c>
      <c r="E5" s="29"/>
      <c r="F5" s="30"/>
    </row>
    <row r="6" spans="1:18" s="31" customFormat="1" ht="15" customHeight="1" x14ac:dyDescent="0.3">
      <c r="A6" s="87" t="s">
        <v>31</v>
      </c>
      <c r="B6" s="28">
        <v>25</v>
      </c>
      <c r="C6" s="28">
        <v>22</v>
      </c>
      <c r="D6" s="28">
        <v>3</v>
      </c>
      <c r="E6" s="29"/>
      <c r="F6" s="30"/>
      <c r="H6" s="94" t="s">
        <v>42</v>
      </c>
      <c r="I6" s="94"/>
      <c r="J6" s="94"/>
      <c r="K6" s="94"/>
      <c r="L6" s="94"/>
      <c r="M6" s="94"/>
      <c r="N6" s="94"/>
      <c r="O6" s="94"/>
      <c r="P6" s="94"/>
      <c r="Q6" s="94"/>
      <c r="R6" s="94"/>
    </row>
    <row r="7" spans="1:18" s="31" customFormat="1" x14ac:dyDescent="0.3">
      <c r="A7" s="90" t="s">
        <v>32</v>
      </c>
      <c r="B7" s="91">
        <v>40</v>
      </c>
      <c r="C7" s="91">
        <v>40</v>
      </c>
      <c r="D7" s="91"/>
      <c r="E7" s="29"/>
      <c r="F7" s="30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</row>
    <row r="8" spans="1:18" s="31" customFormat="1" x14ac:dyDescent="0.3">
      <c r="A8" s="92"/>
      <c r="B8" s="1"/>
      <c r="C8" s="1"/>
      <c r="D8" s="1"/>
      <c r="E8" s="29"/>
      <c r="F8" s="30"/>
      <c r="H8" s="95"/>
      <c r="I8" s="95"/>
      <c r="J8" s="95"/>
      <c r="K8" s="95"/>
      <c r="L8" s="95"/>
      <c r="M8" s="95"/>
      <c r="N8" s="95"/>
      <c r="O8" s="95"/>
      <c r="P8" s="95"/>
      <c r="Q8" s="95"/>
      <c r="R8" s="95"/>
    </row>
    <row r="9" spans="1:18" s="31" customFormat="1" x14ac:dyDescent="0.3">
      <c r="A9" s="86"/>
      <c r="B9" s="24"/>
      <c r="C9" s="24"/>
      <c r="D9" s="24"/>
      <c r="E9" s="29"/>
      <c r="F9" s="30"/>
      <c r="H9" s="95"/>
      <c r="I9" s="95"/>
      <c r="J9" s="95"/>
      <c r="K9" s="95"/>
      <c r="L9" s="95"/>
      <c r="M9" s="95"/>
      <c r="N9" s="95"/>
      <c r="O9" s="95"/>
      <c r="P9" s="95"/>
      <c r="Q9" s="95"/>
      <c r="R9" s="95"/>
    </row>
    <row r="10" spans="1:18" s="31" customFormat="1" x14ac:dyDescent="0.3">
      <c r="A10" s="87"/>
      <c r="B10" s="28"/>
      <c r="C10" s="28"/>
      <c r="D10" s="28"/>
      <c r="E10" s="29"/>
      <c r="F10" s="30"/>
      <c r="H10" s="96"/>
      <c r="I10" s="96"/>
      <c r="J10" s="96"/>
      <c r="K10" s="96"/>
      <c r="L10" s="96"/>
      <c r="M10" s="96"/>
      <c r="N10" s="96"/>
      <c r="O10" s="96"/>
      <c r="P10" s="96"/>
      <c r="Q10" s="96"/>
      <c r="R10" s="96"/>
    </row>
    <row r="11" spans="1:18" s="31" customFormat="1" x14ac:dyDescent="0.3">
      <c r="A11" s="87"/>
      <c r="B11" s="28"/>
      <c r="C11" s="28"/>
      <c r="D11" s="28"/>
      <c r="E11" s="29"/>
      <c r="F11" s="30"/>
    </row>
    <row r="12" spans="1:18" s="31" customFormat="1" x14ac:dyDescent="0.3">
      <c r="A12" s="87"/>
      <c r="B12" s="28"/>
      <c r="C12" s="28"/>
      <c r="D12" s="28"/>
      <c r="E12" s="29"/>
      <c r="F12" s="30"/>
      <c r="H12" s="44" t="s">
        <v>35</v>
      </c>
    </row>
    <row r="13" spans="1:18" s="31" customFormat="1" x14ac:dyDescent="0.3">
      <c r="A13" s="87"/>
      <c r="B13" s="28"/>
      <c r="C13" s="28"/>
      <c r="D13" s="28"/>
      <c r="E13" s="29"/>
      <c r="F13" s="30"/>
      <c r="H13" s="31" t="s">
        <v>36</v>
      </c>
    </row>
    <row r="14" spans="1:18" s="31" customFormat="1" x14ac:dyDescent="0.3">
      <c r="A14" s="87"/>
      <c r="B14" s="28"/>
      <c r="C14" s="28"/>
      <c r="D14" s="28"/>
      <c r="E14" s="29"/>
      <c r="F14" s="30"/>
      <c r="H14" s="45" t="s">
        <v>37</v>
      </c>
    </row>
    <row r="15" spans="1:18" s="31" customFormat="1" x14ac:dyDescent="0.3">
      <c r="A15" s="87"/>
      <c r="B15" s="28"/>
      <c r="C15" s="28"/>
      <c r="D15" s="28"/>
      <c r="E15" s="29"/>
      <c r="F15" s="30"/>
      <c r="H15" s="46" t="s">
        <v>38</v>
      </c>
    </row>
    <row r="16" spans="1:18" s="31" customFormat="1" x14ac:dyDescent="0.3">
      <c r="A16" s="87"/>
      <c r="B16" s="28"/>
      <c r="C16" s="28"/>
      <c r="D16" s="28"/>
      <c r="E16" s="29"/>
      <c r="F16" s="30"/>
    </row>
    <row r="17" spans="1:11" s="31" customFormat="1" x14ac:dyDescent="0.3">
      <c r="A17" s="87"/>
      <c r="B17" s="28"/>
      <c r="C17" s="28"/>
      <c r="D17" s="28"/>
      <c r="E17" s="29"/>
      <c r="F17" s="30"/>
      <c r="H17" s="38"/>
      <c r="I17" s="38"/>
      <c r="J17" s="38"/>
      <c r="K17" s="38"/>
    </row>
    <row r="18" spans="1:11" s="31" customFormat="1" x14ac:dyDescent="0.3">
      <c r="A18" s="87"/>
      <c r="B18" s="28"/>
      <c r="C18" s="28"/>
      <c r="D18" s="28"/>
      <c r="E18" s="28" t="s">
        <v>4</v>
      </c>
      <c r="F18" s="32" t="s">
        <v>5</v>
      </c>
      <c r="H18" s="83"/>
      <c r="I18" s="84"/>
      <c r="J18" s="84"/>
      <c r="K18" s="84"/>
    </row>
    <row r="19" spans="1:11" s="31" customFormat="1" x14ac:dyDescent="0.3">
      <c r="A19" s="87"/>
      <c r="B19" s="28"/>
      <c r="C19" s="28"/>
      <c r="D19" s="28"/>
      <c r="E19" s="29"/>
      <c r="F19" s="33"/>
      <c r="H19" s="27"/>
      <c r="I19" s="27"/>
      <c r="J19" s="27"/>
      <c r="K19" s="27"/>
    </row>
    <row r="20" spans="1:11" s="31" customFormat="1" x14ac:dyDescent="0.3">
      <c r="A20" s="87"/>
      <c r="B20" s="28"/>
      <c r="C20" s="28"/>
      <c r="D20" s="28"/>
      <c r="E20" s="29"/>
      <c r="F20" s="34"/>
    </row>
    <row r="21" spans="1:11" s="31" customFormat="1" x14ac:dyDescent="0.3">
      <c r="A21" s="87"/>
      <c r="B21" s="28"/>
      <c r="C21" s="28"/>
      <c r="D21" s="28"/>
      <c r="E21" s="29"/>
      <c r="F21" s="34"/>
    </row>
    <row r="22" spans="1:11" s="31" customFormat="1" x14ac:dyDescent="0.3">
      <c r="A22" s="87"/>
      <c r="B22" s="28"/>
      <c r="C22" s="28"/>
      <c r="D22" s="28"/>
      <c r="E22" s="29"/>
      <c r="F22" s="34"/>
    </row>
    <row r="23" spans="1:11" s="31" customFormat="1" x14ac:dyDescent="0.3">
      <c r="A23" s="87"/>
      <c r="B23" s="28"/>
      <c r="C23" s="28"/>
      <c r="D23" s="28"/>
      <c r="E23" s="29"/>
      <c r="F23" s="34"/>
    </row>
    <row r="24" spans="1:11" s="31" customFormat="1" ht="15" thickBot="1" x14ac:dyDescent="0.35">
      <c r="A24" s="88"/>
      <c r="B24" s="35"/>
      <c r="C24" s="35"/>
      <c r="D24" s="35"/>
      <c r="E24" s="36"/>
      <c r="F24" s="37"/>
    </row>
    <row r="25" spans="1:11" s="31" customFormat="1" ht="15" thickBot="1" x14ac:dyDescent="0.35">
      <c r="A25" s="89" t="s">
        <v>6</v>
      </c>
      <c r="B25" s="79">
        <f>SUM(B2:B24)</f>
        <v>120</v>
      </c>
      <c r="C25" s="80">
        <f>SUM(C2:C24)</f>
        <v>105</v>
      </c>
      <c r="D25" s="79">
        <f>SUM(D2:D24)</f>
        <v>15</v>
      </c>
      <c r="E25" s="81"/>
      <c r="F25" s="82"/>
      <c r="G25" s="38"/>
    </row>
    <row r="26" spans="1:11" s="31" customFormat="1" x14ac:dyDescent="0.3">
      <c r="A26" s="5"/>
      <c r="B26" s="2"/>
      <c r="C26" s="2"/>
      <c r="D26" s="2"/>
      <c r="E26"/>
      <c r="F26"/>
      <c r="G26"/>
    </row>
    <row r="27" spans="1:11" s="31" customFormat="1" x14ac:dyDescent="0.3">
      <c r="A27" s="5"/>
      <c r="B27" s="2"/>
      <c r="C27" s="2"/>
      <c r="D27" s="2"/>
      <c r="E27"/>
      <c r="F27"/>
      <c r="G27"/>
    </row>
    <row r="28" spans="1:11" s="31" customFormat="1" x14ac:dyDescent="0.3">
      <c r="A28" s="5"/>
      <c r="B28" s="2"/>
      <c r="C28" s="2"/>
      <c r="D28" s="2"/>
      <c r="E28"/>
      <c r="F28"/>
      <c r="G28"/>
    </row>
    <row r="29" spans="1:11" s="31" customFormat="1" x14ac:dyDescent="0.3">
      <c r="A29" s="5"/>
      <c r="B29" s="2"/>
      <c r="C29" s="2"/>
      <c r="D29" s="2"/>
      <c r="E29"/>
      <c r="F29"/>
      <c r="G29"/>
    </row>
    <row r="30" spans="1:11" s="31" customFormat="1" x14ac:dyDescent="0.3">
      <c r="A30" s="5"/>
      <c r="B30" s="2"/>
      <c r="C30" s="2"/>
      <c r="D30" s="2"/>
      <c r="E30"/>
      <c r="F30"/>
      <c r="G30"/>
    </row>
    <row r="31" spans="1:11" s="31" customFormat="1" x14ac:dyDescent="0.3">
      <c r="A31" s="5"/>
      <c r="B31" s="2"/>
      <c r="C31" s="2"/>
      <c r="D31" s="2"/>
      <c r="E31"/>
      <c r="F31"/>
      <c r="G31"/>
    </row>
    <row r="32" spans="1:11" s="31" customFormat="1" x14ac:dyDescent="0.3">
      <c r="A32" s="5"/>
      <c r="B32" s="2"/>
      <c r="C32" s="2"/>
      <c r="D32" s="2"/>
      <c r="E32"/>
      <c r="F32"/>
      <c r="G32"/>
    </row>
    <row r="33" spans="1:7" s="31" customFormat="1" x14ac:dyDescent="0.3">
      <c r="A33" s="5"/>
      <c r="B33" s="2"/>
      <c r="C33" s="2"/>
      <c r="D33" s="2"/>
      <c r="E33"/>
      <c r="F33"/>
      <c r="G33"/>
    </row>
    <row r="34" spans="1:7" s="31" customFormat="1" x14ac:dyDescent="0.3">
      <c r="A34" s="5"/>
      <c r="B34" s="2"/>
      <c r="C34" s="2"/>
      <c r="D34" s="2"/>
      <c r="E34"/>
      <c r="F34"/>
      <c r="G34"/>
    </row>
    <row r="35" spans="1:7" s="31" customFormat="1" x14ac:dyDescent="0.3">
      <c r="A35" s="5"/>
      <c r="B35" s="2"/>
      <c r="C35" s="2"/>
      <c r="D35" s="2"/>
      <c r="E35"/>
      <c r="F35"/>
      <c r="G35"/>
    </row>
    <row r="36" spans="1:7" s="31" customFormat="1" x14ac:dyDescent="0.3">
      <c r="A36" s="5"/>
      <c r="B36" s="2"/>
      <c r="C36" s="2"/>
      <c r="D36" s="2"/>
      <c r="E36"/>
      <c r="F36"/>
      <c r="G36"/>
    </row>
    <row r="37" spans="1:7" s="31" customFormat="1" x14ac:dyDescent="0.3">
      <c r="A37" s="5"/>
      <c r="B37" s="2"/>
      <c r="C37" s="2"/>
      <c r="D37" s="2"/>
      <c r="E37"/>
      <c r="F37"/>
      <c r="G37"/>
    </row>
    <row r="38" spans="1:7" s="31" customFormat="1" x14ac:dyDescent="0.3">
      <c r="A38" s="5"/>
      <c r="B38" s="2"/>
      <c r="C38" s="2"/>
      <c r="D38" s="2"/>
      <c r="E38"/>
      <c r="F38"/>
      <c r="G38"/>
    </row>
    <row r="39" spans="1:7" s="31" customFormat="1" x14ac:dyDescent="0.3">
      <c r="A39" s="5"/>
      <c r="B39" s="2"/>
      <c r="C39" s="2"/>
      <c r="D39" s="2"/>
      <c r="E39"/>
      <c r="F39"/>
      <c r="G39"/>
    </row>
    <row r="40" spans="1:7" s="31" customFormat="1" x14ac:dyDescent="0.3">
      <c r="A40" s="5"/>
      <c r="B40" s="2"/>
      <c r="C40" s="2"/>
      <c r="D40" s="2"/>
      <c r="E40"/>
      <c r="F40"/>
      <c r="G40"/>
    </row>
    <row r="41" spans="1:7" s="31" customFormat="1" x14ac:dyDescent="0.3">
      <c r="A41" s="5"/>
      <c r="B41" s="2"/>
      <c r="C41" s="2"/>
      <c r="D41" s="2"/>
      <c r="E41"/>
      <c r="F41"/>
      <c r="G41"/>
    </row>
    <row r="42" spans="1:7" s="31" customFormat="1" x14ac:dyDescent="0.3">
      <c r="A42" s="5"/>
      <c r="B42" s="2"/>
      <c r="C42" s="2"/>
      <c r="D42" s="2"/>
      <c r="E42"/>
      <c r="F42"/>
      <c r="G42"/>
    </row>
    <row r="43" spans="1:7" s="31" customFormat="1" x14ac:dyDescent="0.3">
      <c r="A43" s="5"/>
      <c r="B43" s="2"/>
      <c r="C43" s="2"/>
      <c r="D43" s="2"/>
      <c r="E43"/>
      <c r="F43"/>
      <c r="G43"/>
    </row>
    <row r="44" spans="1:7" s="31" customFormat="1" x14ac:dyDescent="0.3">
      <c r="A44" s="5"/>
      <c r="B44" s="2"/>
      <c r="C44" s="2"/>
      <c r="D44" s="2"/>
      <c r="E44"/>
      <c r="F44"/>
      <c r="G44"/>
    </row>
    <row r="45" spans="1:7" s="38" customFormat="1" x14ac:dyDescent="0.3">
      <c r="A45"/>
      <c r="B45"/>
      <c r="C45"/>
      <c r="D45"/>
      <c r="E45"/>
      <c r="F45"/>
      <c r="G45"/>
    </row>
    <row r="46" spans="1:7" s="7" customFormat="1" x14ac:dyDescent="0.3"/>
  </sheetData>
  <mergeCells count="2">
    <mergeCell ref="E1:F1"/>
    <mergeCell ref="H6:R10"/>
  </mergeCells>
  <phoneticPr fontId="2" type="noConversion"/>
  <conditionalFormatting sqref="A2:A3">
    <cfRule type="expression" dxfId="11" priority="37" stopIfTrue="1">
      <formula>IF(A2:A24="",TRUE,FALSE)</formula>
    </cfRule>
    <cfRule type="expression" dxfId="10" priority="38" stopIfTrue="1">
      <formula>IF(C2:C24="",TRUE,FALSE)</formula>
    </cfRule>
    <cfRule type="expression" dxfId="9" priority="39" stopIfTrue="1">
      <formula>IF(D2:D24&gt;0,TRUE,FALSE)</formula>
    </cfRule>
  </conditionalFormatting>
  <conditionalFormatting sqref="A4:A7">
    <cfRule type="expression" dxfId="8" priority="46" stopIfTrue="1">
      <formula>IF(A4:A48="",TRUE,FALSE)</formula>
    </cfRule>
    <cfRule type="expression" dxfId="7" priority="47" stopIfTrue="1">
      <formula>IF(C4:C48="",TRUE,FALSE)</formula>
    </cfRule>
    <cfRule type="expression" dxfId="6" priority="48" stopIfTrue="1">
      <formula>IF(D4:D48&gt;0,TRUE,FALSE)</formula>
    </cfRule>
  </conditionalFormatting>
  <conditionalFormatting sqref="A9:A23 A26:A44">
    <cfRule type="expression" dxfId="5" priority="1" stopIfTrue="1">
      <formula>IF(A9:A52="",TRUE,FALSE)</formula>
    </cfRule>
    <cfRule type="expression" dxfId="4" priority="17" stopIfTrue="1">
      <formula>IF(C9:C52="",TRUE,FALSE)</formula>
    </cfRule>
    <cfRule type="expression" dxfId="3" priority="18" stopIfTrue="1">
      <formula>IF(D9:D52&gt;0,TRUE,FALSE)</formula>
    </cfRule>
  </conditionalFormatting>
  <conditionalFormatting sqref="A24">
    <cfRule type="expression" dxfId="2" priority="34" stopIfTrue="1">
      <formula>IF(A24:A88="",TRUE,FALSE)</formula>
    </cfRule>
    <cfRule type="expression" dxfId="1" priority="35" stopIfTrue="1">
      <formula>IF(C24:C88="",TRUE,FALSE)</formula>
    </cfRule>
    <cfRule type="expression" dxfId="0" priority="36" stopIfTrue="1">
      <formula>IF(D24:D88&gt;0,TRUE,FALSE)</formula>
    </cfRule>
  </conditionalFormatting>
  <pageMargins left="0.70866141732283472" right="0.70866141732283472" top="0.74803149606299213" bottom="0.74803149606299213" header="0.31496062992125984" footer="0.31496062992125984"/>
  <pageSetup paperSize="9" orientation="landscape" horizontalDpi="300" verticalDpi="300" r:id="rId1"/>
  <headerFooter>
    <oddHeader>&amp;C&amp;"-,Fed"&amp;14SCRUM Tavle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Ark2"/>
  <dimension ref="A1:Q28"/>
  <sheetViews>
    <sheetView zoomScale="91" zoomScaleNormal="70" workbookViewId="0">
      <selection activeCell="D20" sqref="D20"/>
    </sheetView>
  </sheetViews>
  <sheetFormatPr defaultRowHeight="14.4" x14ac:dyDescent="0.3"/>
  <cols>
    <col min="1" max="1" width="28.109375" bestFit="1" customWidth="1"/>
    <col min="17" max="17" width="27.5546875" customWidth="1"/>
  </cols>
  <sheetData>
    <row r="1" spans="1:17" ht="15.6" x14ac:dyDescent="0.3">
      <c r="A1" s="7" t="s">
        <v>7</v>
      </c>
      <c r="C1" s="97" t="s">
        <v>34</v>
      </c>
      <c r="D1" s="97"/>
      <c r="E1" s="41"/>
      <c r="F1" s="41"/>
      <c r="G1" s="41"/>
      <c r="H1" s="41"/>
      <c r="I1" s="41"/>
      <c r="J1" s="41"/>
    </row>
    <row r="2" spans="1:17" ht="15.6" x14ac:dyDescent="0.3">
      <c r="D2" s="14"/>
      <c r="E2" s="14"/>
      <c r="F2" s="14"/>
      <c r="G2" s="14"/>
      <c r="H2" s="14"/>
      <c r="I2" s="14"/>
      <c r="J2" s="14"/>
    </row>
    <row r="3" spans="1:17" x14ac:dyDescent="0.3">
      <c r="A3" s="6" t="s">
        <v>8</v>
      </c>
      <c r="B3" s="6"/>
      <c r="C3" s="16">
        <f>COUNT(B11:P11)</f>
        <v>14</v>
      </c>
    </row>
    <row r="4" spans="1:17" x14ac:dyDescent="0.3">
      <c r="A4" t="s">
        <v>9</v>
      </c>
      <c r="C4" s="39">
        <v>1</v>
      </c>
    </row>
    <row r="5" spans="1:17" x14ac:dyDescent="0.3">
      <c r="A5" t="s">
        <v>10</v>
      </c>
      <c r="C5" s="39">
        <v>90</v>
      </c>
    </row>
    <row r="6" spans="1:17" x14ac:dyDescent="0.3">
      <c r="A6" s="8" t="s">
        <v>25</v>
      </c>
      <c r="B6" s="8"/>
      <c r="C6" s="40">
        <v>30</v>
      </c>
    </row>
    <row r="7" spans="1:17" s="7" customFormat="1" x14ac:dyDescent="0.3">
      <c r="A7" s="7" t="s">
        <v>11</v>
      </c>
      <c r="C7" s="17">
        <f>(C6+C5)*C4</f>
        <v>120</v>
      </c>
    </row>
    <row r="8" spans="1:17" x14ac:dyDescent="0.3">
      <c r="A8" s="9"/>
      <c r="B8" s="9"/>
    </row>
    <row r="9" spans="1:17" x14ac:dyDescent="0.3">
      <c r="A9" s="7" t="s">
        <v>12</v>
      </c>
    </row>
    <row r="10" spans="1:17" s="7" customFormat="1" x14ac:dyDescent="0.3">
      <c r="A10" s="19" t="s">
        <v>13</v>
      </c>
      <c r="B10" s="22" t="s">
        <v>21</v>
      </c>
      <c r="C10" s="22" t="s">
        <v>22</v>
      </c>
      <c r="D10" s="22" t="s">
        <v>23</v>
      </c>
      <c r="E10" s="22" t="s">
        <v>43</v>
      </c>
      <c r="F10" s="22" t="s">
        <v>44</v>
      </c>
      <c r="G10" s="22" t="s">
        <v>24</v>
      </c>
      <c r="H10" s="22" t="s">
        <v>45</v>
      </c>
      <c r="I10" s="22" t="s">
        <v>46</v>
      </c>
      <c r="J10" s="22" t="s">
        <v>47</v>
      </c>
      <c r="K10" s="22" t="s">
        <v>48</v>
      </c>
      <c r="L10" s="22" t="s">
        <v>50</v>
      </c>
      <c r="M10" s="23" t="s">
        <v>49</v>
      </c>
      <c r="N10" s="22" t="s">
        <v>51</v>
      </c>
      <c r="O10" s="22" t="s">
        <v>52</v>
      </c>
      <c r="Q10" s="98" t="s">
        <v>41</v>
      </c>
    </row>
    <row r="11" spans="1:17" x14ac:dyDescent="0.3">
      <c r="A11" s="18" t="s">
        <v>16</v>
      </c>
      <c r="B11" s="42">
        <v>9</v>
      </c>
      <c r="C11" s="42">
        <v>8</v>
      </c>
      <c r="D11" s="42">
        <v>9</v>
      </c>
      <c r="E11" s="42">
        <v>9</v>
      </c>
      <c r="F11" s="42">
        <v>0</v>
      </c>
      <c r="G11" s="42">
        <v>6</v>
      </c>
      <c r="H11" s="42">
        <v>9</v>
      </c>
      <c r="I11" s="42">
        <v>9</v>
      </c>
      <c r="J11" s="42">
        <v>9</v>
      </c>
      <c r="K11" s="42">
        <v>4</v>
      </c>
      <c r="L11" s="42">
        <v>4</v>
      </c>
      <c r="M11" s="43">
        <v>4</v>
      </c>
      <c r="N11" s="47">
        <v>4</v>
      </c>
      <c r="O11" s="47">
        <v>4</v>
      </c>
      <c r="Q11" s="97"/>
    </row>
    <row r="12" spans="1:17" x14ac:dyDescent="0.3">
      <c r="A12" s="18" t="s">
        <v>17</v>
      </c>
      <c r="B12" s="1">
        <f t="shared" ref="B12:M12" si="0">B11*$C$4</f>
        <v>9</v>
      </c>
      <c r="C12" s="1">
        <f t="shared" si="0"/>
        <v>8</v>
      </c>
      <c r="D12" s="1">
        <f t="shared" si="0"/>
        <v>9</v>
      </c>
      <c r="E12" s="1">
        <f t="shared" si="0"/>
        <v>9</v>
      </c>
      <c r="F12" s="1">
        <f t="shared" si="0"/>
        <v>0</v>
      </c>
      <c r="G12" s="1">
        <f t="shared" si="0"/>
        <v>6</v>
      </c>
      <c r="H12" s="1">
        <f t="shared" si="0"/>
        <v>9</v>
      </c>
      <c r="I12" s="1">
        <f t="shared" si="0"/>
        <v>9</v>
      </c>
      <c r="J12" s="1">
        <f t="shared" si="0"/>
        <v>9</v>
      </c>
      <c r="K12" s="1">
        <f t="shared" si="0"/>
        <v>4</v>
      </c>
      <c r="L12" s="1">
        <f t="shared" si="0"/>
        <v>4</v>
      </c>
      <c r="M12" s="13">
        <f t="shared" si="0"/>
        <v>4</v>
      </c>
      <c r="N12" s="1">
        <f t="shared" ref="N12:O12" si="1">N11*$C$4</f>
        <v>4</v>
      </c>
      <c r="O12" s="1">
        <f t="shared" si="1"/>
        <v>4</v>
      </c>
    </row>
    <row r="13" spans="1:17" x14ac:dyDescent="0.3">
      <c r="A13" s="18" t="s">
        <v>18</v>
      </c>
      <c r="B13" s="1">
        <f>B12</f>
        <v>9</v>
      </c>
      <c r="C13" s="1">
        <f>B13+C12</f>
        <v>17</v>
      </c>
      <c r="D13" s="1">
        <f t="shared" ref="D13:M13" si="2">C13+D12</f>
        <v>26</v>
      </c>
      <c r="E13" s="1">
        <f t="shared" si="2"/>
        <v>35</v>
      </c>
      <c r="F13" s="1">
        <f t="shared" si="2"/>
        <v>35</v>
      </c>
      <c r="G13" s="1">
        <f t="shared" si="2"/>
        <v>41</v>
      </c>
      <c r="H13" s="1">
        <f t="shared" si="2"/>
        <v>50</v>
      </c>
      <c r="I13" s="1">
        <f t="shared" si="2"/>
        <v>59</v>
      </c>
      <c r="J13" s="1">
        <f t="shared" si="2"/>
        <v>68</v>
      </c>
      <c r="K13" s="1">
        <f t="shared" si="2"/>
        <v>72</v>
      </c>
      <c r="L13" s="1">
        <f t="shared" si="2"/>
        <v>76</v>
      </c>
      <c r="M13" s="13">
        <f t="shared" si="2"/>
        <v>80</v>
      </c>
      <c r="N13" s="1">
        <f t="shared" ref="N13" si="3">M13+N12</f>
        <v>84</v>
      </c>
      <c r="O13" s="1">
        <f t="shared" ref="O13" si="4">N13+O12</f>
        <v>88</v>
      </c>
    </row>
    <row r="14" spans="1:17" x14ac:dyDescent="0.3">
      <c r="A14" s="20" t="s">
        <v>14</v>
      </c>
      <c r="B14" s="21">
        <f t="shared" ref="B14:M14" si="5">$C7-B13</f>
        <v>111</v>
      </c>
      <c r="C14" s="21">
        <f t="shared" si="5"/>
        <v>103</v>
      </c>
      <c r="D14" s="21">
        <f t="shared" si="5"/>
        <v>94</v>
      </c>
      <c r="E14" s="21">
        <f t="shared" si="5"/>
        <v>85</v>
      </c>
      <c r="F14" s="21">
        <f t="shared" si="5"/>
        <v>85</v>
      </c>
      <c r="G14" s="21">
        <f t="shared" si="5"/>
        <v>79</v>
      </c>
      <c r="H14" s="21">
        <f t="shared" si="5"/>
        <v>70</v>
      </c>
      <c r="I14" s="21">
        <f t="shared" si="5"/>
        <v>61</v>
      </c>
      <c r="J14" s="21">
        <f t="shared" si="5"/>
        <v>52</v>
      </c>
      <c r="K14" s="21">
        <f t="shared" si="5"/>
        <v>48</v>
      </c>
      <c r="L14" s="21">
        <f t="shared" si="5"/>
        <v>44</v>
      </c>
      <c r="M14" s="21">
        <f t="shared" si="5"/>
        <v>40</v>
      </c>
      <c r="N14" s="21">
        <f t="shared" ref="N14:O14" si="6">$C7-N13</f>
        <v>36</v>
      </c>
      <c r="O14" s="21">
        <f t="shared" si="6"/>
        <v>32</v>
      </c>
    </row>
    <row r="16" spans="1:17" x14ac:dyDescent="0.3">
      <c r="A16" s="7" t="s">
        <v>15</v>
      </c>
      <c r="B16" s="97" t="s">
        <v>40</v>
      </c>
      <c r="C16" s="97"/>
      <c r="D16" s="97"/>
      <c r="E16" s="97"/>
      <c r="F16" s="97"/>
    </row>
    <row r="17" spans="1:16" x14ac:dyDescent="0.3">
      <c r="A17" s="7" t="s">
        <v>13</v>
      </c>
      <c r="B17">
        <v>10</v>
      </c>
      <c r="C17">
        <v>11</v>
      </c>
      <c r="D17">
        <v>12</v>
      </c>
      <c r="E17">
        <f t="shared" ref="E17:H17" si="7">D17+1</f>
        <v>13</v>
      </c>
      <c r="F17">
        <f t="shared" si="7"/>
        <v>14</v>
      </c>
      <c r="G17">
        <f t="shared" si="7"/>
        <v>15</v>
      </c>
      <c r="H17">
        <f t="shared" si="7"/>
        <v>16</v>
      </c>
      <c r="I17">
        <v>17</v>
      </c>
      <c r="J17">
        <v>18</v>
      </c>
      <c r="K17">
        <v>19</v>
      </c>
      <c r="L17">
        <v>19</v>
      </c>
      <c r="M17">
        <v>19</v>
      </c>
      <c r="N17">
        <v>19</v>
      </c>
      <c r="O17">
        <v>19</v>
      </c>
    </row>
    <row r="18" spans="1:16" x14ac:dyDescent="0.3">
      <c r="A18" s="10" t="s">
        <v>26</v>
      </c>
      <c r="B18" s="10">
        <v>1</v>
      </c>
      <c r="C18" s="10">
        <v>2</v>
      </c>
      <c r="D18" s="10">
        <v>3</v>
      </c>
      <c r="E18" s="10">
        <v>4</v>
      </c>
      <c r="F18" s="10">
        <v>5</v>
      </c>
      <c r="G18" s="10">
        <v>6</v>
      </c>
      <c r="H18" s="10">
        <v>7</v>
      </c>
      <c r="I18" s="10">
        <v>8</v>
      </c>
      <c r="J18" s="10">
        <v>9</v>
      </c>
      <c r="K18" s="10">
        <v>10</v>
      </c>
      <c r="L18" s="10">
        <v>11</v>
      </c>
      <c r="M18" s="10">
        <v>12</v>
      </c>
      <c r="N18" s="10">
        <v>13</v>
      </c>
      <c r="O18" s="10">
        <v>14</v>
      </c>
    </row>
    <row r="19" spans="1:16" x14ac:dyDescent="0.3">
      <c r="A19" s="11" t="s">
        <v>1</v>
      </c>
      <c r="B19" s="11">
        <v>114</v>
      </c>
      <c r="C19" s="11">
        <v>111</v>
      </c>
      <c r="D19" s="11">
        <v>105</v>
      </c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</row>
    <row r="20" spans="1:16" ht="15" thickBot="1" x14ac:dyDescent="0.35"/>
    <row r="21" spans="1:16" ht="18.75" customHeight="1" thickBot="1" x14ac:dyDescent="0.35">
      <c r="A21" s="15" t="s">
        <v>27</v>
      </c>
      <c r="B21" s="12">
        <f>Scrumtavle!C25</f>
        <v>105</v>
      </c>
    </row>
    <row r="28" spans="1:16" x14ac:dyDescent="0.3">
      <c r="P28" s="7"/>
    </row>
  </sheetData>
  <mergeCells count="3">
    <mergeCell ref="C1:D1"/>
    <mergeCell ref="B16:F16"/>
    <mergeCell ref="Q10:Q11"/>
  </mergeCells>
  <phoneticPr fontId="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E7E12-BB9E-496C-BB5C-D252287882A5}">
  <dimension ref="B2:C13"/>
  <sheetViews>
    <sheetView workbookViewId="0">
      <selection activeCell="F5" sqref="F5"/>
    </sheetView>
  </sheetViews>
  <sheetFormatPr defaultRowHeight="14.4" x14ac:dyDescent="0.3"/>
  <cols>
    <col min="2" max="2" width="25.88671875" customWidth="1"/>
    <col min="3" max="3" width="13" customWidth="1"/>
  </cols>
  <sheetData>
    <row r="2" spans="2:3" ht="23.4" x14ac:dyDescent="0.45">
      <c r="B2" s="54" t="s">
        <v>59</v>
      </c>
      <c r="C2" s="51"/>
    </row>
    <row r="4" spans="2:3" x14ac:dyDescent="0.3">
      <c r="B4" t="s">
        <v>60</v>
      </c>
      <c r="C4" s="51"/>
    </row>
    <row r="5" spans="2:3" x14ac:dyDescent="0.3">
      <c r="B5" t="s">
        <v>61</v>
      </c>
      <c r="C5" s="51"/>
    </row>
    <row r="6" spans="2:3" x14ac:dyDescent="0.3">
      <c r="B6" t="s">
        <v>62</v>
      </c>
      <c r="C6" s="51"/>
    </row>
    <row r="8" spans="2:3" x14ac:dyDescent="0.3">
      <c r="B8" t="s">
        <v>63</v>
      </c>
      <c r="C8" s="55">
        <v>44991</v>
      </c>
    </row>
    <row r="9" spans="2:3" x14ac:dyDescent="0.3">
      <c r="B9" t="s">
        <v>64</v>
      </c>
      <c r="C9" s="55">
        <v>45058</v>
      </c>
    </row>
    <row r="10" spans="2:3" x14ac:dyDescent="0.3">
      <c r="B10" t="s">
        <v>65</v>
      </c>
      <c r="C10" s="56" t="s">
        <v>81</v>
      </c>
    </row>
    <row r="11" spans="2:3" x14ac:dyDescent="0.3">
      <c r="B11" t="s">
        <v>66</v>
      </c>
      <c r="C11" s="73">
        <v>2.7E-2</v>
      </c>
    </row>
    <row r="12" spans="2:3" x14ac:dyDescent="0.3">
      <c r="B12" t="s">
        <v>67</v>
      </c>
      <c r="C12" s="56" t="s">
        <v>81</v>
      </c>
    </row>
    <row r="13" spans="2:3" x14ac:dyDescent="0.3">
      <c r="B13" t="s">
        <v>68</v>
      </c>
      <c r="C13" s="57" t="s">
        <v>81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E042B-459F-464C-98CA-3091F51955CC}">
  <dimension ref="A1:CX10"/>
  <sheetViews>
    <sheetView topLeftCell="G1" zoomScale="79" zoomScaleNormal="93" workbookViewId="0">
      <pane xSplit="2" ySplit="3" topLeftCell="I4" activePane="bottomRight" state="frozen"/>
      <selection activeCell="G1" sqref="G1"/>
      <selection pane="topRight" activeCell="I1" sqref="I1"/>
      <selection pane="bottomLeft" activeCell="G4" sqref="G4"/>
      <selection pane="bottomRight" activeCell="U2" sqref="U2"/>
    </sheetView>
  </sheetViews>
  <sheetFormatPr defaultRowHeight="14.4" x14ac:dyDescent="0.3"/>
  <cols>
    <col min="1" max="1" width="0" style="49" hidden="1" customWidth="1"/>
    <col min="2" max="3" width="0" style="51" hidden="1" customWidth="1"/>
    <col min="4" max="5" width="0" style="52" hidden="1" customWidth="1"/>
    <col min="6" max="6" width="0" hidden="1" customWidth="1"/>
    <col min="7" max="7" width="9.21875" style="51" customWidth="1"/>
    <col min="8" max="8" width="27.77734375" style="51" customWidth="1"/>
    <col min="9" max="10" width="14.77734375" style="52" customWidth="1"/>
    <col min="11" max="11" width="14.77734375" style="53" customWidth="1"/>
    <col min="12" max="12" width="2.77734375" style="58" customWidth="1"/>
    <col min="13" max="18" width="2.77734375" style="2" customWidth="1"/>
    <col min="19" max="19" width="2.77734375" style="58" customWidth="1"/>
    <col min="20" max="25" width="2.77734375" style="2" customWidth="1"/>
    <col min="26" max="26" width="2.77734375" style="58" customWidth="1"/>
    <col min="27" max="32" width="2.77734375" style="2" customWidth="1"/>
    <col min="33" max="33" width="2.77734375" style="58" customWidth="1"/>
    <col min="34" max="38" width="2.77734375" style="2" customWidth="1"/>
    <col min="39" max="39" width="2.77734375" style="65" customWidth="1"/>
    <col min="40" max="40" width="2.77734375" style="58" customWidth="1"/>
    <col min="41" max="46" width="2.77734375" style="2" customWidth="1"/>
    <col min="47" max="47" width="2.77734375" style="58" customWidth="1"/>
    <col min="48" max="53" width="2.77734375" style="2" customWidth="1"/>
    <col min="54" max="54" width="2.77734375" style="58" customWidth="1"/>
    <col min="55" max="60" width="2.77734375" style="2" customWidth="1"/>
    <col min="61" max="61" width="2.77734375" style="58" customWidth="1"/>
    <col min="62" max="67" width="2.77734375" style="2" customWidth="1"/>
    <col min="68" max="68" width="2.77734375" style="58" customWidth="1"/>
    <col min="69" max="73" width="2.77734375" style="2" customWidth="1"/>
    <col min="74" max="74" width="2.77734375" style="65" customWidth="1"/>
    <col min="75" max="75" width="2.77734375" style="58" customWidth="1"/>
    <col min="76" max="81" width="2.77734375" style="2" customWidth="1"/>
    <col min="82" max="82" width="2.77734375" style="58" customWidth="1"/>
    <col min="83" max="88" width="2.77734375" style="2" customWidth="1"/>
    <col min="89" max="89" width="2.77734375" style="58" customWidth="1"/>
    <col min="90" max="95" width="2.77734375" style="2" customWidth="1"/>
    <col min="96" max="96" width="2.77734375" style="58" customWidth="1"/>
    <col min="97" max="101" width="2.77734375" style="2" customWidth="1"/>
    <col min="102" max="102" width="2.77734375" style="65" customWidth="1"/>
  </cols>
  <sheetData>
    <row r="1" spans="1:102" x14ac:dyDescent="0.3">
      <c r="D1" s="51"/>
      <c r="E1" s="51"/>
      <c r="I1" s="51"/>
      <c r="J1" s="51"/>
      <c r="K1" s="51"/>
      <c r="L1" s="99" t="s">
        <v>69</v>
      </c>
      <c r="M1" s="100"/>
      <c r="N1" s="100"/>
      <c r="O1" s="100"/>
      <c r="P1" s="100"/>
      <c r="Q1" s="100"/>
      <c r="R1" s="100"/>
      <c r="S1" s="100"/>
      <c r="T1" s="100"/>
      <c r="U1" s="100"/>
      <c r="V1" s="100"/>
      <c r="W1" s="100"/>
      <c r="X1" s="100"/>
      <c r="Y1" s="100"/>
      <c r="Z1" s="100"/>
      <c r="AA1" s="100"/>
      <c r="AB1" s="100"/>
      <c r="AC1" s="100"/>
      <c r="AD1" s="100"/>
      <c r="AE1" s="100"/>
      <c r="AF1" s="100"/>
      <c r="AG1" s="100"/>
      <c r="AH1" s="100"/>
      <c r="AI1" s="100"/>
      <c r="AJ1" s="100"/>
      <c r="AK1" s="101"/>
      <c r="AL1" s="99" t="s">
        <v>70</v>
      </c>
      <c r="AM1" s="100"/>
      <c r="AN1" s="100"/>
      <c r="AO1" s="100"/>
      <c r="AP1" s="100"/>
      <c r="AQ1" s="100"/>
      <c r="AR1" s="100"/>
      <c r="AS1" s="100"/>
      <c r="AT1" s="100"/>
      <c r="AU1" s="100"/>
      <c r="AV1" s="100"/>
      <c r="AW1" s="100"/>
      <c r="AX1" s="100"/>
      <c r="AY1" s="100"/>
      <c r="AZ1" s="100"/>
      <c r="BA1" s="100"/>
      <c r="BB1" s="100"/>
      <c r="BC1" s="100"/>
      <c r="BD1" s="100"/>
      <c r="BE1" s="100"/>
      <c r="BF1" s="100"/>
      <c r="BG1" s="100"/>
      <c r="BH1" s="100"/>
      <c r="BI1" s="100"/>
      <c r="BJ1" s="100"/>
      <c r="BK1" s="100"/>
      <c r="BL1" s="100"/>
      <c r="BM1" s="100"/>
      <c r="BN1" s="100"/>
      <c r="BO1" s="101"/>
      <c r="BP1" s="99" t="s">
        <v>71</v>
      </c>
      <c r="BQ1" s="100"/>
      <c r="BR1" s="100"/>
      <c r="BS1" s="100"/>
      <c r="BT1" s="100"/>
      <c r="BU1" s="100"/>
      <c r="BV1" s="100"/>
      <c r="BW1" s="100"/>
      <c r="BX1" s="100"/>
      <c r="BY1" s="100"/>
      <c r="BZ1" s="100"/>
      <c r="CA1" s="100"/>
      <c r="CB1" s="100"/>
      <c r="CC1" s="100"/>
      <c r="CD1" s="100"/>
      <c r="CE1" s="100"/>
      <c r="CF1" s="100"/>
      <c r="CG1" s="100"/>
      <c r="CH1" s="100"/>
      <c r="CI1" s="100"/>
      <c r="CJ1" s="100"/>
      <c r="CK1" s="100"/>
      <c r="CL1" s="100"/>
      <c r="CM1" s="100"/>
      <c r="CN1" s="100"/>
      <c r="CO1" s="100"/>
      <c r="CP1" s="100"/>
      <c r="CQ1" s="100"/>
      <c r="CR1" s="100"/>
      <c r="CS1" s="100"/>
      <c r="CT1" s="101"/>
      <c r="CU1" s="102"/>
      <c r="CV1" s="103"/>
      <c r="CW1" s="103"/>
      <c r="CX1" s="103"/>
    </row>
    <row r="2" spans="1:102" x14ac:dyDescent="0.3">
      <c r="A2" s="48">
        <v>17</v>
      </c>
      <c r="B2" s="50"/>
      <c r="C2" s="50"/>
      <c r="D2" s="50"/>
      <c r="E2" s="50"/>
      <c r="G2" s="50" t="s">
        <v>54</v>
      </c>
      <c r="H2" s="50" t="s">
        <v>55</v>
      </c>
      <c r="I2" s="50" t="s">
        <v>56</v>
      </c>
      <c r="J2" s="50" t="s">
        <v>57</v>
      </c>
      <c r="K2" s="50" t="s">
        <v>58</v>
      </c>
      <c r="L2" s="59">
        <v>6</v>
      </c>
      <c r="M2" s="60">
        <v>7</v>
      </c>
      <c r="N2" s="60">
        <v>8</v>
      </c>
      <c r="O2" s="60">
        <v>9</v>
      </c>
      <c r="P2" s="60">
        <v>10</v>
      </c>
      <c r="Q2" s="60">
        <v>11</v>
      </c>
      <c r="R2" s="60">
        <v>12</v>
      </c>
      <c r="S2" s="59">
        <v>13</v>
      </c>
      <c r="T2" s="60">
        <v>14</v>
      </c>
      <c r="U2" s="60">
        <v>15</v>
      </c>
      <c r="V2" s="60">
        <v>16</v>
      </c>
      <c r="W2" s="60">
        <v>17</v>
      </c>
      <c r="X2" s="60">
        <v>18</v>
      </c>
      <c r="Y2" s="60">
        <v>19</v>
      </c>
      <c r="Z2" s="59">
        <v>20</v>
      </c>
      <c r="AA2" s="60">
        <v>21</v>
      </c>
      <c r="AB2" s="60">
        <v>22</v>
      </c>
      <c r="AC2" s="60">
        <v>23</v>
      </c>
      <c r="AD2" s="60">
        <v>24</v>
      </c>
      <c r="AE2" s="60">
        <v>25</v>
      </c>
      <c r="AF2" s="60">
        <v>26</v>
      </c>
      <c r="AG2" s="59">
        <v>27</v>
      </c>
      <c r="AH2" s="60">
        <v>28</v>
      </c>
      <c r="AI2" s="60">
        <v>29</v>
      </c>
      <c r="AJ2" s="60">
        <v>30</v>
      </c>
      <c r="AK2" s="60">
        <v>31</v>
      </c>
      <c r="AL2" s="60">
        <v>1</v>
      </c>
      <c r="AM2" s="63">
        <v>2</v>
      </c>
      <c r="AN2" s="59">
        <v>3</v>
      </c>
      <c r="AO2" s="60">
        <v>4</v>
      </c>
      <c r="AP2" s="60">
        <v>5</v>
      </c>
      <c r="AQ2" s="60">
        <v>6</v>
      </c>
      <c r="AR2" s="60">
        <v>7</v>
      </c>
      <c r="AS2" s="60">
        <v>8</v>
      </c>
      <c r="AT2" s="60">
        <v>9</v>
      </c>
      <c r="AU2" s="59">
        <v>10</v>
      </c>
      <c r="AV2" s="60">
        <v>11</v>
      </c>
      <c r="AW2" s="60">
        <v>12</v>
      </c>
      <c r="AX2" s="60">
        <v>13</v>
      </c>
      <c r="AY2" s="60">
        <v>14</v>
      </c>
      <c r="AZ2" s="60">
        <v>15</v>
      </c>
      <c r="BA2" s="60">
        <v>16</v>
      </c>
      <c r="BB2" s="59">
        <v>17</v>
      </c>
      <c r="BC2" s="60">
        <v>18</v>
      </c>
      <c r="BD2" s="60">
        <v>19</v>
      </c>
      <c r="BE2" s="60">
        <v>20</v>
      </c>
      <c r="BF2" s="60">
        <v>21</v>
      </c>
      <c r="BG2" s="60">
        <v>22</v>
      </c>
      <c r="BH2" s="60">
        <v>23</v>
      </c>
      <c r="BI2" s="59">
        <v>24</v>
      </c>
      <c r="BJ2" s="60">
        <v>25</v>
      </c>
      <c r="BK2" s="60">
        <v>26</v>
      </c>
      <c r="BL2" s="60">
        <v>27</v>
      </c>
      <c r="BM2" s="60">
        <v>28</v>
      </c>
      <c r="BN2" s="60">
        <v>29</v>
      </c>
      <c r="BO2" s="60">
        <v>30</v>
      </c>
      <c r="BP2" s="59">
        <v>1</v>
      </c>
      <c r="BQ2" s="60">
        <v>2</v>
      </c>
      <c r="BR2" s="60">
        <v>3</v>
      </c>
      <c r="BS2" s="60">
        <v>4</v>
      </c>
      <c r="BT2" s="60">
        <v>5</v>
      </c>
      <c r="BU2" s="60">
        <v>6</v>
      </c>
      <c r="BV2" s="63">
        <v>7</v>
      </c>
      <c r="BW2" s="59">
        <v>8</v>
      </c>
      <c r="BX2" s="60">
        <v>9</v>
      </c>
      <c r="BY2" s="60">
        <v>10</v>
      </c>
      <c r="BZ2" s="60">
        <v>11</v>
      </c>
      <c r="CA2" s="60">
        <v>12</v>
      </c>
      <c r="CB2" s="60">
        <v>13</v>
      </c>
      <c r="CC2" s="60">
        <v>14</v>
      </c>
      <c r="CD2" s="59">
        <v>15</v>
      </c>
      <c r="CE2" s="60">
        <v>16</v>
      </c>
      <c r="CF2" s="60">
        <v>17</v>
      </c>
      <c r="CG2" s="60">
        <v>18</v>
      </c>
      <c r="CH2" s="60">
        <v>19</v>
      </c>
      <c r="CI2" s="60">
        <v>20</v>
      </c>
      <c r="CJ2" s="60">
        <v>21</v>
      </c>
      <c r="CK2" s="59">
        <v>22</v>
      </c>
      <c r="CL2" s="60">
        <v>23</v>
      </c>
      <c r="CM2" s="60">
        <v>24</v>
      </c>
      <c r="CN2" s="60">
        <v>25</v>
      </c>
      <c r="CO2" s="60">
        <v>26</v>
      </c>
      <c r="CP2" s="60">
        <v>27</v>
      </c>
      <c r="CQ2" s="60">
        <v>28</v>
      </c>
      <c r="CR2" s="59">
        <v>29</v>
      </c>
      <c r="CS2" s="60">
        <v>30</v>
      </c>
      <c r="CT2" s="60">
        <v>31</v>
      </c>
      <c r="CU2" s="60">
        <v>1</v>
      </c>
      <c r="CV2" s="60">
        <v>2</v>
      </c>
      <c r="CW2" s="60">
        <v>3</v>
      </c>
      <c r="CX2" s="63">
        <v>4</v>
      </c>
    </row>
    <row r="3" spans="1:102" x14ac:dyDescent="0.3">
      <c r="D3" s="51"/>
      <c r="E3" s="51"/>
      <c r="I3" s="51"/>
      <c r="J3" s="51"/>
      <c r="K3" s="51"/>
      <c r="L3" s="61" t="s">
        <v>72</v>
      </c>
      <c r="M3" s="62" t="s">
        <v>73</v>
      </c>
      <c r="N3" s="62" t="s">
        <v>74</v>
      </c>
      <c r="O3" s="62" t="s">
        <v>75</v>
      </c>
      <c r="P3" s="62" t="s">
        <v>76</v>
      </c>
      <c r="Q3" s="62" t="s">
        <v>77</v>
      </c>
      <c r="R3" s="62" t="s">
        <v>78</v>
      </c>
      <c r="S3" s="61" t="s">
        <v>72</v>
      </c>
      <c r="T3" s="62" t="s">
        <v>73</v>
      </c>
      <c r="U3" s="62" t="s">
        <v>74</v>
      </c>
      <c r="V3" s="62" t="s">
        <v>75</v>
      </c>
      <c r="W3" s="62" t="s">
        <v>76</v>
      </c>
      <c r="X3" s="62" t="s">
        <v>77</v>
      </c>
      <c r="Y3" s="62" t="s">
        <v>78</v>
      </c>
      <c r="Z3" s="61" t="s">
        <v>72</v>
      </c>
      <c r="AA3" s="62" t="s">
        <v>73</v>
      </c>
      <c r="AB3" s="62" t="s">
        <v>74</v>
      </c>
      <c r="AC3" s="62" t="s">
        <v>75</v>
      </c>
      <c r="AD3" s="62" t="s">
        <v>76</v>
      </c>
      <c r="AE3" s="62" t="s">
        <v>77</v>
      </c>
      <c r="AF3" s="62" t="s">
        <v>78</v>
      </c>
      <c r="AG3" s="61" t="s">
        <v>72</v>
      </c>
      <c r="AH3" s="62" t="s">
        <v>73</v>
      </c>
      <c r="AI3" s="62" t="s">
        <v>74</v>
      </c>
      <c r="AJ3" s="62" t="s">
        <v>75</v>
      </c>
      <c r="AK3" s="62" t="s">
        <v>76</v>
      </c>
      <c r="AL3" s="62" t="s">
        <v>77</v>
      </c>
      <c r="AM3" s="64" t="s">
        <v>78</v>
      </c>
      <c r="AN3" s="61" t="s">
        <v>72</v>
      </c>
      <c r="AO3" s="62" t="s">
        <v>73</v>
      </c>
      <c r="AP3" s="62" t="s">
        <v>74</v>
      </c>
      <c r="AQ3" s="62" t="s">
        <v>75</v>
      </c>
      <c r="AR3" s="62" t="s">
        <v>76</v>
      </c>
      <c r="AS3" s="62" t="s">
        <v>77</v>
      </c>
      <c r="AT3" s="62" t="s">
        <v>78</v>
      </c>
      <c r="AU3" s="61" t="s">
        <v>72</v>
      </c>
      <c r="AV3" s="62" t="s">
        <v>73</v>
      </c>
      <c r="AW3" s="62" t="s">
        <v>74</v>
      </c>
      <c r="AX3" s="62" t="s">
        <v>75</v>
      </c>
      <c r="AY3" s="62" t="s">
        <v>76</v>
      </c>
      <c r="AZ3" s="62" t="s">
        <v>77</v>
      </c>
      <c r="BA3" s="62" t="s">
        <v>78</v>
      </c>
      <c r="BB3" s="61" t="s">
        <v>72</v>
      </c>
      <c r="BC3" s="62" t="s">
        <v>73</v>
      </c>
      <c r="BD3" s="62" t="s">
        <v>74</v>
      </c>
      <c r="BE3" s="62" t="s">
        <v>75</v>
      </c>
      <c r="BF3" s="62" t="s">
        <v>76</v>
      </c>
      <c r="BG3" s="62" t="s">
        <v>77</v>
      </c>
      <c r="BH3" s="62" t="s">
        <v>78</v>
      </c>
      <c r="BI3" s="61" t="s">
        <v>72</v>
      </c>
      <c r="BJ3" s="62" t="s">
        <v>73</v>
      </c>
      <c r="BK3" s="62" t="s">
        <v>74</v>
      </c>
      <c r="BL3" s="62" t="s">
        <v>75</v>
      </c>
      <c r="BM3" s="62" t="s">
        <v>76</v>
      </c>
      <c r="BN3" s="62" t="s">
        <v>77</v>
      </c>
      <c r="BO3" s="62" t="s">
        <v>78</v>
      </c>
      <c r="BP3" s="61" t="s">
        <v>72</v>
      </c>
      <c r="BQ3" s="62" t="s">
        <v>73</v>
      </c>
      <c r="BR3" s="62" t="s">
        <v>74</v>
      </c>
      <c r="BS3" s="62" t="s">
        <v>75</v>
      </c>
      <c r="BT3" s="62" t="s">
        <v>76</v>
      </c>
      <c r="BU3" s="62" t="s">
        <v>77</v>
      </c>
      <c r="BV3" s="64" t="s">
        <v>78</v>
      </c>
      <c r="BW3" s="61" t="s">
        <v>72</v>
      </c>
      <c r="BX3" s="62" t="s">
        <v>73</v>
      </c>
      <c r="BY3" s="62" t="s">
        <v>74</v>
      </c>
      <c r="BZ3" s="62" t="s">
        <v>75</v>
      </c>
      <c r="CA3" s="62" t="s">
        <v>76</v>
      </c>
      <c r="CB3" s="62" t="s">
        <v>77</v>
      </c>
      <c r="CC3" s="62" t="s">
        <v>78</v>
      </c>
      <c r="CD3" s="61" t="s">
        <v>72</v>
      </c>
      <c r="CE3" s="62" t="s">
        <v>73</v>
      </c>
      <c r="CF3" s="62" t="s">
        <v>74</v>
      </c>
      <c r="CG3" s="62" t="s">
        <v>75</v>
      </c>
      <c r="CH3" s="62" t="s">
        <v>76</v>
      </c>
      <c r="CI3" s="62" t="s">
        <v>77</v>
      </c>
      <c r="CJ3" s="62" t="s">
        <v>78</v>
      </c>
      <c r="CK3" s="61" t="s">
        <v>72</v>
      </c>
      <c r="CL3" s="62" t="s">
        <v>73</v>
      </c>
      <c r="CM3" s="62" t="s">
        <v>74</v>
      </c>
      <c r="CN3" s="62" t="s">
        <v>75</v>
      </c>
      <c r="CO3" s="62" t="s">
        <v>76</v>
      </c>
      <c r="CP3" s="62" t="s">
        <v>77</v>
      </c>
      <c r="CQ3" s="62" t="s">
        <v>78</v>
      </c>
      <c r="CR3" s="61" t="s">
        <v>72</v>
      </c>
      <c r="CS3" s="62" t="s">
        <v>73</v>
      </c>
      <c r="CT3" s="62" t="s">
        <v>74</v>
      </c>
      <c r="CU3" s="62" t="s">
        <v>75</v>
      </c>
      <c r="CV3" s="62" t="s">
        <v>76</v>
      </c>
      <c r="CW3" s="62" t="s">
        <v>77</v>
      </c>
      <c r="CX3" s="64" t="s">
        <v>78</v>
      </c>
    </row>
    <row r="4" spans="1:102" x14ac:dyDescent="0.3">
      <c r="A4" s="49">
        <v>1</v>
      </c>
      <c r="G4" s="51" t="s">
        <v>79</v>
      </c>
      <c r="H4" s="51" t="s">
        <v>82</v>
      </c>
      <c r="I4" s="52">
        <v>44991</v>
      </c>
      <c r="J4" s="52">
        <v>44994</v>
      </c>
      <c r="K4" s="72">
        <v>0.9</v>
      </c>
      <c r="L4" s="69" t="s">
        <v>83</v>
      </c>
      <c r="M4" s="70" t="s">
        <v>83</v>
      </c>
      <c r="N4" s="70" t="s">
        <v>83</v>
      </c>
      <c r="O4" s="71" t="s">
        <v>80</v>
      </c>
    </row>
    <row r="5" spans="1:102" x14ac:dyDescent="0.3">
      <c r="A5" s="49">
        <v>2</v>
      </c>
      <c r="G5" s="51" t="s">
        <v>84</v>
      </c>
      <c r="H5" s="51" t="s">
        <v>53</v>
      </c>
      <c r="I5" s="52">
        <v>44994</v>
      </c>
      <c r="J5" s="52">
        <v>44998</v>
      </c>
      <c r="K5" s="78">
        <v>0.2</v>
      </c>
      <c r="O5" s="74" t="s">
        <v>80</v>
      </c>
      <c r="P5" s="75"/>
      <c r="Q5" s="75"/>
      <c r="R5" s="75"/>
      <c r="S5" s="76"/>
    </row>
    <row r="6" spans="1:102" x14ac:dyDescent="0.3">
      <c r="A6" s="49">
        <v>13</v>
      </c>
      <c r="G6" s="51" t="s">
        <v>85</v>
      </c>
      <c r="H6" s="31" t="s">
        <v>28</v>
      </c>
      <c r="I6" s="52">
        <v>44998</v>
      </c>
      <c r="J6" s="52">
        <v>45001</v>
      </c>
      <c r="K6" s="53">
        <v>0</v>
      </c>
      <c r="O6" s="66" t="s">
        <v>80</v>
      </c>
      <c r="S6" s="67"/>
      <c r="T6" s="68"/>
      <c r="U6" s="68"/>
      <c r="V6" s="68"/>
    </row>
    <row r="7" spans="1:102" x14ac:dyDescent="0.3">
      <c r="A7" s="49">
        <v>14</v>
      </c>
      <c r="G7" s="51" t="s">
        <v>86</v>
      </c>
      <c r="H7" s="31" t="s">
        <v>29</v>
      </c>
      <c r="I7" s="52">
        <v>45001</v>
      </c>
      <c r="J7" s="52">
        <v>45050</v>
      </c>
      <c r="K7" s="53">
        <v>0</v>
      </c>
      <c r="O7" s="66" t="s">
        <v>80</v>
      </c>
      <c r="V7" s="68"/>
      <c r="W7" s="68"/>
      <c r="X7" s="68"/>
      <c r="Y7" s="68"/>
      <c r="Z7" s="67"/>
      <c r="AA7" s="68"/>
      <c r="AB7" s="68"/>
      <c r="AC7" s="68"/>
      <c r="AD7" s="68"/>
      <c r="AE7" s="68"/>
      <c r="AF7" s="68"/>
      <c r="AG7" s="67"/>
      <c r="AH7" s="68"/>
      <c r="AI7" s="68"/>
      <c r="AJ7" s="68"/>
      <c r="AK7" s="68"/>
      <c r="AL7" s="68"/>
      <c r="AM7" s="77"/>
      <c r="AN7" s="67"/>
      <c r="AO7" s="68"/>
      <c r="AP7" s="68"/>
      <c r="AQ7" s="68"/>
      <c r="AR7" s="68"/>
      <c r="AS7" s="68"/>
      <c r="AT7" s="68"/>
      <c r="AU7" s="67"/>
      <c r="AV7" s="68"/>
      <c r="AW7" s="68"/>
      <c r="AX7" s="68"/>
      <c r="AY7" s="68"/>
      <c r="AZ7" s="68"/>
      <c r="BA7" s="68"/>
      <c r="BB7" s="67"/>
      <c r="BC7" s="68"/>
      <c r="BD7" s="68"/>
      <c r="BE7" s="68"/>
      <c r="BF7" s="68"/>
      <c r="BG7" s="68"/>
      <c r="BH7" s="68"/>
      <c r="BI7" s="67"/>
      <c r="BJ7" s="68"/>
      <c r="BK7" s="68"/>
      <c r="BL7" s="68"/>
      <c r="BM7" s="68"/>
      <c r="BN7" s="68"/>
      <c r="BO7" s="68"/>
      <c r="BP7" s="67"/>
      <c r="BQ7" s="68"/>
      <c r="BR7" s="68"/>
      <c r="BS7" s="68"/>
    </row>
    <row r="8" spans="1:102" x14ac:dyDescent="0.3">
      <c r="A8" s="49">
        <v>15</v>
      </c>
      <c r="G8" s="51" t="s">
        <v>19</v>
      </c>
      <c r="H8" s="31" t="s">
        <v>30</v>
      </c>
      <c r="I8" s="52">
        <v>45001</v>
      </c>
      <c r="J8" s="52">
        <v>45050</v>
      </c>
      <c r="K8" s="53">
        <v>0</v>
      </c>
      <c r="O8" s="66" t="s">
        <v>80</v>
      </c>
      <c r="V8" s="68"/>
      <c r="W8" s="68"/>
      <c r="X8" s="68"/>
      <c r="Y8" s="68"/>
      <c r="Z8" s="67"/>
      <c r="AA8" s="68"/>
      <c r="AB8" s="68"/>
      <c r="AC8" s="68"/>
      <c r="AD8" s="68"/>
      <c r="AE8" s="68"/>
      <c r="AF8" s="68"/>
      <c r="AG8" s="67"/>
      <c r="AH8" s="68"/>
      <c r="AI8" s="68"/>
      <c r="AJ8" s="68"/>
      <c r="AK8" s="68"/>
      <c r="AL8" s="68"/>
      <c r="AM8" s="77"/>
      <c r="AN8" s="67"/>
      <c r="AO8" s="68"/>
      <c r="AP8" s="68"/>
      <c r="AQ8" s="68"/>
      <c r="AR8" s="68"/>
      <c r="AS8" s="68"/>
      <c r="AT8" s="68"/>
      <c r="AU8" s="67"/>
      <c r="AV8" s="68"/>
      <c r="AW8" s="68"/>
      <c r="AX8" s="68"/>
      <c r="AY8" s="68"/>
      <c r="AZ8" s="68"/>
      <c r="BA8" s="68"/>
      <c r="BB8" s="67"/>
      <c r="BC8" s="68"/>
      <c r="BD8" s="68"/>
      <c r="BE8" s="68"/>
      <c r="BF8" s="68"/>
      <c r="BG8" s="68"/>
      <c r="BH8" s="68"/>
      <c r="BI8" s="67"/>
      <c r="BJ8" s="68"/>
      <c r="BK8" s="68"/>
      <c r="BL8" s="68"/>
      <c r="BM8" s="68"/>
      <c r="BN8" s="68"/>
      <c r="BO8" s="68"/>
      <c r="BP8" s="67"/>
      <c r="BQ8" s="68"/>
      <c r="BR8" s="68"/>
      <c r="BS8" s="68"/>
    </row>
    <row r="9" spans="1:102" x14ac:dyDescent="0.3">
      <c r="A9" s="49">
        <v>16</v>
      </c>
      <c r="G9" s="51" t="s">
        <v>20</v>
      </c>
      <c r="H9" s="31" t="s">
        <v>31</v>
      </c>
      <c r="I9" s="52">
        <v>45001</v>
      </c>
      <c r="J9" s="52">
        <v>45050</v>
      </c>
      <c r="K9" s="53">
        <v>0</v>
      </c>
      <c r="O9" s="66" t="s">
        <v>80</v>
      </c>
      <c r="V9" s="68"/>
      <c r="W9" s="68"/>
      <c r="X9" s="68"/>
      <c r="Y9" s="68"/>
      <c r="Z9" s="67"/>
      <c r="AA9" s="68"/>
      <c r="AB9" s="68"/>
      <c r="AC9" s="68"/>
      <c r="AD9" s="68"/>
      <c r="AE9" s="68"/>
      <c r="AF9" s="68"/>
      <c r="AG9" s="67"/>
      <c r="AH9" s="68"/>
      <c r="AI9" s="68"/>
      <c r="AJ9" s="68"/>
      <c r="AK9" s="68"/>
      <c r="AL9" s="68"/>
      <c r="AM9" s="77"/>
      <c r="AN9" s="67"/>
      <c r="AO9" s="68"/>
      <c r="AP9" s="68"/>
      <c r="AQ9" s="68"/>
      <c r="AR9" s="68"/>
      <c r="AS9" s="68"/>
      <c r="AT9" s="68"/>
      <c r="AU9" s="67"/>
      <c r="AV9" s="68"/>
      <c r="AW9" s="68"/>
      <c r="AX9" s="68"/>
      <c r="AY9" s="68"/>
      <c r="AZ9" s="68"/>
      <c r="BA9" s="68"/>
      <c r="BB9" s="67"/>
      <c r="BC9" s="68"/>
      <c r="BD9" s="68"/>
      <c r="BE9" s="68"/>
      <c r="BF9" s="68"/>
      <c r="BG9" s="68"/>
      <c r="BH9" s="68"/>
      <c r="BI9" s="67"/>
      <c r="BJ9" s="68"/>
      <c r="BK9" s="68"/>
      <c r="BL9" s="68"/>
      <c r="BM9" s="68"/>
      <c r="BN9" s="68"/>
      <c r="BO9" s="68"/>
      <c r="BP9" s="67"/>
      <c r="BQ9" s="68"/>
      <c r="BR9" s="68"/>
      <c r="BS9" s="68"/>
    </row>
    <row r="10" spans="1:102" x14ac:dyDescent="0.3">
      <c r="A10" s="49">
        <v>17</v>
      </c>
      <c r="G10" s="51" t="s">
        <v>87</v>
      </c>
      <c r="H10" s="31" t="s">
        <v>32</v>
      </c>
      <c r="I10" s="52">
        <v>45054</v>
      </c>
      <c r="J10" s="52">
        <v>45058</v>
      </c>
      <c r="K10" s="53">
        <v>0</v>
      </c>
      <c r="O10" s="66" t="s">
        <v>80</v>
      </c>
      <c r="BW10" s="67"/>
      <c r="BX10" s="68"/>
      <c r="BY10" s="68"/>
      <c r="BZ10" s="68"/>
      <c r="CA10" s="68"/>
    </row>
  </sheetData>
  <mergeCells count="4">
    <mergeCell ref="L1:AK1"/>
    <mergeCell ref="AL1:BO1"/>
    <mergeCell ref="BP1:CT1"/>
    <mergeCell ref="CU1:CX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58c874e-c0eb-4add-99bf-8a210e0fb0ef">
      <Terms xmlns="http://schemas.microsoft.com/office/infopath/2007/PartnerControls"/>
    </lcf76f155ced4ddcb4097134ff3c332f>
    <TaxCatchAll xmlns="694d96b8-9279-48a8-b160-a41f162597c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33801DD6E149744A8C332528001BB42" ma:contentTypeVersion="8" ma:contentTypeDescription="Create a new document." ma:contentTypeScope="" ma:versionID="db132e60c489f3ab94bfc3d759204d13">
  <xsd:schema xmlns:xsd="http://www.w3.org/2001/XMLSchema" xmlns:xs="http://www.w3.org/2001/XMLSchema" xmlns:p="http://schemas.microsoft.com/office/2006/metadata/properties" xmlns:ns2="158c874e-c0eb-4add-99bf-8a210e0fb0ef" xmlns:ns3="694d96b8-9279-48a8-b160-a41f162597cd" targetNamespace="http://schemas.microsoft.com/office/2006/metadata/properties" ma:root="true" ma:fieldsID="c676f5cd82212b36810717b771a0be8d" ns2:_="" ns3:_="">
    <xsd:import namespace="158c874e-c0eb-4add-99bf-8a210e0fb0ef"/>
    <xsd:import namespace="694d96b8-9279-48a8-b160-a41f162597cd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8c874e-c0eb-4add-99bf-8a210e0fb0ef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Image Tags" ma:readOnly="false" ma:fieldId="{5cf76f15-5ced-4ddc-b409-7134ff3c332f}" ma:taxonomyMulti="true" ma:sspId="3273e385-a8b0-4d51-8803-6e97695cb93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94d96b8-9279-48a8-b160-a41f162597cd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52618b3a-9fde-4250-8f19-998e7da2f945}" ma:internalName="TaxCatchAll" ma:showField="CatchAllData" ma:web="694d96b8-9279-48a8-b160-a41f162597c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1839930-BB37-4E2D-B99D-33EB51EF44D3}">
  <ds:schemaRefs>
    <ds:schemaRef ds:uri="http://purl.org/dc/terms/"/>
    <ds:schemaRef ds:uri="http://schemas.microsoft.com/office/2006/metadata/properties"/>
    <ds:schemaRef ds:uri="79ed7666-3cae-4440-a440-557057b57325"/>
    <ds:schemaRef ds:uri="http://schemas.microsoft.com/office/infopath/2007/PartnerControls"/>
    <ds:schemaRef ds:uri="http://purl.org/dc/dcmitype/"/>
    <ds:schemaRef ds:uri="957adab4-d7d9-4cc1-b60b-4ea42d6cb233"/>
    <ds:schemaRef ds:uri="http://schemas.microsoft.com/office/2006/documentManagement/types"/>
    <ds:schemaRef ds:uri="http://www.w3.org/XML/1998/namespace"/>
    <ds:schemaRef ds:uri="http://schemas.openxmlformats.org/package/2006/metadata/core-properties"/>
    <ds:schemaRef ds:uri="http://purl.org/dc/elements/1.1/"/>
    <ds:schemaRef ds:uri="158c874e-c0eb-4add-99bf-8a210e0fb0ef"/>
    <ds:schemaRef ds:uri="694d96b8-9279-48a8-b160-a41f162597cd"/>
  </ds:schemaRefs>
</ds:datastoreItem>
</file>

<file path=customXml/itemProps2.xml><?xml version="1.0" encoding="utf-8"?>
<ds:datastoreItem xmlns:ds="http://schemas.openxmlformats.org/officeDocument/2006/customXml" ds:itemID="{2DD24CCC-272A-4B07-8C84-D5D87FF4BCB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14E9FC3-C5DF-46FD-BB1E-74B6E692A4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58c874e-c0eb-4add-99bf-8a210e0fb0ef"/>
    <ds:schemaRef ds:uri="694d96b8-9279-48a8-b160-a41f162597c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1b29427a-4ed3-4f0e-a3ff-ced1342f64ac}" enabled="0" method="" siteId="{1b29427a-4ed3-4f0e-a3ff-ced1342f64ac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4</vt:i4>
      </vt:variant>
      <vt:variant>
        <vt:lpstr>Navngivne områder</vt:lpstr>
      </vt:variant>
      <vt:variant>
        <vt:i4>23</vt:i4>
      </vt:variant>
    </vt:vector>
  </HeadingPairs>
  <TitlesOfParts>
    <vt:vector size="27" baseType="lpstr">
      <vt:lpstr>Scrumtavle</vt:lpstr>
      <vt:lpstr>Timeregnskab</vt:lpstr>
      <vt:lpstr>Project</vt:lpstr>
      <vt:lpstr>Tasks</vt:lpstr>
      <vt:lpstr>Project!cost</vt:lpstr>
      <vt:lpstr>Project!description</vt:lpstr>
      <vt:lpstr>Project!duration</vt:lpstr>
      <vt:lpstr>Project!finish</vt:lpstr>
      <vt:lpstr>Tasks!finish</vt:lpstr>
      <vt:lpstr>Tasks!gantt</vt:lpstr>
      <vt:lpstr>Tasks!late</vt:lpstr>
      <vt:lpstr>Project!manager</vt:lpstr>
      <vt:lpstr>Tasks!ondate</vt:lpstr>
      <vt:lpstr>Project!overview</vt:lpstr>
      <vt:lpstr>Tasks!pre_uid</vt:lpstr>
      <vt:lpstr>Scrumtavle!Print_Area</vt:lpstr>
      <vt:lpstr>Project!progress</vt:lpstr>
      <vt:lpstr>Tasks!progress</vt:lpstr>
      <vt:lpstr>Project!project</vt:lpstr>
      <vt:lpstr>Tasks!res_uid</vt:lpstr>
      <vt:lpstr>Project!start</vt:lpstr>
      <vt:lpstr>Tasks!start</vt:lpstr>
      <vt:lpstr>Tasks!tasks</vt:lpstr>
      <vt:lpstr>Scrumtavle!Udskriftsområde</vt:lpstr>
      <vt:lpstr>Tasks!uid</vt:lpstr>
      <vt:lpstr>Tasks!wbs</vt:lpstr>
      <vt:lpstr>Project!work</vt:lpstr>
    </vt:vector>
  </TitlesOfParts>
  <Manager/>
  <Company>Duebror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Jacob Søgaard</dc:creator>
  <cp:keywords/>
  <dc:description/>
  <cp:lastModifiedBy>Tiffany Schilling</cp:lastModifiedBy>
  <cp:revision/>
  <cp:lastPrinted>2023-03-09T12:31:43Z</cp:lastPrinted>
  <dcterms:created xsi:type="dcterms:W3CDTF">2009-08-19T20:56:28Z</dcterms:created>
  <dcterms:modified xsi:type="dcterms:W3CDTF">2023-03-23T15:14:06Z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0x010100A33801DD6E149744A8C332528001BB42</vt:lpwstr>
  </property>
</Properties>
</file>