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8EE98781-386E-4DFB-AC52-C9C765A15985}" xr6:coauthVersionLast="45" xr6:coauthVersionMax="45" xr10:uidLastSave="{00000000-0000-0000-0000-000000000000}"/>
  <bookViews>
    <workbookView xWindow="-98" yWindow="503" windowWidth="20715" windowHeight="13274"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5" i="1" l="1"/>
  <c r="I20" i="1"/>
  <c r="I15" i="1"/>
  <c r="I10" i="1"/>
  <c r="I24" i="1" l="1"/>
  <c r="I19" i="1"/>
  <c r="I17" i="1"/>
  <c r="I14" i="1"/>
  <c r="I12" i="1"/>
  <c r="I9" i="1"/>
  <c r="H27" i="1"/>
  <c r="G27" i="1"/>
  <c r="F27" i="1"/>
  <c r="E27" i="1"/>
  <c r="I27" i="1" s="1"/>
  <c r="D27" i="1"/>
  <c r="H22" i="1"/>
  <c r="G22" i="1"/>
  <c r="F22" i="1"/>
  <c r="E22" i="1"/>
  <c r="D22" i="1"/>
  <c r="H17" i="1"/>
  <c r="G17" i="1"/>
  <c r="F17" i="1"/>
  <c r="E17" i="1"/>
  <c r="D17" i="1"/>
  <c r="H12" i="1"/>
  <c r="G12" i="1"/>
  <c r="F12" i="1"/>
  <c r="E12" i="1"/>
  <c r="D12" i="1"/>
  <c r="I22" i="1" l="1"/>
  <c r="A11" i="3"/>
  <c r="A13" i="3"/>
  <c r="A12" i="3"/>
  <c r="A10" i="3"/>
  <c r="A9" i="3"/>
  <c r="A8" i="3"/>
  <c r="A5" i="3"/>
  <c r="A3" i="3"/>
</calcChain>
</file>

<file path=xl/sharedStrings.xml><?xml version="1.0" encoding="utf-8"?>
<sst xmlns="http://schemas.openxmlformats.org/spreadsheetml/2006/main" count="123" uniqueCount="82">
  <si>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</si>
  <si>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</si>
  <si>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</si>
  <si>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</si>
  <si>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</si>
  <si>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</si>
  <si>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</si>
  <si>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</si>
  <si>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</si>
  <si>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</si>
  <si>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</si>
  <si>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</si>
  <si>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</si>
  <si>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</si>
  <si>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</si>
  <si>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</si>
  <si>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</si>
  <si>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</si>
  <si>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</si>
  <si>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</si>
  <si>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</si>
  <si>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</si>
  <si>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</si>
  <si>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</si>
  <si>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</si>
  <si>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</si>
  <si>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</si>
  <si>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</si>
  <si>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</si>
  <si>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</si>
  <si>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</si>
  <si>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</si>
  <si>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</si>
  <si>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</si>
  <si>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</si>
  <si>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</si>
  <si>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</si>
  <si>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</si>
  <si>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</si>
  <si>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</si>
  <si>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</si>
  <si>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</si>
  <si>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</si>
  <si>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</si>
  <si>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</si>
  <si>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</si>
  <si>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</si>
  <si>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</si>
  <si>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</si>
  <si>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</si>
  <si>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</si>
  <si>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</si>
  <si>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</si>
  <si>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</si>
  <si>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</si>
  <si>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</si>
  <si>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</si>
  <si>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</si>
  <si>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</si>
  <si>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</si>
  <si>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</si>
  <si>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</si>
  <si>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</si>
  <si>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</si>
  <si>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</si>
  <si>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</si>
  <si>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</si>
  <si>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</si>
  <si>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</si>
  <si>
    <t>Datum:</t>
  </si>
  <si>
    <t>Version:</t>
  </si>
  <si>
    <t>Pflichtenheft abgegeben</t>
  </si>
  <si>
    <t>Terminplan abgegeben</t>
  </si>
  <si>
    <r>
      <rPr>
        <sz val="22"/>
        <color rgb="FF0070C0"/>
        <rFont val="Century Gothic"/>
        <family val="2"/>
        <scheme val="minor"/>
      </rPr>
      <t>▪</t>
    </r>
    <r>
      <rPr>
        <sz val="16"/>
        <rFont val="Century Gothic"/>
        <family val="2"/>
        <scheme val="minor"/>
      </rPr>
      <t xml:space="preserve"> Soll</t>
    </r>
  </si>
  <si>
    <r>
      <rPr>
        <sz val="22"/>
        <color rgb="FFFFC000"/>
        <rFont val="Calibri"/>
        <family val="2"/>
      </rPr>
      <t>▪</t>
    </r>
    <r>
      <rPr>
        <sz val="16"/>
        <rFont val="Calibri"/>
        <family val="2"/>
      </rPr>
      <t xml:space="preserve"> </t>
    </r>
    <r>
      <rPr>
        <sz val="16"/>
        <rFont val="Century Gothic"/>
        <family val="2"/>
        <scheme val="minor"/>
      </rPr>
      <t>Ist</t>
    </r>
  </si>
  <si>
    <t>1.3</t>
  </si>
  <si>
    <t>geschätzer Aufwand</t>
  </si>
  <si>
    <t>Ist Aufwand</t>
  </si>
  <si>
    <t>Resoucen (gerechnet auf 40 Std-Woche)</t>
  </si>
  <si>
    <t>geschätze Dauer</t>
  </si>
  <si>
    <t>Total</t>
  </si>
  <si>
    <t>angepasster Terminplan abgegeben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</si>
</sst>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407]d\.\ mmmm\ yyyy;@"/>
    <numFmt numFmtId="167" formatCode="0.0\ &quot;Wochen&quot;"/>
    <numFmt numFmtId="168" formatCode="0\ \ &quot;Stunden&quot;"/>
  </numFmts>
  <fonts count="36"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
      <sz val="16"/>
      <name val="Century Gothic"/>
      <family val="2"/>
      <scheme val="minor"/>
    </font>
    <font>
      <sz val="16"/>
      <name val="Calibri"/>
      <family val="2"/>
    </font>
    <font>
      <sz val="22"/>
      <color rgb="FF0070C0"/>
      <name val="Century Gothic"/>
      <family val="2"/>
      <scheme val="minor"/>
    </font>
    <font>
      <sz val="22"/>
      <color rgb="FFFFC000"/>
      <name val="Calibri"/>
      <family val="2"/>
    </font>
  </fonts>
  <fills count="3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
      <patternFill patternType="solid">
        <fgColor theme="0" tint="-0.499984740745262"/>
        <bgColor indexed="64"/>
      </patternFill>
    </fill>
    <fill>
      <patternFill patternType="solid">
        <fgColor theme="0" tint="-0.34998626667073579"/>
        <bgColor indexed="64"/>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
      <left style="double">
        <color theme="0" tint="-4.9989318521683403E-2"/>
      </left>
      <right style="double">
        <color theme="0" tint="-4.9989318521683403E-2"/>
      </right>
      <top style="thin">
        <color theme="3" tint="0.39994506668294322"/>
      </top>
      <bottom/>
      <diagonal/>
    </border>
    <border>
      <left style="double">
        <color theme="0" tint="-4.9989318521683403E-2"/>
      </left>
      <right style="thin">
        <color theme="4" tint="0.39994506668294322"/>
      </right>
      <top style="thin">
        <color theme="3" tint="0.39994506668294322"/>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double">
        <color theme="0" tint="-4.9989318521683403E-2"/>
      </left>
      <right style="double">
        <color theme="0" tint="-4.9989318521683403E-2"/>
      </right>
      <top style="medium">
        <color indexed="64"/>
      </top>
      <bottom style="thin">
        <color theme="3" tint="0.39994506668294322"/>
      </bottom>
      <diagonal/>
    </border>
    <border>
      <left style="double">
        <color theme="0" tint="-4.9989318521683403E-2"/>
      </left>
      <right style="medium">
        <color indexed="64"/>
      </right>
      <top style="medium">
        <color indexed="64"/>
      </top>
      <bottom style="thin">
        <color theme="3" tint="0.39994506668294322"/>
      </bottom>
      <diagonal/>
    </border>
    <border>
      <left style="medium">
        <color indexed="64"/>
      </left>
      <right/>
      <top/>
      <bottom/>
      <diagonal/>
    </border>
    <border>
      <left style="double">
        <color theme="0" tint="-4.9989318521683403E-2"/>
      </left>
      <right style="medium">
        <color indexed="64"/>
      </right>
      <top style="thin">
        <color theme="3" tint="0.39994506668294322"/>
      </top>
      <bottom style="thin">
        <color theme="3" tint="0.39994506668294322"/>
      </bottom>
      <diagonal/>
    </border>
    <border>
      <left style="medium">
        <color indexed="64"/>
      </left>
      <right/>
      <top/>
      <bottom style="medium">
        <color indexed="64"/>
      </bottom>
      <diagonal/>
    </border>
    <border>
      <left/>
      <right/>
      <top/>
      <bottom style="medium">
        <color indexed="64"/>
      </bottom>
      <diagonal/>
    </border>
    <border>
      <left style="double">
        <color theme="0" tint="-4.9989318521683403E-2"/>
      </left>
      <right style="double">
        <color theme="0" tint="-4.9989318521683403E-2"/>
      </right>
      <top style="thin">
        <color theme="3" tint="0.39994506668294322"/>
      </top>
      <bottom style="medium">
        <color indexed="64"/>
      </bottom>
      <diagonal/>
    </border>
    <border>
      <left style="double">
        <color theme="0" tint="-4.9989318521683403E-2"/>
      </left>
      <right style="medium">
        <color indexed="64"/>
      </right>
      <top style="thin">
        <color theme="3" tint="0.39994506668294322"/>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theme="0" tint="-4.9989318521683403E-2"/>
      </left>
      <right style="double">
        <color theme="0" tint="-4.9989318521683403E-2"/>
      </right>
      <top style="medium">
        <color indexed="64"/>
      </top>
      <bottom style="thin">
        <color indexed="64"/>
      </bottom>
      <diagonal/>
    </border>
    <border>
      <left style="double">
        <color theme="0" tint="-4.9989318521683403E-2"/>
      </left>
      <right style="medium">
        <color indexed="64"/>
      </right>
      <top style="medium">
        <color indexed="64"/>
      </top>
      <bottom style="thin">
        <color indexed="64"/>
      </bottom>
      <diagonal/>
    </border>
  </borders>
  <cellStyleXfs count="47">
    <xf numFmtId="0" fontId="0" fillId="2" borderId="0">
      <alignment wrapText="1"/>
    </xf>
    <xf numFmtId="0" fontId="6" fillId="0" borderId="0" applyNumberFormat="0" applyFill="0" applyProtection="0">
      <alignment horizontal="center" vertical="center"/>
    </xf>
    <xf numFmtId="0" fontId="8" fillId="0" borderId="0" applyNumberFormat="0" applyFill="0" applyProtection="0">
      <alignment horizontal="center" vertical="center"/>
    </xf>
    <xf numFmtId="0" fontId="7" fillId="0" borderId="0" applyNumberFormat="0" applyFill="0" applyProtection="0">
      <alignment horizontal="center" vertical="center" wrapText="1"/>
    </xf>
    <xf numFmtId="0" fontId="5" fillId="2" borderId="0" applyNumberFormat="0" applyProtection="0"/>
    <xf numFmtId="43"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 applyNumberFormat="0" applyAlignment="0" applyProtection="0"/>
    <xf numFmtId="0" fontId="15" fillId="7" borderId="2" applyNumberFormat="0" applyAlignment="0" applyProtection="0"/>
    <xf numFmtId="0" fontId="16" fillId="7" borderId="1" applyNumberFormat="0" applyAlignment="0" applyProtection="0"/>
    <xf numFmtId="0" fontId="17" fillId="0" borderId="3" applyNumberFormat="0" applyFill="0" applyAlignment="0" applyProtection="0"/>
    <xf numFmtId="0" fontId="18" fillId="8" borderId="4" applyNumberFormat="0" applyAlignment="0" applyProtection="0"/>
    <xf numFmtId="0" fontId="19" fillId="0" borderId="0" applyNumberFormat="0" applyFill="0" applyBorder="0" applyAlignment="0" applyProtection="0"/>
    <xf numFmtId="0" fontId="9" fillId="9" borderId="5" applyNumberFormat="0" applyFont="0" applyAlignment="0" applyProtection="0"/>
    <xf numFmtId="0" fontId="20" fillId="0" borderId="0" applyNumberFormat="0" applyFill="0" applyBorder="0" applyAlignment="0" applyProtection="0"/>
    <xf numFmtId="0" fontId="21" fillId="0" borderId="6" applyNumberFormat="0" applyFill="0" applyAlignment="0" applyProtection="0"/>
    <xf numFmtId="0" fontId="22"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2"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2"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2"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2"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2"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65">
    <xf numFmtId="0" fontId="0" fillId="2" borderId="0" xfId="0">
      <alignment wrapText="1"/>
    </xf>
    <xf numFmtId="0" fontId="0" fillId="2" borderId="0" xfId="0" applyFont="1" applyFill="1" applyBorder="1">
      <alignment wrapText="1"/>
    </xf>
    <xf numFmtId="0" fontId="7" fillId="2" borderId="0" xfId="3" applyFill="1" applyAlignment="1">
      <alignment horizontal="center" vertical="center" wrapText="1"/>
    </xf>
    <xf numFmtId="0" fontId="8" fillId="2" borderId="0" xfId="2" applyFill="1">
      <alignment horizontal="center" vertical="center"/>
    </xf>
    <xf numFmtId="0" fontId="5" fillId="2" borderId="0" xfId="4"/>
    <xf numFmtId="0" fontId="5" fillId="2" borderId="0" xfId="4" applyAlignment="1">
      <alignment wrapText="1"/>
    </xf>
    <xf numFmtId="0" fontId="6" fillId="2" borderId="0" xfId="1" applyFill="1" applyAlignment="1">
      <alignment vertical="center"/>
    </xf>
    <xf numFmtId="0" fontId="6" fillId="0" borderId="0" xfId="1" applyAlignment="1">
      <alignment horizontal="left"/>
    </xf>
    <xf numFmtId="0" fontId="0" fillId="2" borderId="0" xfId="0" applyAlignment="1">
      <alignment horizontal="left" vertical="center" wrapText="1" indent="2"/>
    </xf>
    <xf numFmtId="0" fontId="0" fillId="2" borderId="11" xfId="0" applyBorder="1" applyAlignment="1">
      <alignment horizontal="left" vertical="center" wrapText="1" indent="2"/>
    </xf>
    <xf numFmtId="1" fontId="0" fillId="2" borderId="11" xfId="0" applyNumberFormat="1" applyBorder="1" applyAlignment="1">
      <alignment horizontal="center" vertical="center" wrapText="1"/>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8" fillId="0" borderId="13" xfId="2" applyBorder="1" applyAlignment="1">
      <alignment horizontal="left" vertical="center" indent="2"/>
    </xf>
    <xf numFmtId="0" fontId="8" fillId="0" borderId="14" xfId="2" applyBorder="1" applyAlignment="1">
      <alignment horizontal="left" vertical="center" indent="2"/>
    </xf>
    <xf numFmtId="0" fontId="8" fillId="0" borderId="15" xfId="2" applyBorder="1" applyAlignment="1">
      <alignment horizontal="center" vertical="center"/>
    </xf>
    <xf numFmtId="166" fontId="0" fillId="2" borderId="12"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0" xfId="0" applyAlignment="1">
      <alignment horizontal="left" vertical="center" wrapText="1"/>
    </xf>
    <xf numFmtId="0" fontId="3" fillId="35" borderId="8" xfId="0" applyFont="1" applyFill="1" applyBorder="1" applyAlignment="1">
      <alignment horizontal="left" vertical="center" wrapText="1"/>
    </xf>
    <xf numFmtId="0" fontId="3" fillId="34" borderId="8" xfId="0" applyFont="1" applyFill="1" applyBorder="1" applyAlignment="1">
      <alignment horizontal="left" vertical="center" wrapText="1"/>
    </xf>
    <xf numFmtId="0" fontId="3" fillId="34" borderId="10" xfId="0" applyFont="1" applyFill="1" applyBorder="1" applyAlignment="1">
      <alignment horizontal="left" vertical="center" wrapText="1"/>
    </xf>
    <xf numFmtId="0" fontId="25" fillId="2" borderId="0" xfId="3" applyFont="1" applyFill="1" applyBorder="1" applyAlignment="1">
      <alignment horizontal="left" vertical="center" wrapText="1"/>
    </xf>
    <xf numFmtId="0" fontId="0" fillId="2" borderId="0" xfId="0" applyAlignment="1"/>
    <xf numFmtId="0" fontId="24" fillId="2" borderId="0" xfId="0" applyFont="1" applyAlignment="1"/>
    <xf numFmtId="0" fontId="24" fillId="2" borderId="0" xfId="0" applyFont="1" applyAlignment="1">
      <alignment horizontal="left"/>
    </xf>
    <xf numFmtId="0" fontId="27" fillId="2" borderId="0" xfId="0" applyFont="1" applyFill="1" applyBorder="1" applyAlignment="1">
      <alignment vertical="center" wrapText="1"/>
    </xf>
    <xf numFmtId="0" fontId="28" fillId="34" borderId="8" xfId="0" applyFont="1" applyFill="1" applyBorder="1" applyAlignment="1">
      <alignment vertical="center" wrapText="1"/>
    </xf>
    <xf numFmtId="0" fontId="28" fillId="34" borderId="9" xfId="0" applyFont="1" applyFill="1" applyBorder="1" applyAlignment="1">
      <alignment vertical="center" wrapText="1"/>
    </xf>
    <xf numFmtId="0" fontId="2" fillId="35" borderId="8" xfId="0" applyFont="1" applyFill="1" applyBorder="1" applyAlignment="1">
      <alignment horizontal="left" vertical="center" wrapText="1"/>
    </xf>
    <xf numFmtId="166" fontId="0" fillId="2" borderId="0" xfId="0" applyNumberFormat="1">
      <alignment wrapText="1"/>
    </xf>
    <xf numFmtId="0" fontId="0" fillId="2" borderId="0" xfId="0" applyAlignment="1">
      <alignment horizontal="right" vertical="center" wrapText="1"/>
    </xf>
    <xf numFmtId="14" fontId="0" fillId="2" borderId="0" xfId="0" applyNumberFormat="1">
      <alignment wrapText="1"/>
    </xf>
    <xf numFmtId="49" fontId="0" fillId="2" borderId="0" xfId="0" applyNumberFormat="1" applyAlignment="1">
      <alignment horizontal="right" vertical="center" wrapText="1"/>
    </xf>
    <xf numFmtId="0" fontId="32" fillId="2" borderId="0" xfId="1" applyFont="1" applyFill="1" applyAlignment="1">
      <alignment vertical="center"/>
    </xf>
    <xf numFmtId="9" fontId="0" fillId="37" borderId="0" xfId="0" applyNumberFormat="1" applyFont="1" applyFill="1" applyBorder="1" applyAlignment="1">
      <alignment horizontal="center" vertical="center" wrapText="1"/>
    </xf>
    <xf numFmtId="9" fontId="1" fillId="37" borderId="7" xfId="0" applyNumberFormat="1" applyFont="1" applyFill="1" applyBorder="1" applyAlignment="1">
      <alignment horizontal="center" vertical="center" wrapText="1"/>
    </xf>
    <xf numFmtId="0" fontId="28" fillId="34" borderId="20" xfId="0" applyFont="1" applyFill="1" applyBorder="1" applyAlignment="1">
      <alignment vertical="center" wrapText="1"/>
    </xf>
    <xf numFmtId="0" fontId="28" fillId="34" borderId="21" xfId="0" applyFont="1" applyFill="1" applyBorder="1" applyAlignment="1">
      <alignment vertical="center" wrapText="1"/>
    </xf>
    <xf numFmtId="0" fontId="0" fillId="2" borderId="23" xfId="0" applyFont="1" applyFill="1" applyBorder="1" applyAlignment="1">
      <alignment horizontal="left" vertical="center" wrapText="1"/>
    </xf>
    <xf numFmtId="0" fontId="0" fillId="2" borderId="24" xfId="0" applyFont="1" applyFill="1" applyBorder="1" applyAlignment="1">
      <alignment horizontal="left" vertical="center" wrapText="1"/>
    </xf>
    <xf numFmtId="0" fontId="2" fillId="35" borderId="25" xfId="0" applyFont="1" applyFill="1" applyBorder="1" applyAlignment="1">
      <alignment horizontal="left" vertical="center" wrapText="1"/>
    </xf>
    <xf numFmtId="0" fontId="2" fillId="2" borderId="26" xfId="0" applyFont="1" applyBorder="1" applyAlignment="1">
      <alignment horizontal="left" vertical="center" wrapText="1"/>
    </xf>
    <xf numFmtId="0" fontId="0" fillId="36" borderId="27" xfId="0" applyFont="1" applyFill="1" applyBorder="1" applyAlignment="1">
      <alignment horizontal="left" vertical="center" wrapText="1"/>
    </xf>
    <xf numFmtId="9" fontId="1" fillId="37" borderId="28" xfId="0" applyNumberFormat="1" applyFont="1" applyFill="1" applyBorder="1" applyAlignment="1">
      <alignment horizontal="center" vertical="center" wrapText="1"/>
    </xf>
    <xf numFmtId="0" fontId="0" fillId="36" borderId="29" xfId="0" applyFont="1" applyFill="1" applyBorder="1" applyAlignment="1">
      <alignment horizontal="left" vertical="center" wrapText="1"/>
    </xf>
    <xf numFmtId="167" fontId="0" fillId="37" borderId="30" xfId="0" applyNumberFormat="1" applyFont="1" applyFill="1" applyBorder="1" applyAlignment="1">
      <alignment horizontal="center" vertical="center" wrapText="1"/>
    </xf>
    <xf numFmtId="167" fontId="1" fillId="37" borderId="31" xfId="0" applyNumberFormat="1" applyFont="1" applyFill="1" applyBorder="1" applyAlignment="1">
      <alignment horizontal="center" vertical="center" wrapText="1"/>
    </xf>
    <xf numFmtId="167" fontId="1" fillId="37" borderId="32" xfId="0" applyNumberFormat="1" applyFont="1" applyFill="1" applyBorder="1" applyAlignment="1">
      <alignment horizontal="center" vertical="center" wrapText="1"/>
    </xf>
    <xf numFmtId="0" fontId="2" fillId="34" borderId="25" xfId="0" applyFont="1" applyFill="1" applyBorder="1" applyAlignment="1">
      <alignment horizontal="left" vertical="center" wrapText="1"/>
    </xf>
    <xf numFmtId="0" fontId="2" fillId="34" borderId="26"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2" fillId="34" borderId="35" xfId="0" applyFont="1" applyFill="1" applyBorder="1" applyAlignment="1">
      <alignment horizontal="left" vertical="center" wrapText="1"/>
    </xf>
    <xf numFmtId="0" fontId="2" fillId="34" borderId="36" xfId="0" applyFont="1" applyFill="1" applyBorder="1" applyAlignment="1">
      <alignment horizontal="left" vertical="center" wrapText="1"/>
    </xf>
    <xf numFmtId="168" fontId="0" fillId="37" borderId="0" xfId="0" applyNumberFormat="1" applyFont="1" applyFill="1" applyBorder="1" applyAlignment="1">
      <alignment horizontal="center" vertical="center" wrapText="1"/>
    </xf>
    <xf numFmtId="168" fontId="1" fillId="37" borderId="7" xfId="0" applyNumberFormat="1" applyFont="1" applyFill="1" applyBorder="1" applyAlignment="1">
      <alignment horizontal="center" vertical="center" wrapText="1"/>
    </xf>
    <xf numFmtId="168" fontId="1" fillId="37" borderId="28" xfId="0" applyNumberFormat="1" applyFont="1" applyFill="1" applyBorder="1" applyAlignment="1">
      <alignment horizontal="center" vertical="center" wrapText="1"/>
    </xf>
    <xf numFmtId="0" fontId="28" fillId="34" borderId="21" xfId="0" applyFont="1" applyFill="1" applyBorder="1" applyAlignment="1">
      <alignment horizontal="center" vertical="center" wrapText="1"/>
    </xf>
    <xf numFmtId="168" fontId="1" fillId="37" borderId="22" xfId="0" applyNumberFormat="1" applyFont="1" applyFill="1" applyBorder="1" applyAlignment="1">
      <alignment horizontal="center" vertical="center" wrapText="1"/>
    </xf>
    <xf numFmtId="167" fontId="1" fillId="37" borderId="22" xfId="0" applyNumberFormat="1" applyFont="1" applyFill="1" applyBorder="1" applyAlignment="1">
      <alignment horizontal="center" vertical="center" wrapText="1"/>
    </xf>
    <xf numFmtId="0" fontId="3" fillId="2" borderId="17" xfId="0" applyFont="1" applyBorder="1" applyAlignment="1">
      <alignment horizontal="center" vertical="center" wrapText="1"/>
    </xf>
    <xf numFmtId="0" fontId="3" fillId="2" borderId="18" xfId="0" applyFont="1" applyBorder="1" applyAlignment="1">
      <alignment horizontal="center" vertical="center" wrapText="1"/>
    </xf>
    <xf numFmtId="0" fontId="3" fillId="2" borderId="19" xfId="0" applyFont="1" applyBorder="1" applyAlignment="1">
      <alignment horizontal="center" vertical="center" wrapTex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5" builtinId="3" customBuiltin="1"/>
    <cellStyle name="Comma [0]" xfId="6" builtinId="6" customBuiltin="1"/>
    <cellStyle name="Currency" xfId="7" builtinId="4" customBuiltin="1"/>
    <cellStyle name="Currency [0]" xfId="8" builtinId="7" customBuiltin="1"/>
    <cellStyle name="Explanatory Text" xfId="21" builtinId="53" customBuiltin="1"/>
    <cellStyle name="Good" xfId="11"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9" builtinId="5" customBuiltin="1"/>
    <cellStyle name="Title" xfId="10" builtinId="15" customBuiltin="1"/>
    <cellStyle name="Total" xfId="22" builtinId="25" customBuiltin="1"/>
    <cellStyle name="Warning Text" xfId="19" builtinId="11"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Pt>
            <c:idx val="1"/>
            <c:invertIfNegative val="0"/>
            <c:bubble3D val="0"/>
            <c:spPr>
              <a:solidFill>
                <a:srgbClr val="FFC000"/>
              </a:solidFill>
            </c:spPr>
            <c:extLst>
              <c:ext xmlns:c16="http://schemas.microsoft.com/office/drawing/2014/chart" uri="{C3380CC4-5D6E-409C-BE32-E72D297353CC}">
                <c16:uniqueId val="{00000001-D147-4342-85F7-92EE1B94B803}"/>
              </c:ext>
            </c:extLst>
          </c:dPt>
          <c:dPt>
            <c:idx val="3"/>
            <c:invertIfNegative val="0"/>
            <c:bubble3D val="0"/>
            <c:spPr>
              <a:solidFill>
                <a:srgbClr val="FFC000"/>
              </a:solidFill>
            </c:spPr>
            <c:extLst>
              <c:ext xmlns:c16="http://schemas.microsoft.com/office/drawing/2014/chart" uri="{C3380CC4-5D6E-409C-BE32-E72D297353CC}">
                <c16:uniqueId val="{00000003-D147-4342-85F7-92EE1B94B803}"/>
              </c:ext>
            </c:extLst>
          </c:dPt>
          <c:dPt>
            <c:idx val="4"/>
            <c:invertIfNegative val="0"/>
            <c:bubble3D val="0"/>
            <c:spPr>
              <a:solidFill>
                <a:srgbClr val="FFC000"/>
              </a:solidFill>
            </c:spPr>
            <c:extLst>
              <c:ext xmlns:c16="http://schemas.microsoft.com/office/drawing/2014/chart" uri="{C3380CC4-5D6E-409C-BE32-E72D297353CC}">
                <c16:uniqueId val="{00000004-D147-4342-85F7-92EE1B94B803}"/>
              </c:ext>
            </c:extLst>
          </c:dPt>
          <c:dLbls>
            <c:dLbl>
              <c:idx val="0"/>
              <c:tx>
                <c:rich>
                  <a:bodyPr/>
                  <a:lstStyle/>
                  <a:p>
                    <a:fld id="{6893A20C-7E17-40DE-84D3-153AD2E13B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4FB52356-FE67-4B7F-AFBA-FAB09758A45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B9D94F00-244B-48D1-B9F3-46552CC31BB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147-4342-85F7-92EE1B94B803}"/>
                </c:ext>
              </c:extLst>
            </c:dLbl>
            <c:dLbl>
              <c:idx val="3"/>
              <c:tx>
                <c:rich>
                  <a:bodyPr/>
                  <a:lstStyle/>
                  <a:p>
                    <a:fld id="{56F3B0BD-BB43-4096-8814-1F426E66B7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EC0417BE-8D03-4874-B804-60DC39E9CD9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tx>
                <c:rich>
                  <a:bodyPr/>
                  <a:lstStyle/>
                  <a:p>
                    <a:fld id="{EA1BE266-518F-4604-B935-ED891CFF23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5E0D490E-96AB-45FD-A65C-56DF0194B83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tx>
                <c:rich>
                  <a:bodyPr/>
                  <a:lstStyle/>
                  <a:p>
                    <a:fld id="{B37BE6D9-C2E8-498F-A9F0-9ED417C7F45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147-4342-85F7-92EE1B94B803}"/>
                </c:ext>
              </c:extLst>
            </c:dLbl>
            <c:dLbl>
              <c:idx val="8"/>
              <c:layout>
                <c:manualLayout>
                  <c:x val="-1.7069459958426979E-2"/>
                  <c:y val="1.3139500993451975E-16"/>
                </c:manualLayout>
              </c:layout>
              <c:tx>
                <c:rich>
                  <a:bodyPr/>
                  <a:lstStyle/>
                  <a:p>
                    <a:fld id="{308EB7F1-46D2-4D1E-958A-AF29BC74DE9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F47-45C8-A0A4-F2821B199328}"/>
                </c:ext>
              </c:extLst>
            </c:dLbl>
            <c:dLbl>
              <c:idx val="9"/>
              <c:tx>
                <c:rich>
                  <a:bodyPr/>
                  <a:lstStyle/>
                  <a:p>
                    <a:fld id="{002B80D0-8D81-4FB6-8EC9-7D82130457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301-4D89-AB66-D71705F6B622}"/>
                </c:ext>
              </c:extLst>
            </c:dLbl>
            <c:dLbl>
              <c:idx val="10"/>
              <c:layout>
                <c:manualLayout>
                  <c:x val="6.3220222068248076E-4"/>
                  <c:y val="7.167083335684739E-3"/>
                </c:manualLayout>
              </c:layout>
              <c:tx>
                <c:rich>
                  <a:bodyPr/>
                  <a:lstStyle/>
                  <a:p>
                    <a:fld id="{FFFA1F33-0865-4DEE-B299-9613A07D58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84C-4F5C-9445-FB4E7CD04C9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errBars>
          <c:cat>
            <c:strRef>
              <c:f>'Zeitachse-Daten'!$B$3:$B$13</c:f>
              <c:str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strCache>
            </c:strRef>
          </c:cat>
          <c:val>
            <c:numRef>
              <c:f>'Zeitachse-Daten'!$C$3:$C$13</c:f>
              <c:numCache>
                <c:formatCode>0</c:formatCode>
                <c:ptCount val="11"/>
                <c:pt idx="0">
                  <c:v>20</c:v>
                </c:pt>
                <c:pt idx="1">
                  <c:v>-20</c:v>
                </c:pt>
                <c:pt idx="2">
                  <c:v>20</c:v>
                </c:pt>
                <c:pt idx="3">
                  <c:v>-20</c:v>
                </c:pt>
                <c:pt idx="4">
                  <c:v>-30</c:v>
                </c:pt>
                <c:pt idx="5">
                  <c:v>20</c:v>
                </c:pt>
                <c:pt idx="6">
                  <c:v>-20</c:v>
                </c:pt>
                <c:pt idx="7">
                  <c:v>-30</c:v>
                </c:pt>
                <c:pt idx="8">
                  <c:v>-20</c:v>
                </c:pt>
                <c:pt idx="9">
                  <c:v>-30</c:v>
                </c:pt>
                <c:pt idx="10">
                  <c:v>20</c:v>
                </c:pt>
              </c:numCache>
            </c:numRef>
          </c:val>
          <c:extLst>
            <c:ext xmlns:c15="http://schemas.microsoft.com/office/drawing/2012/chart" uri="{02D57815-91ED-43cb-92C2-25804820EDAC}">
              <c15:datalabelsRange>
                <c15:f>'Zeitachse-Daten'!$B$3:$B$13</c15:f>
                <c15:dlblRange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'Zeitachse-Daten'!$A$3:$A$13</c:f>
              <c:numCache>
                <c:formatCode>[$-407]d\.\ mmmm\ yyyy;@</c:formatCode>
                <c:ptCount val="11"/>
                <c:pt idx="0">
                  <c:v>43734</c:v>
                </c:pt>
                <c:pt idx="1">
                  <c:v>43746</c:v>
                </c:pt>
                <c:pt idx="2">
                  <c:v>43751</c:v>
                </c:pt>
                <c:pt idx="3">
                  <c:v>43766</c:v>
                </c:pt>
                <c:pt idx="4">
                  <c:v>43770</c:v>
                </c:pt>
                <c:pt idx="5">
                  <c:v>43779</c:v>
                </c:pt>
                <c:pt idx="6">
                  <c:v>43783</c:v>
                </c:pt>
                <c:pt idx="7">
                  <c:v>43797</c:v>
                </c:pt>
                <c:pt idx="8">
                  <c:v>43811</c:v>
                </c:pt>
                <c:pt idx="9">
                  <c:v>43818</c:v>
                </c:pt>
                <c:pt idx="10">
                  <c:v>43821</c:v>
                </c:pt>
              </c:numCache>
            </c:numRef>
          </c:cat>
          <c:val>
            <c:numRef>
              <c:f>'Zeitachse-Daten'!$D$3:$D$13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xdr:row>
      <xdr:rowOff>9527</xdr:rowOff>
    </xdr:from>
    <xdr:to>
      <xdr:col>3</xdr:col>
      <xdr:colOff>4902199</xdr:colOff>
      <xdr:row>4</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4</xdr:row>
      <xdr:rowOff>9527</xdr:rowOff>
    </xdr:from>
    <xdr:to>
      <xdr:col>4</xdr:col>
      <xdr:colOff>3035300</xdr:colOff>
      <xdr:row>4</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5</xdr:row>
      <xdr:rowOff>566738</xdr:rowOff>
    </xdr:from>
    <xdr:to>
      <xdr:col>1</xdr:col>
      <xdr:colOff>761999</xdr:colOff>
      <xdr:row>27</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29</xdr:row>
      <xdr:rowOff>9522</xdr:rowOff>
    </xdr:from>
    <xdr:to>
      <xdr:col>1</xdr:col>
      <xdr:colOff>774703</xdr:colOff>
      <xdr:row>34</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5</xdr:col>
      <xdr:colOff>0</xdr:colOff>
      <xdr:row>4</xdr:row>
      <xdr:rowOff>0</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141200" y="4762500"/>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4</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4</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10</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6:F27">
  <autoFilter ref="B6:F27"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29:F34">
  <autoFilter ref="B29:F34"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I39"/>
  <sheetViews>
    <sheetView showGridLines="0" tabSelected="1" zoomScale="46" zoomScaleNormal="50" workbookViewId="0">
      <selection activeCell="D43" sqref="D43"/>
    </sheetView>
  </sheetViews>
  <sheetFormatPr defaultColWidth="9" defaultRowHeight="30" customHeight="1" x14ac:dyDescent="0.4"/>
  <cols>
    <col min="1" max="1" width="3.0625" style="4" customWidth="1"/>
    <col min="2" max="2" width="10.3125" customWidth="1"/>
    <col min="3" max="3" width="40.5625" customWidth="1"/>
    <col min="4" max="4" width="64.4375" customWidth="1"/>
    <col min="5" max="6" width="40.5625" customWidth="1"/>
    <col min="7" max="7" width="43.4375" customWidth="1"/>
    <col min="8" max="8" width="29.9375" customWidth="1"/>
    <col min="9" max="9" width="18" customWidth="1"/>
  </cols>
  <sheetData>
    <row r="1" spans="1:9" ht="55.15" customHeight="1" x14ac:dyDescent="0.4">
      <c r="A1" s="5"/>
      <c r="C1" s="6" t="s">
        <v>44</v>
      </c>
      <c r="D1" s="6"/>
      <c r="E1" s="6"/>
      <c r="F1" s="6"/>
      <c r="G1" s="6"/>
      <c r="H1" s="6"/>
    </row>
    <row r="2" spans="1:9" ht="279.5" customHeight="1" x14ac:dyDescent="0.4">
      <c r="A2" s="5"/>
      <c r="C2" s="6"/>
      <c r="D2" s="6"/>
      <c r="E2" s="6"/>
      <c r="F2" s="6"/>
      <c r="G2" s="6"/>
      <c r="H2" s="6"/>
    </row>
    <row r="3" spans="1:9" ht="20" customHeight="1" x14ac:dyDescent="0.4">
      <c r="A3" s="5"/>
      <c r="C3" s="35" t="s">
        <v>73</v>
      </c>
      <c r="D3" s="35" t="s">
        <v>74</v>
      </c>
      <c r="E3" s="6"/>
      <c r="F3" s="6"/>
      <c r="G3" s="6"/>
      <c r="H3" s="6"/>
    </row>
    <row r="4" spans="1:9" ht="20" customHeight="1" x14ac:dyDescent="0.4">
      <c r="A4" s="5"/>
      <c r="C4" s="6"/>
      <c r="D4" s="6"/>
      <c r="E4" s="6"/>
      <c r="F4" s="6"/>
      <c r="G4" s="6"/>
      <c r="H4" s="6"/>
    </row>
    <row r="5" spans="1:9" ht="85.15" customHeight="1" x14ac:dyDescent="0.4">
      <c r="A5" s="5"/>
      <c r="C5" s="3"/>
      <c r="D5" s="3" t="s">
        <v>7</v>
      </c>
      <c r="E5" s="3" t="s">
        <v>8</v>
      </c>
      <c r="F5" s="3"/>
      <c r="G5" s="3" t="s">
        <v>8</v>
      </c>
      <c r="H5" s="3"/>
    </row>
    <row r="6" spans="1:9" ht="45" customHeight="1" x14ac:dyDescent="0.4">
      <c r="B6" s="1" t="s">
        <v>2</v>
      </c>
      <c r="C6" s="2" t="s">
        <v>9</v>
      </c>
      <c r="D6" s="2" t="s">
        <v>23</v>
      </c>
      <c r="E6" s="2" t="s">
        <v>22</v>
      </c>
      <c r="F6" s="2" t="s">
        <v>27</v>
      </c>
      <c r="G6" s="2"/>
      <c r="H6" s="2"/>
    </row>
    <row r="7" spans="1:9" ht="30" customHeight="1" thickBot="1" x14ac:dyDescent="0.45">
      <c r="A7" s="5"/>
      <c r="B7" s="1" t="s">
        <v>3</v>
      </c>
      <c r="C7" s="1"/>
      <c r="D7" s="27" t="s">
        <v>5</v>
      </c>
      <c r="E7" s="27" t="s">
        <v>5</v>
      </c>
      <c r="F7" s="27" t="s">
        <v>5</v>
      </c>
      <c r="G7" s="38" t="s">
        <v>5</v>
      </c>
      <c r="H7" s="39" t="s">
        <v>5</v>
      </c>
      <c r="I7" s="59" t="s">
        <v>80</v>
      </c>
    </row>
    <row r="8" spans="1:9" ht="90" customHeight="1" thickBot="1" x14ac:dyDescent="0.45">
      <c r="B8" s="1" t="s">
        <v>3</v>
      </c>
      <c r="C8" s="40" t="s">
        <v>25</v>
      </c>
      <c r="D8" s="41" t="s">
        <v>45</v>
      </c>
      <c r="E8" s="41" t="s">
        <v>68</v>
      </c>
      <c r="F8" s="41" t="s">
        <v>51</v>
      </c>
      <c r="G8" s="42" t="s">
        <v>55</v>
      </c>
      <c r="H8" s="43" t="s">
        <v>58</v>
      </c>
    </row>
    <row r="9" spans="1:9" ht="30" customHeight="1" thickBot="1" x14ac:dyDescent="0.45">
      <c r="B9" s="1"/>
      <c r="C9" s="44" t="s">
        <v>76</v>
      </c>
      <c r="D9" s="56">
        <v>1</v>
      </c>
      <c r="E9" s="56">
        <v>9</v>
      </c>
      <c r="F9" s="56">
        <v>6</v>
      </c>
      <c r="G9" s="57">
        <v>6</v>
      </c>
      <c r="H9" s="58">
        <v>2</v>
      </c>
      <c r="I9" s="60">
        <f>SUM(D9:H9)</f>
        <v>24</v>
      </c>
    </row>
    <row r="10" spans="1:9" ht="30" customHeight="1" thickBot="1" x14ac:dyDescent="0.45">
      <c r="B10" s="1"/>
      <c r="C10" s="44" t="s">
        <v>77</v>
      </c>
      <c r="D10" s="56">
        <v>1</v>
      </c>
      <c r="E10" s="56">
        <v>20</v>
      </c>
      <c r="F10" s="56">
        <v>3</v>
      </c>
      <c r="G10" s="57">
        <v>0</v>
      </c>
      <c r="H10" s="58">
        <v>4</v>
      </c>
      <c r="I10" s="60">
        <f>SUM(D10:H10)</f>
        <v>28</v>
      </c>
    </row>
    <row r="11" spans="1:9" ht="30" customHeight="1" thickBot="1" x14ac:dyDescent="0.45">
      <c r="B11" s="1"/>
      <c r="C11" s="44" t="s">
        <v>78</v>
      </c>
      <c r="D11" s="36">
        <v>0.05</v>
      </c>
      <c r="E11" s="36">
        <v>0.05</v>
      </c>
      <c r="F11" s="36">
        <v>0.05</v>
      </c>
      <c r="G11" s="37">
        <v>0.05</v>
      </c>
      <c r="H11" s="45">
        <v>0.05</v>
      </c>
    </row>
    <row r="12" spans="1:9" ht="30" customHeight="1" thickBot="1" x14ac:dyDescent="0.45">
      <c r="B12" s="1"/>
      <c r="C12" s="46" t="s">
        <v>79</v>
      </c>
      <c r="D12" s="47">
        <f xml:space="preserve"> D9/2</f>
        <v>0.5</v>
      </c>
      <c r="E12" s="47">
        <f xml:space="preserve"> E9/2</f>
        <v>4.5</v>
      </c>
      <c r="F12" s="47">
        <f xml:space="preserve"> F9/2</f>
        <v>3</v>
      </c>
      <c r="G12" s="48">
        <f xml:space="preserve"> G9/2</f>
        <v>3</v>
      </c>
      <c r="H12" s="49">
        <f xml:space="preserve"> H9/2</f>
        <v>1</v>
      </c>
      <c r="I12" s="61">
        <f>SUM(D12:H12)</f>
        <v>12</v>
      </c>
    </row>
    <row r="13" spans="1:9" ht="90" customHeight="1" thickBot="1" x14ac:dyDescent="0.45">
      <c r="B13" s="1" t="s">
        <v>3</v>
      </c>
      <c r="C13" s="40" t="s">
        <v>36</v>
      </c>
      <c r="D13" s="41" t="s">
        <v>46</v>
      </c>
      <c r="E13" s="41" t="s">
        <v>48</v>
      </c>
      <c r="F13" s="41" t="s">
        <v>52</v>
      </c>
      <c r="G13" s="50" t="s">
        <v>56</v>
      </c>
      <c r="H13" s="51" t="s">
        <v>59</v>
      </c>
    </row>
    <row r="14" spans="1:9" ht="30" customHeight="1" thickBot="1" x14ac:dyDescent="0.45">
      <c r="B14" s="1"/>
      <c r="C14" s="44" t="s">
        <v>76</v>
      </c>
      <c r="D14" s="56">
        <v>1</v>
      </c>
      <c r="E14" s="56">
        <v>12</v>
      </c>
      <c r="F14" s="56">
        <v>2</v>
      </c>
      <c r="G14" s="57">
        <v>2</v>
      </c>
      <c r="H14" s="58">
        <v>3</v>
      </c>
      <c r="I14" s="60">
        <f>SUM(D14:H14)</f>
        <v>20</v>
      </c>
    </row>
    <row r="15" spans="1:9" ht="30" customHeight="1" thickBot="1" x14ac:dyDescent="0.45">
      <c r="B15" s="1"/>
      <c r="C15" s="44" t="s">
        <v>77</v>
      </c>
      <c r="D15" s="56">
        <v>1</v>
      </c>
      <c r="E15" s="56"/>
      <c r="F15" s="56"/>
      <c r="G15" s="57"/>
      <c r="H15" s="58"/>
      <c r="I15" s="60">
        <f>SUM(D15:H15)</f>
        <v>1</v>
      </c>
    </row>
    <row r="16" spans="1:9" ht="30" customHeight="1" thickBot="1" x14ac:dyDescent="0.45">
      <c r="B16" s="1"/>
      <c r="C16" s="44" t="s">
        <v>78</v>
      </c>
      <c r="D16" s="36">
        <v>0.05</v>
      </c>
      <c r="E16" s="36">
        <v>0.05</v>
      </c>
      <c r="F16" s="36">
        <v>0.05</v>
      </c>
      <c r="G16" s="37">
        <v>0.05</v>
      </c>
      <c r="H16" s="45">
        <v>0.05</v>
      </c>
    </row>
    <row r="17" spans="1:9" ht="30" customHeight="1" thickBot="1" x14ac:dyDescent="0.45">
      <c r="B17" s="1"/>
      <c r="C17" s="46" t="s">
        <v>79</v>
      </c>
      <c r="D17" s="47">
        <f xml:space="preserve"> D14/2</f>
        <v>0.5</v>
      </c>
      <c r="E17" s="47">
        <f xml:space="preserve"> E14/2</f>
        <v>6</v>
      </c>
      <c r="F17" s="47">
        <f xml:space="preserve"> F14/2</f>
        <v>1</v>
      </c>
      <c r="G17" s="48">
        <f xml:space="preserve"> G14/2</f>
        <v>1</v>
      </c>
      <c r="H17" s="49">
        <f xml:space="preserve"> H14/2</f>
        <v>1.5</v>
      </c>
      <c r="I17" s="61">
        <f>SUM(D17:H17)</f>
        <v>10</v>
      </c>
    </row>
    <row r="18" spans="1:9" ht="90" customHeight="1" thickBot="1" x14ac:dyDescent="0.45">
      <c r="B18" s="1" t="s">
        <v>3</v>
      </c>
      <c r="C18" s="40" t="s">
        <v>43</v>
      </c>
      <c r="D18" s="41" t="s">
        <v>47</v>
      </c>
      <c r="E18" s="41" t="s">
        <v>49</v>
      </c>
      <c r="F18" s="41" t="s">
        <v>53</v>
      </c>
      <c r="G18" s="42" t="s">
        <v>53</v>
      </c>
      <c r="H18" s="43" t="s">
        <v>60</v>
      </c>
    </row>
    <row r="19" spans="1:9" ht="30" customHeight="1" thickBot="1" x14ac:dyDescent="0.45">
      <c r="B19" s="1"/>
      <c r="C19" s="44" t="s">
        <v>76</v>
      </c>
      <c r="D19" s="56">
        <v>8</v>
      </c>
      <c r="E19" s="56">
        <v>2</v>
      </c>
      <c r="F19" s="56">
        <v>4</v>
      </c>
      <c r="G19" s="57">
        <v>4</v>
      </c>
      <c r="H19" s="58">
        <v>2</v>
      </c>
      <c r="I19" s="60">
        <f>SUM(D19:H19)</f>
        <v>20</v>
      </c>
    </row>
    <row r="20" spans="1:9" ht="30" customHeight="1" thickBot="1" x14ac:dyDescent="0.45">
      <c r="B20" s="1"/>
      <c r="C20" s="44" t="s">
        <v>77</v>
      </c>
      <c r="D20" s="56">
        <v>10</v>
      </c>
      <c r="E20" s="56"/>
      <c r="F20" s="56"/>
      <c r="G20" s="57"/>
      <c r="H20" s="58"/>
      <c r="I20" s="60">
        <f>SUM(D20:H20)</f>
        <v>10</v>
      </c>
    </row>
    <row r="21" spans="1:9" ht="30" customHeight="1" thickBot="1" x14ac:dyDescent="0.45">
      <c r="B21" s="1"/>
      <c r="C21" s="44" t="s">
        <v>78</v>
      </c>
      <c r="D21" s="36">
        <v>0.05</v>
      </c>
      <c r="E21" s="36">
        <v>0.05</v>
      </c>
      <c r="F21" s="36">
        <v>0.05</v>
      </c>
      <c r="G21" s="37">
        <v>0.05</v>
      </c>
      <c r="H21" s="45">
        <v>0.05</v>
      </c>
    </row>
    <row r="22" spans="1:9" ht="30" customHeight="1" thickBot="1" x14ac:dyDescent="0.45">
      <c r="B22" s="1"/>
      <c r="C22" s="46" t="s">
        <v>79</v>
      </c>
      <c r="D22" s="47">
        <f xml:space="preserve"> D19/2</f>
        <v>4</v>
      </c>
      <c r="E22" s="47">
        <f xml:space="preserve"> E19/2</f>
        <v>1</v>
      </c>
      <c r="F22" s="47">
        <f xml:space="preserve"> F19/2</f>
        <v>2</v>
      </c>
      <c r="G22" s="48">
        <f xml:space="preserve"> G19/2</f>
        <v>2</v>
      </c>
      <c r="H22" s="49">
        <f xml:space="preserve"> H19/2</f>
        <v>1</v>
      </c>
      <c r="I22" s="61">
        <f>SUM(D22:H22)</f>
        <v>10</v>
      </c>
    </row>
    <row r="23" spans="1:9" ht="90" customHeight="1" thickBot="1" x14ac:dyDescent="0.45">
      <c r="B23" s="1"/>
      <c r="C23" s="52" t="s">
        <v>26</v>
      </c>
      <c r="D23" s="53" t="s">
        <v>46</v>
      </c>
      <c r="E23" s="53" t="s">
        <v>50</v>
      </c>
      <c r="F23" s="53" t="s">
        <v>54</v>
      </c>
      <c r="G23" s="54" t="s">
        <v>57</v>
      </c>
      <c r="H23" s="55" t="s">
        <v>61</v>
      </c>
    </row>
    <row r="24" spans="1:9" ht="30" customHeight="1" thickBot="1" x14ac:dyDescent="0.45">
      <c r="B24" s="1"/>
      <c r="C24" s="44" t="s">
        <v>76</v>
      </c>
      <c r="D24" s="56">
        <v>1</v>
      </c>
      <c r="E24" s="56">
        <v>8</v>
      </c>
      <c r="F24" s="56">
        <v>3</v>
      </c>
      <c r="G24" s="57">
        <v>4</v>
      </c>
      <c r="H24" s="58">
        <v>4</v>
      </c>
      <c r="I24" s="60">
        <f>SUM(D24:H24)</f>
        <v>20</v>
      </c>
    </row>
    <row r="25" spans="1:9" ht="30" customHeight="1" thickBot="1" x14ac:dyDescent="0.45">
      <c r="B25" s="1"/>
      <c r="C25" s="44" t="s">
        <v>77</v>
      </c>
      <c r="D25" s="56">
        <v>1</v>
      </c>
      <c r="E25" s="56"/>
      <c r="F25" s="56"/>
      <c r="G25" s="57"/>
      <c r="H25" s="58"/>
      <c r="I25" s="60">
        <f>SUM(D25:H25)</f>
        <v>1</v>
      </c>
    </row>
    <row r="26" spans="1:9" ht="30" customHeight="1" thickBot="1" x14ac:dyDescent="0.45">
      <c r="B26" s="1"/>
      <c r="C26" s="44" t="s">
        <v>78</v>
      </c>
      <c r="D26" s="36">
        <v>0.05</v>
      </c>
      <c r="E26" s="36">
        <v>0.05</v>
      </c>
      <c r="F26" s="36">
        <v>0.05</v>
      </c>
      <c r="G26" s="37">
        <v>0.05</v>
      </c>
      <c r="H26" s="45">
        <v>0.05</v>
      </c>
    </row>
    <row r="27" spans="1:9" ht="30" customHeight="1" thickBot="1" x14ac:dyDescent="0.45">
      <c r="B27" s="1"/>
      <c r="C27" s="46" t="s">
        <v>79</v>
      </c>
      <c r="D27" s="47">
        <f xml:space="preserve"> D24/2</f>
        <v>0.5</v>
      </c>
      <c r="E27" s="47">
        <f xml:space="preserve"> E24/2</f>
        <v>4</v>
      </c>
      <c r="F27" s="47">
        <f xml:space="preserve"> F24/2</f>
        <v>1.5</v>
      </c>
      <c r="G27" s="48">
        <f xml:space="preserve"> G24/2</f>
        <v>2</v>
      </c>
      <c r="H27" s="49">
        <f xml:space="preserve"> H24/2</f>
        <v>2</v>
      </c>
      <c r="I27" s="61">
        <f>SUM(D27:H27)</f>
        <v>10</v>
      </c>
    </row>
    <row r="28" spans="1:9" ht="30" customHeight="1" x14ac:dyDescent="0.4">
      <c r="G28" s="1"/>
    </row>
    <row r="29" spans="1:9" ht="45" customHeight="1" x14ac:dyDescent="0.4">
      <c r="A29" s="5" t="s">
        <v>0</v>
      </c>
      <c r="B29" s="1" t="s">
        <v>2</v>
      </c>
      <c r="C29" s="2" t="s">
        <v>9</v>
      </c>
      <c r="D29" s="2" t="s">
        <v>22</v>
      </c>
      <c r="E29" s="2" t="s">
        <v>28</v>
      </c>
      <c r="F29" s="2" t="s">
        <v>29</v>
      </c>
      <c r="G29" s="2" t="s">
        <v>30</v>
      </c>
      <c r="H29" s="2"/>
    </row>
    <row r="30" spans="1:9" ht="30" customHeight="1" x14ac:dyDescent="0.4">
      <c r="A30" s="5" t="s">
        <v>1</v>
      </c>
      <c r="B30" s="1" t="s">
        <v>4</v>
      </c>
      <c r="C30" s="1"/>
      <c r="D30" s="27" t="s">
        <v>6</v>
      </c>
      <c r="E30" s="27" t="s">
        <v>6</v>
      </c>
      <c r="F30" s="27" t="s">
        <v>6</v>
      </c>
      <c r="G30" s="28" t="s">
        <v>6</v>
      </c>
      <c r="H30" s="29" t="s">
        <v>6</v>
      </c>
    </row>
    <row r="31" spans="1:9" ht="90" customHeight="1" x14ac:dyDescent="0.4">
      <c r="B31" s="1" t="s">
        <v>4</v>
      </c>
      <c r="C31" s="17" t="s">
        <v>25</v>
      </c>
      <c r="D31" s="17" t="s">
        <v>24</v>
      </c>
      <c r="E31" s="17" t="s">
        <v>31</v>
      </c>
      <c r="F31" s="17" t="s">
        <v>33</v>
      </c>
      <c r="G31" s="30" t="s">
        <v>66</v>
      </c>
      <c r="H31" s="62" t="s">
        <v>39</v>
      </c>
    </row>
    <row r="32" spans="1:9" ht="90" customHeight="1" x14ac:dyDescent="0.4">
      <c r="B32" s="1" t="s">
        <v>4</v>
      </c>
      <c r="C32" s="17" t="s">
        <v>36</v>
      </c>
      <c r="D32" s="17" t="s">
        <v>24</v>
      </c>
      <c r="E32" s="17" t="s">
        <v>34</v>
      </c>
      <c r="F32" s="17" t="s">
        <v>35</v>
      </c>
      <c r="G32" s="21" t="s">
        <v>37</v>
      </c>
      <c r="H32" s="63"/>
    </row>
    <row r="33" spans="3:8" ht="90" customHeight="1" x14ac:dyDescent="0.4">
      <c r="C33" s="17" t="s">
        <v>43</v>
      </c>
      <c r="D33" s="19" t="s">
        <v>62</v>
      </c>
      <c r="E33" s="19" t="s">
        <v>24</v>
      </c>
      <c r="F33" s="19" t="s">
        <v>24</v>
      </c>
      <c r="G33" s="20" t="s">
        <v>24</v>
      </c>
      <c r="H33" s="63"/>
    </row>
    <row r="34" spans="3:8" ht="90" customHeight="1" x14ac:dyDescent="0.4">
      <c r="C34" s="18" t="s">
        <v>26</v>
      </c>
      <c r="D34" s="19" t="s">
        <v>24</v>
      </c>
      <c r="E34" s="19" t="s">
        <v>32</v>
      </c>
      <c r="F34" s="19" t="s">
        <v>24</v>
      </c>
      <c r="G34" s="22" t="s">
        <v>38</v>
      </c>
      <c r="H34" s="64"/>
    </row>
    <row r="36" spans="3:8" ht="30" customHeight="1" x14ac:dyDescent="0.4">
      <c r="C36" s="23" t="s">
        <v>40</v>
      </c>
    </row>
    <row r="37" spans="3:8" ht="30" customHeight="1" x14ac:dyDescent="0.65">
      <c r="C37" s="25" t="s">
        <v>63</v>
      </c>
      <c r="D37" s="24"/>
    </row>
    <row r="38" spans="3:8" ht="30" customHeight="1" x14ac:dyDescent="0.5">
      <c r="C38" s="26" t="s">
        <v>41</v>
      </c>
      <c r="G38" s="32" t="s">
        <v>69</v>
      </c>
      <c r="H38" s="33">
        <v>43770</v>
      </c>
    </row>
    <row r="39" spans="3:8" ht="30" customHeight="1" x14ac:dyDescent="0.5">
      <c r="C39" s="26" t="s">
        <v>42</v>
      </c>
      <c r="G39" s="32" t="s">
        <v>70</v>
      </c>
      <c r="H39" s="34" t="s">
        <v>75</v>
      </c>
    </row>
  </sheetData>
  <mergeCells count="1">
    <mergeCell ref="H31:H34"/>
  </mergeCells>
  <printOptions horizontalCentered="1"/>
  <pageMargins left="0.23622047244094491" right="0.23622047244094491" top="0.78740157480314965" bottom="0.78740157480314965" header="0.31496062992125984" footer="0.31496062992125984"/>
  <pageSetup paperSize="9" scale="29" orientation="portrait"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8"/>
  <sheetViews>
    <sheetView workbookViewId="0">
      <selection activeCell="A8" sqref="A8"/>
    </sheetView>
  </sheetViews>
  <sheetFormatPr defaultColWidth="11" defaultRowHeight="14.25" x14ac:dyDescent="0.4"/>
  <cols>
    <col min="1" max="1" width="21.5" customWidth="1"/>
    <col min="2" max="2" width="50" customWidth="1"/>
    <col min="3" max="3" width="14.5" customWidth="1"/>
    <col min="4" max="4" width="17.75" customWidth="1"/>
    <col min="6" max="6" width="21.75" customWidth="1"/>
  </cols>
  <sheetData>
    <row r="1" spans="1:4" ht="34.9" thickBot="1" x14ac:dyDescent="0.9">
      <c r="A1" s="7" t="s">
        <v>16</v>
      </c>
      <c r="B1" s="8"/>
      <c r="C1" s="8"/>
    </row>
    <row r="2" spans="1:4" ht="19.899999999999999" thickBot="1" x14ac:dyDescent="0.45">
      <c r="A2" s="13" t="s">
        <v>10</v>
      </c>
      <c r="B2" s="14" t="s">
        <v>11</v>
      </c>
      <c r="C2" s="15" t="s">
        <v>12</v>
      </c>
      <c r="D2" s="15" t="s">
        <v>14</v>
      </c>
    </row>
    <row r="3" spans="1:4" x14ac:dyDescent="0.4">
      <c r="A3" s="16">
        <f>DATE(2019,9,26)</f>
        <v>43734</v>
      </c>
      <c r="B3" s="11" t="s">
        <v>13</v>
      </c>
      <c r="C3" s="12">
        <v>20</v>
      </c>
      <c r="D3" s="12">
        <v>0</v>
      </c>
    </row>
    <row r="4" spans="1:4" x14ac:dyDescent="0.4">
      <c r="A4" s="16">
        <v>43746</v>
      </c>
      <c r="B4" s="11" t="s">
        <v>71</v>
      </c>
      <c r="C4" s="12">
        <v>-20</v>
      </c>
      <c r="D4" s="12">
        <v>0</v>
      </c>
    </row>
    <row r="5" spans="1:4" x14ac:dyDescent="0.4">
      <c r="A5" s="16">
        <f>DATE(2019,10,13)</f>
        <v>43751</v>
      </c>
      <c r="B5" s="9" t="s">
        <v>15</v>
      </c>
      <c r="C5" s="10">
        <v>20</v>
      </c>
      <c r="D5" s="12">
        <v>0</v>
      </c>
    </row>
    <row r="6" spans="1:4" x14ac:dyDescent="0.4">
      <c r="A6" s="16">
        <v>43766</v>
      </c>
      <c r="B6" s="9" t="s">
        <v>72</v>
      </c>
      <c r="C6" s="10">
        <v>-20</v>
      </c>
      <c r="D6" s="12">
        <v>0</v>
      </c>
    </row>
    <row r="7" spans="1:4" x14ac:dyDescent="0.4">
      <c r="A7" s="16">
        <v>43770</v>
      </c>
      <c r="B7" s="9" t="s">
        <v>81</v>
      </c>
      <c r="C7" s="10">
        <v>-30</v>
      </c>
      <c r="D7" s="12">
        <v>0</v>
      </c>
    </row>
    <row r="8" spans="1:4" x14ac:dyDescent="0.4">
      <c r="A8" s="16">
        <f>DATE(2019,11,10)</f>
        <v>43779</v>
      </c>
      <c r="B8" s="9" t="s">
        <v>67</v>
      </c>
      <c r="C8" s="10">
        <v>20</v>
      </c>
      <c r="D8" s="12">
        <v>0</v>
      </c>
    </row>
    <row r="9" spans="1:4" x14ac:dyDescent="0.4">
      <c r="A9" s="16">
        <f>DATE(2019,11,14)</f>
        <v>43783</v>
      </c>
      <c r="B9" s="9" t="s">
        <v>18</v>
      </c>
      <c r="C9" s="10">
        <v>-20</v>
      </c>
      <c r="D9" s="12">
        <v>0</v>
      </c>
    </row>
    <row r="10" spans="1:4" x14ac:dyDescent="0.4">
      <c r="A10" s="16">
        <f>DATE(2019,11,28)</f>
        <v>43797</v>
      </c>
      <c r="B10" s="9" t="s">
        <v>19</v>
      </c>
      <c r="C10" s="10">
        <v>-30</v>
      </c>
      <c r="D10" s="12">
        <v>0</v>
      </c>
    </row>
    <row r="11" spans="1:4" x14ac:dyDescent="0.4">
      <c r="A11" s="16">
        <f>DATE(2019,12,12)</f>
        <v>43811</v>
      </c>
      <c r="B11" s="9" t="s">
        <v>20</v>
      </c>
      <c r="C11" s="10">
        <v>-20</v>
      </c>
      <c r="D11" s="12">
        <v>0</v>
      </c>
    </row>
    <row r="12" spans="1:4" x14ac:dyDescent="0.4">
      <c r="A12" s="16">
        <f>DATE(2019,12,19)</f>
        <v>43818</v>
      </c>
      <c r="B12" s="9" t="s">
        <v>17</v>
      </c>
      <c r="C12" s="10">
        <v>-30</v>
      </c>
      <c r="D12" s="12">
        <v>0</v>
      </c>
    </row>
    <row r="13" spans="1:4" x14ac:dyDescent="0.4">
      <c r="A13" s="16">
        <f>DATE(2019,12,22)</f>
        <v>43821</v>
      </c>
      <c r="B13" s="9" t="s">
        <v>21</v>
      </c>
      <c r="C13" s="10">
        <v>20</v>
      </c>
      <c r="D13" s="12">
        <v>0</v>
      </c>
    </row>
    <row r="15" spans="1:4" x14ac:dyDescent="0.4">
      <c r="A15" t="s">
        <v>64</v>
      </c>
    </row>
    <row r="16" spans="1:4" x14ac:dyDescent="0.4">
      <c r="A16" s="24" t="s">
        <v>65</v>
      </c>
    </row>
    <row r="17" spans="2:2" x14ac:dyDescent="0.4">
      <c r="B17" s="31"/>
    </row>
    <row r="18" spans="2:2" x14ac:dyDescent="0.4">
      <c r="B18" s="31"/>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2019-12-09T11:17:48Z</dcterms:modified>
</cp:coreProperties>
</file>