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3.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omments1.xml" ContentType="application/vnd.openxmlformats-officedocument.spreadsheetml.comments+xml"/>
  <Override PartName="/xl/pivotTables/pivotTable2.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nodebe Jude\Desktop\Data Analysis\EXCEL\"/>
    </mc:Choice>
  </mc:AlternateContent>
  <xr:revisionPtr revIDLastSave="0" documentId="13_ncr:1_{994A7797-74EB-4D29-9203-BD2CA4FFC848}" xr6:coauthVersionLast="47" xr6:coauthVersionMax="47" xr10:uidLastSave="{00000000-0000-0000-0000-000000000000}"/>
  <bookViews>
    <workbookView xWindow="-108" yWindow="-108" windowWidth="23256" windowHeight="13176" activeTab="8" xr2:uid="{26D4546B-D2A1-4444-8EAF-A6228F96F0C1}"/>
  </bookViews>
  <sheets>
    <sheet name="Data" sheetId="1" r:id="rId1"/>
    <sheet name="1" sheetId="2" r:id="rId2"/>
    <sheet name="2" sheetId="3" r:id="rId3"/>
    <sheet name="3" sheetId="4" r:id="rId4"/>
    <sheet name="4" sheetId="5" r:id="rId5"/>
    <sheet name="5" sheetId="6" r:id="rId6"/>
    <sheet name="6" sheetId="7" r:id="rId7"/>
    <sheet name="7" sheetId="8" r:id="rId8"/>
    <sheet name="8" sheetId="9" r:id="rId9"/>
  </sheets>
  <definedNames>
    <definedName name="_xlnm._FilterDatabase" localSheetId="0" hidden="1">Data!$C$11:$G$11</definedName>
    <definedName name="_xlchart.v1.0" hidden="1">'6'!$E$3:$E$302</definedName>
    <definedName name="_xlchart.v1.1" hidden="1">'6'!$C$3:$C$302</definedName>
    <definedName name="_xlchart.v1.2" hidden="1">'6'!$E$2</definedName>
    <definedName name="_xlchart.v1.3" hidden="1">'6'!$E$3:$E$302</definedName>
    <definedName name="_xlcn.WorksheetConnection_beginnerDAcourseblank.xlsxTable21" hidden="1">Table2[]</definedName>
    <definedName name="Slicer_Sales_Person">#N/A</definedName>
  </definedNames>
  <calcPr calcId="191029"/>
  <pivotCaches>
    <pivotCache cacheId="43" r:id="rId10"/>
    <pivotCache cacheId="34"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beginner-DA-course-blank.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4" l="1" a="1"/>
  <c r="C4" i="4" s="1"/>
  <c r="D4" i="4" s="1"/>
  <c r="F17" i="2"/>
  <c r="E14" i="2"/>
  <c r="E13" i="2"/>
  <c r="D14" i="2"/>
  <c r="D13" i="2"/>
  <c r="E10" i="2"/>
  <c r="D10" i="2"/>
  <c r="E9" i="2"/>
  <c r="D9" i="2"/>
  <c r="E8" i="2"/>
  <c r="D8" i="2"/>
  <c r="E7" i="2"/>
  <c r="D7" i="2"/>
  <c r="E6" i="2"/>
  <c r="D6" i="2"/>
  <c r="D6" i="4" l="1"/>
  <c r="D5" i="4"/>
  <c r="E4" i="4"/>
  <c r="E9" i="4"/>
  <c r="E8" i="4"/>
  <c r="D9" i="4"/>
  <c r="E7" i="4"/>
  <c r="D8" i="4"/>
  <c r="E6" i="4"/>
  <c r="D7" i="4"/>
  <c r="E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Nnodebe Chinonso</author>
  </authors>
  <commentList>
    <comment ref="N3" authorId="0" shapeId="0" xr:uid="{70C6479F-CFCE-4048-8C30-1F992770AB8C}">
      <text>
        <r>
          <rPr>
            <b/>
            <sz val="9"/>
            <color indexed="81"/>
            <rFont val="Tahoma"/>
            <family val="2"/>
          </rPr>
          <t>Nnodebe Chinonso:</t>
        </r>
        <r>
          <rPr>
            <sz val="9"/>
            <color indexed="81"/>
            <rFont val="Tahoma"/>
            <family val="2"/>
          </rPr>
          <t xml:space="preserve">
</t>
        </r>
        <r>
          <rPr>
            <sz val="36"/>
            <color indexed="81"/>
            <rFont val="Tahoma"/>
            <family val="2"/>
          </rPr>
          <t>Sales by Country</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7EA058-3369-4B99-B2C2-8E572567111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CC31683-62CB-47B6-A687-67852F1B51C6}" name="WorksheetConnection_beginner-DA-course-blank.xlsx!Table2" type="102" refreshedVersion="8" minRefreshableVersion="5">
    <extLst>
      <ext xmlns:x15="http://schemas.microsoft.com/office/spreadsheetml/2010/11/main" uri="{DE250136-89BD-433C-8126-D09CA5730AF9}">
        <x15:connection id="Table2" autoDelete="1">
          <x15:rangePr sourceName="_xlcn.WorksheetConnection_beginnerDAcourseblank.xlsx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<sst xmlns="http://schemas.openxmlformats.org/spreadsheetml/2006/main" count="2816" uniqueCount="75">
  <si>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</si>
  <si>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</si>
  <si>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</si>
  <si>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</si>
  <si>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</si>
  <si>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</si>
  <si>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</si>
  <si>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</si>
  <si>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</si>
  <si>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</si>
  <si>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</si>
  <si>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</si>
  <si>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</si>
  <si>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</si>
  <si>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</si>
  <si>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</si>
  <si>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</si>
  <si>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</si>
  <si>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</si>
  <si>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</si>
  <si>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</si>
  <si>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</si>
  <si>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</si>
  <si>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</si>
  <si>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</si>
  <si>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</si>
  <si>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</si>
  <si>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</si>
  <si>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</si>
  <si>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</si>
  <si>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</si>
  <si>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</si>
  <si>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</si>
  <si>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</si>
  <si>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</si>
  <si>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</si>
  <si>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</si>
  <si>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</si>
  <si>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</si>
  <si>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</si>
  <si>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</si>
  <si>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</si>
  <si>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</si>
  <si>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</si>
  <si>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</si>
  <si>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</si>
  <si>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</si>
  <si>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</si>
  <si>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</si>
  <si>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</si>
  <si>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</si>
  <si>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</si>
  <si>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</si>
  <si>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</si>
  <si>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</si>
  <si>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</si>
  <si>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</si>
  <si>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</si>
  <si>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</si>
  <si>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</si>
  <si>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</si>
  <si>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First Q</t>
  </si>
  <si>
    <t>Third Q</t>
  </si>
  <si>
    <t>Distinct count of products</t>
  </si>
  <si>
    <t>Country</t>
  </si>
  <si>
    <t>Sales by Country</t>
  </si>
  <si>
    <t>Row Labels</t>
  </si>
  <si>
    <t>Sum of Amount</t>
  </si>
  <si>
    <t>Sum of Units</t>
  </si>
  <si>
    <t xml:space="preserve"> </t>
  </si>
  <si>
    <t>Grand Total</t>
  </si>
  <si>
    <t>Sales per Unit</t>
  </si>
  <si>
    <t>Are there any arnomalies in the data</t>
  </si>
  <si>
    <t>Best sales Performing sales personby country</t>
  </si>
  <si>
    <t>Dynamic Country-Level 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</si>
</sst>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3" formatCode="_(* #,##0.00_);_(* \(#,##0.00\);_(* &quot;-&quot;??_);_(@_)"/>
    <numFmt numFmtId="164" formatCode="_(* #,##0_);_(* \(#,##0\);_(* &quot;-&quot;??_);_(@_)"/>
    <numFmt numFmtId="165" formatCode="&quot;$&quot;#,##0"/>
    <numFmt numFmtId="166" formatCode="\$#,##0.00;\(\$#,##0.00\);\$#,##0.00"/>
  </numFmts>
  <fonts count="11"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28"/>
      <color theme="1"/>
      <name val="Times New Roman"/>
      <family val="1"/>
    </font>
    <font>
      <sz val="9"/>
      <color indexed="81"/>
      <name val="Tahoma"/>
      <family val="2"/>
    </font>
    <font>
      <b/>
      <sz val="9"/>
      <color indexed="81"/>
      <name val="Tahoma"/>
      <family val="2"/>
    </font>
    <font>
      <sz val="36"/>
      <color indexed="81"/>
      <name val="Tahoma"/>
      <family val="2"/>
    </font>
    <font>
      <sz val="16"/>
      <color theme="1"/>
      <name val="Calibri"/>
      <family val="2"/>
      <scheme val="minor"/>
    </font>
    <font>
      <sz val="26"/>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2"/>
        <bgColor indexed="64"/>
      </patternFill>
    </fill>
  </fills>
  <borders count="2">
    <border>
      <left/>
      <right/>
      <top/>
      <bottom/>
      <diagonal/>
    </border>
    <border>
      <left/>
      <right/>
      <top style="dotted">
        <color theme="0" tint="-0.24994659260841701"/>
      </top>
      <bottom style="dotted">
        <color theme="0" tint="-0.24994659260841701"/>
      </bottom>
      <diagonal/>
    </border>
  </borders>
  <cellStyleXfs count="2">
    <xf numFmtId="0" fontId="0" fillId="0" borderId="0"/>
    <xf numFmtId="43" fontId="3" fillId="0" borderId="0" applyFont="0" applyFill="0" applyBorder="0" applyAlignment="0" applyProtection="0"/>
  </cellStyleXfs>
  <cellXfs count="24">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1" fontId="0" fillId="0" borderId="0" xfId="0" applyNumberFormat="1"/>
    <xf numFmtId="164" fontId="0" fillId="0" borderId="0" xfId="1" applyNumberFormat="1" applyFont="1"/>
    <xf numFmtId="0" fontId="4" fillId="0" borderId="0" xfId="0" applyFon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166" fontId="0" fillId="0" borderId="0" xfId="0" applyNumberFormat="1"/>
    <xf numFmtId="0" fontId="8" fillId="0" borderId="0" xfId="0" applyFont="1"/>
    <xf numFmtId="0" fontId="9" fillId="0" borderId="0" xfId="0" applyFont="1"/>
    <xf numFmtId="0" fontId="0" fillId="0" borderId="0" xfId="0" applyAlignment="1">
      <alignment horizontal="left" indent="1"/>
    </xf>
    <xf numFmtId="0" fontId="10" fillId="0" borderId="0" xfId="0" applyFont="1"/>
  </cellXfs>
  <cellStyles count="2">
    <cellStyle name="Comma" xfId="1" builtinId="3"/>
    <cellStyle name="Normal" xfId="0" builtinId="0"/>
  </cellStyles>
  <dxfs count="11">
    <dxf>
      <font>
        <color rgb="FF006100"/>
      </font>
      <fill>
        <patternFill>
          <bgColor rgb="FFC6EFCE"/>
        </patternFill>
      </fil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'6'!$F$2</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'6'!$E$3:$E$302</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'6'!$F$3:$F$302</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B150-47EA-9F1E-3A2F98107D4A}"/>
            </c:ext>
          </c:extLst>
        </c:ser>
        <c:dLbls>
          <c:showLegendKey val="0"/>
          <c:showVal val="0"/>
          <c:showCatName val="0"/>
          <c:showSerName val="0"/>
          <c:showPercent val="0"/>
          <c:showBubbleSize val="0"/>
        </c:dLbls>
        <c:axId val="547193983"/>
        <c:axId val="1954137679"/>
      </c:scatterChart>
      <c:valAx>
        <c:axId val="54719398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4137679"/>
        <c:crosses val="autoZero"/>
        <c:crossBetween val="midCat"/>
      </c:valAx>
      <c:valAx>
        <c:axId val="19541376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193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4E831A62-9D27-4CBE-8D99-C42CABD1B548}">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_xlchart.v1.3</cx:f>
      </cx:numDim>
    </cx:data>
  </cx:chartData>
  <cx:chart>
    <cx:title pos="t" align="ctr" overlay="0"/>
    <cx:plotArea>
      <cx:plotAreaRegion>
        <cx:series layoutId="boxWhisker" uniqueId="{1F993FCE-B459-41FD-846D-163A78D31944}">
          <cx:tx>
            <cx:txData>
              <cx:f>_xlchart.v1.2</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6.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1</xdr:row>
      <xdr:rowOff>182880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xdr:colOff>
      <xdr:row>0</xdr:row>
      <xdr:rowOff>0</xdr:rowOff>
    </xdr:from>
    <xdr:to>
      <xdr:col>11</xdr:col>
      <xdr:colOff>7620</xdr:colOff>
      <xdr:row>2</xdr:row>
      <xdr:rowOff>167640</xdr:rowOff>
    </xdr:to>
    <xdr:sp macro="" textlink="">
      <xdr:nvSpPr>
        <xdr:cNvPr id="2" name="TextBox 1">
          <a:extLst>
            <a:ext uri="{FF2B5EF4-FFF2-40B4-BE49-F238E27FC236}">
              <a16:creationId xmlns:a16="http://schemas.microsoft.com/office/drawing/2014/main" id="{57A7089E-1D6F-3C3A-857E-B0DA02A41BF0}"/>
            </a:ext>
          </a:extLst>
        </xdr:cNvPr>
        <xdr:cNvSpPr txBox="1"/>
      </xdr:nvSpPr>
      <xdr:spPr>
        <a:xfrm>
          <a:off x="15240" y="0"/>
          <a:ext cx="66979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a:latin typeface="Times New Roman" panose="02020603050405020304" pitchFamily="18" charset="0"/>
              <a:cs typeface="Times New Roman" panose="02020603050405020304" pitchFamily="18" charset="0"/>
            </a:rPr>
            <a:t>STATISTICS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30480</xdr:rowOff>
    </xdr:from>
    <xdr:to>
      <xdr:col>10</xdr:col>
      <xdr:colOff>586740</xdr:colOff>
      <xdr:row>3</xdr:row>
      <xdr:rowOff>76200</xdr:rowOff>
    </xdr:to>
    <xdr:sp macro="" textlink="">
      <xdr:nvSpPr>
        <xdr:cNvPr id="2" name="Rectangle 1">
          <a:extLst>
            <a:ext uri="{FF2B5EF4-FFF2-40B4-BE49-F238E27FC236}">
              <a16:creationId xmlns:a16="http://schemas.microsoft.com/office/drawing/2014/main" id="{B15A8324-DDBE-C86E-C35D-7201A42DAA8C}"/>
            </a:ext>
          </a:extLst>
        </xdr:cNvPr>
        <xdr:cNvSpPr/>
      </xdr:nvSpPr>
      <xdr:spPr>
        <a:xfrm>
          <a:off x="0" y="30480"/>
          <a:ext cx="6682740" cy="59436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GB" sz="3200">
              <a:latin typeface="Times New Roman" panose="02020603050405020304" pitchFamily="18" charset="0"/>
              <a:cs typeface="Times New Roman" panose="02020603050405020304" pitchFamily="18" charset="0"/>
            </a:rPr>
            <a:t>Exploratory Data Analysis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434340</xdr:colOff>
      <xdr:row>0</xdr:row>
      <xdr:rowOff>106681</xdr:rowOff>
    </xdr:from>
    <xdr:to>
      <xdr:col>11</xdr:col>
      <xdr:colOff>53340</xdr:colOff>
      <xdr:row>9</xdr:row>
      <xdr:rowOff>144781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565E5FBD-D034-44F1-D0B2-556D0DABD05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802380" y="106681"/>
              <a:ext cx="3276600" cy="16840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518160</xdr:colOff>
      <xdr:row>1</xdr:row>
      <xdr:rowOff>114300</xdr:rowOff>
    </xdr:from>
    <xdr:to>
      <xdr:col>8</xdr:col>
      <xdr:colOff>594360</xdr:colOff>
      <xdr:row>6</xdr:row>
      <xdr:rowOff>22860</xdr:rowOff>
    </xdr:to>
    <xdr:sp macro="" textlink="">
      <xdr:nvSpPr>
        <xdr:cNvPr id="2" name="TextBox 1">
          <a:extLst>
            <a:ext uri="{FF2B5EF4-FFF2-40B4-BE49-F238E27FC236}">
              <a16:creationId xmlns:a16="http://schemas.microsoft.com/office/drawing/2014/main" id="{E8747783-8D14-A9C5-17A8-0CE8328C162C}"/>
            </a:ext>
          </a:extLst>
        </xdr:cNvPr>
        <xdr:cNvSpPr txBox="1"/>
      </xdr:nvSpPr>
      <xdr:spPr>
        <a:xfrm>
          <a:off x="1127760" y="297180"/>
          <a:ext cx="4343400" cy="822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latin typeface="Times New Roman" panose="02020603050405020304" pitchFamily="18" charset="0"/>
              <a:cs typeface="Times New Roman" panose="02020603050405020304" pitchFamily="18" charset="0"/>
            </a:rPr>
            <a:t>Top 5 products by $ per Unit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99060</xdr:colOff>
      <xdr:row>5</xdr:row>
      <xdr:rowOff>0</xdr:rowOff>
    </xdr:from>
    <xdr:to>
      <xdr:col>14</xdr:col>
      <xdr:colOff>403860</xdr:colOff>
      <xdr:row>20</xdr:row>
      <xdr:rowOff>0</xdr:rowOff>
    </xdr:to>
    <xdr:graphicFrame macro="">
      <xdr:nvGraphicFramePr>
        <xdr:cNvPr id="2" name="Chart 1">
          <a:extLst>
            <a:ext uri="{FF2B5EF4-FFF2-40B4-BE49-F238E27FC236}">
              <a16:creationId xmlns:a16="http://schemas.microsoft.com/office/drawing/2014/main" id="{5B887EB0-CBE2-651E-8A86-E9B6888F43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106680</xdr:colOff>
      <xdr:row>20</xdr:row>
      <xdr:rowOff>121920</xdr:rowOff>
    </xdr:from>
    <xdr:to>
      <xdr:col>14</xdr:col>
      <xdr:colOff>411480</xdr:colOff>
      <xdr:row>35</xdr:row>
      <xdr:rowOff>121920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80E5FC6-7B01-B584-DFC4-586D2615F2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941820" y="386334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579120</xdr:colOff>
      <xdr:row>38</xdr:row>
      <xdr:rowOff>175260</xdr:rowOff>
    </xdr:from>
    <xdr:to>
      <xdr:col>14</xdr:col>
      <xdr:colOff>274320</xdr:colOff>
      <xdr:row>53</xdr:row>
      <xdr:rowOff>175260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523F732-6C85-882E-C5F2-E36BBD95D5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804660" y="720852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nodebe Chinonso" refreshedDate="45178.684423495368" createdVersion="8" refreshedVersion="8" minRefreshableVersion="3" recordCount="300" xr:uid="{0B67EF50-F6CA-4CD8-90D3-B532E4DF9F50}">
  <cacheSource type="worksheet">
    <worksheetSource name="Table2"/>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06362189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nodebe Chinonso" refreshedDate="45180.664100578702" backgroundQuery="1" createdVersion="8" refreshedVersion="8" minRefreshableVersion="3" recordCount="0" supportSubquery="1" supportAdvancedDrill="1" xr:uid="{27299706-4131-4208-8A4E-50B6CFB3520B}">
  <cacheSource type="external" connectionId="1"/>
  <cacheFields count="2">
    <cacheField name="[Table2].[Product].[Product]" caption="Product" numFmtId="0" hierarchy="2" level="1">
      <sharedItems count="5">
        <s v="85% Dark Bars"/>
        <s v="After Nines"/>
        <s v="Baker's Choco Chips"/>
        <s v="Peanut Butter Cubes"/>
        <s v="Raspberry Choco"/>
      </sharedItems>
    </cacheField>
    <cacheField name="[Measures].[Sales per Unit]" caption="Sales per Unit" numFmtId="0" hierarchy="7" level="32767"/>
  </cacheFields>
  <cacheHierarchies count="10">
    <cacheHierarchy uniqueName="[Table2].[Sales Person]" caption="Sales Person" attribute="1" defaultMemberUniqueName="[Table2].[Sales Person].[All]" allUniqueName="[Table2].[Sales Person].[All]" dimensionUniqueName="[Table2]" displayFolder="" count="0" memberValueDatatype="130" unbalanced="0"/>
    <cacheHierarchy uniqueName="[Table2].[Geography]" caption="Geography" attribute="1" defaultMemberUniqueName="[Table2].[Geography].[All]" allUniqueName="[Table2].[Geography].[All]" dimensionUniqueName="[Table2]" displayFolder="" count="0" memberValueDatatype="130" unbalanced="0"/>
    <cacheHierarchy uniqueName="[Table2].[Product]" caption="Product" attribute="1" defaultMemberUniqueName="[Table2].[Product].[All]" allUniqueName="[Table2].[Product].[All]" dimensionUniqueName="[Table2]" displayFolder="" count="2" memberValueDatatype="130" unbalanced="0">
      <fieldsUsage count="2">
        <fieldUsage x="-1"/>
        <fieldUsage x="0"/>
      </fieldsUsage>
    </cacheHierarchy>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Measures].[Sum of Amount]" caption="Sum of Amount" measure="1" displayFolder="" measureGroup="Table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Table2" count="0" oneField="1">
      <fieldsUsage count="1">
        <fieldUsage x="1"/>
      </fieldsUsage>
    </cacheHierarchy>
    <cacheHierarchy uniqueName="[Measures].[__XL_Count Table2]" caption="__XL_Count Table2" measure="1" displayFolder="" measureGroup="Table2" count="0" hidden="1"/>
    <cacheHierarchy uniqueName="[Measures].[__No measures defined]" caption="__No measures defined" measure="1" displayFolder="" count="0" hidden="1"/>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09A162-360C-4533-BDCD-3D52AED4EEE0}" name="PivotTable2"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D7" firstHeaderRow="0" firstDataRow="1" firstDataCol="1"/>
  <pivotFields count="5">
    <pivotField showAll="0">
      <items count="11">
        <item h="1" x="7"/>
        <item h="1" x="1"/>
        <item h="1" x="3"/>
        <item h="1" x="5"/>
        <item h="1" x="4"/>
        <item h="1" x="6"/>
        <item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2"/>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Units" fld="4" baseField="0" baseItem="0"/>
    <dataField name=" " fld="3" baseField="0" baseItem="0"/>
    <dataField name="Sum of Amount" fld="3" baseField="0" baseItem="0" numFmtId="165"/>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AEC69C-53B5-4603-B5D0-6EF5370C977B}"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B14"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0">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58CCAE-3D76-4ED2-844F-0480DD05B2F4}" name="PivotTable6"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H15"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E16D1E-F0F3-49A4-A00C-F5A1999F4C2C}" name="PivotTable5"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D15"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A86C1662-15DC-4179-B799-4B93CAF25F35}" sourceName="Sales Person">
  <pivotTables>
    <pivotTable tabId="5" name="PivotTable2"/>
  </pivotTables>
  <data>
    <tabular pivotCacheId="1063621895">
      <items count="10">
        <i x="7"/>
        <i x="1"/>
        <i x="3"/>
        <i x="5"/>
        <i x="4"/>
        <i x="6"/>
        <i x="8" s="1"/>
        <i x="2"/>
        <i x="9"/>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D20C6A38-0D47-45F2-A9D7-B2F4EA78849A}" cache="Slicer_Sales_Person" caption="Sales Person"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D95E57-646F-4F43-8356-1BF8DC020196}" name="Table2" displayName="Table2" ref="C11:G311" totalsRowShown="0" headerRowDxfId="9">
  <autoFilter ref="C11:G311" xr:uid="{27D95E57-646F-4F43-8356-1BF8DC020196}"/>
  <tableColumns count="5">
    <tableColumn id="1" xr3:uid="{B3E25B29-93E4-43B9-A01F-156F86C874FF}" name="Sales Person"/>
    <tableColumn id="2" xr3:uid="{4892B5CA-F287-4551-A1B6-357884860931}" name="Geography"/>
    <tableColumn id="3" xr3:uid="{9AB5E9E3-D11D-428B-9645-E8E659B93AB1}" name="Product"/>
    <tableColumn id="4" xr3:uid="{EE334B56-9205-4B1A-8282-FD585F866B77}" name="Amount" dataDxfId="8"/>
    <tableColumn id="5" xr3:uid="{6AF67C9C-86DD-48BB-8F6F-8A260FEE62EC}" name="Unit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F9407C-15BA-44D5-BEE9-BE977CDC958E}" name="Table24" displayName="Table24" ref="B6:F306" totalsRowShown="0" headerRowDxfId="6">
  <autoFilter ref="B6:F306" xr:uid="{98F9407C-15BA-44D5-BEE9-BE977CDC958E}"/>
  <sortState xmlns:xlrd2="http://schemas.microsoft.com/office/spreadsheetml/2017/richdata2" ref="B7:F306">
    <sortCondition descending="1" ref="E6:E306"/>
  </sortState>
  <tableColumns count="5">
    <tableColumn id="1" xr3:uid="{909672DE-BCEB-41E3-89F4-4D96E0D4B2BD}" name="Sales Person"/>
    <tableColumn id="2" xr3:uid="{A0F30D0A-53F0-4559-B0AC-21170D8C1735}" name="Geography"/>
    <tableColumn id="3" xr3:uid="{E3A331C9-ADD2-4B64-AD84-5877575F1640}" name="Product"/>
    <tableColumn id="4" xr3:uid="{6F74CB21-2C5D-4F94-8D87-F77E4662695F}" name="Amount" dataDxfId="5"/>
    <tableColumn id="5" xr3:uid="{B7CB5D7D-3560-46D8-BF38-9DAE856EBB1C}" name="Units" dataDxf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0E159C-2F5C-4B2B-817B-D285D1E3586F}" name="Table25" displayName="Table25" ref="B2:F302" totalsRowShown="0" headerRowDxfId="3">
  <autoFilter ref="B2:F302" xr:uid="{CB0E159C-2F5C-4B2B-817B-D285D1E3586F}"/>
  <tableColumns count="5">
    <tableColumn id="1" xr3:uid="{AB6983C9-3755-45D9-AFB8-4AFC920C2662}" name="Sales Person"/>
    <tableColumn id="2" xr3:uid="{ADA1734F-EF1C-42AF-A8A6-E30FBF7F55AB}" name="Geography"/>
    <tableColumn id="3" xr3:uid="{DF988DCF-7FA0-4B76-BAA9-6422EC281BA2}" name="Product"/>
    <tableColumn id="4" xr3:uid="{37F1AD2F-CA72-4272-8ADC-8BA6C2AE735A}" name="Amount" dataDxfId="2"/>
    <tableColumn id="5" xr3:uid="{700EDDFA-6AFB-4E2E-84B8-5011A109EBFE}" name="Unit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 dockstate="right" visibility="0" width="1" row="3">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3B1F1EB-67D1-4B49-8E53-5199262C3946}">
  <we:reference id="wa200005271" version="2.0.0.0" store="en-US" storeType="OMEX"/>
  <we:alternateReferences>
    <we:reference id="wa200005271" version="2.0.0.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ebextensions/webextension2.xml><?xml version="1.0" encoding="utf-8"?>
<we:webextension xmlns:we="http://schemas.microsoft.com/office/webextensions/webextension/2010/11" id="{F0D8ED28-0162-4273-A874-EADC8A227072}">
  <we:reference id="wa200004935" version="5.0.0.0" store="en-US" storeType="OMEX"/>
  <we:alternateReferences>
    <we:reference id="wa200004935" version="5.0.0.0" store="wa200004935"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_xldudf_FORMULABOT_CLASSIFY</we:customFunctionIds>
        <we:customFunctionIds>_xldudf_FORMULABOT_EXTRACT</we:customFunctionIds>
        <we:customFunctionIds>_xldudf_FORMULABOT_SENTIMENT</we:customFunctionIds>
        <we:customFunctionIds>_xldudf_FORMULABOT_INFO</we:customFunctionIds>
        <we:customFunctionIds>_xldudf_FORMULABOT_FREEFORM</we:customFunctionIds>
        <we:customFunctionIds>_xldudf_FORMULABOT_INFER</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ivotTable" Target="../pivotTables/pivotTable1.xml"/><Relationship Id="rId5" Type="http://schemas.openxmlformats.org/officeDocument/2006/relationships/comments" Target="../comments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zoomScale="145" zoomScaleNormal="145" workbookViewId="0">
      <selection activeCell="C11" sqref="C11:G311"/>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10" t="s">
        <v>1</v>
      </c>
      <c r="G11" s="10" t="s">
        <v>50</v>
      </c>
      <c r="J11" s="9" t="s">
        <v>43</v>
      </c>
      <c r="K11" s="2"/>
      <c r="Y11" t="s">
        <v>0</v>
      </c>
      <c r="Z11" t="s">
        <v>51</v>
      </c>
    </row>
    <row r="12" spans="1:26" x14ac:dyDescent="0.3">
      <c r="C12" t="s">
        <v>40</v>
      </c>
      <c r="D12" t="s">
        <v>37</v>
      </c>
      <c r="E12" t="s">
        <v>30</v>
      </c>
      <c r="F12" s="4">
        <v>1624</v>
      </c>
      <c r="G12" s="5">
        <v>114</v>
      </c>
      <c r="J12" s="7">
        <v>1</v>
      </c>
      <c r="K12" s="8" t="s">
        <v>44</v>
      </c>
      <c r="Y12" t="s">
        <v>13</v>
      </c>
      <c r="Z12" s="11">
        <v>9.33</v>
      </c>
    </row>
    <row r="13" spans="1:26" x14ac:dyDescent="0.3">
      <c r="C13" t="s">
        <v>8</v>
      </c>
      <c r="D13" t="s">
        <v>35</v>
      </c>
      <c r="E13" t="s">
        <v>32</v>
      </c>
      <c r="F13" s="4">
        <v>6706</v>
      </c>
      <c r="G13" s="5">
        <v>459</v>
      </c>
      <c r="J13" s="7">
        <v>2</v>
      </c>
      <c r="K13" s="8" t="s">
        <v>53</v>
      </c>
      <c r="Y13" t="s">
        <v>14</v>
      </c>
      <c r="Z13" s="11">
        <v>11.7</v>
      </c>
    </row>
    <row r="14" spans="1:26" x14ac:dyDescent="0.3">
      <c r="C14" t="s">
        <v>9</v>
      </c>
      <c r="D14" t="s">
        <v>35</v>
      </c>
      <c r="E14" t="s">
        <v>4</v>
      </c>
      <c r="F14" s="4">
        <v>959</v>
      </c>
      <c r="G14" s="5">
        <v>147</v>
      </c>
      <c r="J14" s="7">
        <v>3</v>
      </c>
      <c r="K14" s="8" t="s">
        <v>45</v>
      </c>
      <c r="Y14" t="s">
        <v>4</v>
      </c>
      <c r="Z14" s="11">
        <v>11.88</v>
      </c>
    </row>
    <row r="15" spans="1:26" x14ac:dyDescent="0.3">
      <c r="C15" t="s">
        <v>41</v>
      </c>
      <c r="D15" t="s">
        <v>36</v>
      </c>
      <c r="E15" t="s">
        <v>18</v>
      </c>
      <c r="F15" s="4">
        <v>9632</v>
      </c>
      <c r="G15" s="5">
        <v>288</v>
      </c>
      <c r="J15" s="7">
        <v>4</v>
      </c>
      <c r="K15" s="8" t="s">
        <v>46</v>
      </c>
      <c r="Y15" t="s">
        <v>15</v>
      </c>
      <c r="Z15" s="11">
        <v>11.73</v>
      </c>
    </row>
    <row r="16" spans="1:26" x14ac:dyDescent="0.3">
      <c r="C16" t="s">
        <v>6</v>
      </c>
      <c r="D16" t="s">
        <v>39</v>
      </c>
      <c r="E16" t="s">
        <v>25</v>
      </c>
      <c r="F16" s="4">
        <v>2100</v>
      </c>
      <c r="G16" s="5">
        <v>414</v>
      </c>
      <c r="J16" s="7">
        <v>5</v>
      </c>
      <c r="K16" s="8" t="s">
        <v>54</v>
      </c>
      <c r="Y16" t="s">
        <v>16</v>
      </c>
      <c r="Z16" s="11">
        <v>8.7899999999999991</v>
      </c>
    </row>
    <row r="17" spans="3:26" x14ac:dyDescent="0.3">
      <c r="C17" t="s">
        <v>40</v>
      </c>
      <c r="D17" t="s">
        <v>35</v>
      </c>
      <c r="E17" t="s">
        <v>33</v>
      </c>
      <c r="F17" s="4">
        <v>8869</v>
      </c>
      <c r="G17" s="5">
        <v>432</v>
      </c>
      <c r="J17" s="7">
        <v>6</v>
      </c>
      <c r="K17" s="8" t="s">
        <v>55</v>
      </c>
      <c r="Y17" t="s">
        <v>17</v>
      </c>
      <c r="Z17" s="11">
        <v>3.11</v>
      </c>
    </row>
    <row r="18" spans="3:26" x14ac:dyDescent="0.3">
      <c r="C18" t="s">
        <v>6</v>
      </c>
      <c r="D18" t="s">
        <v>38</v>
      </c>
      <c r="E18" t="s">
        <v>31</v>
      </c>
      <c r="F18" s="4">
        <v>2681</v>
      </c>
      <c r="G18" s="5">
        <v>54</v>
      </c>
      <c r="J18" s="7">
        <v>7</v>
      </c>
      <c r="K18" s="8" t="s">
        <v>49</v>
      </c>
      <c r="Y18" t="s">
        <v>18</v>
      </c>
      <c r="Z18" s="11">
        <v>6.47</v>
      </c>
    </row>
    <row r="19" spans="3:26" x14ac:dyDescent="0.3">
      <c r="C19" t="s">
        <v>8</v>
      </c>
      <c r="D19" t="s">
        <v>35</v>
      </c>
      <c r="E19" t="s">
        <v>22</v>
      </c>
      <c r="F19" s="4">
        <v>5012</v>
      </c>
      <c r="G19" s="5">
        <v>210</v>
      </c>
      <c r="J19" s="7">
        <v>8</v>
      </c>
      <c r="K19" s="8" t="s">
        <v>52</v>
      </c>
      <c r="Y19" t="s">
        <v>19</v>
      </c>
      <c r="Z19" s="11">
        <v>7.64</v>
      </c>
    </row>
    <row r="20" spans="3:26" x14ac:dyDescent="0.3">
      <c r="C20" t="s">
        <v>7</v>
      </c>
      <c r="D20" t="s">
        <v>38</v>
      </c>
      <c r="E20" t="s">
        <v>14</v>
      </c>
      <c r="F20" s="4">
        <v>1281</v>
      </c>
      <c r="G20" s="5">
        <v>75</v>
      </c>
      <c r="J20" s="7">
        <v>9</v>
      </c>
      <c r="K20" s="8" t="s">
        <v>47</v>
      </c>
      <c r="Y20" t="s">
        <v>20</v>
      </c>
      <c r="Z20" s="11">
        <v>10.62</v>
      </c>
    </row>
    <row r="21" spans="3:26" x14ac:dyDescent="0.3">
      <c r="C21" t="s">
        <v>5</v>
      </c>
      <c r="D21" t="s">
        <v>37</v>
      </c>
      <c r="E21" t="s">
        <v>14</v>
      </c>
      <c r="F21" s="4">
        <v>4991</v>
      </c>
      <c r="G21" s="5">
        <v>12</v>
      </c>
      <c r="J21" s="7">
        <v>10</v>
      </c>
      <c r="K21" s="8" t="s">
        <v>48</v>
      </c>
      <c r="Y21" t="s">
        <v>21</v>
      </c>
      <c r="Z21" s="11">
        <v>9</v>
      </c>
    </row>
    <row r="22" spans="3:26" x14ac:dyDescent="0.3">
      <c r="C22" t="s">
        <v>2</v>
      </c>
      <c r="D22" t="s">
        <v>39</v>
      </c>
      <c r="E22" t="s">
        <v>25</v>
      </c>
      <c r="F22" s="4">
        <v>1785</v>
      </c>
      <c r="G22" s="5">
        <v>462</v>
      </c>
      <c r="Y22" t="s">
        <v>22</v>
      </c>
      <c r="Z22" s="11">
        <v>9.77</v>
      </c>
    </row>
    <row r="23" spans="3:26" x14ac:dyDescent="0.3">
      <c r="C23" t="s">
        <v>3</v>
      </c>
      <c r="D23" t="s">
        <v>37</v>
      </c>
      <c r="E23" t="s">
        <v>17</v>
      </c>
      <c r="F23" s="4">
        <v>3983</v>
      </c>
      <c r="G23" s="5">
        <v>144</v>
      </c>
      <c r="Y23" t="s">
        <v>23</v>
      </c>
      <c r="Z23" s="11">
        <v>6.49</v>
      </c>
    </row>
    <row r="24" spans="3:26" x14ac:dyDescent="0.3">
      <c r="C24" t="s">
        <v>9</v>
      </c>
      <c r="D24" t="s">
        <v>38</v>
      </c>
      <c r="E24" t="s">
        <v>16</v>
      </c>
      <c r="F24" s="4">
        <v>2646</v>
      </c>
      <c r="G24" s="5">
        <v>120</v>
      </c>
      <c r="Y24" t="s">
        <v>24</v>
      </c>
      <c r="Z24" s="11">
        <v>4.97</v>
      </c>
    </row>
    <row r="25" spans="3:26" x14ac:dyDescent="0.3">
      <c r="C25" t="s">
        <v>2</v>
      </c>
      <c r="D25" t="s">
        <v>34</v>
      </c>
      <c r="E25" t="s">
        <v>13</v>
      </c>
      <c r="F25" s="4">
        <v>252</v>
      </c>
      <c r="G25" s="5">
        <v>54</v>
      </c>
      <c r="Y25" t="s">
        <v>25</v>
      </c>
      <c r="Z25" s="11">
        <v>13.15</v>
      </c>
    </row>
    <row r="26" spans="3:26" x14ac:dyDescent="0.3">
      <c r="C26" t="s">
        <v>3</v>
      </c>
      <c r="D26" t="s">
        <v>35</v>
      </c>
      <c r="E26" t="s">
        <v>25</v>
      </c>
      <c r="F26" s="4">
        <v>2464</v>
      </c>
      <c r="G26" s="5">
        <v>234</v>
      </c>
      <c r="Y26" t="s">
        <v>26</v>
      </c>
      <c r="Z26" s="11">
        <v>5.6</v>
      </c>
    </row>
    <row r="27" spans="3:26" x14ac:dyDescent="0.3">
      <c r="C27" t="s">
        <v>3</v>
      </c>
      <c r="D27" t="s">
        <v>35</v>
      </c>
      <c r="E27" t="s">
        <v>29</v>
      </c>
      <c r="F27" s="4">
        <v>2114</v>
      </c>
      <c r="G27" s="5">
        <v>66</v>
      </c>
      <c r="Y27" t="s">
        <v>27</v>
      </c>
      <c r="Z27" s="11">
        <v>16.73</v>
      </c>
    </row>
    <row r="28" spans="3:26" x14ac:dyDescent="0.3">
      <c r="C28" t="s">
        <v>6</v>
      </c>
      <c r="D28" t="s">
        <v>37</v>
      </c>
      <c r="E28" t="s">
        <v>31</v>
      </c>
      <c r="F28" s="4">
        <v>7693</v>
      </c>
      <c r="G28" s="5">
        <v>87</v>
      </c>
      <c r="Y28" t="s">
        <v>28</v>
      </c>
      <c r="Z28" s="11">
        <v>10.38</v>
      </c>
    </row>
    <row r="29" spans="3:26" x14ac:dyDescent="0.3">
      <c r="C29" t="s">
        <v>5</v>
      </c>
      <c r="D29" t="s">
        <v>34</v>
      </c>
      <c r="E29" t="s">
        <v>20</v>
      </c>
      <c r="F29" s="4">
        <v>15610</v>
      </c>
      <c r="G29" s="5">
        <v>339</v>
      </c>
      <c r="Y29" t="s">
        <v>29</v>
      </c>
      <c r="Z29" s="11">
        <v>7.16</v>
      </c>
    </row>
    <row r="30" spans="3:26" x14ac:dyDescent="0.3">
      <c r="C30" t="s">
        <v>41</v>
      </c>
      <c r="D30" t="s">
        <v>34</v>
      </c>
      <c r="E30" t="s">
        <v>22</v>
      </c>
      <c r="F30" s="4">
        <v>336</v>
      </c>
      <c r="G30" s="5">
        <v>144</v>
      </c>
      <c r="Y30" t="s">
        <v>30</v>
      </c>
      <c r="Z30" s="11">
        <v>14.49</v>
      </c>
    </row>
    <row r="31" spans="3:26" x14ac:dyDescent="0.3">
      <c r="C31" t="s">
        <v>2</v>
      </c>
      <c r="D31" t="s">
        <v>39</v>
      </c>
      <c r="E31" t="s">
        <v>20</v>
      </c>
      <c r="F31" s="4">
        <v>9443</v>
      </c>
      <c r="G31" s="5">
        <v>162</v>
      </c>
      <c r="Y31" t="s">
        <v>31</v>
      </c>
      <c r="Z31" s="11">
        <v>5.79</v>
      </c>
    </row>
    <row r="32" spans="3:26" x14ac:dyDescent="0.3">
      <c r="C32" t="s">
        <v>9</v>
      </c>
      <c r="D32" t="s">
        <v>34</v>
      </c>
      <c r="E32" t="s">
        <v>23</v>
      </c>
      <c r="F32" s="4">
        <v>8155</v>
      </c>
      <c r="G32" s="5">
        <v>90</v>
      </c>
      <c r="Y32" t="s">
        <v>32</v>
      </c>
      <c r="Z32" s="11">
        <v>8.65</v>
      </c>
    </row>
    <row r="33" spans="3:26" x14ac:dyDescent="0.3">
      <c r="C33" t="s">
        <v>8</v>
      </c>
      <c r="D33" t="s">
        <v>38</v>
      </c>
      <c r="E33" t="s">
        <v>23</v>
      </c>
      <c r="F33" s="4">
        <v>1701</v>
      </c>
      <c r="G33" s="5">
        <v>234</v>
      </c>
      <c r="Y33" t="s">
        <v>33</v>
      </c>
      <c r="Z33" s="11">
        <v>12.37</v>
      </c>
    </row>
    <row r="34" spans="3:26" x14ac:dyDescent="0.3">
      <c r="C34" t="s">
        <v>10</v>
      </c>
      <c r="D34" t="s">
        <v>38</v>
      </c>
      <c r="E34" t="s">
        <v>22</v>
      </c>
      <c r="F34" s="4">
        <v>2205</v>
      </c>
      <c r="G34" s="5">
        <v>141</v>
      </c>
    </row>
    <row r="35" spans="3:26" x14ac:dyDescent="0.3">
      <c r="C35" t="s">
        <v>8</v>
      </c>
      <c r="D35" t="s">
        <v>37</v>
      </c>
      <c r="E35" t="s">
        <v>19</v>
      </c>
      <c r="F35" s="4">
        <v>1771</v>
      </c>
      <c r="G35" s="5">
        <v>204</v>
      </c>
    </row>
    <row r="36" spans="3:26" x14ac:dyDescent="0.3">
      <c r="C36" t="s">
        <v>41</v>
      </c>
      <c r="D36" t="s">
        <v>35</v>
      </c>
      <c r="E36" t="s">
        <v>15</v>
      </c>
      <c r="F36" s="4">
        <v>2114</v>
      </c>
      <c r="G36" s="5">
        <v>186</v>
      </c>
    </row>
    <row r="37" spans="3:26" x14ac:dyDescent="0.3">
      <c r="C37" t="s">
        <v>41</v>
      </c>
      <c r="D37" t="s">
        <v>36</v>
      </c>
      <c r="E37" t="s">
        <v>13</v>
      </c>
      <c r="F37" s="4">
        <v>10311</v>
      </c>
      <c r="G37" s="5">
        <v>231</v>
      </c>
    </row>
    <row r="38" spans="3:26" x14ac:dyDescent="0.3">
      <c r="C38" t="s">
        <v>3</v>
      </c>
      <c r="D38" t="s">
        <v>39</v>
      </c>
      <c r="E38" t="s">
        <v>16</v>
      </c>
      <c r="F38" s="4">
        <v>21</v>
      </c>
      <c r="G38" s="5">
        <v>168</v>
      </c>
    </row>
    <row r="39" spans="3:26" x14ac:dyDescent="0.3">
      <c r="C39" t="s">
        <v>10</v>
      </c>
      <c r="D39" t="s">
        <v>35</v>
      </c>
      <c r="E39" t="s">
        <v>20</v>
      </c>
      <c r="F39" s="4">
        <v>1974</v>
      </c>
      <c r="G39" s="5">
        <v>195</v>
      </c>
    </row>
    <row r="40" spans="3:26" x14ac:dyDescent="0.3">
      <c r="C40" t="s">
        <v>5</v>
      </c>
      <c r="D40" t="s">
        <v>36</v>
      </c>
      <c r="E40" t="s">
        <v>23</v>
      </c>
      <c r="F40" s="4">
        <v>6314</v>
      </c>
      <c r="G40" s="5">
        <v>15</v>
      </c>
    </row>
    <row r="41" spans="3:26" x14ac:dyDescent="0.3">
      <c r="C41" t="s">
        <v>10</v>
      </c>
      <c r="D41" t="s">
        <v>37</v>
      </c>
      <c r="E41" t="s">
        <v>23</v>
      </c>
      <c r="F41" s="4">
        <v>4683</v>
      </c>
      <c r="G41" s="5">
        <v>30</v>
      </c>
    </row>
    <row r="42" spans="3:26" x14ac:dyDescent="0.3">
      <c r="C42" t="s">
        <v>41</v>
      </c>
      <c r="D42" t="s">
        <v>37</v>
      </c>
      <c r="E42" t="s">
        <v>24</v>
      </c>
      <c r="F42" s="4">
        <v>6398</v>
      </c>
      <c r="G42" s="5">
        <v>102</v>
      </c>
    </row>
    <row r="43" spans="3:26" x14ac:dyDescent="0.3">
      <c r="C43" t="s">
        <v>2</v>
      </c>
      <c r="D43" t="s">
        <v>35</v>
      </c>
      <c r="E43" t="s">
        <v>19</v>
      </c>
      <c r="F43" s="4">
        <v>553</v>
      </c>
      <c r="G43" s="5">
        <v>15</v>
      </c>
    </row>
    <row r="44" spans="3:26" x14ac:dyDescent="0.3">
      <c r="C44" t="s">
        <v>8</v>
      </c>
      <c r="D44" t="s">
        <v>39</v>
      </c>
      <c r="E44" t="s">
        <v>30</v>
      </c>
      <c r="F44" s="4">
        <v>7021</v>
      </c>
      <c r="G44" s="5">
        <v>183</v>
      </c>
    </row>
    <row r="45" spans="3:26" x14ac:dyDescent="0.3">
      <c r="C45" t="s">
        <v>40</v>
      </c>
      <c r="D45" t="s">
        <v>39</v>
      </c>
      <c r="E45" t="s">
        <v>22</v>
      </c>
      <c r="F45" s="4">
        <v>5817</v>
      </c>
      <c r="G45" s="5">
        <v>12</v>
      </c>
    </row>
    <row r="46" spans="3:26" x14ac:dyDescent="0.3">
      <c r="C46" t="s">
        <v>41</v>
      </c>
      <c r="D46" t="s">
        <v>39</v>
      </c>
      <c r="E46" t="s">
        <v>14</v>
      </c>
      <c r="F46" s="4">
        <v>3976</v>
      </c>
      <c r="G46" s="5">
        <v>72</v>
      </c>
    </row>
    <row r="47" spans="3:26" x14ac:dyDescent="0.3">
      <c r="C47" t="s">
        <v>6</v>
      </c>
      <c r="D47" t="s">
        <v>38</v>
      </c>
      <c r="E47" t="s">
        <v>27</v>
      </c>
      <c r="F47" s="4">
        <v>1134</v>
      </c>
      <c r="G47" s="5">
        <v>282</v>
      </c>
    </row>
    <row r="48" spans="3:2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7BBD2-B153-4D7A-8195-B94F8159B358}">
  <dimension ref="C5:F17"/>
  <sheetViews>
    <sheetView workbookViewId="0">
      <selection activeCell="F17" sqref="F17"/>
    </sheetView>
  </sheetViews>
  <sheetFormatPr defaultRowHeight="14.4" x14ac:dyDescent="0.3"/>
  <sheetData>
    <row r="5" spans="3:5" x14ac:dyDescent="0.3">
      <c r="D5" t="s">
        <v>1</v>
      </c>
      <c r="E5" t="s">
        <v>50</v>
      </c>
    </row>
    <row r="6" spans="3:5" x14ac:dyDescent="0.3">
      <c r="C6" t="s">
        <v>56</v>
      </c>
      <c r="D6">
        <f>AVERAGE(Table2[[#All],[Amount]])</f>
        <v>4136.2299999999996</v>
      </c>
      <c r="E6">
        <f>AVERAGE(Table2[[#All],[Units]])</f>
        <v>152.19999999999999</v>
      </c>
    </row>
    <row r="7" spans="3:5" x14ac:dyDescent="0.3">
      <c r="C7" t="s">
        <v>57</v>
      </c>
      <c r="D7">
        <f>MEDIAN(Table2[[#All],[Amount]])</f>
        <v>3437</v>
      </c>
      <c r="E7">
        <f>MEDIAN(Table2[[#All],[Units]])</f>
        <v>124.5</v>
      </c>
    </row>
    <row r="8" spans="3:5" x14ac:dyDescent="0.3">
      <c r="C8" t="s">
        <v>58</v>
      </c>
      <c r="D8">
        <f>MIN(Table2[[#All],[Amount]])</f>
        <v>0</v>
      </c>
      <c r="E8">
        <f>MIN(Table2[[#All],[Units]])</f>
        <v>0</v>
      </c>
    </row>
    <row r="9" spans="3:5" x14ac:dyDescent="0.3">
      <c r="C9" t="s">
        <v>59</v>
      </c>
      <c r="D9">
        <f>MAX(Table2[[#All],[Amount]])</f>
        <v>16184</v>
      </c>
      <c r="E9">
        <f>MAX(Table2[[#All],[Units]])</f>
        <v>525</v>
      </c>
    </row>
    <row r="10" spans="3:5" x14ac:dyDescent="0.3">
      <c r="C10" t="s">
        <v>60</v>
      </c>
      <c r="D10">
        <f>D9-D8</f>
        <v>16184</v>
      </c>
      <c r="E10">
        <f>E9-E8</f>
        <v>525</v>
      </c>
    </row>
    <row r="13" spans="3:5" x14ac:dyDescent="0.3">
      <c r="C13" t="s">
        <v>61</v>
      </c>
      <c r="D13">
        <f>_xlfn.PERCENTILE.EXC(Table2[[#All],[Amount]],0.25)</f>
        <v>1652</v>
      </c>
      <c r="E13">
        <f>_xlfn.PERCENTILE.EXC(Table2[[#All],[Units]],0.25)</f>
        <v>54</v>
      </c>
    </row>
    <row r="14" spans="3:5" x14ac:dyDescent="0.3">
      <c r="C14" t="s">
        <v>62</v>
      </c>
      <c r="D14">
        <f>_xlfn.PERCENTILE.EXC(Table2[[#All],[Amount]],0.75)</f>
        <v>6245.75</v>
      </c>
      <c r="E14">
        <f>_xlfn.PERCENTILE.EXC(Table2[[#All],[Units]],0.75)</f>
        <v>223.5</v>
      </c>
    </row>
    <row r="17" spans="3:6" x14ac:dyDescent="0.3">
      <c r="C17" t="s">
        <v>63</v>
      </c>
      <c r="F17">
        <f>COUNTA(_xlfn.UNIQUE(Table2[[#All],[Product]]))</f>
        <v>23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DE14F-4E5C-4505-84DB-282C9576F6FE}">
  <dimension ref="B6:F306"/>
  <sheetViews>
    <sheetView topLeftCell="A37" zoomScale="129" workbookViewId="0">
      <selection activeCell="F6" sqref="F6"/>
    </sheetView>
  </sheetViews>
  <sheetFormatPr defaultRowHeight="14.4" x14ac:dyDescent="0.3"/>
  <cols>
    <col min="2" max="2" width="15.109375" bestFit="1" customWidth="1"/>
    <col min="3" max="3" width="12.44140625" bestFit="1" customWidth="1"/>
    <col min="4" max="4" width="20.21875" bestFit="1" customWidth="1"/>
  </cols>
  <sheetData>
    <row r="6" spans="2:6" x14ac:dyDescent="0.3">
      <c r="B6" s="6" t="s">
        <v>11</v>
      </c>
      <c r="C6" s="6" t="s">
        <v>12</v>
      </c>
      <c r="D6" s="6" t="s">
        <v>0</v>
      </c>
      <c r="E6" s="10" t="s">
        <v>1</v>
      </c>
      <c r="F6" s="10" t="s">
        <v>50</v>
      </c>
    </row>
    <row r="7" spans="2:6" x14ac:dyDescent="0.3">
      <c r="B7" t="s">
        <v>5</v>
      </c>
      <c r="C7" t="s">
        <v>36</v>
      </c>
      <c r="D7" t="s">
        <v>16</v>
      </c>
      <c r="E7" s="4">
        <v>16184</v>
      </c>
      <c r="F7" s="5">
        <v>39</v>
      </c>
    </row>
    <row r="8" spans="2:6" x14ac:dyDescent="0.3">
      <c r="B8" t="s">
        <v>5</v>
      </c>
      <c r="C8" t="s">
        <v>34</v>
      </c>
      <c r="D8" t="s">
        <v>20</v>
      </c>
      <c r="E8" s="4">
        <v>15610</v>
      </c>
      <c r="F8" s="5">
        <v>339</v>
      </c>
    </row>
    <row r="9" spans="2:6" x14ac:dyDescent="0.3">
      <c r="B9" t="s">
        <v>9</v>
      </c>
      <c r="C9" t="s">
        <v>34</v>
      </c>
      <c r="D9" t="s">
        <v>28</v>
      </c>
      <c r="E9" s="4">
        <v>14329</v>
      </c>
      <c r="F9" s="5">
        <v>150</v>
      </c>
    </row>
    <row r="10" spans="2:6" x14ac:dyDescent="0.3">
      <c r="B10" t="s">
        <v>5</v>
      </c>
      <c r="C10" t="s">
        <v>35</v>
      </c>
      <c r="D10" t="s">
        <v>15</v>
      </c>
      <c r="E10" s="4">
        <v>13391</v>
      </c>
      <c r="F10" s="5">
        <v>201</v>
      </c>
    </row>
    <row r="11" spans="2:6" x14ac:dyDescent="0.3">
      <c r="B11" t="s">
        <v>10</v>
      </c>
      <c r="C11" t="s">
        <v>39</v>
      </c>
      <c r="D11" t="s">
        <v>33</v>
      </c>
      <c r="E11" s="4">
        <v>12950</v>
      </c>
      <c r="F11" s="5">
        <v>30</v>
      </c>
    </row>
    <row r="12" spans="2:6" x14ac:dyDescent="0.3">
      <c r="B12" t="s">
        <v>40</v>
      </c>
      <c r="C12" t="s">
        <v>35</v>
      </c>
      <c r="D12" t="s">
        <v>32</v>
      </c>
      <c r="E12" s="4">
        <v>12348</v>
      </c>
      <c r="F12" s="5">
        <v>234</v>
      </c>
    </row>
    <row r="13" spans="2:6" x14ac:dyDescent="0.3">
      <c r="B13" t="s">
        <v>2</v>
      </c>
      <c r="C13" t="s">
        <v>37</v>
      </c>
      <c r="D13" t="s">
        <v>18</v>
      </c>
      <c r="E13" s="4">
        <v>11571</v>
      </c>
      <c r="F13" s="5">
        <v>138</v>
      </c>
    </row>
    <row r="14" spans="2:6" x14ac:dyDescent="0.3">
      <c r="B14" t="s">
        <v>9</v>
      </c>
      <c r="C14" t="s">
        <v>36</v>
      </c>
      <c r="D14" t="s">
        <v>27</v>
      </c>
      <c r="E14" s="4">
        <v>11522</v>
      </c>
      <c r="F14" s="5">
        <v>204</v>
      </c>
    </row>
    <row r="15" spans="2:6" x14ac:dyDescent="0.3">
      <c r="B15" t="s">
        <v>2</v>
      </c>
      <c r="C15" t="s">
        <v>36</v>
      </c>
      <c r="D15" t="s">
        <v>16</v>
      </c>
      <c r="E15" s="4">
        <v>11417</v>
      </c>
      <c r="F15" s="5">
        <v>21</v>
      </c>
    </row>
    <row r="16" spans="2:6" x14ac:dyDescent="0.3">
      <c r="B16" t="s">
        <v>41</v>
      </c>
      <c r="C16" t="s">
        <v>36</v>
      </c>
      <c r="D16" t="s">
        <v>13</v>
      </c>
      <c r="E16" s="4">
        <v>10311</v>
      </c>
      <c r="F16" s="5">
        <v>231</v>
      </c>
    </row>
    <row r="17" spans="2:6" x14ac:dyDescent="0.3">
      <c r="B17" t="s">
        <v>41</v>
      </c>
      <c r="C17" t="s">
        <v>36</v>
      </c>
      <c r="D17" t="s">
        <v>32</v>
      </c>
      <c r="E17" s="4">
        <v>10304</v>
      </c>
      <c r="F17" s="5">
        <v>84</v>
      </c>
    </row>
    <row r="18" spans="2:6" x14ac:dyDescent="0.3">
      <c r="B18" t="s">
        <v>7</v>
      </c>
      <c r="C18" t="s">
        <v>38</v>
      </c>
      <c r="D18" t="s">
        <v>30</v>
      </c>
      <c r="E18" s="4">
        <v>10129</v>
      </c>
      <c r="F18" s="5">
        <v>312</v>
      </c>
    </row>
    <row r="19" spans="2:6" x14ac:dyDescent="0.3">
      <c r="B19" t="s">
        <v>6</v>
      </c>
      <c r="C19" t="s">
        <v>36</v>
      </c>
      <c r="D19" t="s">
        <v>4</v>
      </c>
      <c r="E19" s="4">
        <v>10073</v>
      </c>
      <c r="F19" s="5">
        <v>120</v>
      </c>
    </row>
    <row r="20" spans="2:6" x14ac:dyDescent="0.3">
      <c r="B20" t="s">
        <v>2</v>
      </c>
      <c r="C20" t="s">
        <v>37</v>
      </c>
      <c r="D20" t="s">
        <v>17</v>
      </c>
      <c r="E20" s="4">
        <v>9926</v>
      </c>
      <c r="F20" s="5">
        <v>201</v>
      </c>
    </row>
    <row r="21" spans="2:6" x14ac:dyDescent="0.3">
      <c r="B21" t="s">
        <v>7</v>
      </c>
      <c r="C21" t="s">
        <v>37</v>
      </c>
      <c r="D21" t="s">
        <v>22</v>
      </c>
      <c r="E21" s="4">
        <v>9835</v>
      </c>
      <c r="F21" s="5">
        <v>207</v>
      </c>
    </row>
    <row r="22" spans="2:6" x14ac:dyDescent="0.3">
      <c r="B22" t="s">
        <v>40</v>
      </c>
      <c r="C22" t="s">
        <v>36</v>
      </c>
      <c r="D22" t="s">
        <v>33</v>
      </c>
      <c r="E22" s="4">
        <v>9772</v>
      </c>
      <c r="F22" s="5">
        <v>90</v>
      </c>
    </row>
    <row r="23" spans="2:6" x14ac:dyDescent="0.3">
      <c r="B23" t="s">
        <v>8</v>
      </c>
      <c r="C23" t="s">
        <v>37</v>
      </c>
      <c r="D23" t="s">
        <v>15</v>
      </c>
      <c r="E23" s="4">
        <v>9709</v>
      </c>
      <c r="F23" s="5">
        <v>30</v>
      </c>
    </row>
    <row r="24" spans="2:6" x14ac:dyDescent="0.3">
      <c r="B24" t="s">
        <v>8</v>
      </c>
      <c r="C24" t="s">
        <v>39</v>
      </c>
      <c r="D24" t="s">
        <v>18</v>
      </c>
      <c r="E24" s="4">
        <v>9660</v>
      </c>
      <c r="F24" s="5">
        <v>27</v>
      </c>
    </row>
    <row r="25" spans="2:6" x14ac:dyDescent="0.3">
      <c r="B25" t="s">
        <v>41</v>
      </c>
      <c r="C25" t="s">
        <v>36</v>
      </c>
      <c r="D25" t="s">
        <v>18</v>
      </c>
      <c r="E25" s="4">
        <v>9632</v>
      </c>
      <c r="F25" s="5">
        <v>288</v>
      </c>
    </row>
    <row r="26" spans="2:6" x14ac:dyDescent="0.3">
      <c r="B26" t="s">
        <v>9</v>
      </c>
      <c r="C26" t="s">
        <v>38</v>
      </c>
      <c r="D26" t="s">
        <v>33</v>
      </c>
      <c r="E26" s="4">
        <v>9506</v>
      </c>
      <c r="F26" s="5">
        <v>87</v>
      </c>
    </row>
    <row r="27" spans="2:6" x14ac:dyDescent="0.3">
      <c r="B27" t="s">
        <v>2</v>
      </c>
      <c r="C27" t="s">
        <v>39</v>
      </c>
      <c r="D27" t="s">
        <v>20</v>
      </c>
      <c r="E27" s="4">
        <v>9443</v>
      </c>
      <c r="F27" s="5">
        <v>162</v>
      </c>
    </row>
    <row r="28" spans="2:6" x14ac:dyDescent="0.3">
      <c r="B28" t="s">
        <v>3</v>
      </c>
      <c r="C28" t="s">
        <v>36</v>
      </c>
      <c r="D28" t="s">
        <v>16</v>
      </c>
      <c r="E28" s="4">
        <v>9198</v>
      </c>
      <c r="F28" s="5">
        <v>36</v>
      </c>
    </row>
    <row r="29" spans="2:6" x14ac:dyDescent="0.3">
      <c r="B29" t="s">
        <v>9</v>
      </c>
      <c r="C29" t="s">
        <v>36</v>
      </c>
      <c r="D29" t="s">
        <v>30</v>
      </c>
      <c r="E29" s="4">
        <v>9051</v>
      </c>
      <c r="F29" s="5">
        <v>57</v>
      </c>
    </row>
    <row r="30" spans="2:6" x14ac:dyDescent="0.3">
      <c r="B30" t="s">
        <v>40</v>
      </c>
      <c r="C30" t="s">
        <v>37</v>
      </c>
      <c r="D30" t="s">
        <v>29</v>
      </c>
      <c r="E30" s="4">
        <v>9002</v>
      </c>
      <c r="F30" s="5">
        <v>72</v>
      </c>
    </row>
    <row r="31" spans="2:6" x14ac:dyDescent="0.3">
      <c r="B31" t="s">
        <v>8</v>
      </c>
      <c r="C31" t="s">
        <v>39</v>
      </c>
      <c r="D31" t="s">
        <v>31</v>
      </c>
      <c r="E31" s="4">
        <v>8890</v>
      </c>
      <c r="F31" s="5">
        <v>210</v>
      </c>
    </row>
    <row r="32" spans="2:6" x14ac:dyDescent="0.3">
      <c r="B32" t="s">
        <v>40</v>
      </c>
      <c r="C32" t="s">
        <v>35</v>
      </c>
      <c r="D32" t="s">
        <v>33</v>
      </c>
      <c r="E32" s="4">
        <v>8869</v>
      </c>
      <c r="F32" s="5">
        <v>432</v>
      </c>
    </row>
    <row r="33" spans="2:6" x14ac:dyDescent="0.3">
      <c r="B33" t="s">
        <v>7</v>
      </c>
      <c r="C33" t="s">
        <v>34</v>
      </c>
      <c r="D33" t="s">
        <v>24</v>
      </c>
      <c r="E33" s="4">
        <v>8862</v>
      </c>
      <c r="F33" s="5">
        <v>189</v>
      </c>
    </row>
    <row r="34" spans="2:6" x14ac:dyDescent="0.3">
      <c r="B34" t="s">
        <v>3</v>
      </c>
      <c r="C34" t="s">
        <v>38</v>
      </c>
      <c r="D34" t="s">
        <v>26</v>
      </c>
      <c r="E34" s="4">
        <v>8841</v>
      </c>
      <c r="F34" s="5">
        <v>303</v>
      </c>
    </row>
    <row r="35" spans="2:6" x14ac:dyDescent="0.3">
      <c r="B35" t="s">
        <v>5</v>
      </c>
      <c r="C35" t="s">
        <v>37</v>
      </c>
      <c r="D35" t="s">
        <v>25</v>
      </c>
      <c r="E35" s="4">
        <v>8813</v>
      </c>
      <c r="F35" s="5">
        <v>21</v>
      </c>
    </row>
    <row r="36" spans="2:6" x14ac:dyDescent="0.3">
      <c r="B36" t="s">
        <v>9</v>
      </c>
      <c r="C36" t="s">
        <v>34</v>
      </c>
      <c r="D36" t="s">
        <v>20</v>
      </c>
      <c r="E36" s="4">
        <v>8463</v>
      </c>
      <c r="F36" s="5">
        <v>492</v>
      </c>
    </row>
    <row r="37" spans="2:6" x14ac:dyDescent="0.3">
      <c r="B37" t="s">
        <v>7</v>
      </c>
      <c r="C37" t="s">
        <v>36</v>
      </c>
      <c r="D37" t="s">
        <v>22</v>
      </c>
      <c r="E37" s="4">
        <v>8435</v>
      </c>
      <c r="F37" s="5">
        <v>42</v>
      </c>
    </row>
    <row r="38" spans="2:6" x14ac:dyDescent="0.3">
      <c r="B38" t="s">
        <v>2</v>
      </c>
      <c r="C38" t="s">
        <v>36</v>
      </c>
      <c r="D38" t="s">
        <v>29</v>
      </c>
      <c r="E38" s="4">
        <v>8211</v>
      </c>
      <c r="F38" s="5">
        <v>75</v>
      </c>
    </row>
    <row r="39" spans="2:6" x14ac:dyDescent="0.3">
      <c r="B39" t="s">
        <v>9</v>
      </c>
      <c r="C39" t="s">
        <v>34</v>
      </c>
      <c r="D39" t="s">
        <v>23</v>
      </c>
      <c r="E39" s="4">
        <v>8155</v>
      </c>
      <c r="F39" s="5">
        <v>90</v>
      </c>
    </row>
    <row r="40" spans="2:6" x14ac:dyDescent="0.3">
      <c r="B40" t="s">
        <v>6</v>
      </c>
      <c r="C40" t="s">
        <v>34</v>
      </c>
      <c r="D40" t="s">
        <v>26</v>
      </c>
      <c r="E40" s="4">
        <v>8008</v>
      </c>
      <c r="F40" s="5">
        <v>456</v>
      </c>
    </row>
    <row r="41" spans="2:6" x14ac:dyDescent="0.3">
      <c r="B41" t="s">
        <v>41</v>
      </c>
      <c r="C41" t="s">
        <v>34</v>
      </c>
      <c r="D41" t="s">
        <v>33</v>
      </c>
      <c r="E41" s="4">
        <v>7847</v>
      </c>
      <c r="F41" s="5">
        <v>174</v>
      </c>
    </row>
    <row r="42" spans="2:6" x14ac:dyDescent="0.3">
      <c r="B42" t="s">
        <v>9</v>
      </c>
      <c r="C42" t="s">
        <v>35</v>
      </c>
      <c r="D42" t="s">
        <v>15</v>
      </c>
      <c r="E42" s="4">
        <v>7833</v>
      </c>
      <c r="F42" s="5">
        <v>243</v>
      </c>
    </row>
    <row r="43" spans="2:6" x14ac:dyDescent="0.3">
      <c r="B43" t="s">
        <v>2</v>
      </c>
      <c r="C43" t="s">
        <v>39</v>
      </c>
      <c r="D43" t="s">
        <v>27</v>
      </c>
      <c r="E43" s="4">
        <v>7812</v>
      </c>
      <c r="F43" s="5">
        <v>81</v>
      </c>
    </row>
    <row r="44" spans="2:6" x14ac:dyDescent="0.3">
      <c r="B44" t="s">
        <v>3</v>
      </c>
      <c r="C44" t="s">
        <v>34</v>
      </c>
      <c r="D44" t="s">
        <v>32</v>
      </c>
      <c r="E44" s="4">
        <v>7777</v>
      </c>
      <c r="F44" s="5">
        <v>504</v>
      </c>
    </row>
    <row r="45" spans="2:6" x14ac:dyDescent="0.3">
      <c r="B45" t="s">
        <v>7</v>
      </c>
      <c r="C45" t="s">
        <v>34</v>
      </c>
      <c r="D45" t="s">
        <v>17</v>
      </c>
      <c r="E45" s="4">
        <v>7777</v>
      </c>
      <c r="F45" s="5">
        <v>39</v>
      </c>
    </row>
    <row r="46" spans="2:6" x14ac:dyDescent="0.3">
      <c r="B46" t="s">
        <v>6</v>
      </c>
      <c r="C46" t="s">
        <v>37</v>
      </c>
      <c r="D46" t="s">
        <v>31</v>
      </c>
      <c r="E46" s="4">
        <v>7693</v>
      </c>
      <c r="F46" s="5">
        <v>87</v>
      </c>
    </row>
    <row r="47" spans="2:6" x14ac:dyDescent="0.3">
      <c r="B47" t="s">
        <v>40</v>
      </c>
      <c r="C47" t="s">
        <v>37</v>
      </c>
      <c r="D47" t="s">
        <v>19</v>
      </c>
      <c r="E47" s="4">
        <v>7693</v>
      </c>
      <c r="F47" s="5">
        <v>21</v>
      </c>
    </row>
    <row r="48" spans="2:6" x14ac:dyDescent="0.3">
      <c r="B48" t="s">
        <v>2</v>
      </c>
      <c r="C48" t="s">
        <v>39</v>
      </c>
      <c r="D48" t="s">
        <v>21</v>
      </c>
      <c r="E48" s="4">
        <v>7651</v>
      </c>
      <c r="F48" s="5">
        <v>213</v>
      </c>
    </row>
    <row r="49" spans="2:6" x14ac:dyDescent="0.3">
      <c r="B49" t="s">
        <v>2</v>
      </c>
      <c r="C49" t="s">
        <v>34</v>
      </c>
      <c r="D49" t="s">
        <v>19</v>
      </c>
      <c r="E49" s="4">
        <v>7511</v>
      </c>
      <c r="F49" s="5">
        <v>120</v>
      </c>
    </row>
    <row r="50" spans="2:6" x14ac:dyDescent="0.3">
      <c r="B50" t="s">
        <v>5</v>
      </c>
      <c r="C50" t="s">
        <v>38</v>
      </c>
      <c r="D50" t="s">
        <v>25</v>
      </c>
      <c r="E50" s="4">
        <v>7483</v>
      </c>
      <c r="F50" s="5">
        <v>45</v>
      </c>
    </row>
    <row r="51" spans="2:6" x14ac:dyDescent="0.3">
      <c r="B51" t="s">
        <v>41</v>
      </c>
      <c r="C51" t="s">
        <v>35</v>
      </c>
      <c r="D51" t="s">
        <v>28</v>
      </c>
      <c r="E51" s="4">
        <v>7455</v>
      </c>
      <c r="F51" s="5">
        <v>216</v>
      </c>
    </row>
    <row r="52" spans="2:6" x14ac:dyDescent="0.3">
      <c r="B52" t="s">
        <v>6</v>
      </c>
      <c r="C52" t="s">
        <v>38</v>
      </c>
      <c r="D52" t="s">
        <v>21</v>
      </c>
      <c r="E52" s="4">
        <v>7322</v>
      </c>
      <c r="F52" s="5">
        <v>36</v>
      </c>
    </row>
    <row r="53" spans="2:6" x14ac:dyDescent="0.3">
      <c r="B53" t="s">
        <v>3</v>
      </c>
      <c r="C53" t="s">
        <v>37</v>
      </c>
      <c r="D53" t="s">
        <v>28</v>
      </c>
      <c r="E53" s="4">
        <v>7308</v>
      </c>
      <c r="F53" s="5">
        <v>327</v>
      </c>
    </row>
    <row r="54" spans="2:6" x14ac:dyDescent="0.3">
      <c r="B54" t="s">
        <v>5</v>
      </c>
      <c r="C54" t="s">
        <v>34</v>
      </c>
      <c r="D54" t="s">
        <v>15</v>
      </c>
      <c r="E54" s="4">
        <v>7280</v>
      </c>
      <c r="F54" s="5">
        <v>201</v>
      </c>
    </row>
    <row r="55" spans="2:6" x14ac:dyDescent="0.3">
      <c r="B55" t="s">
        <v>9</v>
      </c>
      <c r="C55" t="s">
        <v>37</v>
      </c>
      <c r="D55" t="s">
        <v>20</v>
      </c>
      <c r="E55" s="4">
        <v>7273</v>
      </c>
      <c r="F55" s="5">
        <v>96</v>
      </c>
    </row>
    <row r="56" spans="2:6" x14ac:dyDescent="0.3">
      <c r="B56" t="s">
        <v>3</v>
      </c>
      <c r="C56" t="s">
        <v>34</v>
      </c>
      <c r="D56" t="s">
        <v>14</v>
      </c>
      <c r="E56" s="4">
        <v>7259</v>
      </c>
      <c r="F56" s="5">
        <v>276</v>
      </c>
    </row>
    <row r="57" spans="2:6" x14ac:dyDescent="0.3">
      <c r="B57" t="s">
        <v>5</v>
      </c>
      <c r="C57" t="s">
        <v>38</v>
      </c>
      <c r="D57" t="s">
        <v>13</v>
      </c>
      <c r="E57" s="4">
        <v>7189</v>
      </c>
      <c r="F57" s="5">
        <v>54</v>
      </c>
    </row>
    <row r="58" spans="2:6" x14ac:dyDescent="0.3">
      <c r="B58" t="s">
        <v>8</v>
      </c>
      <c r="C58" t="s">
        <v>39</v>
      </c>
      <c r="D58" t="s">
        <v>30</v>
      </c>
      <c r="E58" s="4">
        <v>7021</v>
      </c>
      <c r="F58" s="5">
        <v>183</v>
      </c>
    </row>
    <row r="59" spans="2:6" x14ac:dyDescent="0.3">
      <c r="B59" t="s">
        <v>5</v>
      </c>
      <c r="C59" t="s">
        <v>34</v>
      </c>
      <c r="D59" t="s">
        <v>27</v>
      </c>
      <c r="E59" s="4">
        <v>6986</v>
      </c>
      <c r="F59" s="5">
        <v>21</v>
      </c>
    </row>
    <row r="60" spans="2:6" x14ac:dyDescent="0.3">
      <c r="B60" t="s">
        <v>5</v>
      </c>
      <c r="C60" t="s">
        <v>39</v>
      </c>
      <c r="D60" t="s">
        <v>22</v>
      </c>
      <c r="E60" s="4">
        <v>6909</v>
      </c>
      <c r="F60" s="5">
        <v>81</v>
      </c>
    </row>
    <row r="61" spans="2:6" x14ac:dyDescent="0.3">
      <c r="B61" t="s">
        <v>10</v>
      </c>
      <c r="C61" t="s">
        <v>38</v>
      </c>
      <c r="D61" t="s">
        <v>4</v>
      </c>
      <c r="E61" s="4">
        <v>6860</v>
      </c>
      <c r="F61" s="5">
        <v>126</v>
      </c>
    </row>
    <row r="62" spans="2:6" x14ac:dyDescent="0.3">
      <c r="B62" t="s">
        <v>40</v>
      </c>
      <c r="C62" t="s">
        <v>35</v>
      </c>
      <c r="D62" t="s">
        <v>22</v>
      </c>
      <c r="E62" s="4">
        <v>6853</v>
      </c>
      <c r="F62" s="5">
        <v>372</v>
      </c>
    </row>
    <row r="63" spans="2:6" x14ac:dyDescent="0.3">
      <c r="B63" t="s">
        <v>9</v>
      </c>
      <c r="C63" t="s">
        <v>34</v>
      </c>
      <c r="D63" t="s">
        <v>21</v>
      </c>
      <c r="E63" s="4">
        <v>6832</v>
      </c>
      <c r="F63" s="5">
        <v>27</v>
      </c>
    </row>
    <row r="64" spans="2:6" x14ac:dyDescent="0.3">
      <c r="B64" t="s">
        <v>6</v>
      </c>
      <c r="C64" t="s">
        <v>37</v>
      </c>
      <c r="D64" t="s">
        <v>26</v>
      </c>
      <c r="E64" s="4">
        <v>6818</v>
      </c>
      <c r="F64" s="5">
        <v>6</v>
      </c>
    </row>
    <row r="65" spans="2:6" x14ac:dyDescent="0.3">
      <c r="B65" t="s">
        <v>7</v>
      </c>
      <c r="C65" t="s">
        <v>35</v>
      </c>
      <c r="D65" t="s">
        <v>30</v>
      </c>
      <c r="E65" s="4">
        <v>6755</v>
      </c>
      <c r="F65" s="5">
        <v>252</v>
      </c>
    </row>
    <row r="66" spans="2:6" x14ac:dyDescent="0.3">
      <c r="B66" t="s">
        <v>40</v>
      </c>
      <c r="C66" t="s">
        <v>34</v>
      </c>
      <c r="D66" t="s">
        <v>26</v>
      </c>
      <c r="E66" s="4">
        <v>6748</v>
      </c>
      <c r="F66" s="5">
        <v>48</v>
      </c>
    </row>
    <row r="67" spans="2:6" x14ac:dyDescent="0.3">
      <c r="B67" t="s">
        <v>6</v>
      </c>
      <c r="C67" t="s">
        <v>34</v>
      </c>
      <c r="D67" t="s">
        <v>32</v>
      </c>
      <c r="E67" s="4">
        <v>6734</v>
      </c>
      <c r="F67" s="5">
        <v>123</v>
      </c>
    </row>
    <row r="68" spans="2:6" x14ac:dyDescent="0.3">
      <c r="B68" t="s">
        <v>8</v>
      </c>
      <c r="C68" t="s">
        <v>35</v>
      </c>
      <c r="D68" t="s">
        <v>32</v>
      </c>
      <c r="E68" s="4">
        <v>6706</v>
      </c>
      <c r="F68" s="5">
        <v>459</v>
      </c>
    </row>
    <row r="69" spans="2:6" x14ac:dyDescent="0.3">
      <c r="B69" t="s">
        <v>10</v>
      </c>
      <c r="C69" t="s">
        <v>36</v>
      </c>
      <c r="D69" t="s">
        <v>32</v>
      </c>
      <c r="E69" s="4">
        <v>6657</v>
      </c>
      <c r="F69" s="5">
        <v>303</v>
      </c>
    </row>
    <row r="70" spans="2:6" x14ac:dyDescent="0.3">
      <c r="B70" t="s">
        <v>3</v>
      </c>
      <c r="C70" t="s">
        <v>35</v>
      </c>
      <c r="D70" t="s">
        <v>15</v>
      </c>
      <c r="E70" s="4">
        <v>6657</v>
      </c>
      <c r="F70" s="5">
        <v>276</v>
      </c>
    </row>
    <row r="71" spans="2:6" x14ac:dyDescent="0.3">
      <c r="B71" t="s">
        <v>7</v>
      </c>
      <c r="C71" t="s">
        <v>37</v>
      </c>
      <c r="D71" t="s">
        <v>14</v>
      </c>
      <c r="E71" s="4">
        <v>6608</v>
      </c>
      <c r="F71" s="5">
        <v>225</v>
      </c>
    </row>
    <row r="72" spans="2:6" x14ac:dyDescent="0.3">
      <c r="B72" t="s">
        <v>2</v>
      </c>
      <c r="C72" t="s">
        <v>38</v>
      </c>
      <c r="D72" t="s">
        <v>28</v>
      </c>
      <c r="E72" s="4">
        <v>6580</v>
      </c>
      <c r="F72" s="5">
        <v>183</v>
      </c>
    </row>
    <row r="73" spans="2:6" x14ac:dyDescent="0.3">
      <c r="B73" t="s">
        <v>7</v>
      </c>
      <c r="C73" t="s">
        <v>37</v>
      </c>
      <c r="D73" t="s">
        <v>30</v>
      </c>
      <c r="E73" s="4">
        <v>6454</v>
      </c>
      <c r="F73" s="5">
        <v>54</v>
      </c>
    </row>
    <row r="74" spans="2:6" x14ac:dyDescent="0.3">
      <c r="B74" t="s">
        <v>8</v>
      </c>
      <c r="C74" t="s">
        <v>38</v>
      </c>
      <c r="D74" t="s">
        <v>21</v>
      </c>
      <c r="E74" s="4">
        <v>6433</v>
      </c>
      <c r="F74" s="5">
        <v>78</v>
      </c>
    </row>
    <row r="75" spans="2:6" x14ac:dyDescent="0.3">
      <c r="B75" t="s">
        <v>41</v>
      </c>
      <c r="C75" t="s">
        <v>37</v>
      </c>
      <c r="D75" t="s">
        <v>24</v>
      </c>
      <c r="E75" s="4">
        <v>6398</v>
      </c>
      <c r="F75" s="5">
        <v>102</v>
      </c>
    </row>
    <row r="76" spans="2:6" x14ac:dyDescent="0.3">
      <c r="B76" t="s">
        <v>7</v>
      </c>
      <c r="C76" t="s">
        <v>37</v>
      </c>
      <c r="D76" t="s">
        <v>33</v>
      </c>
      <c r="E76" s="4">
        <v>6391</v>
      </c>
      <c r="F76" s="5">
        <v>48</v>
      </c>
    </row>
    <row r="77" spans="2:6" x14ac:dyDescent="0.3">
      <c r="B77" t="s">
        <v>40</v>
      </c>
      <c r="C77" t="s">
        <v>39</v>
      </c>
      <c r="D77" t="s">
        <v>27</v>
      </c>
      <c r="E77" s="4">
        <v>6370</v>
      </c>
      <c r="F77" s="5">
        <v>30</v>
      </c>
    </row>
    <row r="78" spans="2:6" x14ac:dyDescent="0.3">
      <c r="B78" t="s">
        <v>5</v>
      </c>
      <c r="C78" t="s">
        <v>36</v>
      </c>
      <c r="D78" t="s">
        <v>23</v>
      </c>
      <c r="E78" s="4">
        <v>6314</v>
      </c>
      <c r="F78" s="5">
        <v>15</v>
      </c>
    </row>
    <row r="79" spans="2:6" x14ac:dyDescent="0.3">
      <c r="B79" t="s">
        <v>3</v>
      </c>
      <c r="C79" t="s">
        <v>34</v>
      </c>
      <c r="D79" t="s">
        <v>25</v>
      </c>
      <c r="E79" s="4">
        <v>6300</v>
      </c>
      <c r="F79" s="5">
        <v>42</v>
      </c>
    </row>
    <row r="80" spans="2:6" x14ac:dyDescent="0.3">
      <c r="B80" t="s">
        <v>8</v>
      </c>
      <c r="C80" t="s">
        <v>37</v>
      </c>
      <c r="D80" t="s">
        <v>26</v>
      </c>
      <c r="E80" s="4">
        <v>6279</v>
      </c>
      <c r="F80" s="5">
        <v>45</v>
      </c>
    </row>
    <row r="81" spans="2:6" x14ac:dyDescent="0.3">
      <c r="B81" t="s">
        <v>5</v>
      </c>
      <c r="C81" t="s">
        <v>34</v>
      </c>
      <c r="D81" t="s">
        <v>22</v>
      </c>
      <c r="E81" s="4">
        <v>6279</v>
      </c>
      <c r="F81" s="5">
        <v>237</v>
      </c>
    </row>
    <row r="82" spans="2:6" x14ac:dyDescent="0.3">
      <c r="B82" t="s">
        <v>5</v>
      </c>
      <c r="C82" t="s">
        <v>36</v>
      </c>
      <c r="D82" t="s">
        <v>13</v>
      </c>
      <c r="E82" s="4">
        <v>6146</v>
      </c>
      <c r="F82" s="5">
        <v>63</v>
      </c>
    </row>
    <row r="83" spans="2:6" x14ac:dyDescent="0.3">
      <c r="B83" t="s">
        <v>40</v>
      </c>
      <c r="C83" t="s">
        <v>37</v>
      </c>
      <c r="D83" t="s">
        <v>27</v>
      </c>
      <c r="E83" s="4">
        <v>6132</v>
      </c>
      <c r="F83" s="5">
        <v>93</v>
      </c>
    </row>
    <row r="84" spans="2:6" x14ac:dyDescent="0.3">
      <c r="B84" t="s">
        <v>40</v>
      </c>
      <c r="C84" t="s">
        <v>38</v>
      </c>
      <c r="D84" t="s">
        <v>4</v>
      </c>
      <c r="E84" s="4">
        <v>6125</v>
      </c>
      <c r="F84" s="5">
        <v>102</v>
      </c>
    </row>
    <row r="85" spans="2:6" x14ac:dyDescent="0.3">
      <c r="B85" t="s">
        <v>6</v>
      </c>
      <c r="C85" t="s">
        <v>36</v>
      </c>
      <c r="D85" t="s">
        <v>32</v>
      </c>
      <c r="E85" s="4">
        <v>6118</v>
      </c>
      <c r="F85" s="5">
        <v>9</v>
      </c>
    </row>
    <row r="86" spans="2:6" x14ac:dyDescent="0.3">
      <c r="B86" t="s">
        <v>41</v>
      </c>
      <c r="C86" t="s">
        <v>36</v>
      </c>
      <c r="D86" t="s">
        <v>30</v>
      </c>
      <c r="E86" s="4">
        <v>6118</v>
      </c>
      <c r="F86" s="5">
        <v>174</v>
      </c>
    </row>
    <row r="87" spans="2:6" x14ac:dyDescent="0.3">
      <c r="B87" t="s">
        <v>5</v>
      </c>
      <c r="C87" t="s">
        <v>36</v>
      </c>
      <c r="D87" t="s">
        <v>18</v>
      </c>
      <c r="E87" s="4">
        <v>6111</v>
      </c>
      <c r="F87" s="5">
        <v>3</v>
      </c>
    </row>
    <row r="88" spans="2:6" x14ac:dyDescent="0.3">
      <c r="B88" t="s">
        <v>6</v>
      </c>
      <c r="C88" t="s">
        <v>39</v>
      </c>
      <c r="D88" t="s">
        <v>17</v>
      </c>
      <c r="E88" s="4">
        <v>6048</v>
      </c>
      <c r="F88" s="5">
        <v>27</v>
      </c>
    </row>
    <row r="89" spans="2:6" x14ac:dyDescent="0.3">
      <c r="B89" t="s">
        <v>2</v>
      </c>
      <c r="C89" t="s">
        <v>39</v>
      </c>
      <c r="D89" t="s">
        <v>28</v>
      </c>
      <c r="E89" s="4">
        <v>6027</v>
      </c>
      <c r="F89" s="5">
        <v>144</v>
      </c>
    </row>
    <row r="90" spans="2:6" x14ac:dyDescent="0.3">
      <c r="B90" t="s">
        <v>41</v>
      </c>
      <c r="C90" t="s">
        <v>38</v>
      </c>
      <c r="D90" t="s">
        <v>22</v>
      </c>
      <c r="E90" s="4">
        <v>5915</v>
      </c>
      <c r="F90" s="5">
        <v>3</v>
      </c>
    </row>
    <row r="91" spans="2:6" x14ac:dyDescent="0.3">
      <c r="B91" t="s">
        <v>40</v>
      </c>
      <c r="C91" t="s">
        <v>39</v>
      </c>
      <c r="D91" t="s">
        <v>22</v>
      </c>
      <c r="E91" s="4">
        <v>5817</v>
      </c>
      <c r="F91" s="5">
        <v>12</v>
      </c>
    </row>
    <row r="92" spans="2:6" x14ac:dyDescent="0.3">
      <c r="B92" t="s">
        <v>40</v>
      </c>
      <c r="C92" t="s">
        <v>39</v>
      </c>
      <c r="D92" t="s">
        <v>15</v>
      </c>
      <c r="E92" s="4">
        <v>5775</v>
      </c>
      <c r="F92" s="5">
        <v>42</v>
      </c>
    </row>
    <row r="93" spans="2:6" x14ac:dyDescent="0.3">
      <c r="B93" t="s">
        <v>7</v>
      </c>
      <c r="C93" t="s">
        <v>38</v>
      </c>
      <c r="D93" t="s">
        <v>28</v>
      </c>
      <c r="E93" s="4">
        <v>5677</v>
      </c>
      <c r="F93" s="5">
        <v>258</v>
      </c>
    </row>
    <row r="94" spans="2:6" x14ac:dyDescent="0.3">
      <c r="B94" t="s">
        <v>40</v>
      </c>
      <c r="C94" t="s">
        <v>38</v>
      </c>
      <c r="D94" t="s">
        <v>13</v>
      </c>
      <c r="E94" s="4">
        <v>5670</v>
      </c>
      <c r="F94" s="5">
        <v>297</v>
      </c>
    </row>
    <row r="95" spans="2:6" x14ac:dyDescent="0.3">
      <c r="B95" t="s">
        <v>10</v>
      </c>
      <c r="C95" t="s">
        <v>38</v>
      </c>
      <c r="D95" t="s">
        <v>14</v>
      </c>
      <c r="E95" s="4">
        <v>5586</v>
      </c>
      <c r="F95" s="5">
        <v>525</v>
      </c>
    </row>
    <row r="96" spans="2:6" x14ac:dyDescent="0.3">
      <c r="B96" t="s">
        <v>7</v>
      </c>
      <c r="C96" t="s">
        <v>36</v>
      </c>
      <c r="D96" t="s">
        <v>29</v>
      </c>
      <c r="E96" s="4">
        <v>5551</v>
      </c>
      <c r="F96" s="5">
        <v>252</v>
      </c>
    </row>
    <row r="97" spans="2:6" x14ac:dyDescent="0.3">
      <c r="B97" t="s">
        <v>5</v>
      </c>
      <c r="C97" t="s">
        <v>38</v>
      </c>
      <c r="D97" t="s">
        <v>19</v>
      </c>
      <c r="E97" s="4">
        <v>5474</v>
      </c>
      <c r="F97" s="5">
        <v>168</v>
      </c>
    </row>
    <row r="98" spans="2:6" x14ac:dyDescent="0.3">
      <c r="B98" t="s">
        <v>40</v>
      </c>
      <c r="C98" t="s">
        <v>36</v>
      </c>
      <c r="D98" t="s">
        <v>25</v>
      </c>
      <c r="E98" s="4">
        <v>5439</v>
      </c>
      <c r="F98" s="5">
        <v>30</v>
      </c>
    </row>
    <row r="99" spans="2:6" x14ac:dyDescent="0.3">
      <c r="B99" t="s">
        <v>10</v>
      </c>
      <c r="C99" t="s">
        <v>34</v>
      </c>
      <c r="D99" t="s">
        <v>19</v>
      </c>
      <c r="E99" s="4">
        <v>5355</v>
      </c>
      <c r="F99" s="5">
        <v>204</v>
      </c>
    </row>
    <row r="100" spans="2:6" x14ac:dyDescent="0.3">
      <c r="B100" t="s">
        <v>7</v>
      </c>
      <c r="C100" t="s">
        <v>37</v>
      </c>
      <c r="D100" t="s">
        <v>26</v>
      </c>
      <c r="E100" s="4">
        <v>5306</v>
      </c>
      <c r="F100" s="5">
        <v>0</v>
      </c>
    </row>
    <row r="101" spans="2:6" x14ac:dyDescent="0.3">
      <c r="B101" t="s">
        <v>5</v>
      </c>
      <c r="C101" t="s">
        <v>39</v>
      </c>
      <c r="D101" t="s">
        <v>26</v>
      </c>
      <c r="E101" s="4">
        <v>5236</v>
      </c>
      <c r="F101" s="5">
        <v>51</v>
      </c>
    </row>
    <row r="102" spans="2:6" x14ac:dyDescent="0.3">
      <c r="B102" t="s">
        <v>7</v>
      </c>
      <c r="C102" t="s">
        <v>35</v>
      </c>
      <c r="D102" t="s">
        <v>28</v>
      </c>
      <c r="E102" s="4">
        <v>5194</v>
      </c>
      <c r="F102" s="5">
        <v>288</v>
      </c>
    </row>
    <row r="103" spans="2:6" x14ac:dyDescent="0.3">
      <c r="B103" t="s">
        <v>5</v>
      </c>
      <c r="C103" t="s">
        <v>38</v>
      </c>
      <c r="D103" t="s">
        <v>32</v>
      </c>
      <c r="E103" s="4">
        <v>5075</v>
      </c>
      <c r="F103" s="5">
        <v>21</v>
      </c>
    </row>
    <row r="104" spans="2:6" x14ac:dyDescent="0.3">
      <c r="B104" t="s">
        <v>40</v>
      </c>
      <c r="C104" t="s">
        <v>34</v>
      </c>
      <c r="D104" t="s">
        <v>17</v>
      </c>
      <c r="E104" s="4">
        <v>5019</v>
      </c>
      <c r="F104" s="5">
        <v>156</v>
      </c>
    </row>
    <row r="105" spans="2:6" x14ac:dyDescent="0.3">
      <c r="B105" t="s">
        <v>8</v>
      </c>
      <c r="C105" t="s">
        <v>36</v>
      </c>
      <c r="D105" t="s">
        <v>23</v>
      </c>
      <c r="E105" s="4">
        <v>5019</v>
      </c>
      <c r="F105" s="5">
        <v>150</v>
      </c>
    </row>
    <row r="106" spans="2:6" x14ac:dyDescent="0.3">
      <c r="B106" t="s">
        <v>8</v>
      </c>
      <c r="C106" t="s">
        <v>35</v>
      </c>
      <c r="D106" t="s">
        <v>22</v>
      </c>
      <c r="E106" s="4">
        <v>5012</v>
      </c>
      <c r="F106" s="5">
        <v>210</v>
      </c>
    </row>
    <row r="107" spans="2:6" x14ac:dyDescent="0.3">
      <c r="B107" t="s">
        <v>5</v>
      </c>
      <c r="C107" t="s">
        <v>37</v>
      </c>
      <c r="D107" t="s">
        <v>14</v>
      </c>
      <c r="E107" s="4">
        <v>4991</v>
      </c>
      <c r="F107" s="5">
        <v>12</v>
      </c>
    </row>
    <row r="108" spans="2:6" x14ac:dyDescent="0.3">
      <c r="B108" t="s">
        <v>10</v>
      </c>
      <c r="C108" t="s">
        <v>34</v>
      </c>
      <c r="D108" t="s">
        <v>26</v>
      </c>
      <c r="E108" s="4">
        <v>4991</v>
      </c>
      <c r="F108" s="5">
        <v>9</v>
      </c>
    </row>
    <row r="109" spans="2:6" x14ac:dyDescent="0.3">
      <c r="B109" t="s">
        <v>6</v>
      </c>
      <c r="C109" t="s">
        <v>36</v>
      </c>
      <c r="D109" t="s">
        <v>17</v>
      </c>
      <c r="E109" s="4">
        <v>4970</v>
      </c>
      <c r="F109" s="5">
        <v>156</v>
      </c>
    </row>
    <row r="110" spans="2:6" x14ac:dyDescent="0.3">
      <c r="B110" t="s">
        <v>3</v>
      </c>
      <c r="C110" t="s">
        <v>39</v>
      </c>
      <c r="D110" t="s">
        <v>26</v>
      </c>
      <c r="E110" s="4">
        <v>4956</v>
      </c>
      <c r="F110" s="5">
        <v>171</v>
      </c>
    </row>
    <row r="111" spans="2:6" x14ac:dyDescent="0.3">
      <c r="B111" t="s">
        <v>6</v>
      </c>
      <c r="C111" t="s">
        <v>37</v>
      </c>
      <c r="D111" t="s">
        <v>23</v>
      </c>
      <c r="E111" s="4">
        <v>4949</v>
      </c>
      <c r="F111" s="5">
        <v>189</v>
      </c>
    </row>
    <row r="112" spans="2:6" x14ac:dyDescent="0.3">
      <c r="B112" t="s">
        <v>41</v>
      </c>
      <c r="C112" t="s">
        <v>34</v>
      </c>
      <c r="D112" t="s">
        <v>23</v>
      </c>
      <c r="E112" s="4">
        <v>4935</v>
      </c>
      <c r="F112" s="5">
        <v>126</v>
      </c>
    </row>
    <row r="113" spans="2:6" x14ac:dyDescent="0.3">
      <c r="B113" t="s">
        <v>10</v>
      </c>
      <c r="C113" t="s">
        <v>39</v>
      </c>
      <c r="D113" t="s">
        <v>21</v>
      </c>
      <c r="E113" s="4">
        <v>4858</v>
      </c>
      <c r="F113" s="5">
        <v>279</v>
      </c>
    </row>
    <row r="114" spans="2:6" x14ac:dyDescent="0.3">
      <c r="B114" t="s">
        <v>2</v>
      </c>
      <c r="C114" t="s">
        <v>39</v>
      </c>
      <c r="D114" t="s">
        <v>15</v>
      </c>
      <c r="E114" s="4">
        <v>4802</v>
      </c>
      <c r="F114" s="5">
        <v>36</v>
      </c>
    </row>
    <row r="115" spans="2:6" x14ac:dyDescent="0.3">
      <c r="B115" t="s">
        <v>6</v>
      </c>
      <c r="C115" t="s">
        <v>35</v>
      </c>
      <c r="D115" t="s">
        <v>30</v>
      </c>
      <c r="E115" s="4">
        <v>4781</v>
      </c>
      <c r="F115" s="5">
        <v>123</v>
      </c>
    </row>
    <row r="116" spans="2:6" x14ac:dyDescent="0.3">
      <c r="B116" t="s">
        <v>41</v>
      </c>
      <c r="C116" t="s">
        <v>35</v>
      </c>
      <c r="D116" t="s">
        <v>13</v>
      </c>
      <c r="E116" s="4">
        <v>4760</v>
      </c>
      <c r="F116" s="5">
        <v>69</v>
      </c>
    </row>
    <row r="117" spans="2:6" x14ac:dyDescent="0.3">
      <c r="B117" t="s">
        <v>8</v>
      </c>
      <c r="C117" t="s">
        <v>35</v>
      </c>
      <c r="D117" t="s">
        <v>27</v>
      </c>
      <c r="E117" s="4">
        <v>4753</v>
      </c>
      <c r="F117" s="5">
        <v>300</v>
      </c>
    </row>
    <row r="118" spans="2:6" x14ac:dyDescent="0.3">
      <c r="B118" t="s">
        <v>5</v>
      </c>
      <c r="C118" t="s">
        <v>35</v>
      </c>
      <c r="D118" t="s">
        <v>31</v>
      </c>
      <c r="E118" s="4">
        <v>4753</v>
      </c>
      <c r="F118" s="5">
        <v>246</v>
      </c>
    </row>
    <row r="119" spans="2:6" x14ac:dyDescent="0.3">
      <c r="B119" t="s">
        <v>40</v>
      </c>
      <c r="C119" t="s">
        <v>35</v>
      </c>
      <c r="D119" t="s">
        <v>16</v>
      </c>
      <c r="E119" s="4">
        <v>4725</v>
      </c>
      <c r="F119" s="5">
        <v>174</v>
      </c>
    </row>
    <row r="120" spans="2:6" x14ac:dyDescent="0.3">
      <c r="B120" t="s">
        <v>10</v>
      </c>
      <c r="C120" t="s">
        <v>37</v>
      </c>
      <c r="D120" t="s">
        <v>23</v>
      </c>
      <c r="E120" s="4">
        <v>4683</v>
      </c>
      <c r="F120" s="5">
        <v>30</v>
      </c>
    </row>
    <row r="121" spans="2:6" x14ac:dyDescent="0.3">
      <c r="B121" t="s">
        <v>7</v>
      </c>
      <c r="C121" t="s">
        <v>35</v>
      </c>
      <c r="D121" t="s">
        <v>14</v>
      </c>
      <c r="E121" s="4">
        <v>4606</v>
      </c>
      <c r="F121" s="5">
        <v>63</v>
      </c>
    </row>
    <row r="122" spans="2:6" x14ac:dyDescent="0.3">
      <c r="B122" t="s">
        <v>3</v>
      </c>
      <c r="C122" t="s">
        <v>37</v>
      </c>
      <c r="D122" t="s">
        <v>29</v>
      </c>
      <c r="E122" s="4">
        <v>4592</v>
      </c>
      <c r="F122" s="5">
        <v>324</v>
      </c>
    </row>
    <row r="123" spans="2:6" x14ac:dyDescent="0.3">
      <c r="B123" t="s">
        <v>7</v>
      </c>
      <c r="C123" t="s">
        <v>35</v>
      </c>
      <c r="D123" t="s">
        <v>19</v>
      </c>
      <c r="E123" s="4">
        <v>4585</v>
      </c>
      <c r="F123" s="5">
        <v>240</v>
      </c>
    </row>
    <row r="124" spans="2:6" x14ac:dyDescent="0.3">
      <c r="B124" t="s">
        <v>7</v>
      </c>
      <c r="C124" t="s">
        <v>37</v>
      </c>
      <c r="D124" t="s">
        <v>17</v>
      </c>
      <c r="E124" s="4">
        <v>4487</v>
      </c>
      <c r="F124" s="5">
        <v>111</v>
      </c>
    </row>
    <row r="125" spans="2:6" x14ac:dyDescent="0.3">
      <c r="B125" t="s">
        <v>7</v>
      </c>
      <c r="C125" t="s">
        <v>37</v>
      </c>
      <c r="D125" t="s">
        <v>16</v>
      </c>
      <c r="E125" s="4">
        <v>4487</v>
      </c>
      <c r="F125" s="5">
        <v>333</v>
      </c>
    </row>
    <row r="126" spans="2:6" x14ac:dyDescent="0.3">
      <c r="B126" t="s">
        <v>5</v>
      </c>
      <c r="C126" t="s">
        <v>35</v>
      </c>
      <c r="D126" t="s">
        <v>29</v>
      </c>
      <c r="E126" s="4">
        <v>4480</v>
      </c>
      <c r="F126" s="5">
        <v>357</v>
      </c>
    </row>
    <row r="127" spans="2:6" x14ac:dyDescent="0.3">
      <c r="B127" t="s">
        <v>7</v>
      </c>
      <c r="C127" t="s">
        <v>39</v>
      </c>
      <c r="D127" t="s">
        <v>17</v>
      </c>
      <c r="E127" s="4">
        <v>4438</v>
      </c>
      <c r="F127" s="5">
        <v>246</v>
      </c>
    </row>
    <row r="128" spans="2:6" x14ac:dyDescent="0.3">
      <c r="B128" t="s">
        <v>40</v>
      </c>
      <c r="C128" t="s">
        <v>36</v>
      </c>
      <c r="D128" t="s">
        <v>13</v>
      </c>
      <c r="E128" s="4">
        <v>4424</v>
      </c>
      <c r="F128" s="5">
        <v>201</v>
      </c>
    </row>
    <row r="129" spans="2:6" x14ac:dyDescent="0.3">
      <c r="B129" t="s">
        <v>2</v>
      </c>
      <c r="C129" t="s">
        <v>38</v>
      </c>
      <c r="D129" t="s">
        <v>23</v>
      </c>
      <c r="E129" s="4">
        <v>4417</v>
      </c>
      <c r="F129" s="5">
        <v>153</v>
      </c>
    </row>
    <row r="130" spans="2:6" x14ac:dyDescent="0.3">
      <c r="B130" t="s">
        <v>2</v>
      </c>
      <c r="C130" t="s">
        <v>38</v>
      </c>
      <c r="D130" t="s">
        <v>31</v>
      </c>
      <c r="E130" s="4">
        <v>4326</v>
      </c>
      <c r="F130" s="5">
        <v>348</v>
      </c>
    </row>
    <row r="131" spans="2:6" x14ac:dyDescent="0.3">
      <c r="B131" t="s">
        <v>6</v>
      </c>
      <c r="C131" t="s">
        <v>36</v>
      </c>
      <c r="D131" t="s">
        <v>13</v>
      </c>
      <c r="E131" s="4">
        <v>4319</v>
      </c>
      <c r="F131" s="5">
        <v>30</v>
      </c>
    </row>
    <row r="132" spans="2:6" x14ac:dyDescent="0.3">
      <c r="B132" t="s">
        <v>9</v>
      </c>
      <c r="C132" t="s">
        <v>37</v>
      </c>
      <c r="D132" t="s">
        <v>25</v>
      </c>
      <c r="E132" s="4">
        <v>4305</v>
      </c>
      <c r="F132" s="5">
        <v>156</v>
      </c>
    </row>
    <row r="133" spans="2:6" x14ac:dyDescent="0.3">
      <c r="B133" t="s">
        <v>6</v>
      </c>
      <c r="C133" t="s">
        <v>34</v>
      </c>
      <c r="D133" t="s">
        <v>27</v>
      </c>
      <c r="E133" s="4">
        <v>4242</v>
      </c>
      <c r="F133" s="5">
        <v>207</v>
      </c>
    </row>
    <row r="134" spans="2:6" x14ac:dyDescent="0.3">
      <c r="B134" t="s">
        <v>9</v>
      </c>
      <c r="C134" t="s">
        <v>38</v>
      </c>
      <c r="D134" t="s">
        <v>24</v>
      </c>
      <c r="E134" s="4">
        <v>4137</v>
      </c>
      <c r="F134" s="5">
        <v>60</v>
      </c>
    </row>
    <row r="135" spans="2:6" x14ac:dyDescent="0.3">
      <c r="B135" t="s">
        <v>10</v>
      </c>
      <c r="C135" t="s">
        <v>34</v>
      </c>
      <c r="D135" t="s">
        <v>22</v>
      </c>
      <c r="E135" s="4">
        <v>4053</v>
      </c>
      <c r="F135" s="5">
        <v>24</v>
      </c>
    </row>
    <row r="136" spans="2:6" x14ac:dyDescent="0.3">
      <c r="B136" t="s">
        <v>40</v>
      </c>
      <c r="C136" t="s">
        <v>34</v>
      </c>
      <c r="D136" t="s">
        <v>19</v>
      </c>
      <c r="E136" s="4">
        <v>4018</v>
      </c>
      <c r="F136" s="5">
        <v>162</v>
      </c>
    </row>
    <row r="137" spans="2:6" x14ac:dyDescent="0.3">
      <c r="B137" t="s">
        <v>5</v>
      </c>
      <c r="C137" t="s">
        <v>39</v>
      </c>
      <c r="D137" t="s">
        <v>24</v>
      </c>
      <c r="E137" s="4">
        <v>4018</v>
      </c>
      <c r="F137" s="5">
        <v>171</v>
      </c>
    </row>
    <row r="138" spans="2:6" x14ac:dyDescent="0.3">
      <c r="B138" t="s">
        <v>2</v>
      </c>
      <c r="C138" t="s">
        <v>39</v>
      </c>
      <c r="D138" t="s">
        <v>33</v>
      </c>
      <c r="E138" s="4">
        <v>4018</v>
      </c>
      <c r="F138" s="5">
        <v>126</v>
      </c>
    </row>
    <row r="139" spans="2:6" x14ac:dyDescent="0.3">
      <c r="B139" t="s">
        <v>3</v>
      </c>
      <c r="C139" t="s">
        <v>37</v>
      </c>
      <c r="D139" t="s">
        <v>17</v>
      </c>
      <c r="E139" s="4">
        <v>3983</v>
      </c>
      <c r="F139" s="5">
        <v>144</v>
      </c>
    </row>
    <row r="140" spans="2:6" x14ac:dyDescent="0.3">
      <c r="B140" t="s">
        <v>41</v>
      </c>
      <c r="C140" t="s">
        <v>39</v>
      </c>
      <c r="D140" t="s">
        <v>14</v>
      </c>
      <c r="E140" s="4">
        <v>3976</v>
      </c>
      <c r="F140" s="5">
        <v>72</v>
      </c>
    </row>
    <row r="141" spans="2:6" x14ac:dyDescent="0.3">
      <c r="B141" t="s">
        <v>9</v>
      </c>
      <c r="C141" t="s">
        <v>39</v>
      </c>
      <c r="D141" t="s">
        <v>24</v>
      </c>
      <c r="E141" s="4">
        <v>3920</v>
      </c>
      <c r="F141" s="5">
        <v>306</v>
      </c>
    </row>
    <row r="142" spans="2:6" x14ac:dyDescent="0.3">
      <c r="B142" t="s">
        <v>6</v>
      </c>
      <c r="C142" t="s">
        <v>35</v>
      </c>
      <c r="D142" t="s">
        <v>27</v>
      </c>
      <c r="E142" s="4">
        <v>3864</v>
      </c>
      <c r="F142" s="5">
        <v>177</v>
      </c>
    </row>
    <row r="143" spans="2:6" x14ac:dyDescent="0.3">
      <c r="B143" t="s">
        <v>9</v>
      </c>
      <c r="C143" t="s">
        <v>38</v>
      </c>
      <c r="D143" t="s">
        <v>25</v>
      </c>
      <c r="E143" s="4">
        <v>3850</v>
      </c>
      <c r="F143" s="5">
        <v>102</v>
      </c>
    </row>
    <row r="144" spans="2:6" x14ac:dyDescent="0.3">
      <c r="B144" t="s">
        <v>7</v>
      </c>
      <c r="C144" t="s">
        <v>34</v>
      </c>
      <c r="D144" t="s">
        <v>15</v>
      </c>
      <c r="E144" s="4">
        <v>3829</v>
      </c>
      <c r="F144" s="5">
        <v>24</v>
      </c>
    </row>
    <row r="145" spans="2:6" x14ac:dyDescent="0.3">
      <c r="B145" t="s">
        <v>10</v>
      </c>
      <c r="C145" t="s">
        <v>35</v>
      </c>
      <c r="D145" t="s">
        <v>18</v>
      </c>
      <c r="E145" s="4">
        <v>3808</v>
      </c>
      <c r="F145" s="5">
        <v>279</v>
      </c>
    </row>
    <row r="146" spans="2:6" x14ac:dyDescent="0.3">
      <c r="B146" t="s">
        <v>40</v>
      </c>
      <c r="C146" t="s">
        <v>34</v>
      </c>
      <c r="D146" t="s">
        <v>33</v>
      </c>
      <c r="E146" s="4">
        <v>3794</v>
      </c>
      <c r="F146" s="5">
        <v>159</v>
      </c>
    </row>
    <row r="147" spans="2:6" x14ac:dyDescent="0.3">
      <c r="B147" t="s">
        <v>3</v>
      </c>
      <c r="C147" t="s">
        <v>36</v>
      </c>
      <c r="D147" t="s">
        <v>23</v>
      </c>
      <c r="E147" s="4">
        <v>3773</v>
      </c>
      <c r="F147" s="5">
        <v>165</v>
      </c>
    </row>
    <row r="148" spans="2:6" x14ac:dyDescent="0.3">
      <c r="B148" t="s">
        <v>6</v>
      </c>
      <c r="C148" t="s">
        <v>34</v>
      </c>
      <c r="D148" t="s">
        <v>17</v>
      </c>
      <c r="E148" s="4">
        <v>3759</v>
      </c>
      <c r="F148" s="5">
        <v>150</v>
      </c>
    </row>
    <row r="149" spans="2:6" x14ac:dyDescent="0.3">
      <c r="B149" t="s">
        <v>8</v>
      </c>
      <c r="C149" t="s">
        <v>38</v>
      </c>
      <c r="D149" t="s">
        <v>32</v>
      </c>
      <c r="E149" s="4">
        <v>3752</v>
      </c>
      <c r="F149" s="5">
        <v>213</v>
      </c>
    </row>
    <row r="150" spans="2:6" x14ac:dyDescent="0.3">
      <c r="B150" t="s">
        <v>3</v>
      </c>
      <c r="C150" t="s">
        <v>34</v>
      </c>
      <c r="D150" t="s">
        <v>28</v>
      </c>
      <c r="E150" s="4">
        <v>3689</v>
      </c>
      <c r="F150" s="5">
        <v>312</v>
      </c>
    </row>
    <row r="151" spans="2:6" x14ac:dyDescent="0.3">
      <c r="B151" t="s">
        <v>3</v>
      </c>
      <c r="C151" t="s">
        <v>39</v>
      </c>
      <c r="D151" t="s">
        <v>29</v>
      </c>
      <c r="E151" s="4">
        <v>3640</v>
      </c>
      <c r="F151" s="5">
        <v>51</v>
      </c>
    </row>
    <row r="152" spans="2:6" x14ac:dyDescent="0.3">
      <c r="B152" t="s">
        <v>8</v>
      </c>
      <c r="C152" t="s">
        <v>35</v>
      </c>
      <c r="D152" t="s">
        <v>30</v>
      </c>
      <c r="E152" s="4">
        <v>3598</v>
      </c>
      <c r="F152" s="5">
        <v>81</v>
      </c>
    </row>
    <row r="153" spans="2:6" x14ac:dyDescent="0.3">
      <c r="B153" t="s">
        <v>6</v>
      </c>
      <c r="C153" t="s">
        <v>37</v>
      </c>
      <c r="D153" t="s">
        <v>28</v>
      </c>
      <c r="E153" s="4">
        <v>3556</v>
      </c>
      <c r="F153" s="5">
        <v>459</v>
      </c>
    </row>
    <row r="154" spans="2:6" x14ac:dyDescent="0.3">
      <c r="B154" t="s">
        <v>2</v>
      </c>
      <c r="C154" t="s">
        <v>38</v>
      </c>
      <c r="D154" t="s">
        <v>4</v>
      </c>
      <c r="E154" s="4">
        <v>3549</v>
      </c>
      <c r="F154" s="5">
        <v>3</v>
      </c>
    </row>
    <row r="155" spans="2:6" x14ac:dyDescent="0.3">
      <c r="B155" t="s">
        <v>8</v>
      </c>
      <c r="C155" t="s">
        <v>34</v>
      </c>
      <c r="D155" t="s">
        <v>31</v>
      </c>
      <c r="E155" s="4">
        <v>3507</v>
      </c>
      <c r="F155" s="5">
        <v>288</v>
      </c>
    </row>
    <row r="156" spans="2:6" x14ac:dyDescent="0.3">
      <c r="B156" t="s">
        <v>10</v>
      </c>
      <c r="C156" t="s">
        <v>35</v>
      </c>
      <c r="D156" t="s">
        <v>14</v>
      </c>
      <c r="E156" s="4">
        <v>3472</v>
      </c>
      <c r="F156" s="5">
        <v>96</v>
      </c>
    </row>
    <row r="157" spans="2:6" x14ac:dyDescent="0.3">
      <c r="B157" t="s">
        <v>6</v>
      </c>
      <c r="C157" t="s">
        <v>34</v>
      </c>
      <c r="D157" t="s">
        <v>30</v>
      </c>
      <c r="E157" s="4">
        <v>3402</v>
      </c>
      <c r="F157" s="5">
        <v>366</v>
      </c>
    </row>
    <row r="158" spans="2:6" x14ac:dyDescent="0.3">
      <c r="B158" t="s">
        <v>41</v>
      </c>
      <c r="C158" t="s">
        <v>37</v>
      </c>
      <c r="D158" t="s">
        <v>20</v>
      </c>
      <c r="E158" s="4">
        <v>3388</v>
      </c>
      <c r="F158" s="5">
        <v>123</v>
      </c>
    </row>
    <row r="159" spans="2:6" x14ac:dyDescent="0.3">
      <c r="B159" t="s">
        <v>6</v>
      </c>
      <c r="C159" t="s">
        <v>34</v>
      </c>
      <c r="D159" t="s">
        <v>29</v>
      </c>
      <c r="E159" s="4">
        <v>3339</v>
      </c>
      <c r="F159" s="5">
        <v>75</v>
      </c>
    </row>
    <row r="160" spans="2:6" x14ac:dyDescent="0.3">
      <c r="B160" t="s">
        <v>3</v>
      </c>
      <c r="C160" t="s">
        <v>36</v>
      </c>
      <c r="D160" t="s">
        <v>25</v>
      </c>
      <c r="E160" s="4">
        <v>3339</v>
      </c>
      <c r="F160" s="5">
        <v>39</v>
      </c>
    </row>
    <row r="161" spans="2:6" x14ac:dyDescent="0.3">
      <c r="B161" t="s">
        <v>5</v>
      </c>
      <c r="C161" t="s">
        <v>36</v>
      </c>
      <c r="D161" t="s">
        <v>17</v>
      </c>
      <c r="E161" s="4">
        <v>3339</v>
      </c>
      <c r="F161" s="5">
        <v>348</v>
      </c>
    </row>
    <row r="162" spans="2:6" x14ac:dyDescent="0.3">
      <c r="B162" t="s">
        <v>7</v>
      </c>
      <c r="C162" t="s">
        <v>34</v>
      </c>
      <c r="D162" t="s">
        <v>32</v>
      </c>
      <c r="E162" s="4">
        <v>3262</v>
      </c>
      <c r="F162" s="5">
        <v>75</v>
      </c>
    </row>
    <row r="163" spans="2:6" x14ac:dyDescent="0.3">
      <c r="B163" t="s">
        <v>9</v>
      </c>
      <c r="C163" t="s">
        <v>39</v>
      </c>
      <c r="D163" t="s">
        <v>25</v>
      </c>
      <c r="E163" s="4">
        <v>3192</v>
      </c>
      <c r="F163" s="5">
        <v>72</v>
      </c>
    </row>
    <row r="164" spans="2:6" x14ac:dyDescent="0.3">
      <c r="B164" t="s">
        <v>40</v>
      </c>
      <c r="C164" t="s">
        <v>36</v>
      </c>
      <c r="D164" t="s">
        <v>27</v>
      </c>
      <c r="E164" s="4">
        <v>3164</v>
      </c>
      <c r="F164" s="5">
        <v>306</v>
      </c>
    </row>
    <row r="165" spans="2:6" x14ac:dyDescent="0.3">
      <c r="B165" t="s">
        <v>3</v>
      </c>
      <c r="C165" t="s">
        <v>34</v>
      </c>
      <c r="D165" t="s">
        <v>26</v>
      </c>
      <c r="E165" s="4">
        <v>3108</v>
      </c>
      <c r="F165" s="5">
        <v>54</v>
      </c>
    </row>
    <row r="166" spans="2:6" x14ac:dyDescent="0.3">
      <c r="B166" t="s">
        <v>40</v>
      </c>
      <c r="C166" t="s">
        <v>39</v>
      </c>
      <c r="D166" t="s">
        <v>28</v>
      </c>
      <c r="E166" s="4">
        <v>3101</v>
      </c>
      <c r="F166" s="5">
        <v>225</v>
      </c>
    </row>
    <row r="167" spans="2:6" x14ac:dyDescent="0.3">
      <c r="B167" t="s">
        <v>2</v>
      </c>
      <c r="C167" t="s">
        <v>36</v>
      </c>
      <c r="D167" t="s">
        <v>31</v>
      </c>
      <c r="E167" s="4">
        <v>3094</v>
      </c>
      <c r="F167" s="5">
        <v>246</v>
      </c>
    </row>
    <row r="168" spans="2:6" x14ac:dyDescent="0.3">
      <c r="B168" t="s">
        <v>10</v>
      </c>
      <c r="C168" t="s">
        <v>37</v>
      </c>
      <c r="D168" t="s">
        <v>28</v>
      </c>
      <c r="E168" s="4">
        <v>3059</v>
      </c>
      <c r="F168" s="5">
        <v>27</v>
      </c>
    </row>
    <row r="169" spans="2:6" x14ac:dyDescent="0.3">
      <c r="B169" t="s">
        <v>6</v>
      </c>
      <c r="C169" t="s">
        <v>39</v>
      </c>
      <c r="D169" t="s">
        <v>29</v>
      </c>
      <c r="E169" s="4">
        <v>3052</v>
      </c>
      <c r="F169" s="5">
        <v>378</v>
      </c>
    </row>
    <row r="170" spans="2:6" x14ac:dyDescent="0.3">
      <c r="B170" t="s">
        <v>6</v>
      </c>
      <c r="C170" t="s">
        <v>39</v>
      </c>
      <c r="D170" t="s">
        <v>24</v>
      </c>
      <c r="E170" s="4">
        <v>2989</v>
      </c>
      <c r="F170" s="5">
        <v>3</v>
      </c>
    </row>
    <row r="171" spans="2:6" x14ac:dyDescent="0.3">
      <c r="B171" t="s">
        <v>9</v>
      </c>
      <c r="C171" t="s">
        <v>36</v>
      </c>
      <c r="D171" t="s">
        <v>32</v>
      </c>
      <c r="E171" s="4">
        <v>2954</v>
      </c>
      <c r="F171" s="5">
        <v>189</v>
      </c>
    </row>
    <row r="172" spans="2:6" x14ac:dyDescent="0.3">
      <c r="B172" t="s">
        <v>41</v>
      </c>
      <c r="C172" t="s">
        <v>37</v>
      </c>
      <c r="D172" t="s">
        <v>21</v>
      </c>
      <c r="E172" s="4">
        <v>2933</v>
      </c>
      <c r="F172" s="5">
        <v>9</v>
      </c>
    </row>
    <row r="173" spans="2:6" x14ac:dyDescent="0.3">
      <c r="B173" t="s">
        <v>9</v>
      </c>
      <c r="C173" t="s">
        <v>37</v>
      </c>
      <c r="D173" t="s">
        <v>28</v>
      </c>
      <c r="E173" s="4">
        <v>2919</v>
      </c>
      <c r="F173" s="5">
        <v>45</v>
      </c>
    </row>
    <row r="174" spans="2:6" x14ac:dyDescent="0.3">
      <c r="B174" t="s">
        <v>3</v>
      </c>
      <c r="C174" t="s">
        <v>34</v>
      </c>
      <c r="D174" t="s">
        <v>17</v>
      </c>
      <c r="E174" s="4">
        <v>2919</v>
      </c>
      <c r="F174" s="5">
        <v>93</v>
      </c>
    </row>
    <row r="175" spans="2:6" x14ac:dyDescent="0.3">
      <c r="B175" t="s">
        <v>5</v>
      </c>
      <c r="C175" t="s">
        <v>34</v>
      </c>
      <c r="D175" t="s">
        <v>29</v>
      </c>
      <c r="E175" s="4">
        <v>2891</v>
      </c>
      <c r="F175" s="5">
        <v>102</v>
      </c>
    </row>
    <row r="176" spans="2:6" x14ac:dyDescent="0.3">
      <c r="B176" t="s">
        <v>7</v>
      </c>
      <c r="C176" t="s">
        <v>36</v>
      </c>
      <c r="D176" t="s">
        <v>19</v>
      </c>
      <c r="E176" s="4">
        <v>2870</v>
      </c>
      <c r="F176" s="5">
        <v>300</v>
      </c>
    </row>
    <row r="177" spans="2:6" x14ac:dyDescent="0.3">
      <c r="B177" t="s">
        <v>2</v>
      </c>
      <c r="C177" t="s">
        <v>37</v>
      </c>
      <c r="D177" t="s">
        <v>15</v>
      </c>
      <c r="E177" s="4">
        <v>2863</v>
      </c>
      <c r="F177" s="5">
        <v>42</v>
      </c>
    </row>
    <row r="178" spans="2:6" x14ac:dyDescent="0.3">
      <c r="B178" t="s">
        <v>9</v>
      </c>
      <c r="C178" t="s">
        <v>37</v>
      </c>
      <c r="D178" t="s">
        <v>26</v>
      </c>
      <c r="E178" s="4">
        <v>2856</v>
      </c>
      <c r="F178" s="5">
        <v>246</v>
      </c>
    </row>
    <row r="179" spans="2:6" x14ac:dyDescent="0.3">
      <c r="B179" t="s">
        <v>7</v>
      </c>
      <c r="C179" t="s">
        <v>35</v>
      </c>
      <c r="D179" t="s">
        <v>24</v>
      </c>
      <c r="E179" s="4">
        <v>2793</v>
      </c>
      <c r="F179" s="5">
        <v>114</v>
      </c>
    </row>
    <row r="180" spans="2:6" x14ac:dyDescent="0.3">
      <c r="B180" t="s">
        <v>40</v>
      </c>
      <c r="C180" t="s">
        <v>34</v>
      </c>
      <c r="D180" t="s">
        <v>23</v>
      </c>
      <c r="E180" s="4">
        <v>2779</v>
      </c>
      <c r="F180" s="5">
        <v>75</v>
      </c>
    </row>
    <row r="181" spans="2:6" x14ac:dyDescent="0.3">
      <c r="B181" t="s">
        <v>5</v>
      </c>
      <c r="C181" t="s">
        <v>35</v>
      </c>
      <c r="D181" t="s">
        <v>4</v>
      </c>
      <c r="E181" s="4">
        <v>2744</v>
      </c>
      <c r="F181" s="5">
        <v>9</v>
      </c>
    </row>
    <row r="182" spans="2:6" x14ac:dyDescent="0.3">
      <c r="B182" t="s">
        <v>9</v>
      </c>
      <c r="C182" t="s">
        <v>37</v>
      </c>
      <c r="D182" t="s">
        <v>23</v>
      </c>
      <c r="E182" s="4">
        <v>2737</v>
      </c>
      <c r="F182" s="5">
        <v>93</v>
      </c>
    </row>
    <row r="183" spans="2:6" x14ac:dyDescent="0.3">
      <c r="B183" t="s">
        <v>8</v>
      </c>
      <c r="C183" t="s">
        <v>35</v>
      </c>
      <c r="D183" t="s">
        <v>20</v>
      </c>
      <c r="E183" s="4">
        <v>2702</v>
      </c>
      <c r="F183" s="5">
        <v>363</v>
      </c>
    </row>
    <row r="184" spans="2:6" x14ac:dyDescent="0.3">
      <c r="B184" t="s">
        <v>6</v>
      </c>
      <c r="C184" t="s">
        <v>38</v>
      </c>
      <c r="D184" t="s">
        <v>31</v>
      </c>
      <c r="E184" s="4">
        <v>2681</v>
      </c>
      <c r="F184" s="5">
        <v>54</v>
      </c>
    </row>
    <row r="185" spans="2:6" x14ac:dyDescent="0.3">
      <c r="B185" t="s">
        <v>9</v>
      </c>
      <c r="C185" t="s">
        <v>38</v>
      </c>
      <c r="D185" t="s">
        <v>16</v>
      </c>
      <c r="E185" s="4">
        <v>2646</v>
      </c>
      <c r="F185" s="5">
        <v>120</v>
      </c>
    </row>
    <row r="186" spans="2:6" x14ac:dyDescent="0.3">
      <c r="B186" t="s">
        <v>7</v>
      </c>
      <c r="C186" t="s">
        <v>36</v>
      </c>
      <c r="D186" t="s">
        <v>18</v>
      </c>
      <c r="E186" s="4">
        <v>2646</v>
      </c>
      <c r="F186" s="5">
        <v>177</v>
      </c>
    </row>
    <row r="187" spans="2:6" x14ac:dyDescent="0.3">
      <c r="B187" t="s">
        <v>9</v>
      </c>
      <c r="C187" t="s">
        <v>39</v>
      </c>
      <c r="D187" t="s">
        <v>18</v>
      </c>
      <c r="E187" s="4">
        <v>2639</v>
      </c>
      <c r="F187" s="5">
        <v>204</v>
      </c>
    </row>
    <row r="188" spans="2:6" x14ac:dyDescent="0.3">
      <c r="B188" t="s">
        <v>3</v>
      </c>
      <c r="C188" t="s">
        <v>34</v>
      </c>
      <c r="D188" t="s">
        <v>20</v>
      </c>
      <c r="E188" s="4">
        <v>2583</v>
      </c>
      <c r="F188" s="5">
        <v>18</v>
      </c>
    </row>
    <row r="189" spans="2:6" x14ac:dyDescent="0.3">
      <c r="B189" t="s">
        <v>10</v>
      </c>
      <c r="C189" t="s">
        <v>35</v>
      </c>
      <c r="D189" t="s">
        <v>15</v>
      </c>
      <c r="E189" s="4">
        <v>2562</v>
      </c>
      <c r="F189" s="5">
        <v>6</v>
      </c>
    </row>
    <row r="190" spans="2:6" x14ac:dyDescent="0.3">
      <c r="B190" t="s">
        <v>40</v>
      </c>
      <c r="C190" t="s">
        <v>38</v>
      </c>
      <c r="D190" t="s">
        <v>25</v>
      </c>
      <c r="E190" s="4">
        <v>2541</v>
      </c>
      <c r="F190" s="5">
        <v>90</v>
      </c>
    </row>
    <row r="191" spans="2:6" x14ac:dyDescent="0.3">
      <c r="B191" t="s">
        <v>40</v>
      </c>
      <c r="C191" t="s">
        <v>38</v>
      </c>
      <c r="D191" t="s">
        <v>29</v>
      </c>
      <c r="E191" s="4">
        <v>2541</v>
      </c>
      <c r="F191" s="5">
        <v>45</v>
      </c>
    </row>
    <row r="192" spans="2:6" x14ac:dyDescent="0.3">
      <c r="B192" t="s">
        <v>7</v>
      </c>
      <c r="C192" t="s">
        <v>35</v>
      </c>
      <c r="D192" t="s">
        <v>27</v>
      </c>
      <c r="E192" s="4">
        <v>2478</v>
      </c>
      <c r="F192" s="5">
        <v>21</v>
      </c>
    </row>
    <row r="193" spans="2:6" x14ac:dyDescent="0.3">
      <c r="B193" t="s">
        <v>10</v>
      </c>
      <c r="C193" t="s">
        <v>36</v>
      </c>
      <c r="D193" t="s">
        <v>29</v>
      </c>
      <c r="E193" s="4">
        <v>2471</v>
      </c>
      <c r="F193" s="5">
        <v>342</v>
      </c>
    </row>
    <row r="194" spans="2:6" x14ac:dyDescent="0.3">
      <c r="B194" t="s">
        <v>3</v>
      </c>
      <c r="C194" t="s">
        <v>35</v>
      </c>
      <c r="D194" t="s">
        <v>25</v>
      </c>
      <c r="E194" s="4">
        <v>2464</v>
      </c>
      <c r="F194" s="5">
        <v>234</v>
      </c>
    </row>
    <row r="195" spans="2:6" x14ac:dyDescent="0.3">
      <c r="B195" t="s">
        <v>9</v>
      </c>
      <c r="C195" t="s">
        <v>38</v>
      </c>
      <c r="D195" t="s">
        <v>26</v>
      </c>
      <c r="E195" s="4">
        <v>2436</v>
      </c>
      <c r="F195" s="5">
        <v>99</v>
      </c>
    </row>
    <row r="196" spans="2:6" x14ac:dyDescent="0.3">
      <c r="B196" t="s">
        <v>9</v>
      </c>
      <c r="C196" t="s">
        <v>35</v>
      </c>
      <c r="D196" t="s">
        <v>27</v>
      </c>
      <c r="E196" s="4">
        <v>2429</v>
      </c>
      <c r="F196" s="5">
        <v>144</v>
      </c>
    </row>
    <row r="197" spans="2:6" x14ac:dyDescent="0.3">
      <c r="B197" t="s">
        <v>3</v>
      </c>
      <c r="C197" t="s">
        <v>35</v>
      </c>
      <c r="D197" t="s">
        <v>14</v>
      </c>
      <c r="E197" s="4">
        <v>2415</v>
      </c>
      <c r="F197" s="5">
        <v>255</v>
      </c>
    </row>
    <row r="198" spans="2:6" x14ac:dyDescent="0.3">
      <c r="B198" t="s">
        <v>5</v>
      </c>
      <c r="C198" t="s">
        <v>35</v>
      </c>
      <c r="D198" t="s">
        <v>18</v>
      </c>
      <c r="E198" s="4">
        <v>2415</v>
      </c>
      <c r="F198" s="5">
        <v>15</v>
      </c>
    </row>
    <row r="199" spans="2:6" x14ac:dyDescent="0.3">
      <c r="B199" t="s">
        <v>9</v>
      </c>
      <c r="C199" t="s">
        <v>38</v>
      </c>
      <c r="D199" t="s">
        <v>17</v>
      </c>
      <c r="E199" s="4">
        <v>2408</v>
      </c>
      <c r="F199" s="5">
        <v>9</v>
      </c>
    </row>
    <row r="200" spans="2:6" x14ac:dyDescent="0.3">
      <c r="B200" t="s">
        <v>41</v>
      </c>
      <c r="C200" t="s">
        <v>37</v>
      </c>
      <c r="D200" t="s">
        <v>26</v>
      </c>
      <c r="E200" s="4">
        <v>2324</v>
      </c>
      <c r="F200" s="5">
        <v>177</v>
      </c>
    </row>
    <row r="201" spans="2:6" x14ac:dyDescent="0.3">
      <c r="B201" t="s">
        <v>10</v>
      </c>
      <c r="C201" t="s">
        <v>36</v>
      </c>
      <c r="D201" t="s">
        <v>23</v>
      </c>
      <c r="E201" s="4">
        <v>2317</v>
      </c>
      <c r="F201" s="5">
        <v>261</v>
      </c>
    </row>
    <row r="202" spans="2:6" x14ac:dyDescent="0.3">
      <c r="B202" t="s">
        <v>6</v>
      </c>
      <c r="C202" t="s">
        <v>38</v>
      </c>
      <c r="D202" t="s">
        <v>13</v>
      </c>
      <c r="E202" s="4">
        <v>2317</v>
      </c>
      <c r="F202" s="5">
        <v>123</v>
      </c>
    </row>
    <row r="203" spans="2:6" x14ac:dyDescent="0.3">
      <c r="B203" t="s">
        <v>40</v>
      </c>
      <c r="C203" t="s">
        <v>34</v>
      </c>
      <c r="D203" t="s">
        <v>27</v>
      </c>
      <c r="E203" s="4">
        <v>2289</v>
      </c>
      <c r="F203" s="5">
        <v>135</v>
      </c>
    </row>
    <row r="204" spans="2:6" x14ac:dyDescent="0.3">
      <c r="B204" t="s">
        <v>40</v>
      </c>
      <c r="C204" t="s">
        <v>35</v>
      </c>
      <c r="D204" t="s">
        <v>30</v>
      </c>
      <c r="E204" s="4">
        <v>2275</v>
      </c>
      <c r="F204" s="5">
        <v>447</v>
      </c>
    </row>
    <row r="205" spans="2:6" x14ac:dyDescent="0.3">
      <c r="B205" t="s">
        <v>8</v>
      </c>
      <c r="C205" t="s">
        <v>38</v>
      </c>
      <c r="D205" t="s">
        <v>27</v>
      </c>
      <c r="E205" s="4">
        <v>2268</v>
      </c>
      <c r="F205" s="5">
        <v>63</v>
      </c>
    </row>
    <row r="206" spans="2:6" x14ac:dyDescent="0.3">
      <c r="B206" t="s">
        <v>7</v>
      </c>
      <c r="C206" t="s">
        <v>34</v>
      </c>
      <c r="D206" t="s">
        <v>33</v>
      </c>
      <c r="E206" s="4">
        <v>2226</v>
      </c>
      <c r="F206" s="5">
        <v>48</v>
      </c>
    </row>
    <row r="207" spans="2:6" x14ac:dyDescent="0.3">
      <c r="B207" t="s">
        <v>6</v>
      </c>
      <c r="C207" t="s">
        <v>34</v>
      </c>
      <c r="D207" t="s">
        <v>16</v>
      </c>
      <c r="E207" s="4">
        <v>2219</v>
      </c>
      <c r="F207" s="5">
        <v>75</v>
      </c>
    </row>
    <row r="208" spans="2:6" x14ac:dyDescent="0.3">
      <c r="B208" t="s">
        <v>3</v>
      </c>
      <c r="C208" t="s">
        <v>34</v>
      </c>
      <c r="D208" t="s">
        <v>23</v>
      </c>
      <c r="E208" s="4">
        <v>2212</v>
      </c>
      <c r="F208" s="5">
        <v>117</v>
      </c>
    </row>
    <row r="209" spans="2:6" x14ac:dyDescent="0.3">
      <c r="B209" t="s">
        <v>10</v>
      </c>
      <c r="C209" t="s">
        <v>38</v>
      </c>
      <c r="D209" t="s">
        <v>22</v>
      </c>
      <c r="E209" s="4">
        <v>2205</v>
      </c>
      <c r="F209" s="5">
        <v>141</v>
      </c>
    </row>
    <row r="210" spans="2:6" x14ac:dyDescent="0.3">
      <c r="B210" t="s">
        <v>7</v>
      </c>
      <c r="C210" t="s">
        <v>34</v>
      </c>
      <c r="D210" t="s">
        <v>20</v>
      </c>
      <c r="E210" s="4">
        <v>2205</v>
      </c>
      <c r="F210" s="5">
        <v>138</v>
      </c>
    </row>
    <row r="211" spans="2:6" x14ac:dyDescent="0.3">
      <c r="B211" t="s">
        <v>7</v>
      </c>
      <c r="C211" t="s">
        <v>36</v>
      </c>
      <c r="D211" t="s">
        <v>31</v>
      </c>
      <c r="E211" s="4">
        <v>2149</v>
      </c>
      <c r="F211" s="5">
        <v>117</v>
      </c>
    </row>
    <row r="212" spans="2:6" x14ac:dyDescent="0.3">
      <c r="B212" t="s">
        <v>9</v>
      </c>
      <c r="C212" t="s">
        <v>36</v>
      </c>
      <c r="D212" t="s">
        <v>25</v>
      </c>
      <c r="E212" s="4">
        <v>2142</v>
      </c>
      <c r="F212" s="5">
        <v>114</v>
      </c>
    </row>
    <row r="213" spans="2:6" x14ac:dyDescent="0.3">
      <c r="B213" t="s">
        <v>7</v>
      </c>
      <c r="C213" t="s">
        <v>35</v>
      </c>
      <c r="D213" t="s">
        <v>16</v>
      </c>
      <c r="E213" s="4">
        <v>2135</v>
      </c>
      <c r="F213" s="5">
        <v>27</v>
      </c>
    </row>
    <row r="214" spans="2:6" x14ac:dyDescent="0.3">
      <c r="B214" t="s">
        <v>3</v>
      </c>
      <c r="C214" t="s">
        <v>35</v>
      </c>
      <c r="D214" t="s">
        <v>29</v>
      </c>
      <c r="E214" s="4">
        <v>2114</v>
      </c>
      <c r="F214" s="5">
        <v>66</v>
      </c>
    </row>
    <row r="215" spans="2:6" x14ac:dyDescent="0.3">
      <c r="B215" t="s">
        <v>41</v>
      </c>
      <c r="C215" t="s">
        <v>35</v>
      </c>
      <c r="D215" t="s">
        <v>15</v>
      </c>
      <c r="E215" s="4">
        <v>2114</v>
      </c>
      <c r="F215" s="5">
        <v>186</v>
      </c>
    </row>
    <row r="216" spans="2:6" x14ac:dyDescent="0.3">
      <c r="B216" t="s">
        <v>6</v>
      </c>
      <c r="C216" t="s">
        <v>39</v>
      </c>
      <c r="D216" t="s">
        <v>25</v>
      </c>
      <c r="E216" s="4">
        <v>2100</v>
      </c>
      <c r="F216" s="5">
        <v>414</v>
      </c>
    </row>
    <row r="217" spans="2:6" x14ac:dyDescent="0.3">
      <c r="B217" t="s">
        <v>8</v>
      </c>
      <c r="C217" t="s">
        <v>35</v>
      </c>
      <c r="D217" t="s">
        <v>29</v>
      </c>
      <c r="E217" s="4">
        <v>2023</v>
      </c>
      <c r="F217" s="5">
        <v>168</v>
      </c>
    </row>
    <row r="218" spans="2:6" x14ac:dyDescent="0.3">
      <c r="B218" t="s">
        <v>3</v>
      </c>
      <c r="C218" t="s">
        <v>35</v>
      </c>
      <c r="D218" t="s">
        <v>23</v>
      </c>
      <c r="E218" s="4">
        <v>2023</v>
      </c>
      <c r="F218" s="5">
        <v>78</v>
      </c>
    </row>
    <row r="219" spans="2:6" x14ac:dyDescent="0.3">
      <c r="B219" t="s">
        <v>2</v>
      </c>
      <c r="C219" t="s">
        <v>39</v>
      </c>
      <c r="D219" t="s">
        <v>16</v>
      </c>
      <c r="E219" s="4">
        <v>2016</v>
      </c>
      <c r="F219" s="5">
        <v>117</v>
      </c>
    </row>
    <row r="220" spans="2:6" x14ac:dyDescent="0.3">
      <c r="B220" t="s">
        <v>8</v>
      </c>
      <c r="C220" t="s">
        <v>34</v>
      </c>
      <c r="D220" t="s">
        <v>16</v>
      </c>
      <c r="E220" s="4">
        <v>2009</v>
      </c>
      <c r="F220" s="5">
        <v>219</v>
      </c>
    </row>
    <row r="221" spans="2:6" x14ac:dyDescent="0.3">
      <c r="B221" t="s">
        <v>40</v>
      </c>
      <c r="C221" t="s">
        <v>38</v>
      </c>
      <c r="D221" t="s">
        <v>31</v>
      </c>
      <c r="E221" s="4">
        <v>1988</v>
      </c>
      <c r="F221" s="5">
        <v>39</v>
      </c>
    </row>
    <row r="222" spans="2:6" x14ac:dyDescent="0.3">
      <c r="B222" t="s">
        <v>10</v>
      </c>
      <c r="C222" t="s">
        <v>35</v>
      </c>
      <c r="D222" t="s">
        <v>20</v>
      </c>
      <c r="E222" s="4">
        <v>1974</v>
      </c>
      <c r="F222" s="5">
        <v>195</v>
      </c>
    </row>
    <row r="223" spans="2:6" x14ac:dyDescent="0.3">
      <c r="B223" t="s">
        <v>7</v>
      </c>
      <c r="C223" t="s">
        <v>34</v>
      </c>
      <c r="D223" t="s">
        <v>14</v>
      </c>
      <c r="E223" s="4">
        <v>1932</v>
      </c>
      <c r="F223" s="5">
        <v>369</v>
      </c>
    </row>
    <row r="224" spans="2:6" x14ac:dyDescent="0.3">
      <c r="B224" t="s">
        <v>41</v>
      </c>
      <c r="C224" t="s">
        <v>36</v>
      </c>
      <c r="D224" t="s">
        <v>19</v>
      </c>
      <c r="E224" s="4">
        <v>1925</v>
      </c>
      <c r="F224" s="5">
        <v>192</v>
      </c>
    </row>
    <row r="225" spans="2:6" x14ac:dyDescent="0.3">
      <c r="B225" t="s">
        <v>6</v>
      </c>
      <c r="C225" t="s">
        <v>37</v>
      </c>
      <c r="D225" t="s">
        <v>16</v>
      </c>
      <c r="E225" s="4">
        <v>1904</v>
      </c>
      <c r="F225" s="5">
        <v>405</v>
      </c>
    </row>
    <row r="226" spans="2:6" x14ac:dyDescent="0.3">
      <c r="B226" t="s">
        <v>8</v>
      </c>
      <c r="C226" t="s">
        <v>37</v>
      </c>
      <c r="D226" t="s">
        <v>22</v>
      </c>
      <c r="E226" s="4">
        <v>1890</v>
      </c>
      <c r="F226" s="5">
        <v>195</v>
      </c>
    </row>
    <row r="227" spans="2:6" x14ac:dyDescent="0.3">
      <c r="B227" t="s">
        <v>2</v>
      </c>
      <c r="C227" t="s">
        <v>39</v>
      </c>
      <c r="D227" t="s">
        <v>25</v>
      </c>
      <c r="E227" s="4">
        <v>1785</v>
      </c>
      <c r="F227" s="5">
        <v>462</v>
      </c>
    </row>
    <row r="228" spans="2:6" x14ac:dyDescent="0.3">
      <c r="B228" t="s">
        <v>7</v>
      </c>
      <c r="C228" t="s">
        <v>38</v>
      </c>
      <c r="D228" t="s">
        <v>18</v>
      </c>
      <c r="E228" s="4">
        <v>1778</v>
      </c>
      <c r="F228" s="5">
        <v>270</v>
      </c>
    </row>
    <row r="229" spans="2:6" x14ac:dyDescent="0.3">
      <c r="B229" t="s">
        <v>8</v>
      </c>
      <c r="C229" t="s">
        <v>37</v>
      </c>
      <c r="D229" t="s">
        <v>19</v>
      </c>
      <c r="E229" s="4">
        <v>1771</v>
      </c>
      <c r="F229" s="5">
        <v>204</v>
      </c>
    </row>
    <row r="230" spans="2:6" x14ac:dyDescent="0.3">
      <c r="B230" t="s">
        <v>8</v>
      </c>
      <c r="C230" t="s">
        <v>38</v>
      </c>
      <c r="D230" t="s">
        <v>23</v>
      </c>
      <c r="E230" s="4">
        <v>1701</v>
      </c>
      <c r="F230" s="5">
        <v>234</v>
      </c>
    </row>
    <row r="231" spans="2:6" x14ac:dyDescent="0.3">
      <c r="B231" t="s">
        <v>5</v>
      </c>
      <c r="C231" t="s">
        <v>34</v>
      </c>
      <c r="D231" t="s">
        <v>33</v>
      </c>
      <c r="E231" s="4">
        <v>1652</v>
      </c>
      <c r="F231" s="5">
        <v>93</v>
      </c>
    </row>
    <row r="232" spans="2:6" x14ac:dyDescent="0.3">
      <c r="B232" t="s">
        <v>3</v>
      </c>
      <c r="C232" t="s">
        <v>39</v>
      </c>
      <c r="D232" t="s">
        <v>28</v>
      </c>
      <c r="E232" s="4">
        <v>1652</v>
      </c>
      <c r="F232" s="5">
        <v>102</v>
      </c>
    </row>
    <row r="233" spans="2:6" x14ac:dyDescent="0.3">
      <c r="B233" t="s">
        <v>6</v>
      </c>
      <c r="C233" t="s">
        <v>39</v>
      </c>
      <c r="D233" t="s">
        <v>30</v>
      </c>
      <c r="E233" s="4">
        <v>1638</v>
      </c>
      <c r="F233" s="5">
        <v>63</v>
      </c>
    </row>
    <row r="234" spans="2:6" x14ac:dyDescent="0.3">
      <c r="B234" t="s">
        <v>40</v>
      </c>
      <c r="C234" t="s">
        <v>35</v>
      </c>
      <c r="D234" t="s">
        <v>24</v>
      </c>
      <c r="E234" s="4">
        <v>1638</v>
      </c>
      <c r="F234" s="5">
        <v>48</v>
      </c>
    </row>
    <row r="235" spans="2:6" x14ac:dyDescent="0.3">
      <c r="B235" t="s">
        <v>40</v>
      </c>
      <c r="C235" t="s">
        <v>37</v>
      </c>
      <c r="D235" t="s">
        <v>30</v>
      </c>
      <c r="E235" s="4">
        <v>1624</v>
      </c>
      <c r="F235" s="5">
        <v>114</v>
      </c>
    </row>
    <row r="236" spans="2:6" x14ac:dyDescent="0.3">
      <c r="B236" t="s">
        <v>40</v>
      </c>
      <c r="C236" t="s">
        <v>35</v>
      </c>
      <c r="D236" t="s">
        <v>29</v>
      </c>
      <c r="E236" s="4">
        <v>1617</v>
      </c>
      <c r="F236" s="5">
        <v>126</v>
      </c>
    </row>
    <row r="237" spans="2:6" x14ac:dyDescent="0.3">
      <c r="B237" t="s">
        <v>2</v>
      </c>
      <c r="C237" t="s">
        <v>35</v>
      </c>
      <c r="D237" t="s">
        <v>17</v>
      </c>
      <c r="E237" s="4">
        <v>1589</v>
      </c>
      <c r="F237" s="5">
        <v>303</v>
      </c>
    </row>
    <row r="238" spans="2:6" x14ac:dyDescent="0.3">
      <c r="B238" t="s">
        <v>7</v>
      </c>
      <c r="C238" t="s">
        <v>34</v>
      </c>
      <c r="D238" t="s">
        <v>25</v>
      </c>
      <c r="E238" s="4">
        <v>1568</v>
      </c>
      <c r="F238" s="5">
        <v>96</v>
      </c>
    </row>
    <row r="239" spans="2:6" x14ac:dyDescent="0.3">
      <c r="B239" t="s">
        <v>2</v>
      </c>
      <c r="C239" t="s">
        <v>39</v>
      </c>
      <c r="D239" t="s">
        <v>22</v>
      </c>
      <c r="E239" s="4">
        <v>1568</v>
      </c>
      <c r="F239" s="5">
        <v>141</v>
      </c>
    </row>
    <row r="240" spans="2:6" x14ac:dyDescent="0.3">
      <c r="B240" t="s">
        <v>8</v>
      </c>
      <c r="C240" t="s">
        <v>39</v>
      </c>
      <c r="D240" t="s">
        <v>26</v>
      </c>
      <c r="E240" s="4">
        <v>1561</v>
      </c>
      <c r="F240" s="5">
        <v>27</v>
      </c>
    </row>
    <row r="241" spans="2:6" x14ac:dyDescent="0.3">
      <c r="B241" t="s">
        <v>41</v>
      </c>
      <c r="C241" t="s">
        <v>37</v>
      </c>
      <c r="D241" t="s">
        <v>30</v>
      </c>
      <c r="E241" s="4">
        <v>1526</v>
      </c>
      <c r="F241" s="5">
        <v>240</v>
      </c>
    </row>
    <row r="242" spans="2:6" x14ac:dyDescent="0.3">
      <c r="B242" t="s">
        <v>5</v>
      </c>
      <c r="C242" t="s">
        <v>36</v>
      </c>
      <c r="D242" t="s">
        <v>30</v>
      </c>
      <c r="E242" s="4">
        <v>1526</v>
      </c>
      <c r="F242" s="5">
        <v>105</v>
      </c>
    </row>
    <row r="243" spans="2:6" x14ac:dyDescent="0.3">
      <c r="B243" t="s">
        <v>6</v>
      </c>
      <c r="C243" t="s">
        <v>37</v>
      </c>
      <c r="D243" t="s">
        <v>18</v>
      </c>
      <c r="E243" s="4">
        <v>1505</v>
      </c>
      <c r="F243" s="5">
        <v>102</v>
      </c>
    </row>
    <row r="244" spans="2:6" x14ac:dyDescent="0.3">
      <c r="B244" t="s">
        <v>41</v>
      </c>
      <c r="C244" t="s">
        <v>34</v>
      </c>
      <c r="D244" t="s">
        <v>17</v>
      </c>
      <c r="E244" s="4">
        <v>1463</v>
      </c>
      <c r="F244" s="5">
        <v>39</v>
      </c>
    </row>
    <row r="245" spans="2:6" x14ac:dyDescent="0.3">
      <c r="B245" t="s">
        <v>6</v>
      </c>
      <c r="C245" t="s">
        <v>34</v>
      </c>
      <c r="D245" t="s">
        <v>15</v>
      </c>
      <c r="E245" s="4">
        <v>1442</v>
      </c>
      <c r="F245" s="5">
        <v>15</v>
      </c>
    </row>
    <row r="246" spans="2:6" x14ac:dyDescent="0.3">
      <c r="B246" t="s">
        <v>10</v>
      </c>
      <c r="C246" t="s">
        <v>34</v>
      </c>
      <c r="D246" t="s">
        <v>25</v>
      </c>
      <c r="E246" s="4">
        <v>1428</v>
      </c>
      <c r="F246" s="5">
        <v>93</v>
      </c>
    </row>
    <row r="247" spans="2:6" x14ac:dyDescent="0.3">
      <c r="B247" t="s">
        <v>10</v>
      </c>
      <c r="C247" t="s">
        <v>36</v>
      </c>
      <c r="D247" t="s">
        <v>27</v>
      </c>
      <c r="E247" s="4">
        <v>1407</v>
      </c>
      <c r="F247" s="5">
        <v>72</v>
      </c>
    </row>
    <row r="248" spans="2:6" x14ac:dyDescent="0.3">
      <c r="B248" t="s">
        <v>6</v>
      </c>
      <c r="C248" t="s">
        <v>36</v>
      </c>
      <c r="D248" t="s">
        <v>29</v>
      </c>
      <c r="E248" s="4">
        <v>1400</v>
      </c>
      <c r="F248" s="5">
        <v>135</v>
      </c>
    </row>
    <row r="249" spans="2:6" x14ac:dyDescent="0.3">
      <c r="B249" t="s">
        <v>6</v>
      </c>
      <c r="C249" t="s">
        <v>35</v>
      </c>
      <c r="D249" t="s">
        <v>4</v>
      </c>
      <c r="E249" s="4">
        <v>1302</v>
      </c>
      <c r="F249" s="5">
        <v>402</v>
      </c>
    </row>
    <row r="250" spans="2:6" x14ac:dyDescent="0.3">
      <c r="B250" t="s">
        <v>7</v>
      </c>
      <c r="C250" t="s">
        <v>38</v>
      </c>
      <c r="D250" t="s">
        <v>14</v>
      </c>
      <c r="E250" s="4">
        <v>1281</v>
      </c>
      <c r="F250" s="5">
        <v>75</v>
      </c>
    </row>
    <row r="251" spans="2:6" x14ac:dyDescent="0.3">
      <c r="B251" t="s">
        <v>3</v>
      </c>
      <c r="C251" t="s">
        <v>36</v>
      </c>
      <c r="D251" t="s">
        <v>19</v>
      </c>
      <c r="E251" s="4">
        <v>1281</v>
      </c>
      <c r="F251" s="5">
        <v>18</v>
      </c>
    </row>
    <row r="252" spans="2:6" x14ac:dyDescent="0.3">
      <c r="B252" t="s">
        <v>41</v>
      </c>
      <c r="C252" t="s">
        <v>34</v>
      </c>
      <c r="D252" t="s">
        <v>16</v>
      </c>
      <c r="E252" s="4">
        <v>1274</v>
      </c>
      <c r="F252" s="5">
        <v>225</v>
      </c>
    </row>
    <row r="253" spans="2:6" x14ac:dyDescent="0.3">
      <c r="B253" t="s">
        <v>6</v>
      </c>
      <c r="C253" t="s">
        <v>38</v>
      </c>
      <c r="D253" t="s">
        <v>27</v>
      </c>
      <c r="E253" s="4">
        <v>1134</v>
      </c>
      <c r="F253" s="5">
        <v>282</v>
      </c>
    </row>
    <row r="254" spans="2:6" x14ac:dyDescent="0.3">
      <c r="B254" t="s">
        <v>9</v>
      </c>
      <c r="C254" t="s">
        <v>37</v>
      </c>
      <c r="D254" t="s">
        <v>29</v>
      </c>
      <c r="E254" s="4">
        <v>1085</v>
      </c>
      <c r="F254" s="5">
        <v>273</v>
      </c>
    </row>
    <row r="255" spans="2:6" x14ac:dyDescent="0.3">
      <c r="B255" t="s">
        <v>6</v>
      </c>
      <c r="C255" t="s">
        <v>35</v>
      </c>
      <c r="D255" t="s">
        <v>20</v>
      </c>
      <c r="E255" s="4">
        <v>1071</v>
      </c>
      <c r="F255" s="5">
        <v>270</v>
      </c>
    </row>
    <row r="256" spans="2:6" x14ac:dyDescent="0.3">
      <c r="B256" t="s">
        <v>2</v>
      </c>
      <c r="C256" t="s">
        <v>37</v>
      </c>
      <c r="D256" t="s">
        <v>14</v>
      </c>
      <c r="E256" s="4">
        <v>1057</v>
      </c>
      <c r="F256" s="5">
        <v>54</v>
      </c>
    </row>
    <row r="257" spans="2:6" x14ac:dyDescent="0.3">
      <c r="B257" t="s">
        <v>3</v>
      </c>
      <c r="C257" t="s">
        <v>36</v>
      </c>
      <c r="D257" t="s">
        <v>28</v>
      </c>
      <c r="E257" s="4">
        <v>973</v>
      </c>
      <c r="F257" s="5">
        <v>162</v>
      </c>
    </row>
    <row r="258" spans="2:6" x14ac:dyDescent="0.3">
      <c r="B258" t="s">
        <v>7</v>
      </c>
      <c r="C258" t="s">
        <v>39</v>
      </c>
      <c r="D258" t="s">
        <v>27</v>
      </c>
      <c r="E258" s="4">
        <v>966</v>
      </c>
      <c r="F258" s="5">
        <v>198</v>
      </c>
    </row>
    <row r="259" spans="2:6" x14ac:dyDescent="0.3">
      <c r="B259" t="s">
        <v>9</v>
      </c>
      <c r="C259" t="s">
        <v>35</v>
      </c>
      <c r="D259" t="s">
        <v>4</v>
      </c>
      <c r="E259" s="4">
        <v>959</v>
      </c>
      <c r="F259" s="5">
        <v>147</v>
      </c>
    </row>
    <row r="260" spans="2:6" x14ac:dyDescent="0.3">
      <c r="B260" t="s">
        <v>6</v>
      </c>
      <c r="C260" t="s">
        <v>38</v>
      </c>
      <c r="D260" t="s">
        <v>33</v>
      </c>
      <c r="E260" s="4">
        <v>959</v>
      </c>
      <c r="F260" s="5">
        <v>135</v>
      </c>
    </row>
    <row r="261" spans="2:6" x14ac:dyDescent="0.3">
      <c r="B261" t="s">
        <v>10</v>
      </c>
      <c r="C261" t="s">
        <v>36</v>
      </c>
      <c r="D261" t="s">
        <v>13</v>
      </c>
      <c r="E261" s="4">
        <v>945</v>
      </c>
      <c r="F261" s="5">
        <v>75</v>
      </c>
    </row>
    <row r="262" spans="2:6" x14ac:dyDescent="0.3">
      <c r="B262" t="s">
        <v>6</v>
      </c>
      <c r="C262" t="s">
        <v>38</v>
      </c>
      <c r="D262" t="s">
        <v>16</v>
      </c>
      <c r="E262" s="4">
        <v>938</v>
      </c>
      <c r="F262" s="5">
        <v>6</v>
      </c>
    </row>
    <row r="263" spans="2:6" x14ac:dyDescent="0.3">
      <c r="B263" t="s">
        <v>9</v>
      </c>
      <c r="C263" t="s">
        <v>34</v>
      </c>
      <c r="D263" t="s">
        <v>16</v>
      </c>
      <c r="E263" s="4">
        <v>938</v>
      </c>
      <c r="F263" s="5">
        <v>189</v>
      </c>
    </row>
    <row r="264" spans="2:6" x14ac:dyDescent="0.3">
      <c r="B264" t="s">
        <v>3</v>
      </c>
      <c r="C264" t="s">
        <v>37</v>
      </c>
      <c r="D264" t="s">
        <v>4</v>
      </c>
      <c r="E264" s="4">
        <v>938</v>
      </c>
      <c r="F264" s="5">
        <v>366</v>
      </c>
    </row>
    <row r="265" spans="2:6" x14ac:dyDescent="0.3">
      <c r="B265" t="s">
        <v>5</v>
      </c>
      <c r="C265" t="s">
        <v>34</v>
      </c>
      <c r="D265" t="s">
        <v>19</v>
      </c>
      <c r="E265" s="4">
        <v>861</v>
      </c>
      <c r="F265" s="5">
        <v>195</v>
      </c>
    </row>
    <row r="266" spans="2:6" x14ac:dyDescent="0.3">
      <c r="B266" t="s">
        <v>41</v>
      </c>
      <c r="C266" t="s">
        <v>36</v>
      </c>
      <c r="D266" t="s">
        <v>28</v>
      </c>
      <c r="E266" s="4">
        <v>854</v>
      </c>
      <c r="F266" s="5">
        <v>309</v>
      </c>
    </row>
    <row r="267" spans="2:6" x14ac:dyDescent="0.3">
      <c r="B267" t="s">
        <v>41</v>
      </c>
      <c r="C267" t="s">
        <v>35</v>
      </c>
      <c r="D267" t="s">
        <v>27</v>
      </c>
      <c r="E267" s="4">
        <v>847</v>
      </c>
      <c r="F267" s="5">
        <v>129</v>
      </c>
    </row>
    <row r="268" spans="2:6" x14ac:dyDescent="0.3">
      <c r="B268" t="s">
        <v>8</v>
      </c>
      <c r="C268" t="s">
        <v>38</v>
      </c>
      <c r="D268" t="s">
        <v>13</v>
      </c>
      <c r="E268" s="4">
        <v>819</v>
      </c>
      <c r="F268" s="5">
        <v>510</v>
      </c>
    </row>
    <row r="269" spans="2:6" x14ac:dyDescent="0.3">
      <c r="B269" t="s">
        <v>3</v>
      </c>
      <c r="C269" t="s">
        <v>35</v>
      </c>
      <c r="D269" t="s">
        <v>33</v>
      </c>
      <c r="E269" s="4">
        <v>819</v>
      </c>
      <c r="F269" s="5">
        <v>306</v>
      </c>
    </row>
    <row r="270" spans="2:6" x14ac:dyDescent="0.3">
      <c r="B270" t="s">
        <v>2</v>
      </c>
      <c r="C270" t="s">
        <v>36</v>
      </c>
      <c r="D270" t="s">
        <v>27</v>
      </c>
      <c r="E270" s="4">
        <v>798</v>
      </c>
      <c r="F270" s="5">
        <v>519</v>
      </c>
    </row>
    <row r="271" spans="2:6" x14ac:dyDescent="0.3">
      <c r="B271" t="s">
        <v>41</v>
      </c>
      <c r="C271" t="s">
        <v>37</v>
      </c>
      <c r="D271" t="s">
        <v>15</v>
      </c>
      <c r="E271" s="4">
        <v>714</v>
      </c>
      <c r="F271" s="5">
        <v>231</v>
      </c>
    </row>
    <row r="272" spans="2:6" x14ac:dyDescent="0.3">
      <c r="B272" t="s">
        <v>9</v>
      </c>
      <c r="C272" t="s">
        <v>34</v>
      </c>
      <c r="D272" t="s">
        <v>17</v>
      </c>
      <c r="E272" s="4">
        <v>707</v>
      </c>
      <c r="F272" s="5">
        <v>174</v>
      </c>
    </row>
    <row r="273" spans="2:6" x14ac:dyDescent="0.3">
      <c r="B273" t="s">
        <v>10</v>
      </c>
      <c r="C273" t="s">
        <v>34</v>
      </c>
      <c r="D273" t="s">
        <v>17</v>
      </c>
      <c r="E273" s="4">
        <v>700</v>
      </c>
      <c r="F273" s="5">
        <v>87</v>
      </c>
    </row>
    <row r="274" spans="2:6" x14ac:dyDescent="0.3">
      <c r="B274" t="s">
        <v>2</v>
      </c>
      <c r="C274" t="s">
        <v>39</v>
      </c>
      <c r="D274" t="s">
        <v>23</v>
      </c>
      <c r="E274" s="4">
        <v>630</v>
      </c>
      <c r="F274" s="5">
        <v>36</v>
      </c>
    </row>
    <row r="275" spans="2:6" x14ac:dyDescent="0.3">
      <c r="B275" t="s">
        <v>40</v>
      </c>
      <c r="C275" t="s">
        <v>38</v>
      </c>
      <c r="D275" t="s">
        <v>24</v>
      </c>
      <c r="E275" s="4">
        <v>623</v>
      </c>
      <c r="F275" s="5">
        <v>51</v>
      </c>
    </row>
    <row r="276" spans="2:6" x14ac:dyDescent="0.3">
      <c r="B276" t="s">
        <v>40</v>
      </c>
      <c r="C276" t="s">
        <v>38</v>
      </c>
      <c r="D276" t="s">
        <v>26</v>
      </c>
      <c r="E276" s="4">
        <v>609</v>
      </c>
      <c r="F276" s="5">
        <v>87</v>
      </c>
    </row>
    <row r="277" spans="2:6" x14ac:dyDescent="0.3">
      <c r="B277" t="s">
        <v>41</v>
      </c>
      <c r="C277" t="s">
        <v>35</v>
      </c>
      <c r="D277" t="s">
        <v>19</v>
      </c>
      <c r="E277" s="4">
        <v>609</v>
      </c>
      <c r="F277" s="5">
        <v>99</v>
      </c>
    </row>
    <row r="278" spans="2:6" x14ac:dyDescent="0.3">
      <c r="B278" t="s">
        <v>10</v>
      </c>
      <c r="C278" t="s">
        <v>35</v>
      </c>
      <c r="D278" t="s">
        <v>21</v>
      </c>
      <c r="E278" s="4">
        <v>567</v>
      </c>
      <c r="F278" s="5">
        <v>228</v>
      </c>
    </row>
    <row r="279" spans="2:6" x14ac:dyDescent="0.3">
      <c r="B279" t="s">
        <v>6</v>
      </c>
      <c r="C279" t="s">
        <v>37</v>
      </c>
      <c r="D279" t="s">
        <v>30</v>
      </c>
      <c r="E279" s="4">
        <v>560</v>
      </c>
      <c r="F279" s="5">
        <v>81</v>
      </c>
    </row>
    <row r="280" spans="2:6" x14ac:dyDescent="0.3">
      <c r="B280" t="s">
        <v>2</v>
      </c>
      <c r="C280" t="s">
        <v>35</v>
      </c>
      <c r="D280" t="s">
        <v>19</v>
      </c>
      <c r="E280" s="4">
        <v>553</v>
      </c>
      <c r="F280" s="5">
        <v>15</v>
      </c>
    </row>
    <row r="281" spans="2:6" x14ac:dyDescent="0.3">
      <c r="B281" t="s">
        <v>6</v>
      </c>
      <c r="C281" t="s">
        <v>34</v>
      </c>
      <c r="D281" t="s">
        <v>4</v>
      </c>
      <c r="E281" s="4">
        <v>525</v>
      </c>
      <c r="F281" s="5">
        <v>48</v>
      </c>
    </row>
    <row r="282" spans="2:6" x14ac:dyDescent="0.3">
      <c r="B282" t="s">
        <v>5</v>
      </c>
      <c r="C282" t="s">
        <v>37</v>
      </c>
      <c r="D282" t="s">
        <v>22</v>
      </c>
      <c r="E282" s="4">
        <v>518</v>
      </c>
      <c r="F282" s="5">
        <v>75</v>
      </c>
    </row>
    <row r="283" spans="2:6" x14ac:dyDescent="0.3">
      <c r="B283" t="s">
        <v>6</v>
      </c>
      <c r="C283" t="s">
        <v>36</v>
      </c>
      <c r="D283" t="s">
        <v>21</v>
      </c>
      <c r="E283" s="4">
        <v>497</v>
      </c>
      <c r="F283" s="5">
        <v>63</v>
      </c>
    </row>
    <row r="284" spans="2:6" x14ac:dyDescent="0.3">
      <c r="B284" t="s">
        <v>5</v>
      </c>
      <c r="C284" t="s">
        <v>35</v>
      </c>
      <c r="D284" t="s">
        <v>22</v>
      </c>
      <c r="E284" s="4">
        <v>490</v>
      </c>
      <c r="F284" s="5">
        <v>84</v>
      </c>
    </row>
    <row r="285" spans="2:6" x14ac:dyDescent="0.3">
      <c r="B285" t="s">
        <v>6</v>
      </c>
      <c r="C285" t="s">
        <v>38</v>
      </c>
      <c r="D285" t="s">
        <v>25</v>
      </c>
      <c r="E285" s="4">
        <v>469</v>
      </c>
      <c r="F285" s="5">
        <v>75</v>
      </c>
    </row>
    <row r="286" spans="2:6" x14ac:dyDescent="0.3">
      <c r="B286" t="s">
        <v>8</v>
      </c>
      <c r="C286" t="s">
        <v>37</v>
      </c>
      <c r="D286" t="s">
        <v>21</v>
      </c>
      <c r="E286" s="4">
        <v>434</v>
      </c>
      <c r="F286" s="5">
        <v>87</v>
      </c>
    </row>
    <row r="287" spans="2:6" x14ac:dyDescent="0.3">
      <c r="B287" t="s">
        <v>5</v>
      </c>
      <c r="C287" t="s">
        <v>39</v>
      </c>
      <c r="D287" t="s">
        <v>18</v>
      </c>
      <c r="E287" s="4">
        <v>385</v>
      </c>
      <c r="F287" s="5">
        <v>249</v>
      </c>
    </row>
    <row r="288" spans="2:6" x14ac:dyDescent="0.3">
      <c r="B288" t="s">
        <v>8</v>
      </c>
      <c r="C288" t="s">
        <v>35</v>
      </c>
      <c r="D288" t="s">
        <v>33</v>
      </c>
      <c r="E288" s="4">
        <v>357</v>
      </c>
      <c r="F288" s="5">
        <v>126</v>
      </c>
    </row>
    <row r="289" spans="2:6" x14ac:dyDescent="0.3">
      <c r="B289" t="s">
        <v>41</v>
      </c>
      <c r="C289" t="s">
        <v>34</v>
      </c>
      <c r="D289" t="s">
        <v>22</v>
      </c>
      <c r="E289" s="4">
        <v>336</v>
      </c>
      <c r="F289" s="5">
        <v>144</v>
      </c>
    </row>
    <row r="290" spans="2:6" x14ac:dyDescent="0.3">
      <c r="B290" t="s">
        <v>7</v>
      </c>
      <c r="C290" t="s">
        <v>36</v>
      </c>
      <c r="D290" t="s">
        <v>32</v>
      </c>
      <c r="E290" s="4">
        <v>280</v>
      </c>
      <c r="F290" s="5">
        <v>87</v>
      </c>
    </row>
    <row r="291" spans="2:6" x14ac:dyDescent="0.3">
      <c r="B291" t="s">
        <v>9</v>
      </c>
      <c r="C291" t="s">
        <v>37</v>
      </c>
      <c r="D291" t="s">
        <v>4</v>
      </c>
      <c r="E291" s="4">
        <v>259</v>
      </c>
      <c r="F291" s="5">
        <v>207</v>
      </c>
    </row>
    <row r="292" spans="2:6" x14ac:dyDescent="0.3">
      <c r="B292" t="s">
        <v>2</v>
      </c>
      <c r="C292" t="s">
        <v>34</v>
      </c>
      <c r="D292" t="s">
        <v>13</v>
      </c>
      <c r="E292" s="4">
        <v>252</v>
      </c>
      <c r="F292" s="5">
        <v>54</v>
      </c>
    </row>
    <row r="293" spans="2:6" x14ac:dyDescent="0.3">
      <c r="B293" t="s">
        <v>10</v>
      </c>
      <c r="C293" t="s">
        <v>37</v>
      </c>
      <c r="D293" t="s">
        <v>21</v>
      </c>
      <c r="E293" s="4">
        <v>245</v>
      </c>
      <c r="F293" s="5">
        <v>288</v>
      </c>
    </row>
    <row r="294" spans="2:6" x14ac:dyDescent="0.3">
      <c r="B294" t="s">
        <v>2</v>
      </c>
      <c r="C294" t="s">
        <v>37</v>
      </c>
      <c r="D294" t="s">
        <v>19</v>
      </c>
      <c r="E294" s="4">
        <v>238</v>
      </c>
      <c r="F294" s="5">
        <v>18</v>
      </c>
    </row>
    <row r="295" spans="2:6" x14ac:dyDescent="0.3">
      <c r="B295" t="s">
        <v>40</v>
      </c>
      <c r="C295" t="s">
        <v>36</v>
      </c>
      <c r="D295" t="s">
        <v>4</v>
      </c>
      <c r="E295" s="4">
        <v>217</v>
      </c>
      <c r="F295" s="5">
        <v>36</v>
      </c>
    </row>
    <row r="296" spans="2:6" x14ac:dyDescent="0.3">
      <c r="B296" t="s">
        <v>2</v>
      </c>
      <c r="C296" t="s">
        <v>36</v>
      </c>
      <c r="D296" t="s">
        <v>17</v>
      </c>
      <c r="E296" s="4">
        <v>189</v>
      </c>
      <c r="F296" s="5">
        <v>48</v>
      </c>
    </row>
    <row r="297" spans="2:6" x14ac:dyDescent="0.3">
      <c r="B297" t="s">
        <v>5</v>
      </c>
      <c r="C297" t="s">
        <v>37</v>
      </c>
      <c r="D297" t="s">
        <v>31</v>
      </c>
      <c r="E297" s="4">
        <v>182</v>
      </c>
      <c r="F297" s="5">
        <v>48</v>
      </c>
    </row>
    <row r="298" spans="2:6" x14ac:dyDescent="0.3">
      <c r="B298" t="s">
        <v>8</v>
      </c>
      <c r="C298" t="s">
        <v>38</v>
      </c>
      <c r="D298" t="s">
        <v>22</v>
      </c>
      <c r="E298" s="4">
        <v>168</v>
      </c>
      <c r="F298" s="5">
        <v>84</v>
      </c>
    </row>
    <row r="299" spans="2:6" x14ac:dyDescent="0.3">
      <c r="B299" t="s">
        <v>41</v>
      </c>
      <c r="C299" t="s">
        <v>38</v>
      </c>
      <c r="D299" t="s">
        <v>25</v>
      </c>
      <c r="E299" s="4">
        <v>154</v>
      </c>
      <c r="F299" s="5">
        <v>21</v>
      </c>
    </row>
    <row r="300" spans="2:6" x14ac:dyDescent="0.3">
      <c r="B300" t="s">
        <v>9</v>
      </c>
      <c r="C300" t="s">
        <v>35</v>
      </c>
      <c r="D300" t="s">
        <v>26</v>
      </c>
      <c r="E300" s="4">
        <v>98</v>
      </c>
      <c r="F300" s="5">
        <v>159</v>
      </c>
    </row>
    <row r="301" spans="2:6" x14ac:dyDescent="0.3">
      <c r="B301" t="s">
        <v>41</v>
      </c>
      <c r="C301" t="s">
        <v>36</v>
      </c>
      <c r="D301" t="s">
        <v>26</v>
      </c>
      <c r="E301" s="4">
        <v>98</v>
      </c>
      <c r="F301" s="5">
        <v>204</v>
      </c>
    </row>
    <row r="302" spans="2:6" x14ac:dyDescent="0.3">
      <c r="B302" t="s">
        <v>10</v>
      </c>
      <c r="C302" t="s">
        <v>38</v>
      </c>
      <c r="D302" t="s">
        <v>13</v>
      </c>
      <c r="E302" s="4">
        <v>63</v>
      </c>
      <c r="F302" s="5">
        <v>123</v>
      </c>
    </row>
    <row r="303" spans="2:6" x14ac:dyDescent="0.3">
      <c r="B303" t="s">
        <v>2</v>
      </c>
      <c r="C303" t="s">
        <v>38</v>
      </c>
      <c r="D303" t="s">
        <v>13</v>
      </c>
      <c r="E303" s="4">
        <v>56</v>
      </c>
      <c r="F303" s="5">
        <v>51</v>
      </c>
    </row>
    <row r="304" spans="2:6" x14ac:dyDescent="0.3">
      <c r="B304" t="s">
        <v>8</v>
      </c>
      <c r="C304" t="s">
        <v>37</v>
      </c>
      <c r="D304" t="s">
        <v>30</v>
      </c>
      <c r="E304" s="4">
        <v>42</v>
      </c>
      <c r="F304" s="5">
        <v>150</v>
      </c>
    </row>
    <row r="305" spans="2:6" x14ac:dyDescent="0.3">
      <c r="B305" t="s">
        <v>3</v>
      </c>
      <c r="C305" t="s">
        <v>39</v>
      </c>
      <c r="D305" t="s">
        <v>16</v>
      </c>
      <c r="E305" s="4">
        <v>21</v>
      </c>
      <c r="F305" s="5">
        <v>168</v>
      </c>
    </row>
    <row r="306" spans="2:6" x14ac:dyDescent="0.3">
      <c r="B306" t="s">
        <v>40</v>
      </c>
      <c r="C306" t="s">
        <v>39</v>
      </c>
      <c r="D306" t="s">
        <v>29</v>
      </c>
      <c r="E306" s="4">
        <v>0</v>
      </c>
      <c r="F306" s="5">
        <v>135</v>
      </c>
    </row>
  </sheetData>
  <conditionalFormatting sqref="E6:E306">
    <cfRule type="aboveAverage" dxfId="0" priority="1"/>
    <cfRule type="aboveAverage" priority="2"/>
  </conditionalFormatting>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720C6-E074-43DA-B18B-DA7C9413C345}">
  <dimension ref="A1:E9"/>
  <sheetViews>
    <sheetView workbookViewId="0">
      <selection activeCell="C6" sqref="C6"/>
    </sheetView>
  </sheetViews>
  <sheetFormatPr defaultRowHeight="14.4" x14ac:dyDescent="0.3"/>
  <cols>
    <col min="1" max="1" width="37.77734375" bestFit="1" customWidth="1"/>
    <col min="3" max="3" width="11.5546875" bestFit="1" customWidth="1"/>
    <col min="4" max="4" width="20.21875" bestFit="1" customWidth="1"/>
    <col min="5" max="5" width="20.21875" customWidth="1"/>
    <col min="6" max="6" width="10.109375" bestFit="1" customWidth="1"/>
  </cols>
  <sheetData>
    <row r="1" spans="1:5" ht="35.4" x14ac:dyDescent="0.6">
      <c r="A1" s="14" t="s">
        <v>65</v>
      </c>
    </row>
    <row r="3" spans="1:5" x14ac:dyDescent="0.3">
      <c r="C3" t="s">
        <v>64</v>
      </c>
      <c r="D3" t="s">
        <v>1</v>
      </c>
      <c r="E3" t="s">
        <v>50</v>
      </c>
    </row>
    <row r="4" spans="1:5" x14ac:dyDescent="0.3">
      <c r="C4" t="str" cm="1">
        <f t="array" ref="C4:C9">_xlfn.UNIQUE(Table2[Geography])</f>
        <v>New Zealand</v>
      </c>
      <c r="D4" s="4">
        <f>SUMIFS(Table2[Amount], Table2[Geography],'3'!C4)</f>
        <v>218813</v>
      </c>
      <c r="E4" s="13">
        <f>SUMIFS(Table2[Units],Table2[Geography],C4)</f>
        <v>7431</v>
      </c>
    </row>
    <row r="5" spans="1:5" x14ac:dyDescent="0.3">
      <c r="C5" t="str">
        <v>USA</v>
      </c>
      <c r="D5" s="4">
        <f>SUMIFS(Table2[Amount], Table2[Geography],'3'!C5)</f>
        <v>189434</v>
      </c>
      <c r="E5" s="13">
        <f>SUMIFS(Table2[Units],Table2[Geography],C5)</f>
        <v>10158</v>
      </c>
    </row>
    <row r="6" spans="1:5" x14ac:dyDescent="0.3">
      <c r="C6" t="str">
        <v>Canada</v>
      </c>
      <c r="D6" s="4">
        <f>SUMIFS(Table2[Amount], Table2[Geography],'3'!C6)</f>
        <v>237944</v>
      </c>
      <c r="E6" s="13">
        <f>SUMIFS(Table2[Units],Table2[Geography],C6)</f>
        <v>7302</v>
      </c>
    </row>
    <row r="7" spans="1:5" x14ac:dyDescent="0.3">
      <c r="C7" t="str">
        <v>UK</v>
      </c>
      <c r="D7" s="4">
        <f>SUMIFS(Table2[Amount], Table2[Geography],'3'!C7)</f>
        <v>173530</v>
      </c>
      <c r="E7" s="13">
        <f>SUMIFS(Table2[Units],Table2[Geography],C7)</f>
        <v>5745</v>
      </c>
    </row>
    <row r="8" spans="1:5" x14ac:dyDescent="0.3">
      <c r="C8" t="str">
        <v>Australia</v>
      </c>
      <c r="D8" s="4">
        <f>SUMIFS(Table2[Amount], Table2[Geography],'3'!C8)</f>
        <v>168679</v>
      </c>
      <c r="E8" s="13">
        <f>SUMIFS(Table2[Units],Table2[Geography],C8)</f>
        <v>6264</v>
      </c>
    </row>
    <row r="9" spans="1:5" x14ac:dyDescent="0.3">
      <c r="C9" t="str">
        <v>India</v>
      </c>
      <c r="D9" s="4">
        <f>SUMIFS(Table2[Amount], Table2[Geography],'3'!C9)</f>
        <v>252469</v>
      </c>
      <c r="E9" s="13">
        <f>SUMIFS(Table2[Units],Table2[Geography],C9)</f>
        <v>8760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53D6A-A6F0-4DBF-8AE2-86BA93CC713D}">
  <dimension ref="A1:N7"/>
  <sheetViews>
    <sheetView workbookViewId="0">
      <selection activeCell="N3" sqref="N3"/>
    </sheetView>
  </sheetViews>
  <sheetFormatPr defaultRowHeight="14.4" x14ac:dyDescent="0.3"/>
  <cols>
    <col min="1" max="1" width="12.5546875" bestFit="1" customWidth="1"/>
    <col min="2" max="2" width="11.77734375" bestFit="1" customWidth="1"/>
    <col min="3" max="3" width="1.44140625" bestFit="1" customWidth="1"/>
    <col min="4" max="4" width="14.44140625" bestFit="1" customWidth="1"/>
  </cols>
  <sheetData>
    <row r="1" spans="1:14" x14ac:dyDescent="0.3">
      <c r="A1" s="15" t="s">
        <v>66</v>
      </c>
      <c r="B1" t="s">
        <v>68</v>
      </c>
      <c r="C1" t="s">
        <v>69</v>
      </c>
      <c r="D1" t="s">
        <v>67</v>
      </c>
    </row>
    <row r="2" spans="1:14" x14ac:dyDescent="0.3">
      <c r="A2" s="16" t="s">
        <v>34</v>
      </c>
      <c r="B2">
        <v>1416</v>
      </c>
      <c r="C2">
        <v>35847</v>
      </c>
      <c r="D2" s="17">
        <v>35847</v>
      </c>
    </row>
    <row r="3" spans="1:14" x14ac:dyDescent="0.3">
      <c r="A3" s="16" t="s">
        <v>36</v>
      </c>
      <c r="B3">
        <v>420</v>
      </c>
      <c r="C3">
        <v>18564</v>
      </c>
      <c r="D3" s="17">
        <v>18564</v>
      </c>
    </row>
    <row r="4" spans="1:14" x14ac:dyDescent="0.3">
      <c r="A4" s="16" t="s">
        <v>37</v>
      </c>
      <c r="B4">
        <v>1161</v>
      </c>
      <c r="C4">
        <v>16821</v>
      </c>
      <c r="D4" s="17">
        <v>16821</v>
      </c>
    </row>
    <row r="5" spans="1:14" x14ac:dyDescent="0.3">
      <c r="A5" s="16" t="s">
        <v>35</v>
      </c>
      <c r="B5">
        <v>1215</v>
      </c>
      <c r="C5">
        <v>16492</v>
      </c>
      <c r="D5" s="17">
        <v>16492</v>
      </c>
    </row>
    <row r="6" spans="1:14" x14ac:dyDescent="0.3">
      <c r="A6" s="16" t="s">
        <v>39</v>
      </c>
      <c r="B6">
        <v>492</v>
      </c>
      <c r="C6">
        <v>10269</v>
      </c>
      <c r="D6" s="17">
        <v>10269</v>
      </c>
    </row>
    <row r="7" spans="1:14" x14ac:dyDescent="0.3">
      <c r="A7" s="16" t="s">
        <v>38</v>
      </c>
      <c r="B7">
        <v>303</v>
      </c>
      <c r="C7">
        <v>8841</v>
      </c>
      <c r="D7" s="17">
        <v>8841</v>
      </c>
    </row>
  </sheetData>
  <conditionalFormatting pivot="1" sqref="C2:C7">
    <cfRule type="dataBar" priority="1">
      <dataBar showValue="0">
        <cfvo type="min"/>
        <cfvo type="max"/>
        <color theme="5" tint="-0.499984740745262"/>
      </dataBar>
      <extLst>
        <ext xmlns:x14="http://schemas.microsoft.com/office/spreadsheetml/2009/9/main" uri="{B025F937-C7B1-47D3-B67F-A62EFF666E3E}">
          <x14:id>{04B2611B-933B-4F80-983D-A94F59FE58C2}</x14:id>
        </ext>
      </extLst>
    </cfRule>
  </conditionalFormatting>
  <pageMargins left="0.7" right="0.7" top="0.75" bottom="0.75" header="0.3" footer="0.3"/>
  <drawing r:id="rId2"/>
  <legacyDrawing r:id="rId3"/>
  <extLst>
    <ext xmlns:x14="http://schemas.microsoft.com/office/spreadsheetml/2009/9/main" uri="{78C0D931-6437-407d-A8EE-F0AAD7539E65}">
      <x14:conditionalFormattings>
        <x14:conditionalFormatting xmlns:xm="http://schemas.microsoft.com/office/excel/2006/main" pivot="1">
          <x14:cfRule type="dataBar" id="{04B2611B-933B-4F80-983D-A94F59FE58C2}">
            <x14:dataBar minLength="0" maxLength="100" gradient="0">
              <x14:cfvo type="autoMin"/>
              <x14:cfvo type="autoMax"/>
              <x14:negativeFillColor rgb="FFFF0000"/>
              <x14:axisColor rgb="FF000000"/>
            </x14:dataBar>
          </x14:cfRule>
          <xm:sqref>C2:C7</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4BD60-FAF1-451E-9B38-5A4EC0CA04A6}">
  <dimension ref="A8:N309"/>
  <sheetViews>
    <sheetView topLeftCell="A3" workbookViewId="0">
      <selection activeCell="C8" sqref="C8"/>
    </sheetView>
  </sheetViews>
  <sheetFormatPr defaultRowHeight="14.4" x14ac:dyDescent="0.3"/>
  <cols>
    <col min="1" max="1" width="17.77734375" bestFit="1" customWidth="1"/>
    <col min="2" max="3" width="12.44140625" bestFit="1" customWidth="1"/>
    <col min="4" max="4" width="17.88671875" customWidth="1"/>
    <col min="5" max="5" width="10" customWidth="1"/>
    <col min="8" max="8" width="12.6640625" bestFit="1" customWidth="1"/>
    <col min="9" max="9" width="11.5546875" bestFit="1" customWidth="1"/>
    <col min="10" max="11" width="17.5546875" bestFit="1" customWidth="1"/>
    <col min="13" max="14" width="14.44140625" bestFit="1" customWidth="1"/>
  </cols>
  <sheetData>
    <row r="8" spans="1:14" x14ac:dyDescent="0.3">
      <c r="A8" s="15" t="s">
        <v>66</v>
      </c>
      <c r="B8" t="s">
        <v>71</v>
      </c>
    </row>
    <row r="9" spans="1:14" x14ac:dyDescent="0.3">
      <c r="A9" s="16" t="s">
        <v>15</v>
      </c>
      <c r="B9" s="19">
        <v>44.990867579908674</v>
      </c>
      <c r="E9" s="10"/>
      <c r="F9" s="6"/>
    </row>
    <row r="10" spans="1:14" x14ac:dyDescent="0.3">
      <c r="A10" s="16" t="s">
        <v>33</v>
      </c>
      <c r="B10" s="19">
        <v>37.303128371089535</v>
      </c>
      <c r="E10" s="5"/>
      <c r="F10" s="4"/>
    </row>
    <row r="11" spans="1:14" x14ac:dyDescent="0.3">
      <c r="A11" s="16" t="s">
        <v>24</v>
      </c>
      <c r="B11" s="19">
        <v>33.88697318007663</v>
      </c>
      <c r="E11" s="5"/>
      <c r="F11" s="4"/>
      <c r="N11" s="12"/>
    </row>
    <row r="12" spans="1:14" x14ac:dyDescent="0.3">
      <c r="A12" s="16" t="s">
        <v>26</v>
      </c>
      <c r="B12" s="19">
        <v>32.807189542483663</v>
      </c>
      <c r="E12" s="5"/>
      <c r="F12" s="4"/>
      <c r="N12" s="12"/>
    </row>
    <row r="13" spans="1:14" x14ac:dyDescent="0.3">
      <c r="A13" s="16" t="s">
        <v>22</v>
      </c>
      <c r="B13" s="19">
        <v>32.301656920077974</v>
      </c>
      <c r="E13" s="5"/>
      <c r="F13" s="4"/>
      <c r="N13" s="12"/>
    </row>
    <row r="14" spans="1:14" x14ac:dyDescent="0.3">
      <c r="A14" s="16" t="s">
        <v>70</v>
      </c>
      <c r="B14" s="19">
        <v>35.949565217391303</v>
      </c>
      <c r="E14" s="5"/>
      <c r="F14" s="4"/>
      <c r="N14" s="12"/>
    </row>
    <row r="15" spans="1:14" x14ac:dyDescent="0.3">
      <c r="E15" s="5"/>
      <c r="F15" s="4"/>
      <c r="N15" s="12"/>
    </row>
    <row r="16" spans="1:14" x14ac:dyDescent="0.3">
      <c r="E16" s="5"/>
      <c r="F16" s="4"/>
    </row>
    <row r="17" spans="4:6" x14ac:dyDescent="0.3">
      <c r="E17" s="5"/>
      <c r="F17" s="4"/>
    </row>
    <row r="18" spans="4:6" x14ac:dyDescent="0.3">
      <c r="E18" s="5"/>
      <c r="F18" s="4"/>
    </row>
    <row r="19" spans="4:6" x14ac:dyDescent="0.3">
      <c r="E19" s="5"/>
      <c r="F19" s="4"/>
    </row>
    <row r="20" spans="4:6" x14ac:dyDescent="0.3">
      <c r="E20" s="5"/>
      <c r="F20" s="4"/>
    </row>
    <row r="21" spans="4:6" x14ac:dyDescent="0.3">
      <c r="E21" s="5"/>
      <c r="F21" s="4"/>
    </row>
    <row r="22" spans="4:6" x14ac:dyDescent="0.3">
      <c r="E22" s="5"/>
      <c r="F22" s="4"/>
    </row>
    <row r="23" spans="4:6" x14ac:dyDescent="0.3">
      <c r="E23" s="5"/>
      <c r="F23" s="4"/>
    </row>
    <row r="24" spans="4:6" x14ac:dyDescent="0.3">
      <c r="E24" s="5"/>
      <c r="F24" s="4"/>
    </row>
    <row r="25" spans="4:6" x14ac:dyDescent="0.3">
      <c r="E25" s="5"/>
      <c r="F25" s="4"/>
    </row>
    <row r="26" spans="4:6" x14ac:dyDescent="0.3">
      <c r="E26" s="5"/>
      <c r="F26" s="4"/>
    </row>
    <row r="27" spans="4:6" x14ac:dyDescent="0.3">
      <c r="E27" s="5"/>
      <c r="F27" s="4"/>
    </row>
    <row r="28" spans="4:6" x14ac:dyDescent="0.3">
      <c r="E28" s="5"/>
      <c r="F28" s="4"/>
    </row>
    <row r="29" spans="4:6" x14ac:dyDescent="0.3">
      <c r="E29" s="5"/>
      <c r="F29" s="4"/>
    </row>
    <row r="30" spans="4:6" x14ac:dyDescent="0.3">
      <c r="E30" s="5"/>
      <c r="F30" s="4"/>
    </row>
    <row r="31" spans="4:6" x14ac:dyDescent="0.3">
      <c r="E31" s="5"/>
      <c r="F31" s="4"/>
    </row>
    <row r="32" spans="4:6" x14ac:dyDescent="0.3">
      <c r="D32" s="4"/>
      <c r="E32" s="5"/>
      <c r="F32" s="4"/>
    </row>
    <row r="33" spans="4:6" x14ac:dyDescent="0.3">
      <c r="D33" s="4"/>
      <c r="E33" s="5"/>
      <c r="F33" s="4"/>
    </row>
    <row r="34" spans="4:6" x14ac:dyDescent="0.3">
      <c r="D34" s="4"/>
      <c r="E34" s="5"/>
      <c r="F34" s="4"/>
    </row>
    <row r="35" spans="4:6" x14ac:dyDescent="0.3">
      <c r="D35" s="4"/>
      <c r="E35" s="5"/>
      <c r="F35" s="4"/>
    </row>
    <row r="36" spans="4:6" x14ac:dyDescent="0.3">
      <c r="D36" s="4"/>
      <c r="E36" s="5"/>
      <c r="F36" s="4"/>
    </row>
    <row r="37" spans="4:6" x14ac:dyDescent="0.3">
      <c r="D37" s="4"/>
      <c r="E37" s="5"/>
      <c r="F37" s="4"/>
    </row>
    <row r="38" spans="4:6" x14ac:dyDescent="0.3">
      <c r="D38" s="4"/>
      <c r="E38" s="5"/>
      <c r="F38" s="4"/>
    </row>
    <row r="39" spans="4:6" x14ac:dyDescent="0.3">
      <c r="D39" s="4"/>
      <c r="E39" s="5"/>
      <c r="F39" s="4"/>
    </row>
    <row r="40" spans="4:6" x14ac:dyDescent="0.3">
      <c r="D40" s="4"/>
      <c r="E40" s="5"/>
      <c r="F40" s="4"/>
    </row>
    <row r="41" spans="4:6" x14ac:dyDescent="0.3">
      <c r="D41" s="4"/>
      <c r="E41" s="5"/>
      <c r="F41" s="4"/>
    </row>
    <row r="42" spans="4:6" x14ac:dyDescent="0.3">
      <c r="D42" s="4"/>
      <c r="E42" s="5"/>
      <c r="F42" s="4"/>
    </row>
    <row r="43" spans="4:6" x14ac:dyDescent="0.3">
      <c r="D43" s="4"/>
      <c r="E43" s="5"/>
      <c r="F43" s="4"/>
    </row>
    <row r="44" spans="4:6" x14ac:dyDescent="0.3">
      <c r="D44" s="4"/>
      <c r="E44" s="5"/>
      <c r="F44" s="4"/>
    </row>
    <row r="45" spans="4:6" x14ac:dyDescent="0.3">
      <c r="D45" s="4"/>
      <c r="E45" s="5"/>
      <c r="F45" s="4"/>
    </row>
    <row r="46" spans="4:6" x14ac:dyDescent="0.3">
      <c r="D46" s="4"/>
      <c r="E46" s="5"/>
      <c r="F46" s="4"/>
    </row>
    <row r="47" spans="4:6" x14ac:dyDescent="0.3">
      <c r="D47" s="4"/>
      <c r="E47" s="5"/>
      <c r="F47" s="4"/>
    </row>
    <row r="48" spans="4:6" x14ac:dyDescent="0.3">
      <c r="D48" s="4"/>
      <c r="E48" s="5"/>
      <c r="F48" s="4"/>
    </row>
    <row r="49" spans="4:6" x14ac:dyDescent="0.3">
      <c r="D49" s="4"/>
      <c r="E49" s="5"/>
      <c r="F49" s="4"/>
    </row>
    <row r="50" spans="4:6" x14ac:dyDescent="0.3">
      <c r="D50" s="4"/>
      <c r="E50" s="5"/>
      <c r="F50" s="4"/>
    </row>
    <row r="51" spans="4:6" x14ac:dyDescent="0.3">
      <c r="D51" s="4"/>
      <c r="E51" s="5"/>
      <c r="F51" s="4"/>
    </row>
    <row r="52" spans="4:6" x14ac:dyDescent="0.3">
      <c r="D52" s="4"/>
      <c r="E52" s="5"/>
      <c r="F52" s="4"/>
    </row>
    <row r="53" spans="4:6" x14ac:dyDescent="0.3">
      <c r="D53" s="4"/>
      <c r="E53" s="5"/>
      <c r="F53" s="4"/>
    </row>
    <row r="54" spans="4:6" x14ac:dyDescent="0.3">
      <c r="D54" s="4"/>
      <c r="E54" s="5"/>
      <c r="F54" s="4"/>
    </row>
    <row r="55" spans="4:6" x14ac:dyDescent="0.3">
      <c r="D55" s="4"/>
      <c r="E55" s="5"/>
      <c r="F55" s="4"/>
    </row>
    <row r="56" spans="4:6" x14ac:dyDescent="0.3">
      <c r="D56" s="4"/>
      <c r="E56" s="5"/>
      <c r="F56" s="4"/>
    </row>
    <row r="57" spans="4:6" x14ac:dyDescent="0.3">
      <c r="D57" s="4"/>
      <c r="E57" s="5"/>
      <c r="F57" s="4"/>
    </row>
    <row r="58" spans="4:6" x14ac:dyDescent="0.3">
      <c r="D58" s="4"/>
      <c r="E58" s="5"/>
      <c r="F58" s="4"/>
    </row>
    <row r="59" spans="4:6" x14ac:dyDescent="0.3">
      <c r="D59" s="4"/>
      <c r="E59" s="5"/>
      <c r="F59" s="4"/>
    </row>
    <row r="60" spans="4:6" x14ac:dyDescent="0.3">
      <c r="D60" s="4"/>
      <c r="E60" s="5"/>
      <c r="F60" s="4"/>
    </row>
    <row r="61" spans="4:6" x14ac:dyDescent="0.3">
      <c r="D61" s="4"/>
      <c r="E61" s="5"/>
      <c r="F61" s="4"/>
    </row>
    <row r="62" spans="4:6" x14ac:dyDescent="0.3">
      <c r="D62" s="4"/>
      <c r="E62" s="5"/>
      <c r="F62" s="4"/>
    </row>
    <row r="63" spans="4:6" x14ac:dyDescent="0.3">
      <c r="D63" s="4"/>
      <c r="E63" s="5"/>
      <c r="F63" s="4"/>
    </row>
    <row r="64" spans="4:6" x14ac:dyDescent="0.3">
      <c r="D64" s="4"/>
      <c r="E64" s="5"/>
      <c r="F64" s="4"/>
    </row>
    <row r="65" spans="4:6" x14ac:dyDescent="0.3">
      <c r="D65" s="4"/>
      <c r="E65" s="5"/>
      <c r="F65" s="4"/>
    </row>
    <row r="66" spans="4:6" x14ac:dyDescent="0.3">
      <c r="D66" s="4"/>
      <c r="E66" s="5"/>
      <c r="F66" s="4"/>
    </row>
    <row r="67" spans="4:6" x14ac:dyDescent="0.3">
      <c r="D67" s="4"/>
      <c r="E67" s="5"/>
      <c r="F67" s="4"/>
    </row>
    <row r="68" spans="4:6" x14ac:dyDescent="0.3">
      <c r="D68" s="4"/>
      <c r="E68" s="5"/>
      <c r="F68" s="4"/>
    </row>
    <row r="69" spans="4:6" x14ac:dyDescent="0.3">
      <c r="D69" s="4"/>
      <c r="E69" s="5"/>
      <c r="F69" s="4"/>
    </row>
    <row r="70" spans="4:6" x14ac:dyDescent="0.3">
      <c r="D70" s="4"/>
      <c r="E70" s="5"/>
      <c r="F70" s="4"/>
    </row>
    <row r="71" spans="4:6" x14ac:dyDescent="0.3">
      <c r="D71" s="4"/>
      <c r="E71" s="5"/>
      <c r="F71" s="4"/>
    </row>
    <row r="72" spans="4:6" x14ac:dyDescent="0.3">
      <c r="D72" s="4"/>
      <c r="E72" s="5"/>
      <c r="F72" s="4"/>
    </row>
    <row r="73" spans="4:6" x14ac:dyDescent="0.3">
      <c r="D73" s="4"/>
      <c r="E73" s="5"/>
      <c r="F73" s="4"/>
    </row>
    <row r="74" spans="4:6" x14ac:dyDescent="0.3">
      <c r="D74" s="4"/>
      <c r="E74" s="5"/>
      <c r="F74" s="4"/>
    </row>
    <row r="75" spans="4:6" x14ac:dyDescent="0.3">
      <c r="D75" s="4"/>
      <c r="E75" s="5"/>
      <c r="F75" s="4"/>
    </row>
    <row r="76" spans="4:6" x14ac:dyDescent="0.3">
      <c r="D76" s="4"/>
      <c r="E76" s="5"/>
      <c r="F76" s="4"/>
    </row>
    <row r="77" spans="4:6" x14ac:dyDescent="0.3">
      <c r="D77" s="4"/>
      <c r="E77" s="5"/>
      <c r="F77" s="4"/>
    </row>
    <row r="78" spans="4:6" x14ac:dyDescent="0.3">
      <c r="D78" s="4"/>
      <c r="E78" s="5"/>
      <c r="F78" s="4"/>
    </row>
    <row r="79" spans="4:6" x14ac:dyDescent="0.3">
      <c r="D79" s="4"/>
      <c r="E79" s="5"/>
      <c r="F79" s="4"/>
    </row>
    <row r="80" spans="4:6" x14ac:dyDescent="0.3">
      <c r="D80" s="4"/>
      <c r="E80" s="5"/>
      <c r="F80" s="4"/>
    </row>
    <row r="81" spans="4:6" x14ac:dyDescent="0.3">
      <c r="D81" s="4"/>
      <c r="E81" s="5"/>
      <c r="F81" s="4"/>
    </row>
    <row r="82" spans="4:6" x14ac:dyDescent="0.3">
      <c r="D82" s="4"/>
      <c r="E82" s="5"/>
      <c r="F82" s="4"/>
    </row>
    <row r="83" spans="4:6" x14ac:dyDescent="0.3">
      <c r="D83" s="4"/>
      <c r="E83" s="5"/>
      <c r="F83" s="4"/>
    </row>
    <row r="84" spans="4:6" x14ac:dyDescent="0.3">
      <c r="D84" s="4"/>
      <c r="E84" s="5"/>
      <c r="F84" s="4"/>
    </row>
    <row r="85" spans="4:6" x14ac:dyDescent="0.3">
      <c r="D85" s="4"/>
      <c r="E85" s="5"/>
      <c r="F85" s="4"/>
    </row>
    <row r="86" spans="4:6" x14ac:dyDescent="0.3">
      <c r="D86" s="4"/>
      <c r="E86" s="5"/>
      <c r="F86" s="4"/>
    </row>
    <row r="87" spans="4:6" x14ac:dyDescent="0.3">
      <c r="D87" s="4"/>
      <c r="E87" s="5"/>
      <c r="F87" s="4"/>
    </row>
    <row r="88" spans="4:6" x14ac:dyDescent="0.3">
      <c r="D88" s="4"/>
      <c r="E88" s="5"/>
      <c r="F88" s="4"/>
    </row>
    <row r="89" spans="4:6" x14ac:dyDescent="0.3">
      <c r="D89" s="4"/>
      <c r="E89" s="5"/>
      <c r="F89" s="4"/>
    </row>
    <row r="90" spans="4:6" x14ac:dyDescent="0.3">
      <c r="D90" s="4"/>
      <c r="E90" s="5"/>
      <c r="F90" s="4"/>
    </row>
    <row r="91" spans="4:6" x14ac:dyDescent="0.3">
      <c r="D91" s="4"/>
      <c r="E91" s="5"/>
      <c r="F91" s="4"/>
    </row>
    <row r="92" spans="4:6" x14ac:dyDescent="0.3">
      <c r="D92" s="4"/>
      <c r="E92" s="5"/>
      <c r="F92" s="4"/>
    </row>
    <row r="93" spans="4:6" x14ac:dyDescent="0.3">
      <c r="D93" s="4"/>
      <c r="E93" s="5"/>
      <c r="F93" s="4"/>
    </row>
    <row r="94" spans="4:6" x14ac:dyDescent="0.3">
      <c r="D94" s="4"/>
      <c r="E94" s="5"/>
      <c r="F94" s="4"/>
    </row>
    <row r="95" spans="4:6" x14ac:dyDescent="0.3">
      <c r="D95" s="4"/>
      <c r="E95" s="5"/>
      <c r="F95" s="4"/>
    </row>
    <row r="96" spans="4:6" x14ac:dyDescent="0.3">
      <c r="D96" s="4"/>
      <c r="E96" s="5"/>
      <c r="F96" s="4"/>
    </row>
    <row r="97" spans="4:6" x14ac:dyDescent="0.3">
      <c r="D97" s="4"/>
      <c r="E97" s="5"/>
      <c r="F97" s="4"/>
    </row>
    <row r="98" spans="4:6" x14ac:dyDescent="0.3">
      <c r="D98" s="4"/>
      <c r="E98" s="5"/>
      <c r="F98" s="4"/>
    </row>
    <row r="99" spans="4:6" x14ac:dyDescent="0.3">
      <c r="D99" s="4"/>
      <c r="E99" s="5"/>
      <c r="F99" s="4"/>
    </row>
    <row r="100" spans="4:6" x14ac:dyDescent="0.3">
      <c r="D100" s="4"/>
      <c r="E100" s="5"/>
      <c r="F100" s="4"/>
    </row>
    <row r="101" spans="4:6" x14ac:dyDescent="0.3">
      <c r="D101" s="4"/>
      <c r="E101" s="5"/>
      <c r="F101" s="4"/>
    </row>
    <row r="102" spans="4:6" x14ac:dyDescent="0.3">
      <c r="D102" s="4"/>
      <c r="E102" s="5"/>
      <c r="F102" s="4"/>
    </row>
    <row r="103" spans="4:6" x14ac:dyDescent="0.3">
      <c r="D103" s="4"/>
      <c r="E103" s="5"/>
      <c r="F103" s="4"/>
    </row>
    <row r="104" spans="4:6" x14ac:dyDescent="0.3">
      <c r="D104" s="4"/>
      <c r="E104" s="5"/>
      <c r="F104" s="4"/>
    </row>
    <row r="105" spans="4:6" x14ac:dyDescent="0.3">
      <c r="D105" s="4"/>
      <c r="E105" s="5"/>
      <c r="F105" s="4"/>
    </row>
    <row r="106" spans="4:6" x14ac:dyDescent="0.3">
      <c r="D106" s="4"/>
      <c r="E106" s="5"/>
      <c r="F106" s="4"/>
    </row>
    <row r="107" spans="4:6" x14ac:dyDescent="0.3">
      <c r="D107" s="4"/>
      <c r="E107" s="5"/>
      <c r="F107" s="4"/>
    </row>
    <row r="108" spans="4:6" x14ac:dyDescent="0.3">
      <c r="D108" s="4"/>
      <c r="E108" s="5"/>
      <c r="F108" s="4"/>
    </row>
    <row r="109" spans="4:6" x14ac:dyDescent="0.3">
      <c r="D109" s="4"/>
      <c r="E109" s="5"/>
      <c r="F109" s="4"/>
    </row>
    <row r="110" spans="4:6" x14ac:dyDescent="0.3">
      <c r="D110" s="4"/>
      <c r="E110" s="5"/>
      <c r="F110" s="4"/>
    </row>
    <row r="111" spans="4:6" x14ac:dyDescent="0.3">
      <c r="D111" s="4"/>
      <c r="E111" s="5"/>
      <c r="F111" s="4"/>
    </row>
    <row r="112" spans="4:6" x14ac:dyDescent="0.3">
      <c r="D112" s="4"/>
      <c r="E112" s="5"/>
      <c r="F112" s="4"/>
    </row>
    <row r="113" spans="4:6" x14ac:dyDescent="0.3">
      <c r="D113" s="4"/>
      <c r="E113" s="5"/>
      <c r="F113" s="4"/>
    </row>
    <row r="114" spans="4:6" x14ac:dyDescent="0.3">
      <c r="D114" s="4"/>
      <c r="E114" s="5"/>
      <c r="F114" s="4"/>
    </row>
    <row r="115" spans="4:6" x14ac:dyDescent="0.3">
      <c r="D115" s="4"/>
      <c r="E115" s="5"/>
      <c r="F115" s="4"/>
    </row>
    <row r="116" spans="4:6" x14ac:dyDescent="0.3">
      <c r="D116" s="4"/>
      <c r="E116" s="5"/>
      <c r="F116" s="4"/>
    </row>
    <row r="117" spans="4:6" x14ac:dyDescent="0.3">
      <c r="D117" s="4"/>
      <c r="E117" s="5"/>
      <c r="F117" s="4"/>
    </row>
    <row r="118" spans="4:6" x14ac:dyDescent="0.3">
      <c r="D118" s="4"/>
      <c r="E118" s="5"/>
      <c r="F118" s="4"/>
    </row>
    <row r="119" spans="4:6" x14ac:dyDescent="0.3">
      <c r="D119" s="4"/>
      <c r="E119" s="5"/>
      <c r="F119" s="4"/>
    </row>
    <row r="120" spans="4:6" x14ac:dyDescent="0.3">
      <c r="D120" s="4"/>
      <c r="E120" s="5"/>
      <c r="F120" s="4"/>
    </row>
    <row r="121" spans="4:6" x14ac:dyDescent="0.3">
      <c r="D121" s="4"/>
      <c r="E121" s="5"/>
      <c r="F121" s="4"/>
    </row>
    <row r="122" spans="4:6" x14ac:dyDescent="0.3">
      <c r="D122" s="4"/>
      <c r="E122" s="5"/>
      <c r="F122" s="4"/>
    </row>
    <row r="123" spans="4:6" x14ac:dyDescent="0.3">
      <c r="D123" s="4"/>
      <c r="E123" s="5"/>
      <c r="F123" s="4"/>
    </row>
    <row r="124" spans="4:6" x14ac:dyDescent="0.3">
      <c r="D124" s="4"/>
      <c r="E124" s="5"/>
      <c r="F124" s="4"/>
    </row>
    <row r="125" spans="4:6" x14ac:dyDescent="0.3">
      <c r="D125" s="4"/>
      <c r="E125" s="5"/>
      <c r="F125" s="4"/>
    </row>
    <row r="126" spans="4:6" x14ac:dyDescent="0.3">
      <c r="D126" s="4"/>
      <c r="E126" s="5"/>
      <c r="F126" s="4"/>
    </row>
    <row r="127" spans="4:6" x14ac:dyDescent="0.3">
      <c r="D127" s="4"/>
      <c r="E127" s="5"/>
      <c r="F127" s="4"/>
    </row>
    <row r="128" spans="4:6" x14ac:dyDescent="0.3">
      <c r="D128" s="4"/>
      <c r="E128" s="5"/>
      <c r="F128" s="4"/>
    </row>
    <row r="129" spans="4:6" x14ac:dyDescent="0.3">
      <c r="D129" s="4"/>
      <c r="E129" s="5"/>
      <c r="F129" s="4"/>
    </row>
    <row r="130" spans="4:6" x14ac:dyDescent="0.3">
      <c r="D130" s="4"/>
      <c r="E130" s="5"/>
      <c r="F130" s="4"/>
    </row>
    <row r="131" spans="4:6" x14ac:dyDescent="0.3">
      <c r="D131" s="4"/>
      <c r="E131" s="5"/>
      <c r="F131" s="4"/>
    </row>
    <row r="132" spans="4:6" x14ac:dyDescent="0.3">
      <c r="D132" s="4"/>
      <c r="E132" s="5"/>
      <c r="F132" s="4"/>
    </row>
    <row r="133" spans="4:6" x14ac:dyDescent="0.3">
      <c r="D133" s="4"/>
      <c r="E133" s="5"/>
      <c r="F133" s="4"/>
    </row>
    <row r="134" spans="4:6" x14ac:dyDescent="0.3">
      <c r="D134" s="4"/>
      <c r="E134" s="5"/>
      <c r="F134" s="4"/>
    </row>
    <row r="135" spans="4:6" x14ac:dyDescent="0.3">
      <c r="D135" s="4"/>
      <c r="E135" s="5"/>
      <c r="F135" s="4"/>
    </row>
    <row r="136" spans="4:6" x14ac:dyDescent="0.3">
      <c r="D136" s="4"/>
      <c r="E136" s="5"/>
      <c r="F136" s="4"/>
    </row>
    <row r="137" spans="4:6" x14ac:dyDescent="0.3">
      <c r="D137" s="4"/>
      <c r="E137" s="5"/>
      <c r="F137" s="4"/>
    </row>
    <row r="138" spans="4:6" x14ac:dyDescent="0.3">
      <c r="D138" s="4"/>
      <c r="E138" s="5"/>
      <c r="F138" s="4"/>
    </row>
    <row r="139" spans="4:6" x14ac:dyDescent="0.3">
      <c r="D139" s="4"/>
      <c r="E139" s="5"/>
      <c r="F139" s="4"/>
    </row>
    <row r="140" spans="4:6" x14ac:dyDescent="0.3">
      <c r="D140" s="4"/>
      <c r="E140" s="5"/>
      <c r="F140" s="4"/>
    </row>
    <row r="141" spans="4:6" x14ac:dyDescent="0.3">
      <c r="D141" s="4"/>
      <c r="E141" s="5"/>
      <c r="F141" s="4"/>
    </row>
    <row r="142" spans="4:6" x14ac:dyDescent="0.3">
      <c r="D142" s="4"/>
      <c r="E142" s="5"/>
      <c r="F142" s="4"/>
    </row>
    <row r="143" spans="4:6" x14ac:dyDescent="0.3">
      <c r="D143" s="4"/>
      <c r="E143" s="5"/>
      <c r="F143" s="4"/>
    </row>
    <row r="144" spans="4:6" x14ac:dyDescent="0.3">
      <c r="D144" s="4"/>
      <c r="E144" s="5"/>
      <c r="F144" s="4"/>
    </row>
    <row r="145" spans="4:6" x14ac:dyDescent="0.3">
      <c r="D145" s="4"/>
      <c r="E145" s="5"/>
      <c r="F145" s="4"/>
    </row>
    <row r="146" spans="4:6" x14ac:dyDescent="0.3">
      <c r="D146" s="4"/>
      <c r="E146" s="5"/>
      <c r="F146" s="4"/>
    </row>
    <row r="147" spans="4:6" x14ac:dyDescent="0.3">
      <c r="D147" s="4"/>
      <c r="E147" s="5"/>
      <c r="F147" s="4"/>
    </row>
    <row r="148" spans="4:6" x14ac:dyDescent="0.3">
      <c r="D148" s="4"/>
      <c r="E148" s="5"/>
      <c r="F148" s="4"/>
    </row>
    <row r="149" spans="4:6" x14ac:dyDescent="0.3">
      <c r="D149" s="4"/>
      <c r="E149" s="5"/>
      <c r="F149" s="4"/>
    </row>
    <row r="150" spans="4:6" x14ac:dyDescent="0.3">
      <c r="D150" s="4"/>
      <c r="E150" s="5"/>
      <c r="F150" s="4"/>
    </row>
    <row r="151" spans="4:6" x14ac:dyDescent="0.3">
      <c r="D151" s="4"/>
      <c r="E151" s="5"/>
      <c r="F151" s="4"/>
    </row>
    <row r="152" spans="4:6" x14ac:dyDescent="0.3">
      <c r="D152" s="4"/>
      <c r="E152" s="5"/>
      <c r="F152" s="4"/>
    </row>
    <row r="153" spans="4:6" x14ac:dyDescent="0.3">
      <c r="D153" s="4"/>
      <c r="E153" s="5"/>
      <c r="F153" s="4"/>
    </row>
    <row r="154" spans="4:6" x14ac:dyDescent="0.3">
      <c r="D154" s="4"/>
      <c r="E154" s="5"/>
      <c r="F154" s="4"/>
    </row>
    <row r="155" spans="4:6" x14ac:dyDescent="0.3">
      <c r="D155" s="4"/>
      <c r="E155" s="5"/>
      <c r="F155" s="4"/>
    </row>
    <row r="156" spans="4:6" x14ac:dyDescent="0.3">
      <c r="D156" s="4"/>
      <c r="E156" s="5"/>
      <c r="F156" s="4"/>
    </row>
    <row r="157" spans="4:6" x14ac:dyDescent="0.3">
      <c r="D157" s="4"/>
      <c r="E157" s="5"/>
      <c r="F157" s="4"/>
    </row>
    <row r="158" spans="4:6" x14ac:dyDescent="0.3">
      <c r="D158" s="4"/>
      <c r="E158" s="5"/>
      <c r="F158" s="4"/>
    </row>
    <row r="159" spans="4:6" x14ac:dyDescent="0.3">
      <c r="D159" s="4"/>
      <c r="E159" s="5"/>
      <c r="F159" s="4"/>
    </row>
    <row r="160" spans="4:6" x14ac:dyDescent="0.3">
      <c r="D160" s="4"/>
      <c r="E160" s="5"/>
      <c r="F160" s="4"/>
    </row>
    <row r="161" spans="4:6" x14ac:dyDescent="0.3">
      <c r="D161" s="4"/>
      <c r="E161" s="5"/>
      <c r="F161" s="4"/>
    </row>
    <row r="162" spans="4:6" x14ac:dyDescent="0.3">
      <c r="D162" s="4"/>
      <c r="E162" s="5"/>
      <c r="F162" s="4"/>
    </row>
    <row r="163" spans="4:6" x14ac:dyDescent="0.3">
      <c r="D163" s="4"/>
      <c r="E163" s="5"/>
      <c r="F163" s="4"/>
    </row>
    <row r="164" spans="4:6" x14ac:dyDescent="0.3">
      <c r="D164" s="4"/>
      <c r="E164" s="5"/>
      <c r="F164" s="4"/>
    </row>
    <row r="165" spans="4:6" x14ac:dyDescent="0.3">
      <c r="D165" s="4"/>
      <c r="E165" s="5"/>
      <c r="F165" s="4"/>
    </row>
    <row r="166" spans="4:6" x14ac:dyDescent="0.3">
      <c r="D166" s="4"/>
      <c r="E166" s="5"/>
      <c r="F166" s="4"/>
    </row>
    <row r="167" spans="4:6" x14ac:dyDescent="0.3">
      <c r="D167" s="4"/>
      <c r="E167" s="5"/>
      <c r="F167" s="4"/>
    </row>
    <row r="168" spans="4:6" x14ac:dyDescent="0.3">
      <c r="D168" s="4"/>
      <c r="E168" s="5"/>
      <c r="F168" s="4"/>
    </row>
    <row r="169" spans="4:6" x14ac:dyDescent="0.3">
      <c r="D169" s="4"/>
      <c r="E169" s="5"/>
      <c r="F169" s="4"/>
    </row>
    <row r="170" spans="4:6" x14ac:dyDescent="0.3">
      <c r="D170" s="4"/>
      <c r="E170" s="5"/>
      <c r="F170" s="4"/>
    </row>
    <row r="171" spans="4:6" x14ac:dyDescent="0.3">
      <c r="D171" s="4"/>
      <c r="E171" s="5"/>
      <c r="F171" s="4"/>
    </row>
    <row r="172" spans="4:6" x14ac:dyDescent="0.3">
      <c r="D172" s="4"/>
      <c r="E172" s="5"/>
      <c r="F172" s="4"/>
    </row>
    <row r="173" spans="4:6" x14ac:dyDescent="0.3">
      <c r="D173" s="4"/>
      <c r="E173" s="5"/>
      <c r="F173" s="4"/>
    </row>
    <row r="174" spans="4:6" x14ac:dyDescent="0.3">
      <c r="D174" s="4"/>
      <c r="E174" s="5"/>
      <c r="F174" s="4"/>
    </row>
    <row r="175" spans="4:6" x14ac:dyDescent="0.3">
      <c r="D175" s="4"/>
      <c r="E175" s="5"/>
      <c r="F175" s="4"/>
    </row>
    <row r="176" spans="4:6" x14ac:dyDescent="0.3">
      <c r="D176" s="4"/>
      <c r="E176" s="5"/>
      <c r="F176" s="4"/>
    </row>
    <row r="177" spans="4:6" x14ac:dyDescent="0.3">
      <c r="D177" s="4"/>
      <c r="E177" s="5"/>
      <c r="F177" s="4"/>
    </row>
    <row r="178" spans="4:6" x14ac:dyDescent="0.3">
      <c r="D178" s="4"/>
      <c r="E178" s="5"/>
      <c r="F178" s="4"/>
    </row>
    <row r="179" spans="4:6" x14ac:dyDescent="0.3">
      <c r="D179" s="4"/>
      <c r="E179" s="5"/>
      <c r="F179" s="4"/>
    </row>
    <row r="180" spans="4:6" x14ac:dyDescent="0.3">
      <c r="D180" s="4"/>
      <c r="E180" s="5"/>
      <c r="F180" s="4"/>
    </row>
    <row r="181" spans="4:6" x14ac:dyDescent="0.3">
      <c r="D181" s="4"/>
      <c r="E181" s="5"/>
      <c r="F181" s="4"/>
    </row>
    <row r="182" spans="4:6" x14ac:dyDescent="0.3">
      <c r="D182" s="4"/>
      <c r="E182" s="5"/>
      <c r="F182" s="4"/>
    </row>
    <row r="183" spans="4:6" x14ac:dyDescent="0.3">
      <c r="D183" s="4"/>
      <c r="E183" s="5"/>
      <c r="F183" s="4"/>
    </row>
    <row r="184" spans="4:6" x14ac:dyDescent="0.3">
      <c r="D184" s="4"/>
      <c r="E184" s="5"/>
      <c r="F184" s="4"/>
    </row>
    <row r="185" spans="4:6" x14ac:dyDescent="0.3">
      <c r="D185" s="4"/>
      <c r="E185" s="5"/>
      <c r="F185" s="4"/>
    </row>
    <row r="186" spans="4:6" x14ac:dyDescent="0.3">
      <c r="D186" s="4"/>
      <c r="E186" s="5"/>
      <c r="F186" s="4"/>
    </row>
    <row r="187" spans="4:6" x14ac:dyDescent="0.3">
      <c r="D187" s="4"/>
      <c r="E187" s="5"/>
      <c r="F187" s="4"/>
    </row>
    <row r="188" spans="4:6" x14ac:dyDescent="0.3">
      <c r="D188" s="4"/>
      <c r="E188" s="5"/>
      <c r="F188" s="4"/>
    </row>
    <row r="189" spans="4:6" x14ac:dyDescent="0.3">
      <c r="D189" s="4"/>
      <c r="E189" s="5"/>
      <c r="F189" s="4"/>
    </row>
    <row r="190" spans="4:6" x14ac:dyDescent="0.3">
      <c r="D190" s="4"/>
      <c r="E190" s="5"/>
      <c r="F190" s="4"/>
    </row>
    <row r="191" spans="4:6" x14ac:dyDescent="0.3">
      <c r="D191" s="4"/>
      <c r="E191" s="5"/>
      <c r="F191" s="4"/>
    </row>
    <row r="192" spans="4:6" x14ac:dyDescent="0.3">
      <c r="D192" s="4"/>
      <c r="E192" s="5"/>
      <c r="F192" s="4"/>
    </row>
    <row r="193" spans="4:6" x14ac:dyDescent="0.3">
      <c r="D193" s="4"/>
      <c r="E193" s="5"/>
      <c r="F193" s="4"/>
    </row>
    <row r="194" spans="4:6" x14ac:dyDescent="0.3">
      <c r="D194" s="4"/>
      <c r="E194" s="5"/>
      <c r="F194" s="4"/>
    </row>
    <row r="195" spans="4:6" x14ac:dyDescent="0.3">
      <c r="D195" s="4"/>
      <c r="E195" s="5"/>
      <c r="F195" s="4"/>
    </row>
    <row r="196" spans="4:6" x14ac:dyDescent="0.3">
      <c r="D196" s="4"/>
      <c r="E196" s="5"/>
      <c r="F196" s="4"/>
    </row>
    <row r="197" spans="4:6" x14ac:dyDescent="0.3">
      <c r="D197" s="4"/>
      <c r="E197" s="5"/>
      <c r="F197" s="4"/>
    </row>
    <row r="198" spans="4:6" x14ac:dyDescent="0.3">
      <c r="D198" s="4"/>
      <c r="E198" s="5"/>
      <c r="F198" s="4"/>
    </row>
    <row r="199" spans="4:6" x14ac:dyDescent="0.3">
      <c r="D199" s="4"/>
      <c r="E199" s="5"/>
      <c r="F199" s="4"/>
    </row>
    <row r="200" spans="4:6" x14ac:dyDescent="0.3">
      <c r="D200" s="4"/>
      <c r="E200" s="5"/>
      <c r="F200" s="4"/>
    </row>
    <row r="201" spans="4:6" x14ac:dyDescent="0.3">
      <c r="D201" s="4"/>
      <c r="E201" s="5"/>
      <c r="F201" s="4"/>
    </row>
    <row r="202" spans="4:6" x14ac:dyDescent="0.3">
      <c r="D202" s="4"/>
      <c r="E202" s="5"/>
      <c r="F202" s="4"/>
    </row>
    <row r="203" spans="4:6" x14ac:dyDescent="0.3">
      <c r="D203" s="4"/>
      <c r="E203" s="5"/>
      <c r="F203" s="4"/>
    </row>
    <row r="204" spans="4:6" x14ac:dyDescent="0.3">
      <c r="D204" s="4"/>
      <c r="E204" s="5"/>
      <c r="F204" s="4"/>
    </row>
    <row r="205" spans="4:6" x14ac:dyDescent="0.3">
      <c r="D205" s="4"/>
      <c r="E205" s="5"/>
      <c r="F205" s="4"/>
    </row>
    <row r="206" spans="4:6" x14ac:dyDescent="0.3">
      <c r="D206" s="4"/>
      <c r="E206" s="5"/>
      <c r="F206" s="4"/>
    </row>
    <row r="207" spans="4:6" x14ac:dyDescent="0.3">
      <c r="D207" s="4"/>
      <c r="E207" s="5"/>
      <c r="F207" s="4"/>
    </row>
    <row r="208" spans="4:6" x14ac:dyDescent="0.3">
      <c r="D208" s="4"/>
      <c r="E208" s="5"/>
      <c r="F208" s="4"/>
    </row>
    <row r="209" spans="4:6" x14ac:dyDescent="0.3">
      <c r="D209" s="4"/>
      <c r="E209" s="5"/>
      <c r="F209" s="4"/>
    </row>
    <row r="210" spans="4:6" x14ac:dyDescent="0.3">
      <c r="D210" s="4"/>
      <c r="E210" s="5"/>
      <c r="F210" s="4"/>
    </row>
    <row r="211" spans="4:6" x14ac:dyDescent="0.3">
      <c r="D211" s="4"/>
      <c r="E211" s="5"/>
      <c r="F211" s="4"/>
    </row>
    <row r="212" spans="4:6" x14ac:dyDescent="0.3">
      <c r="D212" s="4"/>
      <c r="E212" s="5"/>
      <c r="F212" s="4"/>
    </row>
    <row r="213" spans="4:6" x14ac:dyDescent="0.3">
      <c r="D213" s="4"/>
      <c r="E213" s="5"/>
      <c r="F213" s="4"/>
    </row>
    <row r="214" spans="4:6" x14ac:dyDescent="0.3">
      <c r="D214" s="4"/>
      <c r="E214" s="5"/>
      <c r="F214" s="4"/>
    </row>
    <row r="215" spans="4:6" x14ac:dyDescent="0.3">
      <c r="D215" s="4"/>
      <c r="E215" s="5"/>
      <c r="F215" s="4"/>
    </row>
    <row r="216" spans="4:6" x14ac:dyDescent="0.3">
      <c r="D216" s="4"/>
      <c r="E216" s="5"/>
      <c r="F216" s="4"/>
    </row>
    <row r="217" spans="4:6" x14ac:dyDescent="0.3">
      <c r="D217" s="4"/>
      <c r="E217" s="5"/>
      <c r="F217" s="4"/>
    </row>
    <row r="218" spans="4:6" x14ac:dyDescent="0.3">
      <c r="D218" s="4"/>
      <c r="E218" s="5"/>
      <c r="F218" s="4"/>
    </row>
    <row r="219" spans="4:6" x14ac:dyDescent="0.3">
      <c r="D219" s="4"/>
      <c r="E219" s="5"/>
      <c r="F219" s="4"/>
    </row>
    <row r="220" spans="4:6" x14ac:dyDescent="0.3">
      <c r="D220" s="4"/>
      <c r="E220" s="5"/>
      <c r="F220" s="4"/>
    </row>
    <row r="221" spans="4:6" x14ac:dyDescent="0.3">
      <c r="D221" s="4"/>
      <c r="E221" s="5"/>
      <c r="F221" s="4"/>
    </row>
    <row r="222" spans="4:6" x14ac:dyDescent="0.3">
      <c r="D222" s="4"/>
      <c r="E222" s="5"/>
      <c r="F222" s="4"/>
    </row>
    <row r="223" spans="4:6" x14ac:dyDescent="0.3">
      <c r="D223" s="4"/>
      <c r="E223" s="5"/>
      <c r="F223" s="4"/>
    </row>
    <row r="224" spans="4:6" x14ac:dyDescent="0.3">
      <c r="D224" s="4"/>
      <c r="E224" s="5"/>
      <c r="F224" s="4"/>
    </row>
    <row r="225" spans="4:6" x14ac:dyDescent="0.3">
      <c r="D225" s="4"/>
      <c r="E225" s="5"/>
      <c r="F225" s="4"/>
    </row>
    <row r="226" spans="4:6" x14ac:dyDescent="0.3">
      <c r="D226" s="4"/>
      <c r="E226" s="5"/>
      <c r="F226" s="4"/>
    </row>
    <row r="227" spans="4:6" x14ac:dyDescent="0.3">
      <c r="D227" s="4"/>
      <c r="E227" s="5"/>
      <c r="F227" s="4"/>
    </row>
    <row r="228" spans="4:6" x14ac:dyDescent="0.3">
      <c r="D228" s="4"/>
      <c r="E228" s="5"/>
      <c r="F228" s="4"/>
    </row>
    <row r="229" spans="4:6" x14ac:dyDescent="0.3">
      <c r="D229" s="4"/>
      <c r="E229" s="5"/>
      <c r="F229" s="4"/>
    </row>
    <row r="230" spans="4:6" x14ac:dyDescent="0.3">
      <c r="D230" s="4"/>
      <c r="E230" s="5"/>
      <c r="F230" s="4"/>
    </row>
    <row r="231" spans="4:6" x14ac:dyDescent="0.3">
      <c r="D231" s="4"/>
      <c r="E231" s="5"/>
      <c r="F231" s="4"/>
    </row>
    <row r="232" spans="4:6" x14ac:dyDescent="0.3">
      <c r="D232" s="4"/>
      <c r="E232" s="5"/>
      <c r="F232" s="4"/>
    </row>
    <row r="233" spans="4:6" x14ac:dyDescent="0.3">
      <c r="D233" s="4"/>
      <c r="E233" s="5"/>
      <c r="F233" s="4"/>
    </row>
    <row r="234" spans="4:6" x14ac:dyDescent="0.3">
      <c r="D234" s="4"/>
      <c r="E234" s="5"/>
      <c r="F234" s="4"/>
    </row>
    <row r="235" spans="4:6" x14ac:dyDescent="0.3">
      <c r="D235" s="4"/>
      <c r="E235" s="5"/>
      <c r="F235" s="4"/>
    </row>
    <row r="236" spans="4:6" x14ac:dyDescent="0.3">
      <c r="D236" s="4"/>
      <c r="E236" s="5"/>
      <c r="F236" s="4"/>
    </row>
    <row r="237" spans="4:6" x14ac:dyDescent="0.3">
      <c r="D237" s="4"/>
      <c r="E237" s="5"/>
      <c r="F237" s="4"/>
    </row>
    <row r="238" spans="4:6" x14ac:dyDescent="0.3">
      <c r="D238" s="4"/>
      <c r="E238" s="5"/>
      <c r="F238" s="4"/>
    </row>
    <row r="239" spans="4:6" x14ac:dyDescent="0.3">
      <c r="D239" s="4"/>
      <c r="E239" s="5"/>
      <c r="F239" s="4"/>
    </row>
    <row r="240" spans="4:6" x14ac:dyDescent="0.3">
      <c r="D240" s="4"/>
      <c r="E240" s="5"/>
      <c r="F240" s="4"/>
    </row>
    <row r="241" spans="4:6" x14ac:dyDescent="0.3">
      <c r="D241" s="4"/>
      <c r="E241" s="5"/>
      <c r="F241" s="4"/>
    </row>
    <row r="242" spans="4:6" x14ac:dyDescent="0.3">
      <c r="D242" s="4"/>
      <c r="E242" s="5"/>
      <c r="F242" s="4"/>
    </row>
    <row r="243" spans="4:6" x14ac:dyDescent="0.3">
      <c r="D243" s="4"/>
      <c r="E243" s="5"/>
      <c r="F243" s="4"/>
    </row>
    <row r="244" spans="4:6" x14ac:dyDescent="0.3">
      <c r="D244" s="4"/>
      <c r="E244" s="5"/>
      <c r="F244" s="4"/>
    </row>
    <row r="245" spans="4:6" x14ac:dyDescent="0.3">
      <c r="D245" s="4"/>
      <c r="E245" s="5"/>
      <c r="F245" s="4"/>
    </row>
    <row r="246" spans="4:6" x14ac:dyDescent="0.3">
      <c r="D246" s="4"/>
      <c r="E246" s="5"/>
      <c r="F246" s="4"/>
    </row>
    <row r="247" spans="4:6" x14ac:dyDescent="0.3">
      <c r="D247" s="4"/>
      <c r="E247" s="5"/>
      <c r="F247" s="4"/>
    </row>
    <row r="248" spans="4:6" x14ac:dyDescent="0.3">
      <c r="D248" s="4"/>
      <c r="E248" s="5"/>
      <c r="F248" s="4"/>
    </row>
    <row r="249" spans="4:6" x14ac:dyDescent="0.3">
      <c r="D249" s="4"/>
      <c r="E249" s="5"/>
      <c r="F249" s="4"/>
    </row>
    <row r="250" spans="4:6" x14ac:dyDescent="0.3">
      <c r="D250" s="4"/>
      <c r="E250" s="5"/>
      <c r="F250" s="4"/>
    </row>
    <row r="251" spans="4:6" x14ac:dyDescent="0.3">
      <c r="D251" s="4"/>
      <c r="E251" s="5"/>
      <c r="F251" s="4"/>
    </row>
    <row r="252" spans="4:6" x14ac:dyDescent="0.3">
      <c r="D252" s="4"/>
      <c r="E252" s="5"/>
      <c r="F252" s="4"/>
    </row>
    <row r="253" spans="4:6" x14ac:dyDescent="0.3">
      <c r="D253" s="4"/>
      <c r="E253" s="5"/>
      <c r="F253" s="4"/>
    </row>
    <row r="254" spans="4:6" x14ac:dyDescent="0.3">
      <c r="D254" s="4"/>
      <c r="E254" s="5"/>
      <c r="F254" s="4"/>
    </row>
    <row r="255" spans="4:6" x14ac:dyDescent="0.3">
      <c r="D255" s="4"/>
      <c r="E255" s="5"/>
      <c r="F255" s="4"/>
    </row>
    <row r="256" spans="4:6" x14ac:dyDescent="0.3">
      <c r="D256" s="4"/>
      <c r="E256" s="5"/>
      <c r="F256" s="4"/>
    </row>
    <row r="257" spans="4:6" x14ac:dyDescent="0.3">
      <c r="D257" s="4"/>
      <c r="E257" s="5"/>
      <c r="F257" s="4"/>
    </row>
    <row r="258" spans="4:6" x14ac:dyDescent="0.3">
      <c r="D258" s="4"/>
      <c r="E258" s="5"/>
      <c r="F258" s="4"/>
    </row>
    <row r="259" spans="4:6" x14ac:dyDescent="0.3">
      <c r="D259" s="4"/>
      <c r="E259" s="5"/>
      <c r="F259" s="4"/>
    </row>
    <row r="260" spans="4:6" x14ac:dyDescent="0.3">
      <c r="D260" s="4"/>
      <c r="E260" s="5"/>
      <c r="F260" s="4"/>
    </row>
    <row r="261" spans="4:6" x14ac:dyDescent="0.3">
      <c r="D261" s="4"/>
      <c r="E261" s="5"/>
      <c r="F261" s="4"/>
    </row>
    <row r="262" spans="4:6" x14ac:dyDescent="0.3">
      <c r="D262" s="4"/>
      <c r="E262" s="5"/>
      <c r="F262" s="4"/>
    </row>
    <row r="263" spans="4:6" x14ac:dyDescent="0.3">
      <c r="D263" s="4"/>
      <c r="E263" s="5"/>
      <c r="F263" s="4"/>
    </row>
    <row r="264" spans="4:6" x14ac:dyDescent="0.3">
      <c r="D264" s="4"/>
      <c r="E264" s="5"/>
      <c r="F264" s="4"/>
    </row>
    <row r="265" spans="4:6" x14ac:dyDescent="0.3">
      <c r="D265" s="4"/>
      <c r="E265" s="5"/>
      <c r="F265" s="4"/>
    </row>
    <row r="266" spans="4:6" x14ac:dyDescent="0.3">
      <c r="D266" s="4"/>
      <c r="E266" s="5"/>
      <c r="F266" s="4"/>
    </row>
    <row r="267" spans="4:6" x14ac:dyDescent="0.3">
      <c r="D267" s="4"/>
      <c r="E267" s="5"/>
      <c r="F267" s="4"/>
    </row>
    <row r="268" spans="4:6" x14ac:dyDescent="0.3">
      <c r="D268" s="4"/>
      <c r="E268" s="5"/>
      <c r="F268" s="4"/>
    </row>
    <row r="269" spans="4:6" x14ac:dyDescent="0.3">
      <c r="D269" s="4"/>
      <c r="E269" s="5"/>
      <c r="F269" s="4"/>
    </row>
    <row r="270" spans="4:6" x14ac:dyDescent="0.3">
      <c r="D270" s="4"/>
      <c r="E270" s="5"/>
      <c r="F270" s="4"/>
    </row>
    <row r="271" spans="4:6" x14ac:dyDescent="0.3">
      <c r="D271" s="4"/>
      <c r="E271" s="5"/>
      <c r="F271" s="4"/>
    </row>
    <row r="272" spans="4:6" x14ac:dyDescent="0.3">
      <c r="D272" s="4"/>
      <c r="E272" s="5"/>
      <c r="F272" s="4"/>
    </row>
    <row r="273" spans="4:6" x14ac:dyDescent="0.3">
      <c r="D273" s="4"/>
      <c r="E273" s="5"/>
      <c r="F273" s="4"/>
    </row>
    <row r="274" spans="4:6" x14ac:dyDescent="0.3">
      <c r="D274" s="4"/>
      <c r="E274" s="5"/>
      <c r="F274" s="4"/>
    </row>
    <row r="275" spans="4:6" x14ac:dyDescent="0.3">
      <c r="D275" s="4"/>
      <c r="E275" s="5"/>
      <c r="F275" s="4"/>
    </row>
    <row r="276" spans="4:6" x14ac:dyDescent="0.3">
      <c r="D276" s="4"/>
      <c r="E276" s="5"/>
      <c r="F276" s="4"/>
    </row>
    <row r="277" spans="4:6" x14ac:dyDescent="0.3">
      <c r="D277" s="4"/>
      <c r="E277" s="5"/>
      <c r="F277" s="4"/>
    </row>
    <row r="278" spans="4:6" x14ac:dyDescent="0.3">
      <c r="D278" s="4"/>
      <c r="E278" s="5"/>
      <c r="F278" s="4"/>
    </row>
    <row r="279" spans="4:6" x14ac:dyDescent="0.3">
      <c r="D279" s="4"/>
      <c r="E279" s="5"/>
      <c r="F279" s="4"/>
    </row>
    <row r="280" spans="4:6" x14ac:dyDescent="0.3">
      <c r="D280" s="4"/>
      <c r="E280" s="5"/>
      <c r="F280" s="4"/>
    </row>
    <row r="281" spans="4:6" x14ac:dyDescent="0.3">
      <c r="D281" s="4"/>
      <c r="E281" s="5"/>
      <c r="F281" s="4"/>
    </row>
    <row r="282" spans="4:6" x14ac:dyDescent="0.3">
      <c r="D282" s="4"/>
      <c r="E282" s="5"/>
      <c r="F282" s="4"/>
    </row>
    <row r="283" spans="4:6" x14ac:dyDescent="0.3">
      <c r="D283" s="4"/>
      <c r="E283" s="5"/>
      <c r="F283" s="4"/>
    </row>
    <row r="284" spans="4:6" x14ac:dyDescent="0.3">
      <c r="D284" s="4"/>
      <c r="E284" s="5"/>
      <c r="F284" s="4"/>
    </row>
    <row r="285" spans="4:6" x14ac:dyDescent="0.3">
      <c r="D285" s="4"/>
      <c r="E285" s="5"/>
      <c r="F285" s="4"/>
    </row>
    <row r="286" spans="4:6" x14ac:dyDescent="0.3">
      <c r="D286" s="4"/>
      <c r="E286" s="5"/>
      <c r="F286" s="4"/>
    </row>
    <row r="287" spans="4:6" x14ac:dyDescent="0.3">
      <c r="D287" s="4"/>
      <c r="E287" s="5"/>
      <c r="F287" s="4"/>
    </row>
    <row r="288" spans="4:6" x14ac:dyDescent="0.3">
      <c r="D288" s="4"/>
      <c r="E288" s="5"/>
      <c r="F288" s="4"/>
    </row>
    <row r="289" spans="4:6" x14ac:dyDescent="0.3">
      <c r="D289" s="4"/>
      <c r="E289" s="5"/>
      <c r="F289" s="4"/>
    </row>
    <row r="290" spans="4:6" x14ac:dyDescent="0.3">
      <c r="D290" s="4"/>
      <c r="E290" s="5"/>
      <c r="F290" s="4"/>
    </row>
    <row r="291" spans="4:6" x14ac:dyDescent="0.3">
      <c r="D291" s="4"/>
      <c r="E291" s="5"/>
      <c r="F291" s="4"/>
    </row>
    <row r="292" spans="4:6" x14ac:dyDescent="0.3">
      <c r="D292" s="4"/>
      <c r="E292" s="5"/>
      <c r="F292" s="4"/>
    </row>
    <row r="293" spans="4:6" x14ac:dyDescent="0.3">
      <c r="D293" s="4"/>
      <c r="E293" s="5"/>
      <c r="F293" s="4"/>
    </row>
    <row r="294" spans="4:6" x14ac:dyDescent="0.3">
      <c r="D294" s="4"/>
      <c r="E294" s="5"/>
      <c r="F294" s="4"/>
    </row>
    <row r="295" spans="4:6" x14ac:dyDescent="0.3">
      <c r="D295" s="4"/>
      <c r="E295" s="5"/>
      <c r="F295" s="4"/>
    </row>
    <row r="296" spans="4:6" x14ac:dyDescent="0.3">
      <c r="D296" s="4"/>
      <c r="E296" s="5"/>
      <c r="F296" s="4"/>
    </row>
    <row r="297" spans="4:6" x14ac:dyDescent="0.3">
      <c r="D297" s="4"/>
      <c r="E297" s="5"/>
      <c r="F297" s="4"/>
    </row>
    <row r="298" spans="4:6" x14ac:dyDescent="0.3">
      <c r="D298" s="4"/>
      <c r="E298" s="5"/>
      <c r="F298" s="4"/>
    </row>
    <row r="299" spans="4:6" x14ac:dyDescent="0.3">
      <c r="D299" s="4"/>
      <c r="E299" s="5"/>
      <c r="F299" s="4"/>
    </row>
    <row r="300" spans="4:6" x14ac:dyDescent="0.3">
      <c r="D300" s="4"/>
      <c r="E300" s="5"/>
      <c r="F300" s="4"/>
    </row>
    <row r="301" spans="4:6" x14ac:dyDescent="0.3">
      <c r="D301" s="4"/>
      <c r="E301" s="5"/>
      <c r="F301" s="4"/>
    </row>
    <row r="302" spans="4:6" x14ac:dyDescent="0.3">
      <c r="D302" s="4"/>
      <c r="E302" s="5"/>
      <c r="F302" s="4"/>
    </row>
    <row r="303" spans="4:6" x14ac:dyDescent="0.3">
      <c r="D303" s="4"/>
      <c r="E303" s="5"/>
      <c r="F303" s="4"/>
    </row>
    <row r="304" spans="4:6" x14ac:dyDescent="0.3">
      <c r="D304" s="4"/>
      <c r="E304" s="5"/>
      <c r="F304" s="4"/>
    </row>
    <row r="305" spans="4:6" x14ac:dyDescent="0.3">
      <c r="D305" s="4"/>
      <c r="E305" s="5"/>
      <c r="F305" s="4"/>
    </row>
    <row r="306" spans="4:6" x14ac:dyDescent="0.3">
      <c r="D306" s="4"/>
      <c r="E306" s="5"/>
      <c r="F306" s="4"/>
    </row>
    <row r="307" spans="4:6" x14ac:dyDescent="0.3">
      <c r="D307" s="4"/>
      <c r="E307" s="5"/>
      <c r="F307" s="4"/>
    </row>
    <row r="308" spans="4:6" x14ac:dyDescent="0.3">
      <c r="D308" s="4"/>
      <c r="E308" s="5"/>
      <c r="F308" s="4"/>
    </row>
    <row r="309" spans="4:6" x14ac:dyDescent="0.3">
      <c r="D309" s="4"/>
      <c r="E309" s="5"/>
      <c r="F309" s="4"/>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FF2A7-E5B4-4B7C-9F25-C5EB39C6B024}">
  <dimension ref="A1:F302"/>
  <sheetViews>
    <sheetView topLeftCell="D44" zoomScale="189" workbookViewId="0">
      <selection activeCell="N39" sqref="N39"/>
    </sheetView>
  </sheetViews>
  <sheetFormatPr defaultRowHeight="14.4" x14ac:dyDescent="0.3"/>
  <cols>
    <col min="1" max="1" width="46.33203125" bestFit="1" customWidth="1"/>
  </cols>
  <sheetData>
    <row r="1" spans="1:6" ht="21" x14ac:dyDescent="0.4">
      <c r="A1" s="20" t="s">
        <v>72</v>
      </c>
    </row>
    <row r="2" spans="1:6" x14ac:dyDescent="0.3">
      <c r="B2" s="6" t="s">
        <v>11</v>
      </c>
      <c r="C2" s="6" t="s">
        <v>12</v>
      </c>
      <c r="D2" s="6" t="s">
        <v>0</v>
      </c>
      <c r="E2" s="10" t="s">
        <v>1</v>
      </c>
      <c r="F2" s="10" t="s">
        <v>50</v>
      </c>
    </row>
    <row r="3" spans="1:6" x14ac:dyDescent="0.3">
      <c r="B3" t="s">
        <v>40</v>
      </c>
      <c r="C3" t="s">
        <v>37</v>
      </c>
      <c r="D3" t="s">
        <v>30</v>
      </c>
      <c r="E3" s="4">
        <v>1624</v>
      </c>
      <c r="F3" s="5">
        <v>114</v>
      </c>
    </row>
    <row r="4" spans="1:6" x14ac:dyDescent="0.3">
      <c r="B4" t="s">
        <v>8</v>
      </c>
      <c r="C4" t="s">
        <v>35</v>
      </c>
      <c r="D4" t="s">
        <v>32</v>
      </c>
      <c r="E4" s="4">
        <v>6706</v>
      </c>
      <c r="F4" s="5">
        <v>459</v>
      </c>
    </row>
    <row r="5" spans="1:6" x14ac:dyDescent="0.3">
      <c r="B5" t="s">
        <v>9</v>
      </c>
      <c r="C5" t="s">
        <v>35</v>
      </c>
      <c r="D5" t="s">
        <v>4</v>
      </c>
      <c r="E5" s="4">
        <v>959</v>
      </c>
      <c r="F5" s="5">
        <v>147</v>
      </c>
    </row>
    <row r="6" spans="1:6" x14ac:dyDescent="0.3">
      <c r="B6" t="s">
        <v>41</v>
      </c>
      <c r="C6" t="s">
        <v>36</v>
      </c>
      <c r="D6" t="s">
        <v>18</v>
      </c>
      <c r="E6" s="4">
        <v>9632</v>
      </c>
      <c r="F6" s="5">
        <v>288</v>
      </c>
    </row>
    <row r="7" spans="1:6" x14ac:dyDescent="0.3">
      <c r="B7" t="s">
        <v>6</v>
      </c>
      <c r="C7" t="s">
        <v>39</v>
      </c>
      <c r="D7" t="s">
        <v>25</v>
      </c>
      <c r="E7" s="4">
        <v>2100</v>
      </c>
      <c r="F7" s="5">
        <v>414</v>
      </c>
    </row>
    <row r="8" spans="1:6" x14ac:dyDescent="0.3">
      <c r="B8" t="s">
        <v>40</v>
      </c>
      <c r="C8" t="s">
        <v>35</v>
      </c>
      <c r="D8" t="s">
        <v>33</v>
      </c>
      <c r="E8" s="4">
        <v>8869</v>
      </c>
      <c r="F8" s="5">
        <v>432</v>
      </c>
    </row>
    <row r="9" spans="1:6" x14ac:dyDescent="0.3">
      <c r="B9" t="s">
        <v>6</v>
      </c>
      <c r="C9" t="s">
        <v>38</v>
      </c>
      <c r="D9" t="s">
        <v>31</v>
      </c>
      <c r="E9" s="4">
        <v>2681</v>
      </c>
      <c r="F9" s="5">
        <v>54</v>
      </c>
    </row>
    <row r="10" spans="1:6" x14ac:dyDescent="0.3">
      <c r="B10" t="s">
        <v>8</v>
      </c>
      <c r="C10" t="s">
        <v>35</v>
      </c>
      <c r="D10" t="s">
        <v>22</v>
      </c>
      <c r="E10" s="4">
        <v>5012</v>
      </c>
      <c r="F10" s="5">
        <v>210</v>
      </c>
    </row>
    <row r="11" spans="1:6" x14ac:dyDescent="0.3">
      <c r="B11" t="s">
        <v>7</v>
      </c>
      <c r="C11" t="s">
        <v>38</v>
      </c>
      <c r="D11" t="s">
        <v>14</v>
      </c>
      <c r="E11" s="4">
        <v>1281</v>
      </c>
      <c r="F11" s="5">
        <v>75</v>
      </c>
    </row>
    <row r="12" spans="1:6" x14ac:dyDescent="0.3">
      <c r="B12" t="s">
        <v>5</v>
      </c>
      <c r="C12" t="s">
        <v>37</v>
      </c>
      <c r="D12" t="s">
        <v>14</v>
      </c>
      <c r="E12" s="4">
        <v>4991</v>
      </c>
      <c r="F12" s="5">
        <v>12</v>
      </c>
    </row>
    <row r="13" spans="1:6" x14ac:dyDescent="0.3">
      <c r="B13" t="s">
        <v>2</v>
      </c>
      <c r="C13" t="s">
        <v>39</v>
      </c>
      <c r="D13" t="s">
        <v>25</v>
      </c>
      <c r="E13" s="4">
        <v>1785</v>
      </c>
      <c r="F13" s="5">
        <v>462</v>
      </c>
    </row>
    <row r="14" spans="1:6" x14ac:dyDescent="0.3">
      <c r="B14" t="s">
        <v>3</v>
      </c>
      <c r="C14" t="s">
        <v>37</v>
      </c>
      <c r="D14" t="s">
        <v>17</v>
      </c>
      <c r="E14" s="4">
        <v>3983</v>
      </c>
      <c r="F14" s="5">
        <v>144</v>
      </c>
    </row>
    <row r="15" spans="1:6" x14ac:dyDescent="0.3">
      <c r="B15" t="s">
        <v>9</v>
      </c>
      <c r="C15" t="s">
        <v>38</v>
      </c>
      <c r="D15" t="s">
        <v>16</v>
      </c>
      <c r="E15" s="4">
        <v>2646</v>
      </c>
      <c r="F15" s="5">
        <v>120</v>
      </c>
    </row>
    <row r="16" spans="1:6" x14ac:dyDescent="0.3">
      <c r="B16" t="s">
        <v>2</v>
      </c>
      <c r="C16" t="s">
        <v>34</v>
      </c>
      <c r="D16" t="s">
        <v>13</v>
      </c>
      <c r="E16" s="4">
        <v>252</v>
      </c>
      <c r="F16" s="5">
        <v>54</v>
      </c>
    </row>
    <row r="17" spans="2:6" x14ac:dyDescent="0.3">
      <c r="B17" t="s">
        <v>3</v>
      </c>
      <c r="C17" t="s">
        <v>35</v>
      </c>
      <c r="D17" t="s">
        <v>25</v>
      </c>
      <c r="E17" s="4">
        <v>2464</v>
      </c>
      <c r="F17" s="5">
        <v>234</v>
      </c>
    </row>
    <row r="18" spans="2:6" x14ac:dyDescent="0.3">
      <c r="B18" t="s">
        <v>3</v>
      </c>
      <c r="C18" t="s">
        <v>35</v>
      </c>
      <c r="D18" t="s">
        <v>29</v>
      </c>
      <c r="E18" s="4">
        <v>2114</v>
      </c>
      <c r="F18" s="5">
        <v>66</v>
      </c>
    </row>
    <row r="19" spans="2:6" x14ac:dyDescent="0.3">
      <c r="B19" t="s">
        <v>6</v>
      </c>
      <c r="C19" t="s">
        <v>37</v>
      </c>
      <c r="D19" t="s">
        <v>31</v>
      </c>
      <c r="E19" s="4">
        <v>7693</v>
      </c>
      <c r="F19" s="5">
        <v>87</v>
      </c>
    </row>
    <row r="20" spans="2:6" x14ac:dyDescent="0.3">
      <c r="B20" t="s">
        <v>5</v>
      </c>
      <c r="C20" t="s">
        <v>34</v>
      </c>
      <c r="D20" t="s">
        <v>20</v>
      </c>
      <c r="E20" s="4">
        <v>15610</v>
      </c>
      <c r="F20" s="5">
        <v>339</v>
      </c>
    </row>
    <row r="21" spans="2:6" x14ac:dyDescent="0.3">
      <c r="B21" t="s">
        <v>41</v>
      </c>
      <c r="C21" t="s">
        <v>34</v>
      </c>
      <c r="D21" t="s">
        <v>22</v>
      </c>
      <c r="E21" s="4">
        <v>336</v>
      </c>
      <c r="F21" s="5">
        <v>144</v>
      </c>
    </row>
    <row r="22" spans="2:6" x14ac:dyDescent="0.3">
      <c r="B22" t="s">
        <v>2</v>
      </c>
      <c r="C22" t="s">
        <v>39</v>
      </c>
      <c r="D22" t="s">
        <v>20</v>
      </c>
      <c r="E22" s="4">
        <v>9443</v>
      </c>
      <c r="F22" s="5">
        <v>162</v>
      </c>
    </row>
    <row r="23" spans="2:6" x14ac:dyDescent="0.3">
      <c r="B23" t="s">
        <v>9</v>
      </c>
      <c r="C23" t="s">
        <v>34</v>
      </c>
      <c r="D23" t="s">
        <v>23</v>
      </c>
      <c r="E23" s="4">
        <v>8155</v>
      </c>
      <c r="F23" s="5">
        <v>90</v>
      </c>
    </row>
    <row r="24" spans="2:6" x14ac:dyDescent="0.3">
      <c r="B24" t="s">
        <v>8</v>
      </c>
      <c r="C24" t="s">
        <v>38</v>
      </c>
      <c r="D24" t="s">
        <v>23</v>
      </c>
      <c r="E24" s="4">
        <v>1701</v>
      </c>
      <c r="F24" s="5">
        <v>234</v>
      </c>
    </row>
    <row r="25" spans="2:6" x14ac:dyDescent="0.3">
      <c r="B25" t="s">
        <v>10</v>
      </c>
      <c r="C25" t="s">
        <v>38</v>
      </c>
      <c r="D25" t="s">
        <v>22</v>
      </c>
      <c r="E25" s="4">
        <v>2205</v>
      </c>
      <c r="F25" s="5">
        <v>141</v>
      </c>
    </row>
    <row r="26" spans="2:6" x14ac:dyDescent="0.3">
      <c r="B26" t="s">
        <v>8</v>
      </c>
      <c r="C26" t="s">
        <v>37</v>
      </c>
      <c r="D26" t="s">
        <v>19</v>
      </c>
      <c r="E26" s="4">
        <v>1771</v>
      </c>
      <c r="F26" s="5">
        <v>204</v>
      </c>
    </row>
    <row r="27" spans="2:6" x14ac:dyDescent="0.3">
      <c r="B27" t="s">
        <v>41</v>
      </c>
      <c r="C27" t="s">
        <v>35</v>
      </c>
      <c r="D27" t="s">
        <v>15</v>
      </c>
      <c r="E27" s="4">
        <v>2114</v>
      </c>
      <c r="F27" s="5">
        <v>186</v>
      </c>
    </row>
    <row r="28" spans="2:6" x14ac:dyDescent="0.3">
      <c r="B28" t="s">
        <v>41</v>
      </c>
      <c r="C28" t="s">
        <v>36</v>
      </c>
      <c r="D28" t="s">
        <v>13</v>
      </c>
      <c r="E28" s="4">
        <v>10311</v>
      </c>
      <c r="F28" s="5">
        <v>231</v>
      </c>
    </row>
    <row r="29" spans="2:6" x14ac:dyDescent="0.3">
      <c r="B29" t="s">
        <v>3</v>
      </c>
      <c r="C29" t="s">
        <v>39</v>
      </c>
      <c r="D29" t="s">
        <v>16</v>
      </c>
      <c r="E29" s="4">
        <v>21</v>
      </c>
      <c r="F29" s="5">
        <v>168</v>
      </c>
    </row>
    <row r="30" spans="2:6" x14ac:dyDescent="0.3">
      <c r="B30" t="s">
        <v>10</v>
      </c>
      <c r="C30" t="s">
        <v>35</v>
      </c>
      <c r="D30" t="s">
        <v>20</v>
      </c>
      <c r="E30" s="4">
        <v>1974</v>
      </c>
      <c r="F30" s="5">
        <v>195</v>
      </c>
    </row>
    <row r="31" spans="2:6" x14ac:dyDescent="0.3">
      <c r="B31" t="s">
        <v>5</v>
      </c>
      <c r="C31" t="s">
        <v>36</v>
      </c>
      <c r="D31" t="s">
        <v>23</v>
      </c>
      <c r="E31" s="4">
        <v>6314</v>
      </c>
      <c r="F31" s="5">
        <v>15</v>
      </c>
    </row>
    <row r="32" spans="2:6" x14ac:dyDescent="0.3">
      <c r="B32" t="s">
        <v>10</v>
      </c>
      <c r="C32" t="s">
        <v>37</v>
      </c>
      <c r="D32" t="s">
        <v>23</v>
      </c>
      <c r="E32" s="4">
        <v>4683</v>
      </c>
      <c r="F32" s="5">
        <v>30</v>
      </c>
    </row>
    <row r="33" spans="2:6" x14ac:dyDescent="0.3">
      <c r="B33" t="s">
        <v>41</v>
      </c>
      <c r="C33" t="s">
        <v>37</v>
      </c>
      <c r="D33" t="s">
        <v>24</v>
      </c>
      <c r="E33" s="4">
        <v>6398</v>
      </c>
      <c r="F33" s="5">
        <v>102</v>
      </c>
    </row>
    <row r="34" spans="2:6" x14ac:dyDescent="0.3">
      <c r="B34" t="s">
        <v>2</v>
      </c>
      <c r="C34" t="s">
        <v>35</v>
      </c>
      <c r="D34" t="s">
        <v>19</v>
      </c>
      <c r="E34" s="4">
        <v>553</v>
      </c>
      <c r="F34" s="5">
        <v>15</v>
      </c>
    </row>
    <row r="35" spans="2:6" x14ac:dyDescent="0.3">
      <c r="B35" t="s">
        <v>8</v>
      </c>
      <c r="C35" t="s">
        <v>39</v>
      </c>
      <c r="D35" t="s">
        <v>30</v>
      </c>
      <c r="E35" s="4">
        <v>7021</v>
      </c>
      <c r="F35" s="5">
        <v>183</v>
      </c>
    </row>
    <row r="36" spans="2:6" x14ac:dyDescent="0.3">
      <c r="B36" t="s">
        <v>40</v>
      </c>
      <c r="C36" t="s">
        <v>39</v>
      </c>
      <c r="D36" t="s">
        <v>22</v>
      </c>
      <c r="E36" s="4">
        <v>5817</v>
      </c>
      <c r="F36" s="5">
        <v>12</v>
      </c>
    </row>
    <row r="37" spans="2:6" x14ac:dyDescent="0.3">
      <c r="B37" t="s">
        <v>41</v>
      </c>
      <c r="C37" t="s">
        <v>39</v>
      </c>
      <c r="D37" t="s">
        <v>14</v>
      </c>
      <c r="E37" s="4">
        <v>3976</v>
      </c>
      <c r="F37" s="5">
        <v>72</v>
      </c>
    </row>
    <row r="38" spans="2:6" x14ac:dyDescent="0.3">
      <c r="B38" t="s">
        <v>6</v>
      </c>
      <c r="C38" t="s">
        <v>38</v>
      </c>
      <c r="D38" t="s">
        <v>27</v>
      </c>
      <c r="E38" s="4">
        <v>1134</v>
      </c>
      <c r="F38" s="5">
        <v>282</v>
      </c>
    </row>
    <row r="39" spans="2:6" x14ac:dyDescent="0.3">
      <c r="B39" t="s">
        <v>2</v>
      </c>
      <c r="C39" t="s">
        <v>39</v>
      </c>
      <c r="D39" t="s">
        <v>28</v>
      </c>
      <c r="E39" s="4">
        <v>6027</v>
      </c>
      <c r="F39" s="5">
        <v>144</v>
      </c>
    </row>
    <row r="40" spans="2:6" x14ac:dyDescent="0.3">
      <c r="B40" t="s">
        <v>6</v>
      </c>
      <c r="C40" t="s">
        <v>37</v>
      </c>
      <c r="D40" t="s">
        <v>16</v>
      </c>
      <c r="E40" s="4">
        <v>1904</v>
      </c>
      <c r="F40" s="5">
        <v>405</v>
      </c>
    </row>
    <row r="41" spans="2:6" x14ac:dyDescent="0.3">
      <c r="B41" t="s">
        <v>7</v>
      </c>
      <c r="C41" t="s">
        <v>34</v>
      </c>
      <c r="D41" t="s">
        <v>32</v>
      </c>
      <c r="E41" s="4">
        <v>3262</v>
      </c>
      <c r="F41" s="5">
        <v>75</v>
      </c>
    </row>
    <row r="42" spans="2:6" x14ac:dyDescent="0.3">
      <c r="B42" t="s">
        <v>40</v>
      </c>
      <c r="C42" t="s">
        <v>34</v>
      </c>
      <c r="D42" t="s">
        <v>27</v>
      </c>
      <c r="E42" s="4">
        <v>2289</v>
      </c>
      <c r="F42" s="5">
        <v>135</v>
      </c>
    </row>
    <row r="43" spans="2:6" x14ac:dyDescent="0.3">
      <c r="B43" t="s">
        <v>5</v>
      </c>
      <c r="C43" t="s">
        <v>34</v>
      </c>
      <c r="D43" t="s">
        <v>27</v>
      </c>
      <c r="E43" s="4">
        <v>6986</v>
      </c>
      <c r="F43" s="5">
        <v>21</v>
      </c>
    </row>
    <row r="44" spans="2:6" x14ac:dyDescent="0.3">
      <c r="B44" t="s">
        <v>2</v>
      </c>
      <c r="C44" t="s">
        <v>38</v>
      </c>
      <c r="D44" t="s">
        <v>23</v>
      </c>
      <c r="E44" s="4">
        <v>4417</v>
      </c>
      <c r="F44" s="5">
        <v>153</v>
      </c>
    </row>
    <row r="45" spans="2:6" x14ac:dyDescent="0.3">
      <c r="B45" t="s">
        <v>6</v>
      </c>
      <c r="C45" t="s">
        <v>34</v>
      </c>
      <c r="D45" t="s">
        <v>15</v>
      </c>
      <c r="E45" s="4">
        <v>1442</v>
      </c>
      <c r="F45" s="5">
        <v>15</v>
      </c>
    </row>
    <row r="46" spans="2:6" x14ac:dyDescent="0.3">
      <c r="B46" t="s">
        <v>3</v>
      </c>
      <c r="C46" t="s">
        <v>35</v>
      </c>
      <c r="D46" t="s">
        <v>14</v>
      </c>
      <c r="E46" s="4">
        <v>2415</v>
      </c>
      <c r="F46" s="5">
        <v>255</v>
      </c>
    </row>
    <row r="47" spans="2:6" x14ac:dyDescent="0.3">
      <c r="B47" t="s">
        <v>2</v>
      </c>
      <c r="C47" t="s">
        <v>37</v>
      </c>
      <c r="D47" t="s">
        <v>19</v>
      </c>
      <c r="E47" s="4">
        <v>238</v>
      </c>
      <c r="F47" s="5">
        <v>18</v>
      </c>
    </row>
    <row r="48" spans="2:6" x14ac:dyDescent="0.3">
      <c r="B48" t="s">
        <v>6</v>
      </c>
      <c r="C48" t="s">
        <v>37</v>
      </c>
      <c r="D48" t="s">
        <v>23</v>
      </c>
      <c r="E48" s="4">
        <v>4949</v>
      </c>
      <c r="F48" s="5">
        <v>189</v>
      </c>
    </row>
    <row r="49" spans="2:6" x14ac:dyDescent="0.3">
      <c r="B49" t="s">
        <v>5</v>
      </c>
      <c r="C49" t="s">
        <v>38</v>
      </c>
      <c r="D49" t="s">
        <v>32</v>
      </c>
      <c r="E49" s="4">
        <v>5075</v>
      </c>
      <c r="F49" s="5">
        <v>21</v>
      </c>
    </row>
    <row r="50" spans="2:6" x14ac:dyDescent="0.3">
      <c r="B50" t="s">
        <v>3</v>
      </c>
      <c r="C50" t="s">
        <v>36</v>
      </c>
      <c r="D50" t="s">
        <v>16</v>
      </c>
      <c r="E50" s="4">
        <v>9198</v>
      </c>
      <c r="F50" s="5">
        <v>36</v>
      </c>
    </row>
    <row r="51" spans="2:6" x14ac:dyDescent="0.3">
      <c r="B51" t="s">
        <v>6</v>
      </c>
      <c r="C51" t="s">
        <v>34</v>
      </c>
      <c r="D51" t="s">
        <v>29</v>
      </c>
      <c r="E51" s="4">
        <v>3339</v>
      </c>
      <c r="F51" s="5">
        <v>75</v>
      </c>
    </row>
    <row r="52" spans="2:6" x14ac:dyDescent="0.3">
      <c r="B52" t="s">
        <v>40</v>
      </c>
      <c r="C52" t="s">
        <v>34</v>
      </c>
      <c r="D52" t="s">
        <v>17</v>
      </c>
      <c r="E52" s="4">
        <v>5019</v>
      </c>
      <c r="F52" s="5">
        <v>156</v>
      </c>
    </row>
    <row r="53" spans="2:6" x14ac:dyDescent="0.3">
      <c r="B53" t="s">
        <v>5</v>
      </c>
      <c r="C53" t="s">
        <v>36</v>
      </c>
      <c r="D53" t="s">
        <v>16</v>
      </c>
      <c r="E53" s="4">
        <v>16184</v>
      </c>
      <c r="F53" s="5">
        <v>39</v>
      </c>
    </row>
    <row r="54" spans="2:6" x14ac:dyDescent="0.3">
      <c r="B54" t="s">
        <v>6</v>
      </c>
      <c r="C54" t="s">
        <v>36</v>
      </c>
      <c r="D54" t="s">
        <v>21</v>
      </c>
      <c r="E54" s="4">
        <v>497</v>
      </c>
      <c r="F54" s="5">
        <v>63</v>
      </c>
    </row>
    <row r="55" spans="2:6" x14ac:dyDescent="0.3">
      <c r="B55" t="s">
        <v>2</v>
      </c>
      <c r="C55" t="s">
        <v>36</v>
      </c>
      <c r="D55" t="s">
        <v>29</v>
      </c>
      <c r="E55" s="4">
        <v>8211</v>
      </c>
      <c r="F55" s="5">
        <v>75</v>
      </c>
    </row>
    <row r="56" spans="2:6" x14ac:dyDescent="0.3">
      <c r="B56" t="s">
        <v>2</v>
      </c>
      <c r="C56" t="s">
        <v>38</v>
      </c>
      <c r="D56" t="s">
        <v>28</v>
      </c>
      <c r="E56" s="4">
        <v>6580</v>
      </c>
      <c r="F56" s="5">
        <v>183</v>
      </c>
    </row>
    <row r="57" spans="2:6" x14ac:dyDescent="0.3">
      <c r="B57" t="s">
        <v>41</v>
      </c>
      <c r="C57" t="s">
        <v>35</v>
      </c>
      <c r="D57" t="s">
        <v>13</v>
      </c>
      <c r="E57" s="4">
        <v>4760</v>
      </c>
      <c r="F57" s="5">
        <v>69</v>
      </c>
    </row>
    <row r="58" spans="2:6" x14ac:dyDescent="0.3">
      <c r="B58" t="s">
        <v>40</v>
      </c>
      <c r="C58" t="s">
        <v>36</v>
      </c>
      <c r="D58" t="s">
        <v>25</v>
      </c>
      <c r="E58" s="4">
        <v>5439</v>
      </c>
      <c r="F58" s="5">
        <v>30</v>
      </c>
    </row>
    <row r="59" spans="2:6" x14ac:dyDescent="0.3">
      <c r="B59" t="s">
        <v>41</v>
      </c>
      <c r="C59" t="s">
        <v>34</v>
      </c>
      <c r="D59" t="s">
        <v>17</v>
      </c>
      <c r="E59" s="4">
        <v>1463</v>
      </c>
      <c r="F59" s="5">
        <v>39</v>
      </c>
    </row>
    <row r="60" spans="2:6" x14ac:dyDescent="0.3">
      <c r="B60" t="s">
        <v>3</v>
      </c>
      <c r="C60" t="s">
        <v>34</v>
      </c>
      <c r="D60" t="s">
        <v>32</v>
      </c>
      <c r="E60" s="4">
        <v>7777</v>
      </c>
      <c r="F60" s="5">
        <v>504</v>
      </c>
    </row>
    <row r="61" spans="2:6" x14ac:dyDescent="0.3">
      <c r="B61" t="s">
        <v>9</v>
      </c>
      <c r="C61" t="s">
        <v>37</v>
      </c>
      <c r="D61" t="s">
        <v>29</v>
      </c>
      <c r="E61" s="4">
        <v>1085</v>
      </c>
      <c r="F61" s="5">
        <v>273</v>
      </c>
    </row>
    <row r="62" spans="2:6" x14ac:dyDescent="0.3">
      <c r="B62" t="s">
        <v>5</v>
      </c>
      <c r="C62" t="s">
        <v>37</v>
      </c>
      <c r="D62" t="s">
        <v>31</v>
      </c>
      <c r="E62" s="4">
        <v>182</v>
      </c>
      <c r="F62" s="5">
        <v>48</v>
      </c>
    </row>
    <row r="63" spans="2:6" x14ac:dyDescent="0.3">
      <c r="B63" t="s">
        <v>6</v>
      </c>
      <c r="C63" t="s">
        <v>34</v>
      </c>
      <c r="D63" t="s">
        <v>27</v>
      </c>
      <c r="E63" s="4">
        <v>4242</v>
      </c>
      <c r="F63" s="5">
        <v>207</v>
      </c>
    </row>
    <row r="64" spans="2:6" x14ac:dyDescent="0.3">
      <c r="B64" t="s">
        <v>6</v>
      </c>
      <c r="C64" t="s">
        <v>36</v>
      </c>
      <c r="D64" t="s">
        <v>32</v>
      </c>
      <c r="E64" s="4">
        <v>6118</v>
      </c>
      <c r="F64" s="5">
        <v>9</v>
      </c>
    </row>
    <row r="65" spans="2:6" x14ac:dyDescent="0.3">
      <c r="B65" t="s">
        <v>10</v>
      </c>
      <c r="C65" t="s">
        <v>36</v>
      </c>
      <c r="D65" t="s">
        <v>23</v>
      </c>
      <c r="E65" s="4">
        <v>2317</v>
      </c>
      <c r="F65" s="5">
        <v>261</v>
      </c>
    </row>
    <row r="66" spans="2:6" x14ac:dyDescent="0.3">
      <c r="B66" t="s">
        <v>6</v>
      </c>
      <c r="C66" t="s">
        <v>38</v>
      </c>
      <c r="D66" t="s">
        <v>16</v>
      </c>
      <c r="E66" s="4">
        <v>938</v>
      </c>
      <c r="F66" s="5">
        <v>6</v>
      </c>
    </row>
    <row r="67" spans="2:6" x14ac:dyDescent="0.3">
      <c r="B67" t="s">
        <v>8</v>
      </c>
      <c r="C67" t="s">
        <v>37</v>
      </c>
      <c r="D67" t="s">
        <v>15</v>
      </c>
      <c r="E67" s="4">
        <v>9709</v>
      </c>
      <c r="F67" s="5">
        <v>30</v>
      </c>
    </row>
    <row r="68" spans="2:6" x14ac:dyDescent="0.3">
      <c r="B68" t="s">
        <v>7</v>
      </c>
      <c r="C68" t="s">
        <v>34</v>
      </c>
      <c r="D68" t="s">
        <v>20</v>
      </c>
      <c r="E68" s="4">
        <v>2205</v>
      </c>
      <c r="F68" s="5">
        <v>138</v>
      </c>
    </row>
    <row r="69" spans="2:6" x14ac:dyDescent="0.3">
      <c r="B69" t="s">
        <v>7</v>
      </c>
      <c r="C69" t="s">
        <v>37</v>
      </c>
      <c r="D69" t="s">
        <v>17</v>
      </c>
      <c r="E69" s="4">
        <v>4487</v>
      </c>
      <c r="F69" s="5">
        <v>111</v>
      </c>
    </row>
    <row r="70" spans="2:6" x14ac:dyDescent="0.3">
      <c r="B70" t="s">
        <v>5</v>
      </c>
      <c r="C70" t="s">
        <v>35</v>
      </c>
      <c r="D70" t="s">
        <v>18</v>
      </c>
      <c r="E70" s="4">
        <v>2415</v>
      </c>
      <c r="F70" s="5">
        <v>15</v>
      </c>
    </row>
    <row r="71" spans="2:6" x14ac:dyDescent="0.3">
      <c r="B71" t="s">
        <v>40</v>
      </c>
      <c r="C71" t="s">
        <v>34</v>
      </c>
      <c r="D71" t="s">
        <v>19</v>
      </c>
      <c r="E71" s="4">
        <v>4018</v>
      </c>
      <c r="F71" s="5">
        <v>162</v>
      </c>
    </row>
    <row r="72" spans="2:6" x14ac:dyDescent="0.3">
      <c r="B72" t="s">
        <v>5</v>
      </c>
      <c r="C72" t="s">
        <v>34</v>
      </c>
      <c r="D72" t="s">
        <v>19</v>
      </c>
      <c r="E72" s="4">
        <v>861</v>
      </c>
      <c r="F72" s="5">
        <v>195</v>
      </c>
    </row>
    <row r="73" spans="2:6" x14ac:dyDescent="0.3">
      <c r="B73" t="s">
        <v>10</v>
      </c>
      <c r="C73" t="s">
        <v>38</v>
      </c>
      <c r="D73" t="s">
        <v>14</v>
      </c>
      <c r="E73" s="4">
        <v>5586</v>
      </c>
      <c r="F73" s="5">
        <v>525</v>
      </c>
    </row>
    <row r="74" spans="2:6" x14ac:dyDescent="0.3">
      <c r="B74" t="s">
        <v>7</v>
      </c>
      <c r="C74" t="s">
        <v>34</v>
      </c>
      <c r="D74" t="s">
        <v>33</v>
      </c>
      <c r="E74" s="4">
        <v>2226</v>
      </c>
      <c r="F74" s="5">
        <v>48</v>
      </c>
    </row>
    <row r="75" spans="2:6" x14ac:dyDescent="0.3">
      <c r="B75" t="s">
        <v>9</v>
      </c>
      <c r="C75" t="s">
        <v>34</v>
      </c>
      <c r="D75" t="s">
        <v>28</v>
      </c>
      <c r="E75" s="4">
        <v>14329</v>
      </c>
      <c r="F75" s="5">
        <v>150</v>
      </c>
    </row>
    <row r="76" spans="2:6" x14ac:dyDescent="0.3">
      <c r="B76" t="s">
        <v>9</v>
      </c>
      <c r="C76" t="s">
        <v>34</v>
      </c>
      <c r="D76" t="s">
        <v>20</v>
      </c>
      <c r="E76" s="4">
        <v>8463</v>
      </c>
      <c r="F76" s="5">
        <v>492</v>
      </c>
    </row>
    <row r="77" spans="2:6" x14ac:dyDescent="0.3">
      <c r="B77" t="s">
        <v>5</v>
      </c>
      <c r="C77" t="s">
        <v>34</v>
      </c>
      <c r="D77" t="s">
        <v>29</v>
      </c>
      <c r="E77" s="4">
        <v>2891</v>
      </c>
      <c r="F77" s="5">
        <v>102</v>
      </c>
    </row>
    <row r="78" spans="2:6" x14ac:dyDescent="0.3">
      <c r="B78" t="s">
        <v>3</v>
      </c>
      <c r="C78" t="s">
        <v>36</v>
      </c>
      <c r="D78" t="s">
        <v>23</v>
      </c>
      <c r="E78" s="4">
        <v>3773</v>
      </c>
      <c r="F78" s="5">
        <v>165</v>
      </c>
    </row>
    <row r="79" spans="2:6" x14ac:dyDescent="0.3">
      <c r="B79" t="s">
        <v>41</v>
      </c>
      <c r="C79" t="s">
        <v>36</v>
      </c>
      <c r="D79" t="s">
        <v>28</v>
      </c>
      <c r="E79" s="4">
        <v>854</v>
      </c>
      <c r="F79" s="5">
        <v>309</v>
      </c>
    </row>
    <row r="80" spans="2:6" x14ac:dyDescent="0.3">
      <c r="B80" t="s">
        <v>6</v>
      </c>
      <c r="C80" t="s">
        <v>36</v>
      </c>
      <c r="D80" t="s">
        <v>17</v>
      </c>
      <c r="E80" s="4">
        <v>4970</v>
      </c>
      <c r="F80" s="5">
        <v>156</v>
      </c>
    </row>
    <row r="81" spans="2:6" x14ac:dyDescent="0.3">
      <c r="B81" t="s">
        <v>9</v>
      </c>
      <c r="C81" t="s">
        <v>35</v>
      </c>
      <c r="D81" t="s">
        <v>26</v>
      </c>
      <c r="E81" s="4">
        <v>98</v>
      </c>
      <c r="F81" s="5">
        <v>159</v>
      </c>
    </row>
    <row r="82" spans="2:6" x14ac:dyDescent="0.3">
      <c r="B82" t="s">
        <v>5</v>
      </c>
      <c r="C82" t="s">
        <v>35</v>
      </c>
      <c r="D82" t="s">
        <v>15</v>
      </c>
      <c r="E82" s="4">
        <v>13391</v>
      </c>
      <c r="F82" s="5">
        <v>201</v>
      </c>
    </row>
    <row r="83" spans="2:6" x14ac:dyDescent="0.3">
      <c r="B83" t="s">
        <v>8</v>
      </c>
      <c r="C83" t="s">
        <v>39</v>
      </c>
      <c r="D83" t="s">
        <v>31</v>
      </c>
      <c r="E83" s="4">
        <v>8890</v>
      </c>
      <c r="F83" s="5">
        <v>210</v>
      </c>
    </row>
    <row r="84" spans="2:6" x14ac:dyDescent="0.3">
      <c r="B84" t="s">
        <v>2</v>
      </c>
      <c r="C84" t="s">
        <v>38</v>
      </c>
      <c r="D84" t="s">
        <v>13</v>
      </c>
      <c r="E84" s="4">
        <v>56</v>
      </c>
      <c r="F84" s="5">
        <v>51</v>
      </c>
    </row>
    <row r="85" spans="2:6" x14ac:dyDescent="0.3">
      <c r="B85" t="s">
        <v>3</v>
      </c>
      <c r="C85" t="s">
        <v>36</v>
      </c>
      <c r="D85" t="s">
        <v>25</v>
      </c>
      <c r="E85" s="4">
        <v>3339</v>
      </c>
      <c r="F85" s="5">
        <v>39</v>
      </c>
    </row>
    <row r="86" spans="2:6" x14ac:dyDescent="0.3">
      <c r="B86" t="s">
        <v>10</v>
      </c>
      <c r="C86" t="s">
        <v>35</v>
      </c>
      <c r="D86" t="s">
        <v>18</v>
      </c>
      <c r="E86" s="4">
        <v>3808</v>
      </c>
      <c r="F86" s="5">
        <v>279</v>
      </c>
    </row>
    <row r="87" spans="2:6" x14ac:dyDescent="0.3">
      <c r="B87" t="s">
        <v>10</v>
      </c>
      <c r="C87" t="s">
        <v>38</v>
      </c>
      <c r="D87" t="s">
        <v>13</v>
      </c>
      <c r="E87" s="4">
        <v>63</v>
      </c>
      <c r="F87" s="5">
        <v>123</v>
      </c>
    </row>
    <row r="88" spans="2:6" x14ac:dyDescent="0.3">
      <c r="B88" t="s">
        <v>2</v>
      </c>
      <c r="C88" t="s">
        <v>39</v>
      </c>
      <c r="D88" t="s">
        <v>27</v>
      </c>
      <c r="E88" s="4">
        <v>7812</v>
      </c>
      <c r="F88" s="5">
        <v>81</v>
      </c>
    </row>
    <row r="89" spans="2:6" x14ac:dyDescent="0.3">
      <c r="B89" t="s">
        <v>40</v>
      </c>
      <c r="C89" t="s">
        <v>37</v>
      </c>
      <c r="D89" t="s">
        <v>19</v>
      </c>
      <c r="E89" s="4">
        <v>7693</v>
      </c>
      <c r="F89" s="5">
        <v>21</v>
      </c>
    </row>
    <row r="90" spans="2:6" x14ac:dyDescent="0.3">
      <c r="B90" t="s">
        <v>3</v>
      </c>
      <c r="C90" t="s">
        <v>36</v>
      </c>
      <c r="D90" t="s">
        <v>28</v>
      </c>
      <c r="E90" s="4">
        <v>973</v>
      </c>
      <c r="F90" s="5">
        <v>162</v>
      </c>
    </row>
    <row r="91" spans="2:6" x14ac:dyDescent="0.3">
      <c r="B91" t="s">
        <v>10</v>
      </c>
      <c r="C91" t="s">
        <v>35</v>
      </c>
      <c r="D91" t="s">
        <v>21</v>
      </c>
      <c r="E91" s="4">
        <v>567</v>
      </c>
      <c r="F91" s="5">
        <v>228</v>
      </c>
    </row>
    <row r="92" spans="2:6" x14ac:dyDescent="0.3">
      <c r="B92" t="s">
        <v>10</v>
      </c>
      <c r="C92" t="s">
        <v>36</v>
      </c>
      <c r="D92" t="s">
        <v>29</v>
      </c>
      <c r="E92" s="4">
        <v>2471</v>
      </c>
      <c r="F92" s="5">
        <v>342</v>
      </c>
    </row>
    <row r="93" spans="2:6" x14ac:dyDescent="0.3">
      <c r="B93" t="s">
        <v>5</v>
      </c>
      <c r="C93" t="s">
        <v>38</v>
      </c>
      <c r="D93" t="s">
        <v>13</v>
      </c>
      <c r="E93" s="4">
        <v>7189</v>
      </c>
      <c r="F93" s="5">
        <v>54</v>
      </c>
    </row>
    <row r="94" spans="2:6" x14ac:dyDescent="0.3">
      <c r="B94" t="s">
        <v>41</v>
      </c>
      <c r="C94" t="s">
        <v>35</v>
      </c>
      <c r="D94" t="s">
        <v>28</v>
      </c>
      <c r="E94" s="4">
        <v>7455</v>
      </c>
      <c r="F94" s="5">
        <v>216</v>
      </c>
    </row>
    <row r="95" spans="2:6" x14ac:dyDescent="0.3">
      <c r="B95" t="s">
        <v>3</v>
      </c>
      <c r="C95" t="s">
        <v>34</v>
      </c>
      <c r="D95" t="s">
        <v>26</v>
      </c>
      <c r="E95" s="4">
        <v>3108</v>
      </c>
      <c r="F95" s="5">
        <v>54</v>
      </c>
    </row>
    <row r="96" spans="2:6" x14ac:dyDescent="0.3">
      <c r="B96" t="s">
        <v>6</v>
      </c>
      <c r="C96" t="s">
        <v>38</v>
      </c>
      <c r="D96" t="s">
        <v>25</v>
      </c>
      <c r="E96" s="4">
        <v>469</v>
      </c>
      <c r="F96" s="5">
        <v>75</v>
      </c>
    </row>
    <row r="97" spans="2:6" x14ac:dyDescent="0.3">
      <c r="B97" t="s">
        <v>9</v>
      </c>
      <c r="C97" t="s">
        <v>37</v>
      </c>
      <c r="D97" t="s">
        <v>23</v>
      </c>
      <c r="E97" s="4">
        <v>2737</v>
      </c>
      <c r="F97" s="5">
        <v>93</v>
      </c>
    </row>
    <row r="98" spans="2:6" x14ac:dyDescent="0.3">
      <c r="B98" t="s">
        <v>9</v>
      </c>
      <c r="C98" t="s">
        <v>37</v>
      </c>
      <c r="D98" t="s">
        <v>25</v>
      </c>
      <c r="E98" s="4">
        <v>4305</v>
      </c>
      <c r="F98" s="5">
        <v>156</v>
      </c>
    </row>
    <row r="99" spans="2:6" x14ac:dyDescent="0.3">
      <c r="B99" t="s">
        <v>9</v>
      </c>
      <c r="C99" t="s">
        <v>38</v>
      </c>
      <c r="D99" t="s">
        <v>17</v>
      </c>
      <c r="E99" s="4">
        <v>2408</v>
      </c>
      <c r="F99" s="5">
        <v>9</v>
      </c>
    </row>
    <row r="100" spans="2:6" x14ac:dyDescent="0.3">
      <c r="B100" t="s">
        <v>3</v>
      </c>
      <c r="C100" t="s">
        <v>36</v>
      </c>
      <c r="D100" t="s">
        <v>19</v>
      </c>
      <c r="E100" s="4">
        <v>1281</v>
      </c>
      <c r="F100" s="5">
        <v>18</v>
      </c>
    </row>
    <row r="101" spans="2:6" x14ac:dyDescent="0.3">
      <c r="B101" t="s">
        <v>40</v>
      </c>
      <c r="C101" t="s">
        <v>35</v>
      </c>
      <c r="D101" t="s">
        <v>32</v>
      </c>
      <c r="E101" s="4">
        <v>12348</v>
      </c>
      <c r="F101" s="5">
        <v>234</v>
      </c>
    </row>
    <row r="102" spans="2:6" x14ac:dyDescent="0.3">
      <c r="B102" t="s">
        <v>3</v>
      </c>
      <c r="C102" t="s">
        <v>34</v>
      </c>
      <c r="D102" t="s">
        <v>28</v>
      </c>
      <c r="E102" s="4">
        <v>3689</v>
      </c>
      <c r="F102" s="5">
        <v>312</v>
      </c>
    </row>
    <row r="103" spans="2:6" x14ac:dyDescent="0.3">
      <c r="B103" t="s">
        <v>7</v>
      </c>
      <c r="C103" t="s">
        <v>36</v>
      </c>
      <c r="D103" t="s">
        <v>19</v>
      </c>
      <c r="E103" s="4">
        <v>2870</v>
      </c>
      <c r="F103" s="5">
        <v>300</v>
      </c>
    </row>
    <row r="104" spans="2:6" x14ac:dyDescent="0.3">
      <c r="B104" t="s">
        <v>2</v>
      </c>
      <c r="C104" t="s">
        <v>36</v>
      </c>
      <c r="D104" t="s">
        <v>27</v>
      </c>
      <c r="E104" s="4">
        <v>798</v>
      </c>
      <c r="F104" s="5">
        <v>519</v>
      </c>
    </row>
    <row r="105" spans="2:6" x14ac:dyDescent="0.3">
      <c r="B105" t="s">
        <v>41</v>
      </c>
      <c r="C105" t="s">
        <v>37</v>
      </c>
      <c r="D105" t="s">
        <v>21</v>
      </c>
      <c r="E105" s="4">
        <v>2933</v>
      </c>
      <c r="F105" s="5">
        <v>9</v>
      </c>
    </row>
    <row r="106" spans="2:6" x14ac:dyDescent="0.3">
      <c r="B106" t="s">
        <v>5</v>
      </c>
      <c r="C106" t="s">
        <v>35</v>
      </c>
      <c r="D106" t="s">
        <v>4</v>
      </c>
      <c r="E106" s="4">
        <v>2744</v>
      </c>
      <c r="F106" s="5">
        <v>9</v>
      </c>
    </row>
    <row r="107" spans="2:6" x14ac:dyDescent="0.3">
      <c r="B107" t="s">
        <v>40</v>
      </c>
      <c r="C107" t="s">
        <v>36</v>
      </c>
      <c r="D107" t="s">
        <v>33</v>
      </c>
      <c r="E107" s="4">
        <v>9772</v>
      </c>
      <c r="F107" s="5">
        <v>90</v>
      </c>
    </row>
    <row r="108" spans="2:6" x14ac:dyDescent="0.3">
      <c r="B108" t="s">
        <v>7</v>
      </c>
      <c r="C108" t="s">
        <v>34</v>
      </c>
      <c r="D108" t="s">
        <v>25</v>
      </c>
      <c r="E108" s="4">
        <v>1568</v>
      </c>
      <c r="F108" s="5">
        <v>96</v>
      </c>
    </row>
    <row r="109" spans="2:6" x14ac:dyDescent="0.3">
      <c r="B109" t="s">
        <v>2</v>
      </c>
      <c r="C109" t="s">
        <v>36</v>
      </c>
      <c r="D109" t="s">
        <v>16</v>
      </c>
      <c r="E109" s="4">
        <v>11417</v>
      </c>
      <c r="F109" s="5">
        <v>21</v>
      </c>
    </row>
    <row r="110" spans="2:6" x14ac:dyDescent="0.3">
      <c r="B110" t="s">
        <v>40</v>
      </c>
      <c r="C110" t="s">
        <v>34</v>
      </c>
      <c r="D110" t="s">
        <v>26</v>
      </c>
      <c r="E110" s="4">
        <v>6748</v>
      </c>
      <c r="F110" s="5">
        <v>48</v>
      </c>
    </row>
    <row r="111" spans="2:6" x14ac:dyDescent="0.3">
      <c r="B111" t="s">
        <v>10</v>
      </c>
      <c r="C111" t="s">
        <v>36</v>
      </c>
      <c r="D111" t="s">
        <v>27</v>
      </c>
      <c r="E111" s="4">
        <v>1407</v>
      </c>
      <c r="F111" s="5">
        <v>72</v>
      </c>
    </row>
    <row r="112" spans="2:6" x14ac:dyDescent="0.3">
      <c r="B112" t="s">
        <v>8</v>
      </c>
      <c r="C112" t="s">
        <v>35</v>
      </c>
      <c r="D112" t="s">
        <v>29</v>
      </c>
      <c r="E112" s="4">
        <v>2023</v>
      </c>
      <c r="F112" s="5">
        <v>168</v>
      </c>
    </row>
    <row r="113" spans="2:6" x14ac:dyDescent="0.3">
      <c r="B113" t="s">
        <v>5</v>
      </c>
      <c r="C113" t="s">
        <v>39</v>
      </c>
      <c r="D113" t="s">
        <v>26</v>
      </c>
      <c r="E113" s="4">
        <v>5236</v>
      </c>
      <c r="F113" s="5">
        <v>51</v>
      </c>
    </row>
    <row r="114" spans="2:6" x14ac:dyDescent="0.3">
      <c r="B114" t="s">
        <v>41</v>
      </c>
      <c r="C114" t="s">
        <v>36</v>
      </c>
      <c r="D114" t="s">
        <v>19</v>
      </c>
      <c r="E114" s="4">
        <v>1925</v>
      </c>
      <c r="F114" s="5">
        <v>192</v>
      </c>
    </row>
    <row r="115" spans="2:6" x14ac:dyDescent="0.3">
      <c r="B115" t="s">
        <v>7</v>
      </c>
      <c r="C115" t="s">
        <v>37</v>
      </c>
      <c r="D115" t="s">
        <v>14</v>
      </c>
      <c r="E115" s="4">
        <v>6608</v>
      </c>
      <c r="F115" s="5">
        <v>225</v>
      </c>
    </row>
    <row r="116" spans="2:6" x14ac:dyDescent="0.3">
      <c r="B116" t="s">
        <v>6</v>
      </c>
      <c r="C116" t="s">
        <v>34</v>
      </c>
      <c r="D116" t="s">
        <v>26</v>
      </c>
      <c r="E116" s="4">
        <v>8008</v>
      </c>
      <c r="F116" s="5">
        <v>456</v>
      </c>
    </row>
    <row r="117" spans="2:6" x14ac:dyDescent="0.3">
      <c r="B117" t="s">
        <v>10</v>
      </c>
      <c r="C117" t="s">
        <v>34</v>
      </c>
      <c r="D117" t="s">
        <v>25</v>
      </c>
      <c r="E117" s="4">
        <v>1428</v>
      </c>
      <c r="F117" s="5">
        <v>93</v>
      </c>
    </row>
    <row r="118" spans="2:6" x14ac:dyDescent="0.3">
      <c r="B118" t="s">
        <v>6</v>
      </c>
      <c r="C118" t="s">
        <v>34</v>
      </c>
      <c r="D118" t="s">
        <v>4</v>
      </c>
      <c r="E118" s="4">
        <v>525</v>
      </c>
      <c r="F118" s="5">
        <v>48</v>
      </c>
    </row>
    <row r="119" spans="2:6" x14ac:dyDescent="0.3">
      <c r="B119" t="s">
        <v>6</v>
      </c>
      <c r="C119" t="s">
        <v>37</v>
      </c>
      <c r="D119" t="s">
        <v>18</v>
      </c>
      <c r="E119" s="4">
        <v>1505</v>
      </c>
      <c r="F119" s="5">
        <v>102</v>
      </c>
    </row>
    <row r="120" spans="2:6" x14ac:dyDescent="0.3">
      <c r="B120" t="s">
        <v>7</v>
      </c>
      <c r="C120" t="s">
        <v>35</v>
      </c>
      <c r="D120" t="s">
        <v>30</v>
      </c>
      <c r="E120" s="4">
        <v>6755</v>
      </c>
      <c r="F120" s="5">
        <v>252</v>
      </c>
    </row>
    <row r="121" spans="2:6" x14ac:dyDescent="0.3">
      <c r="B121" t="s">
        <v>2</v>
      </c>
      <c r="C121" t="s">
        <v>37</v>
      </c>
      <c r="D121" t="s">
        <v>18</v>
      </c>
      <c r="E121" s="4">
        <v>11571</v>
      </c>
      <c r="F121" s="5">
        <v>138</v>
      </c>
    </row>
    <row r="122" spans="2:6" x14ac:dyDescent="0.3">
      <c r="B122" t="s">
        <v>40</v>
      </c>
      <c r="C122" t="s">
        <v>38</v>
      </c>
      <c r="D122" t="s">
        <v>25</v>
      </c>
      <c r="E122" s="4">
        <v>2541</v>
      </c>
      <c r="F122" s="5">
        <v>90</v>
      </c>
    </row>
    <row r="123" spans="2:6" x14ac:dyDescent="0.3">
      <c r="B123" t="s">
        <v>41</v>
      </c>
      <c r="C123" t="s">
        <v>37</v>
      </c>
      <c r="D123" t="s">
        <v>30</v>
      </c>
      <c r="E123" s="4">
        <v>1526</v>
      </c>
      <c r="F123" s="5">
        <v>240</v>
      </c>
    </row>
    <row r="124" spans="2:6" x14ac:dyDescent="0.3">
      <c r="B124" t="s">
        <v>40</v>
      </c>
      <c r="C124" t="s">
        <v>38</v>
      </c>
      <c r="D124" t="s">
        <v>4</v>
      </c>
      <c r="E124" s="4">
        <v>6125</v>
      </c>
      <c r="F124" s="5">
        <v>102</v>
      </c>
    </row>
    <row r="125" spans="2:6" x14ac:dyDescent="0.3">
      <c r="B125" t="s">
        <v>41</v>
      </c>
      <c r="C125" t="s">
        <v>35</v>
      </c>
      <c r="D125" t="s">
        <v>27</v>
      </c>
      <c r="E125" s="4">
        <v>847</v>
      </c>
      <c r="F125" s="5">
        <v>129</v>
      </c>
    </row>
    <row r="126" spans="2:6" x14ac:dyDescent="0.3">
      <c r="B126" t="s">
        <v>8</v>
      </c>
      <c r="C126" t="s">
        <v>35</v>
      </c>
      <c r="D126" t="s">
        <v>27</v>
      </c>
      <c r="E126" s="4">
        <v>4753</v>
      </c>
      <c r="F126" s="5">
        <v>300</v>
      </c>
    </row>
    <row r="127" spans="2:6" x14ac:dyDescent="0.3">
      <c r="B127" t="s">
        <v>6</v>
      </c>
      <c r="C127" t="s">
        <v>38</v>
      </c>
      <c r="D127" t="s">
        <v>33</v>
      </c>
      <c r="E127" s="4">
        <v>959</v>
      </c>
      <c r="F127" s="5">
        <v>135</v>
      </c>
    </row>
    <row r="128" spans="2:6" x14ac:dyDescent="0.3">
      <c r="B128" t="s">
        <v>7</v>
      </c>
      <c r="C128" t="s">
        <v>35</v>
      </c>
      <c r="D128" t="s">
        <v>24</v>
      </c>
      <c r="E128" s="4">
        <v>2793</v>
      </c>
      <c r="F128" s="5">
        <v>114</v>
      </c>
    </row>
    <row r="129" spans="2:6" x14ac:dyDescent="0.3">
      <c r="B129" t="s">
        <v>7</v>
      </c>
      <c r="C129" t="s">
        <v>35</v>
      </c>
      <c r="D129" t="s">
        <v>14</v>
      </c>
      <c r="E129" s="4">
        <v>4606</v>
      </c>
      <c r="F129" s="5">
        <v>63</v>
      </c>
    </row>
    <row r="130" spans="2:6" x14ac:dyDescent="0.3">
      <c r="B130" t="s">
        <v>7</v>
      </c>
      <c r="C130" t="s">
        <v>36</v>
      </c>
      <c r="D130" t="s">
        <v>29</v>
      </c>
      <c r="E130" s="4">
        <v>5551</v>
      </c>
      <c r="F130" s="5">
        <v>252</v>
      </c>
    </row>
    <row r="131" spans="2:6" x14ac:dyDescent="0.3">
      <c r="B131" t="s">
        <v>10</v>
      </c>
      <c r="C131" t="s">
        <v>36</v>
      </c>
      <c r="D131" t="s">
        <v>32</v>
      </c>
      <c r="E131" s="4">
        <v>6657</v>
      </c>
      <c r="F131" s="5">
        <v>303</v>
      </c>
    </row>
    <row r="132" spans="2:6" x14ac:dyDescent="0.3">
      <c r="B132" t="s">
        <v>7</v>
      </c>
      <c r="C132" t="s">
        <v>39</v>
      </c>
      <c r="D132" t="s">
        <v>17</v>
      </c>
      <c r="E132" s="4">
        <v>4438</v>
      </c>
      <c r="F132" s="5">
        <v>246</v>
      </c>
    </row>
    <row r="133" spans="2:6" x14ac:dyDescent="0.3">
      <c r="B133" t="s">
        <v>8</v>
      </c>
      <c r="C133" t="s">
        <v>38</v>
      </c>
      <c r="D133" t="s">
        <v>22</v>
      </c>
      <c r="E133" s="4">
        <v>168</v>
      </c>
      <c r="F133" s="5">
        <v>84</v>
      </c>
    </row>
    <row r="134" spans="2:6" x14ac:dyDescent="0.3">
      <c r="B134" t="s">
        <v>7</v>
      </c>
      <c r="C134" t="s">
        <v>34</v>
      </c>
      <c r="D134" t="s">
        <v>17</v>
      </c>
      <c r="E134" s="4">
        <v>7777</v>
      </c>
      <c r="F134" s="5">
        <v>39</v>
      </c>
    </row>
    <row r="135" spans="2:6" x14ac:dyDescent="0.3">
      <c r="B135" t="s">
        <v>5</v>
      </c>
      <c r="C135" t="s">
        <v>36</v>
      </c>
      <c r="D135" t="s">
        <v>17</v>
      </c>
      <c r="E135" s="4">
        <v>3339</v>
      </c>
      <c r="F135" s="5">
        <v>348</v>
      </c>
    </row>
    <row r="136" spans="2:6" x14ac:dyDescent="0.3">
      <c r="B136" t="s">
        <v>7</v>
      </c>
      <c r="C136" t="s">
        <v>37</v>
      </c>
      <c r="D136" t="s">
        <v>33</v>
      </c>
      <c r="E136" s="4">
        <v>6391</v>
      </c>
      <c r="F136" s="5">
        <v>48</v>
      </c>
    </row>
    <row r="137" spans="2:6" x14ac:dyDescent="0.3">
      <c r="B137" t="s">
        <v>5</v>
      </c>
      <c r="C137" t="s">
        <v>37</v>
      </c>
      <c r="D137" t="s">
        <v>22</v>
      </c>
      <c r="E137" s="4">
        <v>518</v>
      </c>
      <c r="F137" s="5">
        <v>75</v>
      </c>
    </row>
    <row r="138" spans="2:6" x14ac:dyDescent="0.3">
      <c r="B138" t="s">
        <v>7</v>
      </c>
      <c r="C138" t="s">
        <v>38</v>
      </c>
      <c r="D138" t="s">
        <v>28</v>
      </c>
      <c r="E138" s="4">
        <v>5677</v>
      </c>
      <c r="F138" s="5">
        <v>258</v>
      </c>
    </row>
    <row r="139" spans="2:6" x14ac:dyDescent="0.3">
      <c r="B139" t="s">
        <v>6</v>
      </c>
      <c r="C139" t="s">
        <v>39</v>
      </c>
      <c r="D139" t="s">
        <v>17</v>
      </c>
      <c r="E139" s="4">
        <v>6048</v>
      </c>
      <c r="F139" s="5">
        <v>27</v>
      </c>
    </row>
    <row r="140" spans="2:6" x14ac:dyDescent="0.3">
      <c r="B140" t="s">
        <v>8</v>
      </c>
      <c r="C140" t="s">
        <v>38</v>
      </c>
      <c r="D140" t="s">
        <v>32</v>
      </c>
      <c r="E140" s="4">
        <v>3752</v>
      </c>
      <c r="F140" s="5">
        <v>213</v>
      </c>
    </row>
    <row r="141" spans="2:6" x14ac:dyDescent="0.3">
      <c r="B141" t="s">
        <v>5</v>
      </c>
      <c r="C141" t="s">
        <v>35</v>
      </c>
      <c r="D141" t="s">
        <v>29</v>
      </c>
      <c r="E141" s="4">
        <v>4480</v>
      </c>
      <c r="F141" s="5">
        <v>357</v>
      </c>
    </row>
    <row r="142" spans="2:6" x14ac:dyDescent="0.3">
      <c r="B142" t="s">
        <v>9</v>
      </c>
      <c r="C142" t="s">
        <v>37</v>
      </c>
      <c r="D142" t="s">
        <v>4</v>
      </c>
      <c r="E142" s="4">
        <v>259</v>
      </c>
      <c r="F142" s="5">
        <v>207</v>
      </c>
    </row>
    <row r="143" spans="2:6" x14ac:dyDescent="0.3">
      <c r="B143" t="s">
        <v>8</v>
      </c>
      <c r="C143" t="s">
        <v>37</v>
      </c>
      <c r="D143" t="s">
        <v>30</v>
      </c>
      <c r="E143" s="4">
        <v>42</v>
      </c>
      <c r="F143" s="5">
        <v>150</v>
      </c>
    </row>
    <row r="144" spans="2:6" x14ac:dyDescent="0.3">
      <c r="B144" t="s">
        <v>41</v>
      </c>
      <c r="C144" t="s">
        <v>36</v>
      </c>
      <c r="D144" t="s">
        <v>26</v>
      </c>
      <c r="E144" s="4">
        <v>98</v>
      </c>
      <c r="F144" s="5">
        <v>204</v>
      </c>
    </row>
    <row r="145" spans="2:6" x14ac:dyDescent="0.3">
      <c r="B145" t="s">
        <v>7</v>
      </c>
      <c r="C145" t="s">
        <v>35</v>
      </c>
      <c r="D145" t="s">
        <v>27</v>
      </c>
      <c r="E145" s="4">
        <v>2478</v>
      </c>
      <c r="F145" s="5">
        <v>21</v>
      </c>
    </row>
    <row r="146" spans="2:6" x14ac:dyDescent="0.3">
      <c r="B146" t="s">
        <v>41</v>
      </c>
      <c r="C146" t="s">
        <v>34</v>
      </c>
      <c r="D146" t="s">
        <v>33</v>
      </c>
      <c r="E146" s="4">
        <v>7847</v>
      </c>
      <c r="F146" s="5">
        <v>174</v>
      </c>
    </row>
    <row r="147" spans="2:6" x14ac:dyDescent="0.3">
      <c r="B147" t="s">
        <v>2</v>
      </c>
      <c r="C147" t="s">
        <v>37</v>
      </c>
      <c r="D147" t="s">
        <v>17</v>
      </c>
      <c r="E147" s="4">
        <v>9926</v>
      </c>
      <c r="F147" s="5">
        <v>201</v>
      </c>
    </row>
    <row r="148" spans="2:6" x14ac:dyDescent="0.3">
      <c r="B148" t="s">
        <v>8</v>
      </c>
      <c r="C148" t="s">
        <v>38</v>
      </c>
      <c r="D148" t="s">
        <v>13</v>
      </c>
      <c r="E148" s="4">
        <v>819</v>
      </c>
      <c r="F148" s="5">
        <v>510</v>
      </c>
    </row>
    <row r="149" spans="2:6" x14ac:dyDescent="0.3">
      <c r="B149" t="s">
        <v>6</v>
      </c>
      <c r="C149" t="s">
        <v>39</v>
      </c>
      <c r="D149" t="s">
        <v>29</v>
      </c>
      <c r="E149" s="4">
        <v>3052</v>
      </c>
      <c r="F149" s="5">
        <v>378</v>
      </c>
    </row>
    <row r="150" spans="2:6" x14ac:dyDescent="0.3">
      <c r="B150" t="s">
        <v>9</v>
      </c>
      <c r="C150" t="s">
        <v>34</v>
      </c>
      <c r="D150" t="s">
        <v>21</v>
      </c>
      <c r="E150" s="4">
        <v>6832</v>
      </c>
      <c r="F150" s="5">
        <v>27</v>
      </c>
    </row>
    <row r="151" spans="2:6" x14ac:dyDescent="0.3">
      <c r="B151" t="s">
        <v>2</v>
      </c>
      <c r="C151" t="s">
        <v>39</v>
      </c>
      <c r="D151" t="s">
        <v>16</v>
      </c>
      <c r="E151" s="4">
        <v>2016</v>
      </c>
      <c r="F151" s="5">
        <v>117</v>
      </c>
    </row>
    <row r="152" spans="2:6" x14ac:dyDescent="0.3">
      <c r="B152" t="s">
        <v>6</v>
      </c>
      <c r="C152" t="s">
        <v>38</v>
      </c>
      <c r="D152" t="s">
        <v>21</v>
      </c>
      <c r="E152" s="4">
        <v>7322</v>
      </c>
      <c r="F152" s="5">
        <v>36</v>
      </c>
    </row>
    <row r="153" spans="2:6" x14ac:dyDescent="0.3">
      <c r="B153" t="s">
        <v>8</v>
      </c>
      <c r="C153" t="s">
        <v>35</v>
      </c>
      <c r="D153" t="s">
        <v>33</v>
      </c>
      <c r="E153" s="4">
        <v>357</v>
      </c>
      <c r="F153" s="5">
        <v>126</v>
      </c>
    </row>
    <row r="154" spans="2:6" x14ac:dyDescent="0.3">
      <c r="B154" t="s">
        <v>9</v>
      </c>
      <c r="C154" t="s">
        <v>39</v>
      </c>
      <c r="D154" t="s">
        <v>25</v>
      </c>
      <c r="E154" s="4">
        <v>3192</v>
      </c>
      <c r="F154" s="5">
        <v>72</v>
      </c>
    </row>
    <row r="155" spans="2:6" x14ac:dyDescent="0.3">
      <c r="B155" t="s">
        <v>7</v>
      </c>
      <c r="C155" t="s">
        <v>36</v>
      </c>
      <c r="D155" t="s">
        <v>22</v>
      </c>
      <c r="E155" s="4">
        <v>8435</v>
      </c>
      <c r="F155" s="5">
        <v>42</v>
      </c>
    </row>
    <row r="156" spans="2:6" x14ac:dyDescent="0.3">
      <c r="B156" t="s">
        <v>40</v>
      </c>
      <c r="C156" t="s">
        <v>39</v>
      </c>
      <c r="D156" t="s">
        <v>29</v>
      </c>
      <c r="E156" s="4">
        <v>0</v>
      </c>
      <c r="F156" s="5">
        <v>135</v>
      </c>
    </row>
    <row r="157" spans="2:6" x14ac:dyDescent="0.3">
      <c r="B157" t="s">
        <v>7</v>
      </c>
      <c r="C157" t="s">
        <v>34</v>
      </c>
      <c r="D157" t="s">
        <v>24</v>
      </c>
      <c r="E157" s="4">
        <v>8862</v>
      </c>
      <c r="F157" s="5">
        <v>189</v>
      </c>
    </row>
    <row r="158" spans="2:6" x14ac:dyDescent="0.3">
      <c r="B158" t="s">
        <v>6</v>
      </c>
      <c r="C158" t="s">
        <v>37</v>
      </c>
      <c r="D158" t="s">
        <v>28</v>
      </c>
      <c r="E158" s="4">
        <v>3556</v>
      </c>
      <c r="F158" s="5">
        <v>459</v>
      </c>
    </row>
    <row r="159" spans="2:6" x14ac:dyDescent="0.3">
      <c r="B159" t="s">
        <v>5</v>
      </c>
      <c r="C159" t="s">
        <v>34</v>
      </c>
      <c r="D159" t="s">
        <v>15</v>
      </c>
      <c r="E159" s="4">
        <v>7280</v>
      </c>
      <c r="F159" s="5">
        <v>201</v>
      </c>
    </row>
    <row r="160" spans="2:6" x14ac:dyDescent="0.3">
      <c r="B160" t="s">
        <v>6</v>
      </c>
      <c r="C160" t="s">
        <v>34</v>
      </c>
      <c r="D160" t="s">
        <v>30</v>
      </c>
      <c r="E160" s="4">
        <v>3402</v>
      </c>
      <c r="F160" s="5">
        <v>366</v>
      </c>
    </row>
    <row r="161" spans="2:6" x14ac:dyDescent="0.3">
      <c r="B161" t="s">
        <v>3</v>
      </c>
      <c r="C161" t="s">
        <v>37</v>
      </c>
      <c r="D161" t="s">
        <v>29</v>
      </c>
      <c r="E161" s="4">
        <v>4592</v>
      </c>
      <c r="F161" s="5">
        <v>324</v>
      </c>
    </row>
    <row r="162" spans="2:6" x14ac:dyDescent="0.3">
      <c r="B162" t="s">
        <v>9</v>
      </c>
      <c r="C162" t="s">
        <v>35</v>
      </c>
      <c r="D162" t="s">
        <v>15</v>
      </c>
      <c r="E162" s="4">
        <v>7833</v>
      </c>
      <c r="F162" s="5">
        <v>243</v>
      </c>
    </row>
    <row r="163" spans="2:6" x14ac:dyDescent="0.3">
      <c r="B163" t="s">
        <v>2</v>
      </c>
      <c r="C163" t="s">
        <v>39</v>
      </c>
      <c r="D163" t="s">
        <v>21</v>
      </c>
      <c r="E163" s="4">
        <v>7651</v>
      </c>
      <c r="F163" s="5">
        <v>213</v>
      </c>
    </row>
    <row r="164" spans="2:6" x14ac:dyDescent="0.3">
      <c r="B164" t="s">
        <v>40</v>
      </c>
      <c r="C164" t="s">
        <v>35</v>
      </c>
      <c r="D164" t="s">
        <v>30</v>
      </c>
      <c r="E164" s="4">
        <v>2275</v>
      </c>
      <c r="F164" s="5">
        <v>447</v>
      </c>
    </row>
    <row r="165" spans="2:6" x14ac:dyDescent="0.3">
      <c r="B165" t="s">
        <v>40</v>
      </c>
      <c r="C165" t="s">
        <v>38</v>
      </c>
      <c r="D165" t="s">
        <v>13</v>
      </c>
      <c r="E165" s="4">
        <v>5670</v>
      </c>
      <c r="F165" s="5">
        <v>297</v>
      </c>
    </row>
    <row r="166" spans="2:6" x14ac:dyDescent="0.3">
      <c r="B166" t="s">
        <v>7</v>
      </c>
      <c r="C166" t="s">
        <v>35</v>
      </c>
      <c r="D166" t="s">
        <v>16</v>
      </c>
      <c r="E166" s="4">
        <v>2135</v>
      </c>
      <c r="F166" s="5">
        <v>27</v>
      </c>
    </row>
    <row r="167" spans="2:6" x14ac:dyDescent="0.3">
      <c r="B167" t="s">
        <v>40</v>
      </c>
      <c r="C167" t="s">
        <v>34</v>
      </c>
      <c r="D167" t="s">
        <v>23</v>
      </c>
      <c r="E167" s="4">
        <v>2779</v>
      </c>
      <c r="F167" s="5">
        <v>75</v>
      </c>
    </row>
    <row r="168" spans="2:6" x14ac:dyDescent="0.3">
      <c r="B168" t="s">
        <v>10</v>
      </c>
      <c r="C168" t="s">
        <v>39</v>
      </c>
      <c r="D168" t="s">
        <v>33</v>
      </c>
      <c r="E168" s="4">
        <v>12950</v>
      </c>
      <c r="F168" s="5">
        <v>30</v>
      </c>
    </row>
    <row r="169" spans="2:6" x14ac:dyDescent="0.3">
      <c r="B169" t="s">
        <v>7</v>
      </c>
      <c r="C169" t="s">
        <v>36</v>
      </c>
      <c r="D169" t="s">
        <v>18</v>
      </c>
      <c r="E169" s="4">
        <v>2646</v>
      </c>
      <c r="F169" s="5">
        <v>177</v>
      </c>
    </row>
    <row r="170" spans="2:6" x14ac:dyDescent="0.3">
      <c r="B170" t="s">
        <v>40</v>
      </c>
      <c r="C170" t="s">
        <v>34</v>
      </c>
      <c r="D170" t="s">
        <v>33</v>
      </c>
      <c r="E170" s="4">
        <v>3794</v>
      </c>
      <c r="F170" s="5">
        <v>159</v>
      </c>
    </row>
    <row r="171" spans="2:6" x14ac:dyDescent="0.3">
      <c r="B171" t="s">
        <v>3</v>
      </c>
      <c r="C171" t="s">
        <v>35</v>
      </c>
      <c r="D171" t="s">
        <v>33</v>
      </c>
      <c r="E171" s="4">
        <v>819</v>
      </c>
      <c r="F171" s="5">
        <v>306</v>
      </c>
    </row>
    <row r="172" spans="2:6" x14ac:dyDescent="0.3">
      <c r="B172" t="s">
        <v>3</v>
      </c>
      <c r="C172" t="s">
        <v>34</v>
      </c>
      <c r="D172" t="s">
        <v>20</v>
      </c>
      <c r="E172" s="4">
        <v>2583</v>
      </c>
      <c r="F172" s="5">
        <v>18</v>
      </c>
    </row>
    <row r="173" spans="2:6" x14ac:dyDescent="0.3">
      <c r="B173" t="s">
        <v>7</v>
      </c>
      <c r="C173" t="s">
        <v>35</v>
      </c>
      <c r="D173" t="s">
        <v>19</v>
      </c>
      <c r="E173" s="4">
        <v>4585</v>
      </c>
      <c r="F173" s="5">
        <v>240</v>
      </c>
    </row>
    <row r="174" spans="2:6" x14ac:dyDescent="0.3">
      <c r="B174" t="s">
        <v>5</v>
      </c>
      <c r="C174" t="s">
        <v>34</v>
      </c>
      <c r="D174" t="s">
        <v>33</v>
      </c>
      <c r="E174" s="4">
        <v>1652</v>
      </c>
      <c r="F174" s="5">
        <v>93</v>
      </c>
    </row>
    <row r="175" spans="2:6" x14ac:dyDescent="0.3">
      <c r="B175" t="s">
        <v>10</v>
      </c>
      <c r="C175" t="s">
        <v>34</v>
      </c>
      <c r="D175" t="s">
        <v>26</v>
      </c>
      <c r="E175" s="4">
        <v>4991</v>
      </c>
      <c r="F175" s="5">
        <v>9</v>
      </c>
    </row>
    <row r="176" spans="2:6" x14ac:dyDescent="0.3">
      <c r="B176" t="s">
        <v>8</v>
      </c>
      <c r="C176" t="s">
        <v>34</v>
      </c>
      <c r="D176" t="s">
        <v>16</v>
      </c>
      <c r="E176" s="4">
        <v>2009</v>
      </c>
      <c r="F176" s="5">
        <v>219</v>
      </c>
    </row>
    <row r="177" spans="2:6" x14ac:dyDescent="0.3">
      <c r="B177" t="s">
        <v>2</v>
      </c>
      <c r="C177" t="s">
        <v>39</v>
      </c>
      <c r="D177" t="s">
        <v>22</v>
      </c>
      <c r="E177" s="4">
        <v>1568</v>
      </c>
      <c r="F177" s="5">
        <v>141</v>
      </c>
    </row>
    <row r="178" spans="2:6" x14ac:dyDescent="0.3">
      <c r="B178" t="s">
        <v>41</v>
      </c>
      <c r="C178" t="s">
        <v>37</v>
      </c>
      <c r="D178" t="s">
        <v>20</v>
      </c>
      <c r="E178" s="4">
        <v>3388</v>
      </c>
      <c r="F178" s="5">
        <v>123</v>
      </c>
    </row>
    <row r="179" spans="2:6" x14ac:dyDescent="0.3">
      <c r="B179" t="s">
        <v>40</v>
      </c>
      <c r="C179" t="s">
        <v>38</v>
      </c>
      <c r="D179" t="s">
        <v>24</v>
      </c>
      <c r="E179" s="4">
        <v>623</v>
      </c>
      <c r="F179" s="5">
        <v>51</v>
      </c>
    </row>
    <row r="180" spans="2:6" x14ac:dyDescent="0.3">
      <c r="B180" t="s">
        <v>6</v>
      </c>
      <c r="C180" t="s">
        <v>36</v>
      </c>
      <c r="D180" t="s">
        <v>4</v>
      </c>
      <c r="E180" s="4">
        <v>10073</v>
      </c>
      <c r="F180" s="5">
        <v>120</v>
      </c>
    </row>
    <row r="181" spans="2:6" x14ac:dyDescent="0.3">
      <c r="B181" t="s">
        <v>8</v>
      </c>
      <c r="C181" t="s">
        <v>39</v>
      </c>
      <c r="D181" t="s">
        <v>26</v>
      </c>
      <c r="E181" s="4">
        <v>1561</v>
      </c>
      <c r="F181" s="5">
        <v>27</v>
      </c>
    </row>
    <row r="182" spans="2:6" x14ac:dyDescent="0.3">
      <c r="B182" t="s">
        <v>9</v>
      </c>
      <c r="C182" t="s">
        <v>36</v>
      </c>
      <c r="D182" t="s">
        <v>27</v>
      </c>
      <c r="E182" s="4">
        <v>11522</v>
      </c>
      <c r="F182" s="5">
        <v>204</v>
      </c>
    </row>
    <row r="183" spans="2:6" x14ac:dyDescent="0.3">
      <c r="B183" t="s">
        <v>6</v>
      </c>
      <c r="C183" t="s">
        <v>38</v>
      </c>
      <c r="D183" t="s">
        <v>13</v>
      </c>
      <c r="E183" s="4">
        <v>2317</v>
      </c>
      <c r="F183" s="5">
        <v>123</v>
      </c>
    </row>
    <row r="184" spans="2:6" x14ac:dyDescent="0.3">
      <c r="B184" t="s">
        <v>10</v>
      </c>
      <c r="C184" t="s">
        <v>37</v>
      </c>
      <c r="D184" t="s">
        <v>28</v>
      </c>
      <c r="E184" s="4">
        <v>3059</v>
      </c>
      <c r="F184" s="5">
        <v>27</v>
      </c>
    </row>
    <row r="185" spans="2:6" x14ac:dyDescent="0.3">
      <c r="B185" t="s">
        <v>41</v>
      </c>
      <c r="C185" t="s">
        <v>37</v>
      </c>
      <c r="D185" t="s">
        <v>26</v>
      </c>
      <c r="E185" s="4">
        <v>2324</v>
      </c>
      <c r="F185" s="5">
        <v>177</v>
      </c>
    </row>
    <row r="186" spans="2:6" x14ac:dyDescent="0.3">
      <c r="B186" t="s">
        <v>3</v>
      </c>
      <c r="C186" t="s">
        <v>39</v>
      </c>
      <c r="D186" t="s">
        <v>26</v>
      </c>
      <c r="E186" s="4">
        <v>4956</v>
      </c>
      <c r="F186" s="5">
        <v>171</v>
      </c>
    </row>
    <row r="187" spans="2:6" x14ac:dyDescent="0.3">
      <c r="B187" t="s">
        <v>10</v>
      </c>
      <c r="C187" t="s">
        <v>34</v>
      </c>
      <c r="D187" t="s">
        <v>19</v>
      </c>
      <c r="E187" s="4">
        <v>5355</v>
      </c>
      <c r="F187" s="5">
        <v>204</v>
      </c>
    </row>
    <row r="188" spans="2:6" x14ac:dyDescent="0.3">
      <c r="B188" t="s">
        <v>3</v>
      </c>
      <c r="C188" t="s">
        <v>34</v>
      </c>
      <c r="D188" t="s">
        <v>14</v>
      </c>
      <c r="E188" s="4">
        <v>7259</v>
      </c>
      <c r="F188" s="5">
        <v>276</v>
      </c>
    </row>
    <row r="189" spans="2:6" x14ac:dyDescent="0.3">
      <c r="B189" t="s">
        <v>8</v>
      </c>
      <c r="C189" t="s">
        <v>37</v>
      </c>
      <c r="D189" t="s">
        <v>26</v>
      </c>
      <c r="E189" s="4">
        <v>6279</v>
      </c>
      <c r="F189" s="5">
        <v>45</v>
      </c>
    </row>
    <row r="190" spans="2:6" x14ac:dyDescent="0.3">
      <c r="B190" t="s">
        <v>40</v>
      </c>
      <c r="C190" t="s">
        <v>38</v>
      </c>
      <c r="D190" t="s">
        <v>29</v>
      </c>
      <c r="E190" s="4">
        <v>2541</v>
      </c>
      <c r="F190" s="5">
        <v>45</v>
      </c>
    </row>
    <row r="191" spans="2:6" x14ac:dyDescent="0.3">
      <c r="B191" t="s">
        <v>6</v>
      </c>
      <c r="C191" t="s">
        <v>35</v>
      </c>
      <c r="D191" t="s">
        <v>27</v>
      </c>
      <c r="E191" s="4">
        <v>3864</v>
      </c>
      <c r="F191" s="5">
        <v>177</v>
      </c>
    </row>
    <row r="192" spans="2:6" x14ac:dyDescent="0.3">
      <c r="B192" t="s">
        <v>5</v>
      </c>
      <c r="C192" t="s">
        <v>36</v>
      </c>
      <c r="D192" t="s">
        <v>13</v>
      </c>
      <c r="E192" s="4">
        <v>6146</v>
      </c>
      <c r="F192" s="5">
        <v>63</v>
      </c>
    </row>
    <row r="193" spans="2:6" x14ac:dyDescent="0.3">
      <c r="B193" t="s">
        <v>9</v>
      </c>
      <c r="C193" t="s">
        <v>39</v>
      </c>
      <c r="D193" t="s">
        <v>18</v>
      </c>
      <c r="E193" s="4">
        <v>2639</v>
      </c>
      <c r="F193" s="5">
        <v>204</v>
      </c>
    </row>
    <row r="194" spans="2:6" x14ac:dyDescent="0.3">
      <c r="B194" t="s">
        <v>8</v>
      </c>
      <c r="C194" t="s">
        <v>37</v>
      </c>
      <c r="D194" t="s">
        <v>22</v>
      </c>
      <c r="E194" s="4">
        <v>1890</v>
      </c>
      <c r="F194" s="5">
        <v>195</v>
      </c>
    </row>
    <row r="195" spans="2:6" x14ac:dyDescent="0.3">
      <c r="B195" t="s">
        <v>7</v>
      </c>
      <c r="C195" t="s">
        <v>34</v>
      </c>
      <c r="D195" t="s">
        <v>14</v>
      </c>
      <c r="E195" s="4">
        <v>1932</v>
      </c>
      <c r="F195" s="5">
        <v>369</v>
      </c>
    </row>
    <row r="196" spans="2:6" x14ac:dyDescent="0.3">
      <c r="B196" t="s">
        <v>3</v>
      </c>
      <c r="C196" t="s">
        <v>34</v>
      </c>
      <c r="D196" t="s">
        <v>25</v>
      </c>
      <c r="E196" s="4">
        <v>6300</v>
      </c>
      <c r="F196" s="5">
        <v>42</v>
      </c>
    </row>
    <row r="197" spans="2:6" x14ac:dyDescent="0.3">
      <c r="B197" t="s">
        <v>6</v>
      </c>
      <c r="C197" t="s">
        <v>37</v>
      </c>
      <c r="D197" t="s">
        <v>30</v>
      </c>
      <c r="E197" s="4">
        <v>560</v>
      </c>
      <c r="F197" s="5">
        <v>81</v>
      </c>
    </row>
    <row r="198" spans="2:6" x14ac:dyDescent="0.3">
      <c r="B198" t="s">
        <v>9</v>
      </c>
      <c r="C198" t="s">
        <v>37</v>
      </c>
      <c r="D198" t="s">
        <v>26</v>
      </c>
      <c r="E198" s="4">
        <v>2856</v>
      </c>
      <c r="F198" s="5">
        <v>246</v>
      </c>
    </row>
    <row r="199" spans="2:6" x14ac:dyDescent="0.3">
      <c r="B199" t="s">
        <v>9</v>
      </c>
      <c r="C199" t="s">
        <v>34</v>
      </c>
      <c r="D199" t="s">
        <v>17</v>
      </c>
      <c r="E199" s="4">
        <v>707</v>
      </c>
      <c r="F199" s="5">
        <v>174</v>
      </c>
    </row>
    <row r="200" spans="2:6" x14ac:dyDescent="0.3">
      <c r="B200" t="s">
        <v>8</v>
      </c>
      <c r="C200" t="s">
        <v>35</v>
      </c>
      <c r="D200" t="s">
        <v>30</v>
      </c>
      <c r="E200" s="4">
        <v>3598</v>
      </c>
      <c r="F200" s="5">
        <v>81</v>
      </c>
    </row>
    <row r="201" spans="2:6" x14ac:dyDescent="0.3">
      <c r="B201" t="s">
        <v>40</v>
      </c>
      <c r="C201" t="s">
        <v>35</v>
      </c>
      <c r="D201" t="s">
        <v>22</v>
      </c>
      <c r="E201" s="4">
        <v>6853</v>
      </c>
      <c r="F201" s="5">
        <v>372</v>
      </c>
    </row>
    <row r="202" spans="2:6" x14ac:dyDescent="0.3">
      <c r="B202" t="s">
        <v>40</v>
      </c>
      <c r="C202" t="s">
        <v>35</v>
      </c>
      <c r="D202" t="s">
        <v>16</v>
      </c>
      <c r="E202" s="4">
        <v>4725</v>
      </c>
      <c r="F202" s="5">
        <v>174</v>
      </c>
    </row>
    <row r="203" spans="2:6" x14ac:dyDescent="0.3">
      <c r="B203" t="s">
        <v>41</v>
      </c>
      <c r="C203" t="s">
        <v>36</v>
      </c>
      <c r="D203" t="s">
        <v>32</v>
      </c>
      <c r="E203" s="4">
        <v>10304</v>
      </c>
      <c r="F203" s="5">
        <v>84</v>
      </c>
    </row>
    <row r="204" spans="2:6" x14ac:dyDescent="0.3">
      <c r="B204" t="s">
        <v>41</v>
      </c>
      <c r="C204" t="s">
        <v>34</v>
      </c>
      <c r="D204" t="s">
        <v>16</v>
      </c>
      <c r="E204" s="4">
        <v>1274</v>
      </c>
      <c r="F204" s="5">
        <v>225</v>
      </c>
    </row>
    <row r="205" spans="2:6" x14ac:dyDescent="0.3">
      <c r="B205" t="s">
        <v>5</v>
      </c>
      <c r="C205" t="s">
        <v>36</v>
      </c>
      <c r="D205" t="s">
        <v>30</v>
      </c>
      <c r="E205" s="4">
        <v>1526</v>
      </c>
      <c r="F205" s="5">
        <v>105</v>
      </c>
    </row>
    <row r="206" spans="2:6" x14ac:dyDescent="0.3">
      <c r="B206" t="s">
        <v>40</v>
      </c>
      <c r="C206" t="s">
        <v>39</v>
      </c>
      <c r="D206" t="s">
        <v>28</v>
      </c>
      <c r="E206" s="4">
        <v>3101</v>
      </c>
      <c r="F206" s="5">
        <v>225</v>
      </c>
    </row>
    <row r="207" spans="2:6" x14ac:dyDescent="0.3">
      <c r="B207" t="s">
        <v>2</v>
      </c>
      <c r="C207" t="s">
        <v>37</v>
      </c>
      <c r="D207" t="s">
        <v>14</v>
      </c>
      <c r="E207" s="4">
        <v>1057</v>
      </c>
      <c r="F207" s="5">
        <v>54</v>
      </c>
    </row>
    <row r="208" spans="2:6" x14ac:dyDescent="0.3">
      <c r="B208" t="s">
        <v>7</v>
      </c>
      <c r="C208" t="s">
        <v>37</v>
      </c>
      <c r="D208" t="s">
        <v>26</v>
      </c>
      <c r="E208" s="4">
        <v>5306</v>
      </c>
      <c r="F208" s="5">
        <v>0</v>
      </c>
    </row>
    <row r="209" spans="2:6" x14ac:dyDescent="0.3">
      <c r="B209" t="s">
        <v>5</v>
      </c>
      <c r="C209" t="s">
        <v>39</v>
      </c>
      <c r="D209" t="s">
        <v>24</v>
      </c>
      <c r="E209" s="4">
        <v>4018</v>
      </c>
      <c r="F209" s="5">
        <v>171</v>
      </c>
    </row>
    <row r="210" spans="2:6" x14ac:dyDescent="0.3">
      <c r="B210" t="s">
        <v>9</v>
      </c>
      <c r="C210" t="s">
        <v>34</v>
      </c>
      <c r="D210" t="s">
        <v>16</v>
      </c>
      <c r="E210" s="4">
        <v>938</v>
      </c>
      <c r="F210" s="5">
        <v>189</v>
      </c>
    </row>
    <row r="211" spans="2:6" x14ac:dyDescent="0.3">
      <c r="B211" t="s">
        <v>7</v>
      </c>
      <c r="C211" t="s">
        <v>38</v>
      </c>
      <c r="D211" t="s">
        <v>18</v>
      </c>
      <c r="E211" s="4">
        <v>1778</v>
      </c>
      <c r="F211" s="5">
        <v>270</v>
      </c>
    </row>
    <row r="212" spans="2:6" x14ac:dyDescent="0.3">
      <c r="B212" t="s">
        <v>6</v>
      </c>
      <c r="C212" t="s">
        <v>39</v>
      </c>
      <c r="D212" t="s">
        <v>30</v>
      </c>
      <c r="E212" s="4">
        <v>1638</v>
      </c>
      <c r="F212" s="5">
        <v>63</v>
      </c>
    </row>
    <row r="213" spans="2:6" x14ac:dyDescent="0.3">
      <c r="B213" t="s">
        <v>41</v>
      </c>
      <c r="C213" t="s">
        <v>38</v>
      </c>
      <c r="D213" t="s">
        <v>25</v>
      </c>
      <c r="E213" s="4">
        <v>154</v>
      </c>
      <c r="F213" s="5">
        <v>21</v>
      </c>
    </row>
    <row r="214" spans="2:6" x14ac:dyDescent="0.3">
      <c r="B214" t="s">
        <v>7</v>
      </c>
      <c r="C214" t="s">
        <v>37</v>
      </c>
      <c r="D214" t="s">
        <v>22</v>
      </c>
      <c r="E214" s="4">
        <v>9835</v>
      </c>
      <c r="F214" s="5">
        <v>207</v>
      </c>
    </row>
    <row r="215" spans="2:6" x14ac:dyDescent="0.3">
      <c r="B215" t="s">
        <v>9</v>
      </c>
      <c r="C215" t="s">
        <v>37</v>
      </c>
      <c r="D215" t="s">
        <v>20</v>
      </c>
      <c r="E215" s="4">
        <v>7273</v>
      </c>
      <c r="F215" s="5">
        <v>96</v>
      </c>
    </row>
    <row r="216" spans="2:6" x14ac:dyDescent="0.3">
      <c r="B216" t="s">
        <v>5</v>
      </c>
      <c r="C216" t="s">
        <v>39</v>
      </c>
      <c r="D216" t="s">
        <v>22</v>
      </c>
      <c r="E216" s="4">
        <v>6909</v>
      </c>
      <c r="F216" s="5">
        <v>81</v>
      </c>
    </row>
    <row r="217" spans="2:6" x14ac:dyDescent="0.3">
      <c r="B217" t="s">
        <v>9</v>
      </c>
      <c r="C217" t="s">
        <v>39</v>
      </c>
      <c r="D217" t="s">
        <v>24</v>
      </c>
      <c r="E217" s="4">
        <v>3920</v>
      </c>
      <c r="F217" s="5">
        <v>306</v>
      </c>
    </row>
    <row r="218" spans="2:6" x14ac:dyDescent="0.3">
      <c r="B218" t="s">
        <v>10</v>
      </c>
      <c r="C218" t="s">
        <v>39</v>
      </c>
      <c r="D218" t="s">
        <v>21</v>
      </c>
      <c r="E218" s="4">
        <v>4858</v>
      </c>
      <c r="F218" s="5">
        <v>279</v>
      </c>
    </row>
    <row r="219" spans="2:6" x14ac:dyDescent="0.3">
      <c r="B219" t="s">
        <v>2</v>
      </c>
      <c r="C219" t="s">
        <v>38</v>
      </c>
      <c r="D219" t="s">
        <v>4</v>
      </c>
      <c r="E219" s="4">
        <v>3549</v>
      </c>
      <c r="F219" s="5">
        <v>3</v>
      </c>
    </row>
    <row r="220" spans="2:6" x14ac:dyDescent="0.3">
      <c r="B220" t="s">
        <v>7</v>
      </c>
      <c r="C220" t="s">
        <v>39</v>
      </c>
      <c r="D220" t="s">
        <v>27</v>
      </c>
      <c r="E220" s="4">
        <v>966</v>
      </c>
      <c r="F220" s="5">
        <v>198</v>
      </c>
    </row>
    <row r="221" spans="2:6" x14ac:dyDescent="0.3">
      <c r="B221" t="s">
        <v>5</v>
      </c>
      <c r="C221" t="s">
        <v>39</v>
      </c>
      <c r="D221" t="s">
        <v>18</v>
      </c>
      <c r="E221" s="4">
        <v>385</v>
      </c>
      <c r="F221" s="5">
        <v>249</v>
      </c>
    </row>
    <row r="222" spans="2:6" x14ac:dyDescent="0.3">
      <c r="B222" t="s">
        <v>6</v>
      </c>
      <c r="C222" t="s">
        <v>34</v>
      </c>
      <c r="D222" t="s">
        <v>16</v>
      </c>
      <c r="E222" s="4">
        <v>2219</v>
      </c>
      <c r="F222" s="5">
        <v>75</v>
      </c>
    </row>
    <row r="223" spans="2:6" x14ac:dyDescent="0.3">
      <c r="B223" t="s">
        <v>9</v>
      </c>
      <c r="C223" t="s">
        <v>36</v>
      </c>
      <c r="D223" t="s">
        <v>32</v>
      </c>
      <c r="E223" s="4">
        <v>2954</v>
      </c>
      <c r="F223" s="5">
        <v>189</v>
      </c>
    </row>
    <row r="224" spans="2:6" x14ac:dyDescent="0.3">
      <c r="B224" t="s">
        <v>7</v>
      </c>
      <c r="C224" t="s">
        <v>36</v>
      </c>
      <c r="D224" t="s">
        <v>32</v>
      </c>
      <c r="E224" s="4">
        <v>280</v>
      </c>
      <c r="F224" s="5">
        <v>87</v>
      </c>
    </row>
    <row r="225" spans="2:6" x14ac:dyDescent="0.3">
      <c r="B225" t="s">
        <v>41</v>
      </c>
      <c r="C225" t="s">
        <v>36</v>
      </c>
      <c r="D225" t="s">
        <v>30</v>
      </c>
      <c r="E225" s="4">
        <v>6118</v>
      </c>
      <c r="F225" s="5">
        <v>174</v>
      </c>
    </row>
    <row r="226" spans="2:6" x14ac:dyDescent="0.3">
      <c r="B226" t="s">
        <v>2</v>
      </c>
      <c r="C226" t="s">
        <v>39</v>
      </c>
      <c r="D226" t="s">
        <v>15</v>
      </c>
      <c r="E226" s="4">
        <v>4802</v>
      </c>
      <c r="F226" s="5">
        <v>36</v>
      </c>
    </row>
    <row r="227" spans="2:6" x14ac:dyDescent="0.3">
      <c r="B227" t="s">
        <v>9</v>
      </c>
      <c r="C227" t="s">
        <v>38</v>
      </c>
      <c r="D227" t="s">
        <v>24</v>
      </c>
      <c r="E227" s="4">
        <v>4137</v>
      </c>
      <c r="F227" s="5">
        <v>60</v>
      </c>
    </row>
    <row r="228" spans="2:6" x14ac:dyDescent="0.3">
      <c r="B228" t="s">
        <v>3</v>
      </c>
      <c r="C228" t="s">
        <v>35</v>
      </c>
      <c r="D228" t="s">
        <v>23</v>
      </c>
      <c r="E228" s="4">
        <v>2023</v>
      </c>
      <c r="F228" s="5">
        <v>78</v>
      </c>
    </row>
    <row r="229" spans="2:6" x14ac:dyDescent="0.3">
      <c r="B229" t="s">
        <v>9</v>
      </c>
      <c r="C229" t="s">
        <v>36</v>
      </c>
      <c r="D229" t="s">
        <v>30</v>
      </c>
      <c r="E229" s="4">
        <v>9051</v>
      </c>
      <c r="F229" s="5">
        <v>57</v>
      </c>
    </row>
    <row r="230" spans="2:6" x14ac:dyDescent="0.3">
      <c r="B230" t="s">
        <v>9</v>
      </c>
      <c r="C230" t="s">
        <v>37</v>
      </c>
      <c r="D230" t="s">
        <v>28</v>
      </c>
      <c r="E230" s="4">
        <v>2919</v>
      </c>
      <c r="F230" s="5">
        <v>45</v>
      </c>
    </row>
    <row r="231" spans="2:6" x14ac:dyDescent="0.3">
      <c r="B231" t="s">
        <v>41</v>
      </c>
      <c r="C231" t="s">
        <v>38</v>
      </c>
      <c r="D231" t="s">
        <v>22</v>
      </c>
      <c r="E231" s="4">
        <v>5915</v>
      </c>
      <c r="F231" s="5">
        <v>3</v>
      </c>
    </row>
    <row r="232" spans="2:6" x14ac:dyDescent="0.3">
      <c r="B232" t="s">
        <v>10</v>
      </c>
      <c r="C232" t="s">
        <v>35</v>
      </c>
      <c r="D232" t="s">
        <v>15</v>
      </c>
      <c r="E232" s="4">
        <v>2562</v>
      </c>
      <c r="F232" s="5">
        <v>6</v>
      </c>
    </row>
    <row r="233" spans="2:6" x14ac:dyDescent="0.3">
      <c r="B233" t="s">
        <v>5</v>
      </c>
      <c r="C233" t="s">
        <v>37</v>
      </c>
      <c r="D233" t="s">
        <v>25</v>
      </c>
      <c r="E233" s="4">
        <v>8813</v>
      </c>
      <c r="F233" s="5">
        <v>21</v>
      </c>
    </row>
    <row r="234" spans="2:6" x14ac:dyDescent="0.3">
      <c r="B234" t="s">
        <v>5</v>
      </c>
      <c r="C234" t="s">
        <v>36</v>
      </c>
      <c r="D234" t="s">
        <v>18</v>
      </c>
      <c r="E234" s="4">
        <v>6111</v>
      </c>
      <c r="F234" s="5">
        <v>3</v>
      </c>
    </row>
    <row r="235" spans="2:6" x14ac:dyDescent="0.3">
      <c r="B235" t="s">
        <v>8</v>
      </c>
      <c r="C235" t="s">
        <v>34</v>
      </c>
      <c r="D235" t="s">
        <v>31</v>
      </c>
      <c r="E235" s="4">
        <v>3507</v>
      </c>
      <c r="F235" s="5">
        <v>288</v>
      </c>
    </row>
    <row r="236" spans="2:6" x14ac:dyDescent="0.3">
      <c r="B236" t="s">
        <v>6</v>
      </c>
      <c r="C236" t="s">
        <v>36</v>
      </c>
      <c r="D236" t="s">
        <v>13</v>
      </c>
      <c r="E236" s="4">
        <v>4319</v>
      </c>
      <c r="F236" s="5">
        <v>30</v>
      </c>
    </row>
    <row r="237" spans="2:6" x14ac:dyDescent="0.3">
      <c r="B237" t="s">
        <v>40</v>
      </c>
      <c r="C237" t="s">
        <v>38</v>
      </c>
      <c r="D237" t="s">
        <v>26</v>
      </c>
      <c r="E237" s="4">
        <v>609</v>
      </c>
      <c r="F237" s="5">
        <v>87</v>
      </c>
    </row>
    <row r="238" spans="2:6" x14ac:dyDescent="0.3">
      <c r="B238" t="s">
        <v>40</v>
      </c>
      <c r="C238" t="s">
        <v>39</v>
      </c>
      <c r="D238" t="s">
        <v>27</v>
      </c>
      <c r="E238" s="4">
        <v>6370</v>
      </c>
      <c r="F238" s="5">
        <v>30</v>
      </c>
    </row>
    <row r="239" spans="2:6" x14ac:dyDescent="0.3">
      <c r="B239" t="s">
        <v>5</v>
      </c>
      <c r="C239" t="s">
        <v>38</v>
      </c>
      <c r="D239" t="s">
        <v>19</v>
      </c>
      <c r="E239" s="4">
        <v>5474</v>
      </c>
      <c r="F239" s="5">
        <v>168</v>
      </c>
    </row>
    <row r="240" spans="2:6" x14ac:dyDescent="0.3">
      <c r="B240" t="s">
        <v>40</v>
      </c>
      <c r="C240" t="s">
        <v>36</v>
      </c>
      <c r="D240" t="s">
        <v>27</v>
      </c>
      <c r="E240" s="4">
        <v>3164</v>
      </c>
      <c r="F240" s="5">
        <v>306</v>
      </c>
    </row>
    <row r="241" spans="2:6" x14ac:dyDescent="0.3">
      <c r="B241" t="s">
        <v>6</v>
      </c>
      <c r="C241" t="s">
        <v>35</v>
      </c>
      <c r="D241" t="s">
        <v>4</v>
      </c>
      <c r="E241" s="4">
        <v>1302</v>
      </c>
      <c r="F241" s="5">
        <v>402</v>
      </c>
    </row>
    <row r="242" spans="2:6" x14ac:dyDescent="0.3">
      <c r="B242" t="s">
        <v>3</v>
      </c>
      <c r="C242" t="s">
        <v>37</v>
      </c>
      <c r="D242" t="s">
        <v>28</v>
      </c>
      <c r="E242" s="4">
        <v>7308</v>
      </c>
      <c r="F242" s="5">
        <v>327</v>
      </c>
    </row>
    <row r="243" spans="2:6" x14ac:dyDescent="0.3">
      <c r="B243" t="s">
        <v>40</v>
      </c>
      <c r="C243" t="s">
        <v>37</v>
      </c>
      <c r="D243" t="s">
        <v>27</v>
      </c>
      <c r="E243" s="4">
        <v>6132</v>
      </c>
      <c r="F243" s="5">
        <v>93</v>
      </c>
    </row>
    <row r="244" spans="2:6" x14ac:dyDescent="0.3">
      <c r="B244" t="s">
        <v>10</v>
      </c>
      <c r="C244" t="s">
        <v>35</v>
      </c>
      <c r="D244" t="s">
        <v>14</v>
      </c>
      <c r="E244" s="4">
        <v>3472</v>
      </c>
      <c r="F244" s="5">
        <v>96</v>
      </c>
    </row>
    <row r="245" spans="2:6" x14ac:dyDescent="0.3">
      <c r="B245" t="s">
        <v>8</v>
      </c>
      <c r="C245" t="s">
        <v>39</v>
      </c>
      <c r="D245" t="s">
        <v>18</v>
      </c>
      <c r="E245" s="4">
        <v>9660</v>
      </c>
      <c r="F245" s="5">
        <v>27</v>
      </c>
    </row>
    <row r="246" spans="2:6" x14ac:dyDescent="0.3">
      <c r="B246" t="s">
        <v>9</v>
      </c>
      <c r="C246" t="s">
        <v>38</v>
      </c>
      <c r="D246" t="s">
        <v>26</v>
      </c>
      <c r="E246" s="4">
        <v>2436</v>
      </c>
      <c r="F246" s="5">
        <v>99</v>
      </c>
    </row>
    <row r="247" spans="2:6" x14ac:dyDescent="0.3">
      <c r="B247" t="s">
        <v>9</v>
      </c>
      <c r="C247" t="s">
        <v>38</v>
      </c>
      <c r="D247" t="s">
        <v>33</v>
      </c>
      <c r="E247" s="4">
        <v>9506</v>
      </c>
      <c r="F247" s="5">
        <v>87</v>
      </c>
    </row>
    <row r="248" spans="2:6" x14ac:dyDescent="0.3">
      <c r="B248" t="s">
        <v>10</v>
      </c>
      <c r="C248" t="s">
        <v>37</v>
      </c>
      <c r="D248" t="s">
        <v>21</v>
      </c>
      <c r="E248" s="4">
        <v>245</v>
      </c>
      <c r="F248" s="5">
        <v>288</v>
      </c>
    </row>
    <row r="249" spans="2:6" x14ac:dyDescent="0.3">
      <c r="B249" t="s">
        <v>8</v>
      </c>
      <c r="C249" t="s">
        <v>35</v>
      </c>
      <c r="D249" t="s">
        <v>20</v>
      </c>
      <c r="E249" s="4">
        <v>2702</v>
      </c>
      <c r="F249" s="5">
        <v>363</v>
      </c>
    </row>
    <row r="250" spans="2:6" x14ac:dyDescent="0.3">
      <c r="B250" t="s">
        <v>10</v>
      </c>
      <c r="C250" t="s">
        <v>34</v>
      </c>
      <c r="D250" t="s">
        <v>17</v>
      </c>
      <c r="E250" s="4">
        <v>700</v>
      </c>
      <c r="F250" s="5">
        <v>87</v>
      </c>
    </row>
    <row r="251" spans="2:6" x14ac:dyDescent="0.3">
      <c r="B251" t="s">
        <v>6</v>
      </c>
      <c r="C251" t="s">
        <v>34</v>
      </c>
      <c r="D251" t="s">
        <v>17</v>
      </c>
      <c r="E251" s="4">
        <v>3759</v>
      </c>
      <c r="F251" s="5">
        <v>150</v>
      </c>
    </row>
    <row r="252" spans="2:6" x14ac:dyDescent="0.3">
      <c r="B252" t="s">
        <v>2</v>
      </c>
      <c r="C252" t="s">
        <v>35</v>
      </c>
      <c r="D252" t="s">
        <v>17</v>
      </c>
      <c r="E252" s="4">
        <v>1589</v>
      </c>
      <c r="F252" s="5">
        <v>303</v>
      </c>
    </row>
    <row r="253" spans="2:6" x14ac:dyDescent="0.3">
      <c r="B253" t="s">
        <v>7</v>
      </c>
      <c r="C253" t="s">
        <v>35</v>
      </c>
      <c r="D253" t="s">
        <v>28</v>
      </c>
      <c r="E253" s="4">
        <v>5194</v>
      </c>
      <c r="F253" s="5">
        <v>288</v>
      </c>
    </row>
    <row r="254" spans="2:6" x14ac:dyDescent="0.3">
      <c r="B254" t="s">
        <v>10</v>
      </c>
      <c r="C254" t="s">
        <v>36</v>
      </c>
      <c r="D254" t="s">
        <v>13</v>
      </c>
      <c r="E254" s="4">
        <v>945</v>
      </c>
      <c r="F254" s="5">
        <v>75</v>
      </c>
    </row>
    <row r="255" spans="2:6" x14ac:dyDescent="0.3">
      <c r="B255" t="s">
        <v>40</v>
      </c>
      <c r="C255" t="s">
        <v>38</v>
      </c>
      <c r="D255" t="s">
        <v>31</v>
      </c>
      <c r="E255" s="4">
        <v>1988</v>
      </c>
      <c r="F255" s="5">
        <v>39</v>
      </c>
    </row>
    <row r="256" spans="2:6" x14ac:dyDescent="0.3">
      <c r="B256" t="s">
        <v>6</v>
      </c>
      <c r="C256" t="s">
        <v>34</v>
      </c>
      <c r="D256" t="s">
        <v>32</v>
      </c>
      <c r="E256" s="4">
        <v>6734</v>
      </c>
      <c r="F256" s="5">
        <v>123</v>
      </c>
    </row>
    <row r="257" spans="2:6" x14ac:dyDescent="0.3">
      <c r="B257" t="s">
        <v>40</v>
      </c>
      <c r="C257" t="s">
        <v>36</v>
      </c>
      <c r="D257" t="s">
        <v>4</v>
      </c>
      <c r="E257" s="4">
        <v>217</v>
      </c>
      <c r="F257" s="5">
        <v>36</v>
      </c>
    </row>
    <row r="258" spans="2:6" x14ac:dyDescent="0.3">
      <c r="B258" t="s">
        <v>5</v>
      </c>
      <c r="C258" t="s">
        <v>34</v>
      </c>
      <c r="D258" t="s">
        <v>22</v>
      </c>
      <c r="E258" s="4">
        <v>6279</v>
      </c>
      <c r="F258" s="5">
        <v>237</v>
      </c>
    </row>
    <row r="259" spans="2:6" x14ac:dyDescent="0.3">
      <c r="B259" t="s">
        <v>40</v>
      </c>
      <c r="C259" t="s">
        <v>36</v>
      </c>
      <c r="D259" t="s">
        <v>13</v>
      </c>
      <c r="E259" s="4">
        <v>4424</v>
      </c>
      <c r="F259" s="5">
        <v>201</v>
      </c>
    </row>
    <row r="260" spans="2:6" x14ac:dyDescent="0.3">
      <c r="B260" t="s">
        <v>2</v>
      </c>
      <c r="C260" t="s">
        <v>36</v>
      </c>
      <c r="D260" t="s">
        <v>17</v>
      </c>
      <c r="E260" s="4">
        <v>189</v>
      </c>
      <c r="F260" s="5">
        <v>48</v>
      </c>
    </row>
    <row r="261" spans="2:6" x14ac:dyDescent="0.3">
      <c r="B261" t="s">
        <v>5</v>
      </c>
      <c r="C261" t="s">
        <v>35</v>
      </c>
      <c r="D261" t="s">
        <v>22</v>
      </c>
      <c r="E261" s="4">
        <v>490</v>
      </c>
      <c r="F261" s="5">
        <v>84</v>
      </c>
    </row>
    <row r="262" spans="2:6" x14ac:dyDescent="0.3">
      <c r="B262" t="s">
        <v>8</v>
      </c>
      <c r="C262" t="s">
        <v>37</v>
      </c>
      <c r="D262" t="s">
        <v>21</v>
      </c>
      <c r="E262" s="4">
        <v>434</v>
      </c>
      <c r="F262" s="5">
        <v>87</v>
      </c>
    </row>
    <row r="263" spans="2:6" x14ac:dyDescent="0.3">
      <c r="B263" t="s">
        <v>7</v>
      </c>
      <c r="C263" t="s">
        <v>38</v>
      </c>
      <c r="D263" t="s">
        <v>30</v>
      </c>
      <c r="E263" s="4">
        <v>10129</v>
      </c>
      <c r="F263" s="5">
        <v>312</v>
      </c>
    </row>
    <row r="264" spans="2:6" x14ac:dyDescent="0.3">
      <c r="B264" t="s">
        <v>3</v>
      </c>
      <c r="C264" t="s">
        <v>39</v>
      </c>
      <c r="D264" t="s">
        <v>28</v>
      </c>
      <c r="E264" s="4">
        <v>1652</v>
      </c>
      <c r="F264" s="5">
        <v>102</v>
      </c>
    </row>
    <row r="265" spans="2:6" x14ac:dyDescent="0.3">
      <c r="B265" t="s">
        <v>8</v>
      </c>
      <c r="C265" t="s">
        <v>38</v>
      </c>
      <c r="D265" t="s">
        <v>21</v>
      </c>
      <c r="E265" s="4">
        <v>6433</v>
      </c>
      <c r="F265" s="5">
        <v>78</v>
      </c>
    </row>
    <row r="266" spans="2:6" x14ac:dyDescent="0.3">
      <c r="B266" t="s">
        <v>3</v>
      </c>
      <c r="C266" t="s">
        <v>34</v>
      </c>
      <c r="D266" t="s">
        <v>23</v>
      </c>
      <c r="E266" s="4">
        <v>2212</v>
      </c>
      <c r="F266" s="5">
        <v>117</v>
      </c>
    </row>
    <row r="267" spans="2:6" x14ac:dyDescent="0.3">
      <c r="B267" t="s">
        <v>41</v>
      </c>
      <c r="C267" t="s">
        <v>35</v>
      </c>
      <c r="D267" t="s">
        <v>19</v>
      </c>
      <c r="E267" s="4">
        <v>609</v>
      </c>
      <c r="F267" s="5">
        <v>99</v>
      </c>
    </row>
    <row r="268" spans="2:6" x14ac:dyDescent="0.3">
      <c r="B268" t="s">
        <v>40</v>
      </c>
      <c r="C268" t="s">
        <v>35</v>
      </c>
      <c r="D268" t="s">
        <v>24</v>
      </c>
      <c r="E268" s="4">
        <v>1638</v>
      </c>
      <c r="F268" s="5">
        <v>48</v>
      </c>
    </row>
    <row r="269" spans="2:6" x14ac:dyDescent="0.3">
      <c r="B269" t="s">
        <v>7</v>
      </c>
      <c r="C269" t="s">
        <v>34</v>
      </c>
      <c r="D269" t="s">
        <v>15</v>
      </c>
      <c r="E269" s="4">
        <v>3829</v>
      </c>
      <c r="F269" s="5">
        <v>24</v>
      </c>
    </row>
    <row r="270" spans="2:6" x14ac:dyDescent="0.3">
      <c r="B270" t="s">
        <v>40</v>
      </c>
      <c r="C270" t="s">
        <v>39</v>
      </c>
      <c r="D270" t="s">
        <v>15</v>
      </c>
      <c r="E270" s="4">
        <v>5775</v>
      </c>
      <c r="F270" s="5">
        <v>42</v>
      </c>
    </row>
    <row r="271" spans="2:6" x14ac:dyDescent="0.3">
      <c r="B271" t="s">
        <v>6</v>
      </c>
      <c r="C271" t="s">
        <v>35</v>
      </c>
      <c r="D271" t="s">
        <v>20</v>
      </c>
      <c r="E271" s="4">
        <v>1071</v>
      </c>
      <c r="F271" s="5">
        <v>270</v>
      </c>
    </row>
    <row r="272" spans="2:6" x14ac:dyDescent="0.3">
      <c r="B272" t="s">
        <v>8</v>
      </c>
      <c r="C272" t="s">
        <v>36</v>
      </c>
      <c r="D272" t="s">
        <v>23</v>
      </c>
      <c r="E272" s="4">
        <v>5019</v>
      </c>
      <c r="F272" s="5">
        <v>150</v>
      </c>
    </row>
    <row r="273" spans="2:6" x14ac:dyDescent="0.3">
      <c r="B273" t="s">
        <v>2</v>
      </c>
      <c r="C273" t="s">
        <v>37</v>
      </c>
      <c r="D273" t="s">
        <v>15</v>
      </c>
      <c r="E273" s="4">
        <v>2863</v>
      </c>
      <c r="F273" s="5">
        <v>42</v>
      </c>
    </row>
    <row r="274" spans="2:6" x14ac:dyDescent="0.3">
      <c r="B274" t="s">
        <v>40</v>
      </c>
      <c r="C274" t="s">
        <v>35</v>
      </c>
      <c r="D274" t="s">
        <v>29</v>
      </c>
      <c r="E274" s="4">
        <v>1617</v>
      </c>
      <c r="F274" s="5">
        <v>126</v>
      </c>
    </row>
    <row r="275" spans="2:6" x14ac:dyDescent="0.3">
      <c r="B275" t="s">
        <v>6</v>
      </c>
      <c r="C275" t="s">
        <v>37</v>
      </c>
      <c r="D275" t="s">
        <v>26</v>
      </c>
      <c r="E275" s="4">
        <v>6818</v>
      </c>
      <c r="F275" s="5">
        <v>6</v>
      </c>
    </row>
    <row r="276" spans="2:6" x14ac:dyDescent="0.3">
      <c r="B276" t="s">
        <v>3</v>
      </c>
      <c r="C276" t="s">
        <v>35</v>
      </c>
      <c r="D276" t="s">
        <v>15</v>
      </c>
      <c r="E276" s="4">
        <v>6657</v>
      </c>
      <c r="F276" s="5">
        <v>276</v>
      </c>
    </row>
    <row r="277" spans="2:6" x14ac:dyDescent="0.3">
      <c r="B277" t="s">
        <v>3</v>
      </c>
      <c r="C277" t="s">
        <v>34</v>
      </c>
      <c r="D277" t="s">
        <v>17</v>
      </c>
      <c r="E277" s="4">
        <v>2919</v>
      </c>
      <c r="F277" s="5">
        <v>93</v>
      </c>
    </row>
    <row r="278" spans="2:6" x14ac:dyDescent="0.3">
      <c r="B278" t="s">
        <v>2</v>
      </c>
      <c r="C278" t="s">
        <v>36</v>
      </c>
      <c r="D278" t="s">
        <v>31</v>
      </c>
      <c r="E278" s="4">
        <v>3094</v>
      </c>
      <c r="F278" s="5">
        <v>246</v>
      </c>
    </row>
    <row r="279" spans="2:6" x14ac:dyDescent="0.3">
      <c r="B279" t="s">
        <v>6</v>
      </c>
      <c r="C279" t="s">
        <v>39</v>
      </c>
      <c r="D279" t="s">
        <v>24</v>
      </c>
      <c r="E279" s="4">
        <v>2989</v>
      </c>
      <c r="F279" s="5">
        <v>3</v>
      </c>
    </row>
    <row r="280" spans="2:6" x14ac:dyDescent="0.3">
      <c r="B280" t="s">
        <v>8</v>
      </c>
      <c r="C280" t="s">
        <v>38</v>
      </c>
      <c r="D280" t="s">
        <v>27</v>
      </c>
      <c r="E280" s="4">
        <v>2268</v>
      </c>
      <c r="F280" s="5">
        <v>63</v>
      </c>
    </row>
    <row r="281" spans="2:6" x14ac:dyDescent="0.3">
      <c r="B281" t="s">
        <v>5</v>
      </c>
      <c r="C281" t="s">
        <v>35</v>
      </c>
      <c r="D281" t="s">
        <v>31</v>
      </c>
      <c r="E281" s="4">
        <v>4753</v>
      </c>
      <c r="F281" s="5">
        <v>246</v>
      </c>
    </row>
    <row r="282" spans="2:6" x14ac:dyDescent="0.3">
      <c r="B282" t="s">
        <v>2</v>
      </c>
      <c r="C282" t="s">
        <v>34</v>
      </c>
      <c r="D282" t="s">
        <v>19</v>
      </c>
      <c r="E282" s="4">
        <v>7511</v>
      </c>
      <c r="F282" s="5">
        <v>120</v>
      </c>
    </row>
    <row r="283" spans="2:6" x14ac:dyDescent="0.3">
      <c r="B283" t="s">
        <v>2</v>
      </c>
      <c r="C283" t="s">
        <v>38</v>
      </c>
      <c r="D283" t="s">
        <v>31</v>
      </c>
      <c r="E283" s="4">
        <v>4326</v>
      </c>
      <c r="F283" s="5">
        <v>348</v>
      </c>
    </row>
    <row r="284" spans="2:6" x14ac:dyDescent="0.3">
      <c r="B284" t="s">
        <v>41</v>
      </c>
      <c r="C284" t="s">
        <v>34</v>
      </c>
      <c r="D284" t="s">
        <v>23</v>
      </c>
      <c r="E284" s="4">
        <v>4935</v>
      </c>
      <c r="F284" s="5">
        <v>126</v>
      </c>
    </row>
    <row r="285" spans="2:6" x14ac:dyDescent="0.3">
      <c r="B285" t="s">
        <v>6</v>
      </c>
      <c r="C285" t="s">
        <v>35</v>
      </c>
      <c r="D285" t="s">
        <v>30</v>
      </c>
      <c r="E285" s="4">
        <v>4781</v>
      </c>
      <c r="F285" s="5">
        <v>123</v>
      </c>
    </row>
    <row r="286" spans="2:6" x14ac:dyDescent="0.3">
      <c r="B286" t="s">
        <v>5</v>
      </c>
      <c r="C286" t="s">
        <v>38</v>
      </c>
      <c r="D286" t="s">
        <v>25</v>
      </c>
      <c r="E286" s="4">
        <v>7483</v>
      </c>
      <c r="F286" s="5">
        <v>45</v>
      </c>
    </row>
    <row r="287" spans="2:6" x14ac:dyDescent="0.3">
      <c r="B287" t="s">
        <v>10</v>
      </c>
      <c r="C287" t="s">
        <v>38</v>
      </c>
      <c r="D287" t="s">
        <v>4</v>
      </c>
      <c r="E287" s="4">
        <v>6860</v>
      </c>
      <c r="F287" s="5">
        <v>126</v>
      </c>
    </row>
    <row r="288" spans="2:6" x14ac:dyDescent="0.3">
      <c r="B288" t="s">
        <v>40</v>
      </c>
      <c r="C288" t="s">
        <v>37</v>
      </c>
      <c r="D288" t="s">
        <v>29</v>
      </c>
      <c r="E288" s="4">
        <v>9002</v>
      </c>
      <c r="F288" s="5">
        <v>72</v>
      </c>
    </row>
    <row r="289" spans="2:6" x14ac:dyDescent="0.3">
      <c r="B289" t="s">
        <v>6</v>
      </c>
      <c r="C289" t="s">
        <v>36</v>
      </c>
      <c r="D289" t="s">
        <v>29</v>
      </c>
      <c r="E289" s="4">
        <v>1400</v>
      </c>
      <c r="F289" s="5">
        <v>135</v>
      </c>
    </row>
    <row r="290" spans="2:6" x14ac:dyDescent="0.3">
      <c r="B290" t="s">
        <v>10</v>
      </c>
      <c r="C290" t="s">
        <v>34</v>
      </c>
      <c r="D290" t="s">
        <v>22</v>
      </c>
      <c r="E290" s="4">
        <v>4053</v>
      </c>
      <c r="F290" s="5">
        <v>24</v>
      </c>
    </row>
    <row r="291" spans="2:6" x14ac:dyDescent="0.3">
      <c r="B291" t="s">
        <v>7</v>
      </c>
      <c r="C291" t="s">
        <v>36</v>
      </c>
      <c r="D291" t="s">
        <v>31</v>
      </c>
      <c r="E291" s="4">
        <v>2149</v>
      </c>
      <c r="F291" s="5">
        <v>117</v>
      </c>
    </row>
    <row r="292" spans="2:6" x14ac:dyDescent="0.3">
      <c r="B292" t="s">
        <v>3</v>
      </c>
      <c r="C292" t="s">
        <v>39</v>
      </c>
      <c r="D292" t="s">
        <v>29</v>
      </c>
      <c r="E292" s="4">
        <v>3640</v>
      </c>
      <c r="F292" s="5">
        <v>51</v>
      </c>
    </row>
    <row r="293" spans="2:6" x14ac:dyDescent="0.3">
      <c r="B293" t="s">
        <v>2</v>
      </c>
      <c r="C293" t="s">
        <v>39</v>
      </c>
      <c r="D293" t="s">
        <v>23</v>
      </c>
      <c r="E293" s="4">
        <v>630</v>
      </c>
      <c r="F293" s="5">
        <v>36</v>
      </c>
    </row>
    <row r="294" spans="2:6" x14ac:dyDescent="0.3">
      <c r="B294" t="s">
        <v>9</v>
      </c>
      <c r="C294" t="s">
        <v>35</v>
      </c>
      <c r="D294" t="s">
        <v>27</v>
      </c>
      <c r="E294" s="4">
        <v>2429</v>
      </c>
      <c r="F294" s="5">
        <v>144</v>
      </c>
    </row>
    <row r="295" spans="2:6" x14ac:dyDescent="0.3">
      <c r="B295" t="s">
        <v>9</v>
      </c>
      <c r="C295" t="s">
        <v>36</v>
      </c>
      <c r="D295" t="s">
        <v>25</v>
      </c>
      <c r="E295" s="4">
        <v>2142</v>
      </c>
      <c r="F295" s="5">
        <v>114</v>
      </c>
    </row>
    <row r="296" spans="2:6" x14ac:dyDescent="0.3">
      <c r="B296" t="s">
        <v>7</v>
      </c>
      <c r="C296" t="s">
        <v>37</v>
      </c>
      <c r="D296" t="s">
        <v>30</v>
      </c>
      <c r="E296" s="4">
        <v>6454</v>
      </c>
      <c r="F296" s="5">
        <v>54</v>
      </c>
    </row>
    <row r="297" spans="2:6" x14ac:dyDescent="0.3">
      <c r="B297" t="s">
        <v>7</v>
      </c>
      <c r="C297" t="s">
        <v>37</v>
      </c>
      <c r="D297" t="s">
        <v>16</v>
      </c>
      <c r="E297" s="4">
        <v>4487</v>
      </c>
      <c r="F297" s="5">
        <v>333</v>
      </c>
    </row>
    <row r="298" spans="2:6" x14ac:dyDescent="0.3">
      <c r="B298" t="s">
        <v>3</v>
      </c>
      <c r="C298" t="s">
        <v>37</v>
      </c>
      <c r="D298" t="s">
        <v>4</v>
      </c>
      <c r="E298" s="4">
        <v>938</v>
      </c>
      <c r="F298" s="5">
        <v>366</v>
      </c>
    </row>
    <row r="299" spans="2:6" x14ac:dyDescent="0.3">
      <c r="B299" t="s">
        <v>3</v>
      </c>
      <c r="C299" t="s">
        <v>38</v>
      </c>
      <c r="D299" t="s">
        <v>26</v>
      </c>
      <c r="E299" s="4">
        <v>8841</v>
      </c>
      <c r="F299" s="5">
        <v>303</v>
      </c>
    </row>
    <row r="300" spans="2:6" x14ac:dyDescent="0.3">
      <c r="B300" t="s">
        <v>2</v>
      </c>
      <c r="C300" t="s">
        <v>39</v>
      </c>
      <c r="D300" t="s">
        <v>33</v>
      </c>
      <c r="E300" s="4">
        <v>4018</v>
      </c>
      <c r="F300" s="5">
        <v>126</v>
      </c>
    </row>
    <row r="301" spans="2:6" x14ac:dyDescent="0.3">
      <c r="B301" t="s">
        <v>41</v>
      </c>
      <c r="C301" t="s">
        <v>37</v>
      </c>
      <c r="D301" t="s">
        <v>15</v>
      </c>
      <c r="E301" s="4">
        <v>714</v>
      </c>
      <c r="F301" s="5">
        <v>231</v>
      </c>
    </row>
    <row r="302" spans="2:6" x14ac:dyDescent="0.3">
      <c r="B302" t="s">
        <v>9</v>
      </c>
      <c r="C302" t="s">
        <v>38</v>
      </c>
      <c r="D302" t="s">
        <v>25</v>
      </c>
      <c r="E302" s="4">
        <v>3850</v>
      </c>
      <c r="F302"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44A87-5634-4B03-B4B6-CFEC6F0E5F18}">
  <dimension ref="A1:H15"/>
  <sheetViews>
    <sheetView topLeftCell="B1" workbookViewId="0">
      <selection activeCell="K3" sqref="K3"/>
    </sheetView>
  </sheetViews>
  <sheetFormatPr defaultRowHeight="14.4" x14ac:dyDescent="0.3"/>
  <cols>
    <col min="1" max="1" width="91.88671875" bestFit="1" customWidth="1"/>
    <col min="3" max="3" width="15.5546875" bestFit="1" customWidth="1"/>
    <col min="4" max="4" width="14.44140625" bestFit="1" customWidth="1"/>
    <col min="7" max="7" width="15.5546875" bestFit="1" customWidth="1"/>
    <col min="8" max="8" width="14.44140625" bestFit="1" customWidth="1"/>
  </cols>
  <sheetData>
    <row r="1" spans="1:8" ht="33.6" x14ac:dyDescent="0.65">
      <c r="A1" s="21" t="s">
        <v>73</v>
      </c>
    </row>
    <row r="2" spans="1:8" x14ac:dyDescent="0.3">
      <c r="C2" s="15" t="s">
        <v>66</v>
      </c>
      <c r="D2" t="s">
        <v>67</v>
      </c>
      <c r="G2" s="15" t="s">
        <v>66</v>
      </c>
      <c r="H2" t="s">
        <v>67</v>
      </c>
    </row>
    <row r="3" spans="1:8" x14ac:dyDescent="0.3">
      <c r="C3" s="16" t="s">
        <v>38</v>
      </c>
      <c r="D3" s="18">
        <v>25221</v>
      </c>
      <c r="G3" s="16" t="s">
        <v>38</v>
      </c>
      <c r="H3" s="18">
        <v>6069</v>
      </c>
    </row>
    <row r="4" spans="1:8" x14ac:dyDescent="0.3">
      <c r="C4" s="22" t="s">
        <v>5</v>
      </c>
      <c r="D4" s="18">
        <v>25221</v>
      </c>
      <c r="G4" s="22" t="s">
        <v>41</v>
      </c>
      <c r="H4" s="18">
        <v>6069</v>
      </c>
    </row>
    <row r="5" spans="1:8" x14ac:dyDescent="0.3">
      <c r="C5" s="16" t="s">
        <v>36</v>
      </c>
      <c r="D5" s="18">
        <v>39620</v>
      </c>
      <c r="G5" s="16" t="s">
        <v>36</v>
      </c>
      <c r="H5" s="18">
        <v>5019</v>
      </c>
    </row>
    <row r="6" spans="1:8" x14ac:dyDescent="0.3">
      <c r="C6" s="22" t="s">
        <v>5</v>
      </c>
      <c r="D6" s="18">
        <v>39620</v>
      </c>
      <c r="G6" s="22" t="s">
        <v>8</v>
      </c>
      <c r="H6" s="18">
        <v>5019</v>
      </c>
    </row>
    <row r="7" spans="1:8" x14ac:dyDescent="0.3">
      <c r="C7" s="16" t="s">
        <v>34</v>
      </c>
      <c r="D7" s="18">
        <v>41559</v>
      </c>
      <c r="G7" s="16" t="s">
        <v>34</v>
      </c>
      <c r="H7" s="18">
        <v>5516</v>
      </c>
    </row>
    <row r="8" spans="1:8" x14ac:dyDescent="0.3">
      <c r="C8" s="22" t="s">
        <v>5</v>
      </c>
      <c r="D8" s="18">
        <v>41559</v>
      </c>
      <c r="G8" s="22" t="s">
        <v>8</v>
      </c>
      <c r="H8" s="18">
        <v>5516</v>
      </c>
    </row>
    <row r="9" spans="1:8" x14ac:dyDescent="0.3">
      <c r="C9" s="16" t="s">
        <v>37</v>
      </c>
      <c r="D9" s="18">
        <v>43568</v>
      </c>
      <c r="G9" s="16" t="s">
        <v>37</v>
      </c>
      <c r="H9" s="18">
        <v>7987</v>
      </c>
    </row>
    <row r="10" spans="1:8" x14ac:dyDescent="0.3">
      <c r="C10" s="22" t="s">
        <v>7</v>
      </c>
      <c r="D10" s="18">
        <v>43568</v>
      </c>
      <c r="G10" s="22" t="s">
        <v>10</v>
      </c>
      <c r="H10" s="18">
        <v>7987</v>
      </c>
    </row>
    <row r="11" spans="1:8" x14ac:dyDescent="0.3">
      <c r="C11" s="16" t="s">
        <v>39</v>
      </c>
      <c r="D11" s="18">
        <v>45752</v>
      </c>
      <c r="G11" s="16" t="s">
        <v>39</v>
      </c>
      <c r="H11" s="18">
        <v>3976</v>
      </c>
    </row>
    <row r="12" spans="1:8" x14ac:dyDescent="0.3">
      <c r="C12" s="22" t="s">
        <v>2</v>
      </c>
      <c r="D12" s="18">
        <v>45752</v>
      </c>
      <c r="G12" s="22" t="s">
        <v>41</v>
      </c>
      <c r="H12" s="18">
        <v>3976</v>
      </c>
    </row>
    <row r="13" spans="1:8" x14ac:dyDescent="0.3">
      <c r="C13" s="16" t="s">
        <v>35</v>
      </c>
      <c r="D13" s="18">
        <v>38325</v>
      </c>
      <c r="G13" s="16" t="s">
        <v>35</v>
      </c>
      <c r="H13" s="18">
        <v>2142</v>
      </c>
    </row>
    <row r="14" spans="1:8" x14ac:dyDescent="0.3">
      <c r="C14" s="22" t="s">
        <v>40</v>
      </c>
      <c r="D14" s="18">
        <v>38325</v>
      </c>
      <c r="G14" s="22" t="s">
        <v>2</v>
      </c>
      <c r="H14" s="18">
        <v>2142</v>
      </c>
    </row>
    <row r="15" spans="1:8" x14ac:dyDescent="0.3">
      <c r="C15" s="16" t="s">
        <v>70</v>
      </c>
      <c r="D15" s="18">
        <v>234045</v>
      </c>
      <c r="G15" s="16" t="s">
        <v>70</v>
      </c>
      <c r="H15" s="18">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20AB-489C-4B37-8132-3CCA52E3B9E1}">
  <dimension ref="A1"/>
  <sheetViews>
    <sheetView tabSelected="1" workbookViewId="0">
      <selection activeCell="C2" sqref="C2"/>
    </sheetView>
  </sheetViews>
  <sheetFormatPr defaultRowHeight="14.4" x14ac:dyDescent="0.3"/>
  <cols>
    <col min="1" max="1" width="57.6640625" bestFit="1" customWidth="1"/>
  </cols>
  <sheetData>
    <row r="1" spans="1:1" ht="25.8" x14ac:dyDescent="0.5">
      <c r="A1" s="2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1</vt:lpstr>
      <vt:lpstr>2</vt:lpstr>
      <vt:lpstr>3</vt:lpstr>
      <vt:lpstr>4</vt:lpstr>
      <vt:lpstr>5</vt:lpstr>
      <vt:lpstr>6</vt:lpstr>
      <vt:lpstr>7</vt:lpstr>
      <vt:lpstr>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Nnodebe Chinonso</cp:lastModifiedBy>
  <dcterms:created xsi:type="dcterms:W3CDTF">2021-03-14T20:21:32Z</dcterms:created>
  <dcterms:modified xsi:type="dcterms:W3CDTF">2023-09-11T16:03:02Z</dcterms:modified>
</cp:coreProperties>
</file>