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C37" i="1"/>
  <c r="D37" i="1"/>
  <c r="B37" i="1"/>
  <c r="E18" i="1"/>
  <c r="C33" i="1" l="1"/>
  <c r="D33" i="1"/>
  <c r="E33" i="1"/>
  <c r="B33" i="1"/>
  <c r="D25" i="1"/>
  <c r="F19" i="1"/>
  <c r="F20" i="1"/>
  <c r="F18" i="1"/>
  <c r="E19" i="1"/>
  <c r="E20" i="1"/>
  <c r="D13" i="1"/>
  <c r="D12" i="1"/>
  <c r="B7" i="1"/>
  <c r="C7" i="1" l="1"/>
  <c r="D7" i="1" s="1"/>
  <c r="E7" i="1" l="1"/>
</calcChain>
</file>

<file path=xl/sharedStrings.xml><?xml version="1.0" encoding="utf-8"?>
<sst xmlns="http://schemas.openxmlformats.org/spreadsheetml/2006/main" count="58" uniqueCount="57">
  <si>
    <t>Vcc(V)</t>
    <phoneticPr fontId="1" type="noConversion"/>
  </si>
  <si>
    <t>RE</t>
    <phoneticPr fontId="1" type="noConversion"/>
  </si>
  <si>
    <t>R1</t>
    <phoneticPr fontId="1" type="noConversion"/>
  </si>
  <si>
    <t>电路固有</t>
    <phoneticPr fontId="1" type="noConversion"/>
  </si>
  <si>
    <t>标注</t>
    <phoneticPr fontId="1" type="noConversion"/>
  </si>
  <si>
    <t>实际</t>
    <phoneticPr fontId="1" type="noConversion"/>
  </si>
  <si>
    <t>直流等效</t>
    <phoneticPr fontId="1" type="noConversion"/>
  </si>
  <si>
    <t>RB(Ω) 这个要测</t>
    <phoneticPr fontId="1" type="noConversion"/>
  </si>
  <si>
    <t>Ube</t>
    <phoneticPr fontId="1" type="noConversion"/>
  </si>
  <si>
    <t>计算</t>
    <phoneticPr fontId="1" type="noConversion"/>
  </si>
  <si>
    <t>Ic</t>
    <phoneticPr fontId="1" type="noConversion"/>
  </si>
  <si>
    <t>Ib</t>
    <phoneticPr fontId="1" type="noConversion"/>
  </si>
  <si>
    <t>Uce</t>
    <phoneticPr fontId="1" type="noConversion"/>
  </si>
  <si>
    <t>Ie</t>
    <phoneticPr fontId="1" type="noConversion"/>
  </si>
  <si>
    <t>实验一</t>
    <phoneticPr fontId="1" type="noConversion"/>
  </si>
  <si>
    <t>Uc V</t>
    <phoneticPr fontId="1" type="noConversion"/>
  </si>
  <si>
    <t>Ub V</t>
    <phoneticPr fontId="1" type="noConversion"/>
  </si>
  <si>
    <t>Ue V</t>
    <phoneticPr fontId="1" type="noConversion"/>
  </si>
  <si>
    <t>Ie</t>
    <phoneticPr fontId="1" type="noConversion"/>
  </si>
  <si>
    <t>理想</t>
    <phoneticPr fontId="1" type="noConversion"/>
  </si>
  <si>
    <t>实际</t>
    <phoneticPr fontId="1" type="noConversion"/>
  </si>
  <si>
    <t>Re</t>
    <phoneticPr fontId="1" type="noConversion"/>
  </si>
  <si>
    <t>实验二</t>
    <phoneticPr fontId="1" type="noConversion"/>
  </si>
  <si>
    <t>RL</t>
    <phoneticPr fontId="1" type="noConversion"/>
  </si>
  <si>
    <t>Ui V</t>
    <phoneticPr fontId="1" type="noConversion"/>
  </si>
  <si>
    <t>Uo V  空载</t>
    <phoneticPr fontId="1" type="noConversion"/>
  </si>
  <si>
    <t>UL V  有负载</t>
    <phoneticPr fontId="1" type="noConversion"/>
  </si>
  <si>
    <t>记录图像</t>
    <phoneticPr fontId="1" type="noConversion"/>
  </si>
  <si>
    <t>A</t>
    <phoneticPr fontId="1" type="noConversion"/>
  </si>
  <si>
    <t>实验三</t>
    <phoneticPr fontId="1" type="noConversion"/>
  </si>
  <si>
    <t>Us</t>
    <phoneticPr fontId="1" type="noConversion"/>
  </si>
  <si>
    <t>Ui</t>
    <phoneticPr fontId="1" type="noConversion"/>
  </si>
  <si>
    <t>Ri</t>
    <phoneticPr fontId="1" type="noConversion"/>
  </si>
  <si>
    <t>Ro</t>
    <phoneticPr fontId="1" type="noConversion"/>
  </si>
  <si>
    <t>记录图像</t>
    <phoneticPr fontId="1" type="noConversion"/>
  </si>
  <si>
    <t>Rs</t>
    <phoneticPr fontId="1" type="noConversion"/>
  </si>
  <si>
    <t>测量RL</t>
    <phoneticPr fontId="1" type="noConversion"/>
  </si>
  <si>
    <t>测量Rs</t>
    <phoneticPr fontId="1" type="noConversion"/>
  </si>
  <si>
    <t>实验四</t>
    <phoneticPr fontId="1" type="noConversion"/>
  </si>
  <si>
    <t>Ui</t>
    <phoneticPr fontId="1" type="noConversion"/>
  </si>
  <si>
    <t>UL</t>
    <phoneticPr fontId="1" type="noConversion"/>
  </si>
  <si>
    <t>Uopp</t>
    <phoneticPr fontId="1" type="noConversion"/>
  </si>
  <si>
    <t>Au</t>
    <phoneticPr fontId="1" type="noConversion"/>
  </si>
  <si>
    <t>负载Rl</t>
    <phoneticPr fontId="1" type="noConversion"/>
  </si>
  <si>
    <t>测量Rl</t>
    <phoneticPr fontId="1" type="noConversion"/>
  </si>
  <si>
    <t>电压表读有效值</t>
    <phoneticPr fontId="1" type="noConversion"/>
  </si>
  <si>
    <t>放大系数 假设100</t>
    <phoneticPr fontId="1" type="noConversion"/>
  </si>
  <si>
    <t>Rl 1</t>
    <phoneticPr fontId="1" type="noConversion"/>
  </si>
  <si>
    <t>Rl 2</t>
    <phoneticPr fontId="1" type="noConversion"/>
  </si>
  <si>
    <t>Rp</t>
    <phoneticPr fontId="1" type="noConversion"/>
  </si>
  <si>
    <t>73.8622k</t>
    <phoneticPr fontId="1" type="noConversion"/>
  </si>
  <si>
    <t>2、3、4</t>
    <phoneticPr fontId="1" type="noConversion"/>
  </si>
  <si>
    <t>5、6</t>
    <phoneticPr fontId="1" type="noConversion"/>
  </si>
  <si>
    <t>7、8</t>
    <phoneticPr fontId="1" type="noConversion"/>
  </si>
  <si>
    <t>测量</t>
    <phoneticPr fontId="1" type="noConversion"/>
  </si>
  <si>
    <t>2*根号2</t>
    <phoneticPr fontId="1" type="noConversion"/>
  </si>
  <si>
    <t>5.08173k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</si>
</sst>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zoomScale="130" zoomScaleNormal="130" workbookViewId="0">
      <selection activeCell="I24" sqref="I24"/>
    </sheetView>
  </sheetViews>
  <sheetFormatPr defaultRowHeight="14.25" x14ac:dyDescent="0.2"/>
  <cols>
    <col min="2" max="2" width="11.625" customWidth="1"/>
    <col min="3" max="3" width="13.875" customWidth="1"/>
    <col min="4" max="4" width="12.375" customWidth="1"/>
    <col min="6" max="6" width="16.625" customWidth="1"/>
  </cols>
  <sheetData>
    <row r="1" spans="1:9" x14ac:dyDescent="0.2">
      <c r="A1" t="s">
        <v>3</v>
      </c>
    </row>
    <row r="2" spans="1:9" x14ac:dyDescent="0.2">
      <c r="B2" t="s">
        <v>0</v>
      </c>
      <c r="C2" t="s">
        <v>7</v>
      </c>
      <c r="D2" t="s">
        <v>1</v>
      </c>
      <c r="E2" t="s">
        <v>2</v>
      </c>
      <c r="F2" t="s">
        <v>46</v>
      </c>
      <c r="G2" t="s">
        <v>8</v>
      </c>
      <c r="H2" t="s">
        <v>47</v>
      </c>
      <c r="I2" t="s">
        <v>48</v>
      </c>
    </row>
    <row r="3" spans="1:9" x14ac:dyDescent="0.2">
      <c r="A3" t="s">
        <v>4</v>
      </c>
      <c r="B3">
        <v>12</v>
      </c>
      <c r="C3">
        <v>5083.8</v>
      </c>
      <c r="D3">
        <v>1900</v>
      </c>
      <c r="E3">
        <v>5100</v>
      </c>
      <c r="F3">
        <v>100</v>
      </c>
      <c r="H3">
        <v>1000</v>
      </c>
      <c r="I3">
        <v>2200</v>
      </c>
    </row>
    <row r="4" spans="1:9" x14ac:dyDescent="0.2">
      <c r="A4" t="s">
        <v>5</v>
      </c>
      <c r="B4">
        <v>12.177</v>
      </c>
      <c r="C4">
        <v>5083.8</v>
      </c>
      <c r="D4">
        <v>1886.4</v>
      </c>
      <c r="H4">
        <v>994.58</v>
      </c>
      <c r="I4">
        <v>2197.6</v>
      </c>
    </row>
    <row r="6" spans="1:9" x14ac:dyDescent="0.2">
      <c r="A6" t="s">
        <v>6</v>
      </c>
      <c r="B6" t="s">
        <v>11</v>
      </c>
      <c r="C6" t="s">
        <v>10</v>
      </c>
      <c r="D6" t="s">
        <v>12</v>
      </c>
      <c r="E6" t="s">
        <v>13</v>
      </c>
    </row>
    <row r="7" spans="1:9" x14ac:dyDescent="0.2">
      <c r="A7" t="s">
        <v>9</v>
      </c>
      <c r="B7">
        <f>(B3-G3)/(C3+(1+F3)*D3)</f>
        <v>6.0918715143072685E-5</v>
      </c>
      <c r="C7">
        <f>F3*B7</f>
        <v>6.0918715143072682E-3</v>
      </c>
      <c r="D7">
        <f>B3-(B7+C7)*D3</f>
        <v>0.30969856404435347</v>
      </c>
      <c r="E7">
        <f>B7+C7</f>
        <v>6.1527902294503407E-3</v>
      </c>
    </row>
    <row r="9" spans="1:9" s="1" customFormat="1" x14ac:dyDescent="0.2"/>
    <row r="10" spans="1:9" x14ac:dyDescent="0.2">
      <c r="A10" t="s">
        <v>14</v>
      </c>
    </row>
    <row r="11" spans="1:9" x14ac:dyDescent="0.2">
      <c r="A11" t="s">
        <v>17</v>
      </c>
      <c r="B11" t="s">
        <v>16</v>
      </c>
      <c r="C11" t="s">
        <v>15</v>
      </c>
      <c r="D11" t="s">
        <v>18</v>
      </c>
      <c r="E11" t="s">
        <v>21</v>
      </c>
      <c r="G11" t="s">
        <v>27</v>
      </c>
      <c r="H11" t="s">
        <v>49</v>
      </c>
      <c r="I11" t="s">
        <v>50</v>
      </c>
    </row>
    <row r="12" spans="1:9" x14ac:dyDescent="0.2">
      <c r="A12">
        <v>6.2650399999999999</v>
      </c>
      <c r="B12">
        <v>6.9485599999999996</v>
      </c>
      <c r="C12">
        <v>12.16197</v>
      </c>
      <c r="D12">
        <f>A12/E12</f>
        <v>3.2973894736842103E-3</v>
      </c>
      <c r="E12">
        <v>1900</v>
      </c>
      <c r="F12" t="s">
        <v>19</v>
      </c>
      <c r="G12">
        <v>1</v>
      </c>
    </row>
    <row r="13" spans="1:9" x14ac:dyDescent="0.2">
      <c r="D13" t="e">
        <f>A12/E13</f>
        <v>#DIV/0!</v>
      </c>
      <c r="F13" t="s">
        <v>20</v>
      </c>
    </row>
    <row r="15" spans="1:9" s="1" customFormat="1" x14ac:dyDescent="0.2"/>
    <row r="16" spans="1:9" x14ac:dyDescent="0.2">
      <c r="A16" t="s">
        <v>22</v>
      </c>
    </row>
    <row r="17" spans="1:9" x14ac:dyDescent="0.2">
      <c r="A17" t="s">
        <v>23</v>
      </c>
      <c r="B17" t="s">
        <v>24</v>
      </c>
      <c r="C17" t="s">
        <v>25</v>
      </c>
      <c r="D17" t="s">
        <v>26</v>
      </c>
      <c r="E17" t="s">
        <v>28</v>
      </c>
      <c r="F17" t="s">
        <v>33</v>
      </c>
      <c r="G17" t="s">
        <v>27</v>
      </c>
      <c r="I17" t="s">
        <v>36</v>
      </c>
    </row>
    <row r="18" spans="1:9" x14ac:dyDescent="0.2">
      <c r="A18">
        <v>1000</v>
      </c>
      <c r="B18">
        <v>4.9329999999999998</v>
      </c>
      <c r="C18">
        <v>4.8330000000000002</v>
      </c>
      <c r="D18">
        <v>4.4000000000000004</v>
      </c>
      <c r="E18">
        <f>C18/B18</f>
        <v>0.97972836002432606</v>
      </c>
      <c r="F18">
        <f>(C18/D18-1)*A18</f>
        <v>98.409090909090892</v>
      </c>
      <c r="G18" t="s">
        <v>51</v>
      </c>
      <c r="I18">
        <v>994.58</v>
      </c>
    </row>
    <row r="19" spans="1:9" x14ac:dyDescent="0.2">
      <c r="A19">
        <v>2200</v>
      </c>
      <c r="B19">
        <v>7.133</v>
      </c>
      <c r="C19">
        <v>7</v>
      </c>
      <c r="D19">
        <v>6.8</v>
      </c>
      <c r="E19">
        <f t="shared" ref="E19:E20" si="0">C19/B19</f>
        <v>0.98135426889106969</v>
      </c>
      <c r="F19">
        <f t="shared" ref="F19:F20" si="1">(C19/D19-1)*A19</f>
        <v>64.70588235294143</v>
      </c>
      <c r="G19" t="s">
        <v>52</v>
      </c>
      <c r="I19">
        <v>2197.6</v>
      </c>
    </row>
    <row r="20" spans="1:9" x14ac:dyDescent="0.2">
      <c r="A20">
        <v>100</v>
      </c>
      <c r="B20">
        <v>1.4670000000000001</v>
      </c>
      <c r="C20">
        <v>1.4</v>
      </c>
      <c r="D20">
        <v>0.5867</v>
      </c>
      <c r="E20">
        <f t="shared" si="0"/>
        <v>0.95432856169052471</v>
      </c>
      <c r="F20">
        <f t="shared" si="1"/>
        <v>138.6228055224135</v>
      </c>
      <c r="G20" t="s">
        <v>53</v>
      </c>
      <c r="I20">
        <v>98.36</v>
      </c>
    </row>
    <row r="22" spans="1:9" s="1" customFormat="1" x14ac:dyDescent="0.2"/>
    <row r="23" spans="1:9" x14ac:dyDescent="0.2">
      <c r="A23" t="s">
        <v>29</v>
      </c>
    </row>
    <row r="24" spans="1:9" x14ac:dyDescent="0.2">
      <c r="A24" t="s">
        <v>35</v>
      </c>
      <c r="B24" t="s">
        <v>30</v>
      </c>
      <c r="C24" t="s">
        <v>31</v>
      </c>
      <c r="D24" t="s">
        <v>32</v>
      </c>
      <c r="E24" t="s">
        <v>34</v>
      </c>
      <c r="G24" t="s">
        <v>37</v>
      </c>
      <c r="H24" t="s">
        <v>56</v>
      </c>
    </row>
    <row r="25" spans="1:9" x14ac:dyDescent="0.2">
      <c r="A25">
        <v>5100</v>
      </c>
      <c r="B25">
        <v>2.1175099999999998</v>
      </c>
      <c r="C25">
        <v>1.8455859999999999</v>
      </c>
      <c r="D25">
        <f>A25/(B25/C25-1)</f>
        <v>34614.409173151347</v>
      </c>
      <c r="E25">
        <v>9</v>
      </c>
    </row>
    <row r="27" spans="1:9" s="1" customFormat="1" x14ac:dyDescent="0.2"/>
    <row r="28" spans="1:9" x14ac:dyDescent="0.2">
      <c r="A28" t="s">
        <v>38</v>
      </c>
      <c r="B28" t="s">
        <v>43</v>
      </c>
      <c r="C28">
        <v>2200</v>
      </c>
      <c r="E28" t="s">
        <v>44</v>
      </c>
      <c r="F28">
        <v>2197.6</v>
      </c>
    </row>
    <row r="30" spans="1:9" x14ac:dyDescent="0.2">
      <c r="A30" t="s">
        <v>39</v>
      </c>
      <c r="B30">
        <v>5.133</v>
      </c>
      <c r="C30">
        <v>5.7329999999999997</v>
      </c>
      <c r="D30">
        <v>6.5330000000000004</v>
      </c>
      <c r="E30">
        <v>6.867</v>
      </c>
    </row>
    <row r="31" spans="1:9" x14ac:dyDescent="0.2">
      <c r="A31" t="s">
        <v>40</v>
      </c>
      <c r="B31">
        <v>5</v>
      </c>
      <c r="C31">
        <v>5.6669999999999998</v>
      </c>
      <c r="D31">
        <v>6.4</v>
      </c>
      <c r="E31">
        <v>6.6669999999999998</v>
      </c>
    </row>
    <row r="32" spans="1:9" x14ac:dyDescent="0.2">
      <c r="A32" t="s">
        <v>41</v>
      </c>
      <c r="B32">
        <v>5.2670000000000003</v>
      </c>
      <c r="C32">
        <v>5.867</v>
      </c>
      <c r="D32">
        <v>6.6</v>
      </c>
      <c r="E32">
        <v>7</v>
      </c>
    </row>
    <row r="33" spans="1:5" x14ac:dyDescent="0.2">
      <c r="A33" t="s">
        <v>42</v>
      </c>
      <c r="B33">
        <f>B31/B30</f>
        <v>0.97408922657315411</v>
      </c>
      <c r="C33">
        <f>C31/C30</f>
        <v>0.98848770277341713</v>
      </c>
      <c r="D33">
        <f>D31/D30</f>
        <v>0.97964181846012555</v>
      </c>
      <c r="E33">
        <f>E31/E30</f>
        <v>0.97087520023299834</v>
      </c>
    </row>
    <row r="35" spans="1:5" x14ac:dyDescent="0.2">
      <c r="A35" t="s">
        <v>45</v>
      </c>
    </row>
    <row r="36" spans="1:5" x14ac:dyDescent="0.2">
      <c r="A36" t="s">
        <v>54</v>
      </c>
      <c r="B36">
        <v>1.79613</v>
      </c>
      <c r="C36">
        <v>2.0061870000000002</v>
      </c>
      <c r="D36">
        <v>2.2732399999999999</v>
      </c>
      <c r="E36">
        <v>2.3843100000000002</v>
      </c>
    </row>
    <row r="37" spans="1:5" x14ac:dyDescent="0.2">
      <c r="A37" t="s">
        <v>55</v>
      </c>
      <c r="B37">
        <f>B36*1.414*2</f>
        <v>5.0794556399999999</v>
      </c>
      <c r="C37">
        <f t="shared" ref="C37:D37" si="2">C36*1.414*2</f>
        <v>5.673496836</v>
      </c>
      <c r="D37">
        <f t="shared" si="2"/>
        <v>6.4287227199999997</v>
      </c>
      <c r="E37">
        <f>E36*1.414*2</f>
        <v>6.7428286799999997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2021-12-23T02:02:48Z</dcterms:modified>
</cp:coreProperties>
</file>