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.rwilliams\Documents\"/>
    </mc:Choice>
  </mc:AlternateContent>
  <bookViews>
    <workbookView xWindow="480" yWindow="120" windowWidth="19260" windowHeight="9270"/>
  </bookViews>
  <sheets>
    <sheet name="Dashboard" sheetId="1" r:id="rId1"/>
    <sheet name="Data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5000" i="2" l="1"/>
  <c r="L4999" i="2"/>
  <c r="L4998" i="2"/>
  <c r="L4997" i="2"/>
  <c r="L4996" i="2"/>
  <c r="L4995" i="2"/>
  <c r="L4994" i="2"/>
  <c r="L4993" i="2"/>
  <c r="L4992" i="2"/>
  <c r="L4991" i="2"/>
  <c r="L4990" i="2"/>
  <c r="L4989" i="2"/>
  <c r="L4988" i="2"/>
  <c r="L4987" i="2"/>
  <c r="L4986" i="2"/>
  <c r="L4985" i="2"/>
  <c r="L4984" i="2"/>
  <c r="L4983" i="2"/>
  <c r="L4982" i="2"/>
  <c r="L4981" i="2"/>
  <c r="L4980" i="2"/>
  <c r="L4979" i="2"/>
  <c r="L4978" i="2"/>
  <c r="L4977" i="2"/>
  <c r="L4976" i="2"/>
  <c r="L4975" i="2"/>
  <c r="L4974" i="2"/>
  <c r="L4973" i="2"/>
  <c r="L4972" i="2"/>
  <c r="L4971" i="2"/>
  <c r="L4970" i="2"/>
  <c r="L4969" i="2"/>
  <c r="L4968" i="2"/>
  <c r="L4967" i="2"/>
  <c r="L4966" i="2"/>
  <c r="L4965" i="2"/>
  <c r="L4964" i="2"/>
  <c r="L4963" i="2"/>
  <c r="L4962" i="2"/>
  <c r="L4961" i="2"/>
  <c r="L4960" i="2"/>
  <c r="L4959" i="2"/>
  <c r="L4958" i="2"/>
  <c r="L4957" i="2"/>
  <c r="L4956" i="2"/>
  <c r="L4955" i="2"/>
  <c r="L4954" i="2"/>
  <c r="L4953" i="2"/>
  <c r="L4952" i="2"/>
  <c r="L4951" i="2"/>
  <c r="L4950" i="2"/>
  <c r="L4949" i="2"/>
  <c r="L4948" i="2"/>
  <c r="L4947" i="2"/>
  <c r="L4946" i="2"/>
  <c r="L4945" i="2"/>
  <c r="L4944" i="2"/>
  <c r="L4943" i="2"/>
  <c r="L4942" i="2"/>
  <c r="L4941" i="2"/>
  <c r="L4940" i="2"/>
  <c r="L4939" i="2"/>
  <c r="L4938" i="2"/>
  <c r="L4937" i="2"/>
  <c r="L4936" i="2"/>
  <c r="L4935" i="2"/>
  <c r="L4934" i="2"/>
  <c r="L4933" i="2"/>
  <c r="L4932" i="2"/>
  <c r="L4931" i="2"/>
  <c r="L4930" i="2"/>
  <c r="L4929" i="2"/>
  <c r="L4928" i="2"/>
  <c r="L4927" i="2"/>
  <c r="L4926" i="2"/>
  <c r="L4925" i="2"/>
  <c r="L4924" i="2"/>
  <c r="L4923" i="2"/>
  <c r="L4922" i="2"/>
  <c r="L4921" i="2"/>
  <c r="L4920" i="2"/>
  <c r="L4919" i="2"/>
  <c r="L4918" i="2"/>
  <c r="L4917" i="2"/>
  <c r="L4916" i="2"/>
  <c r="L4915" i="2"/>
  <c r="L4914" i="2"/>
  <c r="L4913" i="2"/>
  <c r="L4912" i="2"/>
  <c r="L4911" i="2"/>
  <c r="L4910" i="2"/>
  <c r="L4909" i="2"/>
  <c r="L4908" i="2"/>
  <c r="L4907" i="2"/>
  <c r="L4906" i="2"/>
  <c r="L4905" i="2"/>
  <c r="L4904" i="2"/>
  <c r="L4903" i="2"/>
  <c r="L4902" i="2"/>
  <c r="L4901" i="2"/>
  <c r="L4900" i="2"/>
  <c r="L4899" i="2"/>
  <c r="L4898" i="2"/>
  <c r="L4897" i="2"/>
  <c r="L4896" i="2"/>
  <c r="L4895" i="2"/>
  <c r="L4894" i="2"/>
  <c r="L4893" i="2"/>
  <c r="L4892" i="2"/>
  <c r="L4891" i="2"/>
  <c r="L4890" i="2"/>
  <c r="L4889" i="2"/>
  <c r="L4888" i="2"/>
  <c r="L4887" i="2"/>
  <c r="L4886" i="2"/>
  <c r="L4885" i="2"/>
  <c r="L4884" i="2"/>
  <c r="L4883" i="2"/>
  <c r="L4882" i="2"/>
  <c r="L4881" i="2"/>
  <c r="L4880" i="2"/>
  <c r="L4879" i="2"/>
  <c r="L4878" i="2"/>
  <c r="L4877" i="2"/>
  <c r="L4876" i="2"/>
  <c r="L4875" i="2"/>
  <c r="L4874" i="2"/>
  <c r="L4873" i="2"/>
  <c r="L4872" i="2"/>
  <c r="L4871" i="2"/>
  <c r="L4870" i="2"/>
  <c r="L4869" i="2"/>
  <c r="L4868" i="2"/>
  <c r="L4867" i="2"/>
  <c r="L4866" i="2"/>
  <c r="L4865" i="2"/>
  <c r="L4864" i="2"/>
  <c r="L4863" i="2"/>
  <c r="L4862" i="2"/>
  <c r="L4861" i="2"/>
  <c r="L4860" i="2"/>
  <c r="L4859" i="2"/>
  <c r="L4858" i="2"/>
  <c r="L4857" i="2"/>
  <c r="L4856" i="2"/>
  <c r="L4855" i="2"/>
  <c r="L4854" i="2"/>
  <c r="L4853" i="2"/>
  <c r="L4852" i="2"/>
  <c r="L4851" i="2"/>
  <c r="L4850" i="2"/>
  <c r="L4849" i="2"/>
  <c r="L4848" i="2"/>
  <c r="L4847" i="2"/>
  <c r="L4846" i="2"/>
  <c r="L4845" i="2"/>
  <c r="L4844" i="2"/>
  <c r="L4843" i="2"/>
  <c r="L4842" i="2"/>
  <c r="L4841" i="2"/>
  <c r="L4840" i="2"/>
  <c r="L4839" i="2"/>
  <c r="L4838" i="2"/>
  <c r="L4837" i="2"/>
  <c r="L4836" i="2"/>
  <c r="L4835" i="2"/>
  <c r="L4834" i="2"/>
  <c r="L4833" i="2"/>
  <c r="L4832" i="2"/>
  <c r="L4831" i="2"/>
  <c r="L4830" i="2"/>
  <c r="L4829" i="2"/>
  <c r="L4828" i="2"/>
  <c r="L4827" i="2"/>
  <c r="L4826" i="2"/>
  <c r="L4825" i="2"/>
  <c r="L4824" i="2"/>
  <c r="L4823" i="2"/>
  <c r="L4822" i="2"/>
  <c r="L4821" i="2"/>
  <c r="L4820" i="2"/>
  <c r="L4819" i="2"/>
  <c r="L4818" i="2"/>
  <c r="L4817" i="2"/>
  <c r="L4816" i="2"/>
  <c r="L4815" i="2"/>
  <c r="L4814" i="2"/>
  <c r="L4813" i="2"/>
  <c r="L4812" i="2"/>
  <c r="L4811" i="2"/>
  <c r="L4810" i="2"/>
  <c r="L4809" i="2"/>
  <c r="L4808" i="2"/>
  <c r="L4807" i="2"/>
  <c r="L4806" i="2"/>
  <c r="L4805" i="2"/>
  <c r="L4804" i="2"/>
  <c r="L4803" i="2"/>
  <c r="L4802" i="2"/>
  <c r="L4801" i="2"/>
  <c r="L4800" i="2"/>
  <c r="L4799" i="2"/>
  <c r="L4798" i="2"/>
  <c r="L4797" i="2"/>
  <c r="L4796" i="2"/>
  <c r="L4795" i="2"/>
  <c r="L4794" i="2"/>
  <c r="L4793" i="2"/>
  <c r="L4792" i="2"/>
  <c r="L4791" i="2"/>
  <c r="L4790" i="2"/>
  <c r="L4789" i="2"/>
  <c r="L4788" i="2"/>
  <c r="L4787" i="2"/>
  <c r="L4786" i="2"/>
  <c r="L4785" i="2"/>
  <c r="L4784" i="2"/>
  <c r="L4783" i="2"/>
  <c r="L4782" i="2"/>
  <c r="L4781" i="2"/>
  <c r="L4780" i="2"/>
  <c r="L4779" i="2"/>
  <c r="L4778" i="2"/>
  <c r="L4777" i="2"/>
  <c r="L4776" i="2"/>
  <c r="L4775" i="2"/>
  <c r="L4774" i="2"/>
  <c r="L4773" i="2"/>
  <c r="L4772" i="2"/>
  <c r="L4771" i="2"/>
  <c r="L4770" i="2"/>
  <c r="L4769" i="2"/>
  <c r="L4768" i="2"/>
  <c r="L4767" i="2"/>
  <c r="L4766" i="2"/>
  <c r="L4765" i="2"/>
  <c r="L4764" i="2"/>
  <c r="L4763" i="2"/>
  <c r="L4762" i="2"/>
  <c r="L4761" i="2"/>
  <c r="L4760" i="2"/>
  <c r="L4759" i="2"/>
  <c r="L4758" i="2"/>
  <c r="L4757" i="2"/>
  <c r="L4756" i="2"/>
  <c r="L4755" i="2"/>
  <c r="L4754" i="2"/>
  <c r="L4753" i="2"/>
  <c r="L4752" i="2"/>
  <c r="L4751" i="2"/>
  <c r="L4750" i="2"/>
  <c r="L4749" i="2"/>
  <c r="L4748" i="2"/>
  <c r="L4747" i="2"/>
  <c r="L4746" i="2"/>
  <c r="L4745" i="2"/>
  <c r="L4744" i="2"/>
  <c r="L4743" i="2"/>
  <c r="L4742" i="2"/>
  <c r="L4741" i="2"/>
  <c r="L4740" i="2"/>
  <c r="L4739" i="2"/>
  <c r="L4738" i="2"/>
  <c r="L4737" i="2"/>
  <c r="L4736" i="2"/>
  <c r="L4735" i="2"/>
  <c r="L4734" i="2"/>
  <c r="L4733" i="2"/>
  <c r="L4732" i="2"/>
  <c r="L4731" i="2"/>
  <c r="L4730" i="2"/>
  <c r="L4729" i="2"/>
  <c r="L4728" i="2"/>
  <c r="L4727" i="2"/>
  <c r="L4726" i="2"/>
  <c r="L4725" i="2"/>
  <c r="L4724" i="2"/>
  <c r="L4723" i="2"/>
  <c r="L4722" i="2"/>
  <c r="L4721" i="2"/>
  <c r="L4720" i="2"/>
  <c r="L4719" i="2"/>
  <c r="L4718" i="2"/>
  <c r="L4717" i="2"/>
  <c r="L4716" i="2"/>
  <c r="L4715" i="2"/>
  <c r="L4714" i="2"/>
  <c r="L4713" i="2"/>
  <c r="L4712" i="2"/>
  <c r="L4711" i="2"/>
  <c r="L4710" i="2"/>
  <c r="L4709" i="2"/>
  <c r="L4708" i="2"/>
  <c r="L4707" i="2"/>
  <c r="L4706" i="2"/>
  <c r="L4705" i="2"/>
  <c r="L4704" i="2"/>
  <c r="L4703" i="2"/>
  <c r="L4702" i="2"/>
  <c r="L4701" i="2"/>
  <c r="L4700" i="2"/>
  <c r="L4699" i="2"/>
  <c r="L4698" i="2"/>
  <c r="L4697" i="2"/>
  <c r="L4696" i="2"/>
  <c r="L4695" i="2"/>
  <c r="L4694" i="2"/>
  <c r="L4693" i="2"/>
  <c r="L4692" i="2"/>
  <c r="L4691" i="2"/>
  <c r="L4690" i="2"/>
  <c r="L4689" i="2"/>
  <c r="L4688" i="2"/>
  <c r="L4687" i="2"/>
  <c r="L4686" i="2"/>
  <c r="L4685" i="2"/>
  <c r="L4684" i="2"/>
  <c r="L4683" i="2"/>
  <c r="L4682" i="2"/>
  <c r="L4681" i="2"/>
  <c r="L4680" i="2"/>
  <c r="L4679" i="2"/>
  <c r="L4678" i="2"/>
  <c r="L4677" i="2"/>
  <c r="L4676" i="2"/>
  <c r="L4675" i="2"/>
  <c r="L4674" i="2"/>
  <c r="L4673" i="2"/>
  <c r="L4672" i="2"/>
  <c r="L4671" i="2"/>
  <c r="L4670" i="2"/>
  <c r="L4669" i="2"/>
  <c r="L4668" i="2"/>
  <c r="L4667" i="2"/>
  <c r="L4666" i="2"/>
  <c r="L4665" i="2"/>
  <c r="L4664" i="2"/>
  <c r="L4663" i="2"/>
  <c r="L4662" i="2"/>
  <c r="L4661" i="2"/>
  <c r="L4660" i="2"/>
  <c r="L4659" i="2"/>
  <c r="L4658" i="2"/>
  <c r="L4657" i="2"/>
  <c r="L4656" i="2"/>
  <c r="L4655" i="2"/>
  <c r="L4654" i="2"/>
  <c r="L4653" i="2"/>
  <c r="L4652" i="2"/>
  <c r="L4651" i="2"/>
  <c r="L4650" i="2"/>
  <c r="L4649" i="2"/>
  <c r="L4648" i="2"/>
  <c r="L4647" i="2"/>
  <c r="L4646" i="2"/>
  <c r="L4645" i="2"/>
  <c r="L4644" i="2"/>
  <c r="L4643" i="2"/>
  <c r="L4642" i="2"/>
  <c r="L4641" i="2"/>
  <c r="L4640" i="2"/>
  <c r="L4639" i="2"/>
  <c r="L4638" i="2"/>
  <c r="L4637" i="2"/>
  <c r="L4636" i="2"/>
  <c r="L4635" i="2"/>
  <c r="L4634" i="2"/>
  <c r="L4633" i="2"/>
  <c r="L4632" i="2"/>
  <c r="L4631" i="2"/>
  <c r="L4630" i="2"/>
  <c r="L4629" i="2"/>
  <c r="L4628" i="2"/>
  <c r="L4627" i="2"/>
  <c r="L4626" i="2"/>
  <c r="L4625" i="2"/>
  <c r="L4624" i="2"/>
  <c r="L4623" i="2"/>
  <c r="L4622" i="2"/>
  <c r="L4621" i="2"/>
  <c r="L4620" i="2"/>
  <c r="L4619" i="2"/>
  <c r="L4618" i="2"/>
  <c r="L4617" i="2"/>
  <c r="L4616" i="2"/>
  <c r="L4615" i="2"/>
  <c r="L4614" i="2"/>
  <c r="L4613" i="2"/>
  <c r="L4612" i="2"/>
  <c r="L4611" i="2"/>
  <c r="L4610" i="2"/>
  <c r="L4609" i="2"/>
  <c r="L4608" i="2"/>
  <c r="L4607" i="2"/>
  <c r="L4606" i="2"/>
  <c r="L4605" i="2"/>
  <c r="L4604" i="2"/>
  <c r="L4603" i="2"/>
  <c r="L4602" i="2"/>
  <c r="L4601" i="2"/>
  <c r="L4600" i="2"/>
  <c r="L4599" i="2"/>
  <c r="L4598" i="2"/>
  <c r="L4597" i="2"/>
  <c r="L4596" i="2"/>
  <c r="L4595" i="2"/>
  <c r="L4594" i="2"/>
  <c r="L4593" i="2"/>
  <c r="L4592" i="2"/>
  <c r="L4591" i="2"/>
  <c r="L4590" i="2"/>
  <c r="L4589" i="2"/>
  <c r="L4588" i="2"/>
  <c r="L4587" i="2"/>
  <c r="L4586" i="2"/>
  <c r="L4585" i="2"/>
  <c r="L4584" i="2"/>
  <c r="L4583" i="2"/>
  <c r="L4582" i="2"/>
  <c r="L4581" i="2"/>
  <c r="L4580" i="2"/>
  <c r="L4579" i="2"/>
  <c r="L4578" i="2"/>
  <c r="L4577" i="2"/>
  <c r="L4576" i="2"/>
  <c r="L4575" i="2"/>
  <c r="L4574" i="2"/>
  <c r="L4573" i="2"/>
  <c r="L4572" i="2"/>
  <c r="L4571" i="2"/>
  <c r="L4570" i="2"/>
  <c r="L4569" i="2"/>
  <c r="L4568" i="2"/>
  <c r="L4567" i="2"/>
  <c r="L4566" i="2"/>
  <c r="L4565" i="2"/>
  <c r="L4564" i="2"/>
  <c r="L4563" i="2"/>
  <c r="L4562" i="2"/>
  <c r="L4561" i="2"/>
  <c r="L4560" i="2"/>
  <c r="L4559" i="2"/>
  <c r="L4558" i="2"/>
  <c r="L4557" i="2"/>
  <c r="L4556" i="2"/>
  <c r="L4555" i="2"/>
  <c r="L4554" i="2"/>
  <c r="L4553" i="2"/>
  <c r="L4552" i="2"/>
  <c r="L4551" i="2"/>
  <c r="L4550" i="2"/>
  <c r="L4549" i="2"/>
  <c r="L4548" i="2"/>
  <c r="L4547" i="2"/>
  <c r="L4546" i="2"/>
  <c r="L4545" i="2"/>
  <c r="L4544" i="2"/>
  <c r="L4543" i="2"/>
  <c r="L4542" i="2"/>
  <c r="L4541" i="2"/>
  <c r="L4540" i="2"/>
  <c r="L4539" i="2"/>
  <c r="L4538" i="2"/>
  <c r="L4537" i="2"/>
  <c r="L4536" i="2"/>
  <c r="L4535" i="2"/>
  <c r="L4534" i="2"/>
  <c r="L4533" i="2"/>
  <c r="L4532" i="2"/>
  <c r="L4531" i="2"/>
  <c r="L4530" i="2"/>
  <c r="L4529" i="2"/>
  <c r="L4528" i="2"/>
  <c r="L4527" i="2"/>
  <c r="L4526" i="2"/>
  <c r="L4525" i="2"/>
  <c r="L4524" i="2"/>
  <c r="L4523" i="2"/>
  <c r="L4522" i="2"/>
  <c r="L4521" i="2"/>
  <c r="L4520" i="2"/>
  <c r="L4519" i="2"/>
  <c r="L4518" i="2"/>
  <c r="L4517" i="2"/>
  <c r="L4516" i="2"/>
  <c r="L4515" i="2"/>
  <c r="L4514" i="2"/>
  <c r="L4513" i="2"/>
  <c r="L4512" i="2"/>
  <c r="L4511" i="2"/>
  <c r="L4510" i="2"/>
  <c r="L4509" i="2"/>
  <c r="L4508" i="2"/>
  <c r="L4507" i="2"/>
  <c r="L4506" i="2"/>
  <c r="L4505" i="2"/>
  <c r="L4504" i="2"/>
  <c r="L4503" i="2"/>
  <c r="L4502" i="2"/>
  <c r="L4501" i="2"/>
  <c r="L4500" i="2"/>
  <c r="L4499" i="2"/>
  <c r="L4498" i="2"/>
  <c r="L4497" i="2"/>
  <c r="L4496" i="2"/>
  <c r="L4495" i="2"/>
  <c r="L4494" i="2"/>
  <c r="L4493" i="2"/>
  <c r="L4492" i="2"/>
  <c r="L4491" i="2"/>
  <c r="L4490" i="2"/>
  <c r="L4489" i="2"/>
  <c r="L4488" i="2"/>
  <c r="L4487" i="2"/>
  <c r="L4486" i="2"/>
  <c r="L4485" i="2"/>
  <c r="L4484" i="2"/>
  <c r="L4483" i="2"/>
  <c r="L4482" i="2"/>
  <c r="L4481" i="2"/>
  <c r="L4480" i="2"/>
  <c r="L4479" i="2"/>
  <c r="L4478" i="2"/>
  <c r="L4477" i="2"/>
  <c r="L4476" i="2"/>
  <c r="L4475" i="2"/>
  <c r="L4474" i="2"/>
  <c r="L4473" i="2"/>
  <c r="L4472" i="2"/>
  <c r="L4471" i="2"/>
  <c r="L4470" i="2"/>
  <c r="L4469" i="2"/>
  <c r="L4468" i="2"/>
  <c r="L4467" i="2"/>
  <c r="L4466" i="2"/>
  <c r="L4465" i="2"/>
  <c r="L4464" i="2"/>
  <c r="L4463" i="2"/>
  <c r="L4462" i="2"/>
  <c r="L4461" i="2"/>
  <c r="L4460" i="2"/>
  <c r="L4459" i="2"/>
  <c r="L4458" i="2"/>
  <c r="L4457" i="2"/>
  <c r="L4456" i="2"/>
  <c r="L4455" i="2"/>
  <c r="L4454" i="2"/>
  <c r="L4453" i="2"/>
  <c r="L4452" i="2"/>
  <c r="L4451" i="2"/>
  <c r="L4450" i="2"/>
  <c r="L4449" i="2"/>
  <c r="L4448" i="2"/>
  <c r="L4447" i="2"/>
  <c r="L4446" i="2"/>
  <c r="L4445" i="2"/>
  <c r="L4444" i="2"/>
  <c r="L4443" i="2"/>
  <c r="L4442" i="2"/>
  <c r="L4441" i="2"/>
  <c r="L4440" i="2"/>
  <c r="L4439" i="2"/>
  <c r="L4438" i="2"/>
  <c r="L4437" i="2"/>
  <c r="L4436" i="2"/>
  <c r="L4435" i="2"/>
  <c r="L4434" i="2"/>
  <c r="L4433" i="2"/>
  <c r="L4432" i="2"/>
  <c r="L4431" i="2"/>
  <c r="L4430" i="2"/>
  <c r="L4429" i="2"/>
  <c r="L4428" i="2"/>
  <c r="L4427" i="2"/>
  <c r="L4426" i="2"/>
  <c r="L4425" i="2"/>
  <c r="L4424" i="2"/>
  <c r="L4423" i="2"/>
  <c r="L4422" i="2"/>
  <c r="L4421" i="2"/>
  <c r="L4420" i="2"/>
  <c r="L4419" i="2"/>
  <c r="L4418" i="2"/>
  <c r="L4417" i="2"/>
  <c r="L4416" i="2"/>
  <c r="L4415" i="2"/>
  <c r="L4414" i="2"/>
  <c r="L4413" i="2"/>
  <c r="L4412" i="2"/>
  <c r="L4411" i="2"/>
  <c r="L4410" i="2"/>
  <c r="L4409" i="2"/>
  <c r="L4408" i="2"/>
  <c r="L4407" i="2"/>
  <c r="L4406" i="2"/>
  <c r="L4405" i="2"/>
  <c r="L4404" i="2"/>
  <c r="L4403" i="2"/>
  <c r="L4402" i="2"/>
  <c r="L4401" i="2"/>
  <c r="L4400" i="2"/>
  <c r="L4399" i="2"/>
  <c r="L4398" i="2"/>
  <c r="L4397" i="2"/>
  <c r="L4396" i="2"/>
  <c r="L4395" i="2"/>
  <c r="L4394" i="2"/>
  <c r="L4393" i="2"/>
  <c r="L4392" i="2"/>
  <c r="L4391" i="2"/>
  <c r="L4390" i="2"/>
  <c r="L4389" i="2"/>
  <c r="L4388" i="2"/>
  <c r="L4387" i="2"/>
  <c r="L4386" i="2"/>
  <c r="L4385" i="2"/>
  <c r="L4384" i="2"/>
  <c r="L4383" i="2"/>
  <c r="L4382" i="2"/>
  <c r="L4381" i="2"/>
  <c r="L4380" i="2"/>
  <c r="L4379" i="2"/>
  <c r="L4378" i="2"/>
  <c r="L4377" i="2"/>
  <c r="L4376" i="2"/>
  <c r="L4375" i="2"/>
  <c r="L4374" i="2"/>
  <c r="L4373" i="2"/>
  <c r="L4372" i="2"/>
  <c r="L4371" i="2"/>
  <c r="L4370" i="2"/>
  <c r="L4369" i="2"/>
  <c r="L4368" i="2"/>
  <c r="L4367" i="2"/>
  <c r="L4366" i="2"/>
  <c r="L4365" i="2"/>
  <c r="L4364" i="2"/>
  <c r="L4363" i="2"/>
  <c r="L4362" i="2"/>
  <c r="L4361" i="2"/>
  <c r="L4360" i="2"/>
  <c r="L4359" i="2"/>
  <c r="L4358" i="2"/>
  <c r="L4357" i="2"/>
  <c r="L4356" i="2"/>
  <c r="L4355" i="2"/>
  <c r="L4354" i="2"/>
  <c r="L4353" i="2"/>
  <c r="L4352" i="2"/>
  <c r="L4351" i="2"/>
  <c r="L4350" i="2"/>
  <c r="L4349" i="2"/>
  <c r="L4348" i="2"/>
  <c r="L4347" i="2"/>
  <c r="L4346" i="2"/>
  <c r="L4345" i="2"/>
  <c r="L4344" i="2"/>
  <c r="L4343" i="2"/>
  <c r="L4342" i="2"/>
  <c r="L4341" i="2"/>
  <c r="L4340" i="2"/>
  <c r="L4339" i="2"/>
  <c r="L4338" i="2"/>
  <c r="L4337" i="2"/>
  <c r="L4336" i="2"/>
  <c r="L4335" i="2"/>
  <c r="L4334" i="2"/>
  <c r="L4333" i="2"/>
  <c r="L4332" i="2"/>
  <c r="L4331" i="2"/>
  <c r="L4330" i="2"/>
  <c r="L4329" i="2"/>
  <c r="L4328" i="2"/>
  <c r="L4327" i="2"/>
  <c r="L4326" i="2"/>
  <c r="L4325" i="2"/>
  <c r="L4324" i="2"/>
  <c r="L4323" i="2"/>
  <c r="L4322" i="2"/>
  <c r="L4321" i="2"/>
  <c r="L4320" i="2"/>
  <c r="L4319" i="2"/>
  <c r="L4318" i="2"/>
  <c r="L4317" i="2"/>
  <c r="L4316" i="2"/>
  <c r="L4315" i="2"/>
  <c r="L4314" i="2"/>
  <c r="L4313" i="2"/>
  <c r="L4312" i="2"/>
  <c r="L4311" i="2"/>
  <c r="L4310" i="2"/>
  <c r="L4309" i="2"/>
  <c r="L4308" i="2"/>
  <c r="L4307" i="2"/>
  <c r="L4306" i="2"/>
  <c r="L4305" i="2"/>
  <c r="L4304" i="2"/>
  <c r="L4303" i="2"/>
  <c r="L4302" i="2"/>
  <c r="L4301" i="2"/>
  <c r="L4300" i="2"/>
  <c r="L4299" i="2"/>
  <c r="L4298" i="2"/>
  <c r="L4297" i="2"/>
  <c r="L4296" i="2"/>
  <c r="L4295" i="2"/>
  <c r="L4294" i="2"/>
  <c r="L4293" i="2"/>
  <c r="L4292" i="2"/>
  <c r="L4291" i="2"/>
  <c r="L4290" i="2"/>
  <c r="L4289" i="2"/>
  <c r="L4288" i="2"/>
  <c r="L4287" i="2"/>
  <c r="L4286" i="2"/>
  <c r="L4285" i="2"/>
  <c r="L4284" i="2"/>
  <c r="L4283" i="2"/>
  <c r="L4282" i="2"/>
  <c r="L4281" i="2"/>
  <c r="L4280" i="2"/>
  <c r="L4279" i="2"/>
  <c r="L4278" i="2"/>
  <c r="L4277" i="2"/>
  <c r="L4276" i="2"/>
  <c r="L4275" i="2"/>
  <c r="L4274" i="2"/>
  <c r="L4273" i="2"/>
  <c r="L4272" i="2"/>
  <c r="L4271" i="2"/>
  <c r="L4270" i="2"/>
  <c r="L4269" i="2"/>
  <c r="L4268" i="2"/>
  <c r="L4267" i="2"/>
  <c r="L4266" i="2"/>
  <c r="L4265" i="2"/>
  <c r="L4264" i="2"/>
  <c r="L4263" i="2"/>
  <c r="L4262" i="2"/>
  <c r="L4261" i="2"/>
  <c r="L4260" i="2"/>
  <c r="L4259" i="2"/>
  <c r="L4258" i="2"/>
  <c r="L4257" i="2"/>
  <c r="L4256" i="2"/>
  <c r="L4255" i="2"/>
  <c r="L4254" i="2"/>
  <c r="L4253" i="2"/>
  <c r="L4252" i="2"/>
  <c r="L4251" i="2"/>
  <c r="L4250" i="2"/>
  <c r="L4249" i="2"/>
  <c r="L4248" i="2"/>
  <c r="L4247" i="2"/>
  <c r="L4246" i="2"/>
  <c r="L4245" i="2"/>
  <c r="L4244" i="2"/>
  <c r="L4243" i="2"/>
  <c r="L4242" i="2"/>
  <c r="L4241" i="2"/>
  <c r="L4240" i="2"/>
  <c r="L4239" i="2"/>
  <c r="L4238" i="2"/>
  <c r="L4237" i="2"/>
  <c r="L4236" i="2"/>
  <c r="L4235" i="2"/>
  <c r="L4234" i="2"/>
  <c r="L4233" i="2"/>
  <c r="L4232" i="2"/>
  <c r="L4231" i="2"/>
  <c r="L4230" i="2"/>
  <c r="L4229" i="2"/>
  <c r="L4228" i="2"/>
  <c r="L4227" i="2"/>
  <c r="L4226" i="2"/>
  <c r="L4225" i="2"/>
  <c r="L4224" i="2"/>
  <c r="L4223" i="2"/>
  <c r="L4222" i="2"/>
  <c r="L4221" i="2"/>
  <c r="L4220" i="2"/>
  <c r="L4219" i="2"/>
  <c r="L4218" i="2"/>
  <c r="L4217" i="2"/>
  <c r="L4216" i="2"/>
  <c r="L4215" i="2"/>
  <c r="L4214" i="2"/>
  <c r="L4213" i="2"/>
  <c r="L4212" i="2"/>
  <c r="L4211" i="2"/>
  <c r="L4210" i="2"/>
  <c r="L4209" i="2"/>
  <c r="L4208" i="2"/>
  <c r="L4207" i="2"/>
  <c r="L4206" i="2"/>
  <c r="L4205" i="2"/>
  <c r="L4204" i="2"/>
  <c r="L4203" i="2"/>
  <c r="L4202" i="2"/>
  <c r="L4201" i="2"/>
  <c r="L4200" i="2"/>
  <c r="L4199" i="2"/>
  <c r="L4198" i="2"/>
  <c r="L4197" i="2"/>
  <c r="L4196" i="2"/>
  <c r="L4195" i="2"/>
  <c r="L4194" i="2"/>
  <c r="L4193" i="2"/>
  <c r="L4192" i="2"/>
  <c r="L4191" i="2"/>
  <c r="L4190" i="2"/>
  <c r="L4189" i="2"/>
  <c r="L4188" i="2"/>
  <c r="L4187" i="2"/>
  <c r="L4186" i="2"/>
  <c r="L4185" i="2"/>
  <c r="L4184" i="2"/>
  <c r="L4183" i="2"/>
  <c r="L4182" i="2"/>
  <c r="L4181" i="2"/>
  <c r="L4180" i="2"/>
  <c r="L4179" i="2"/>
  <c r="L4178" i="2"/>
  <c r="L4177" i="2"/>
  <c r="L4176" i="2"/>
  <c r="L4175" i="2"/>
  <c r="L4174" i="2"/>
  <c r="L4173" i="2"/>
  <c r="L4172" i="2"/>
  <c r="L4171" i="2"/>
  <c r="L4170" i="2"/>
  <c r="L4169" i="2"/>
  <c r="L4168" i="2"/>
  <c r="L4167" i="2"/>
  <c r="L4166" i="2"/>
  <c r="L4165" i="2"/>
  <c r="L4164" i="2"/>
  <c r="L4163" i="2"/>
  <c r="L4162" i="2"/>
  <c r="L4161" i="2"/>
  <c r="L4160" i="2"/>
  <c r="L4159" i="2"/>
  <c r="L4158" i="2"/>
  <c r="L4157" i="2"/>
  <c r="L4156" i="2"/>
  <c r="L4155" i="2"/>
  <c r="L4154" i="2"/>
  <c r="L4153" i="2"/>
  <c r="L4152" i="2"/>
  <c r="L4151" i="2"/>
  <c r="L4150" i="2"/>
  <c r="L4149" i="2"/>
  <c r="L4148" i="2"/>
  <c r="L4147" i="2"/>
  <c r="L4146" i="2"/>
  <c r="L4145" i="2"/>
  <c r="L4144" i="2"/>
  <c r="L4143" i="2"/>
  <c r="L4142" i="2"/>
  <c r="L4141" i="2"/>
  <c r="L4140" i="2"/>
  <c r="L4139" i="2"/>
  <c r="L4138" i="2"/>
  <c r="L4137" i="2"/>
  <c r="L4136" i="2"/>
  <c r="L4135" i="2"/>
  <c r="L4134" i="2"/>
  <c r="L4133" i="2"/>
  <c r="L4132" i="2"/>
  <c r="L4131" i="2"/>
  <c r="L4130" i="2"/>
  <c r="L4129" i="2"/>
  <c r="L4128" i="2"/>
  <c r="L4127" i="2"/>
  <c r="L4126" i="2"/>
  <c r="L4125" i="2"/>
  <c r="L4124" i="2"/>
  <c r="L4123" i="2"/>
  <c r="L4122" i="2"/>
  <c r="L4121" i="2"/>
  <c r="L4120" i="2"/>
  <c r="L4119" i="2"/>
  <c r="L4118" i="2"/>
  <c r="L4117" i="2"/>
  <c r="L4116" i="2"/>
  <c r="L4115" i="2"/>
  <c r="L4114" i="2"/>
  <c r="L4113" i="2"/>
  <c r="L4112" i="2"/>
  <c r="L4111" i="2"/>
  <c r="L4110" i="2"/>
  <c r="L4109" i="2"/>
  <c r="L4108" i="2"/>
  <c r="L4107" i="2"/>
  <c r="L4106" i="2"/>
  <c r="L4105" i="2"/>
  <c r="L4104" i="2"/>
  <c r="L4103" i="2"/>
  <c r="L4102" i="2"/>
  <c r="L4101" i="2"/>
  <c r="L4100" i="2"/>
  <c r="L4099" i="2"/>
  <c r="L4098" i="2"/>
  <c r="L4097" i="2"/>
  <c r="L4096" i="2"/>
  <c r="L4095" i="2"/>
  <c r="L4094" i="2"/>
  <c r="L4093" i="2"/>
  <c r="L4092" i="2"/>
  <c r="L4091" i="2"/>
  <c r="L4090" i="2"/>
  <c r="L4089" i="2"/>
  <c r="L4088" i="2"/>
  <c r="L4087" i="2"/>
  <c r="L4086" i="2"/>
  <c r="L4085" i="2"/>
  <c r="L4084" i="2"/>
  <c r="L4083" i="2"/>
  <c r="L4082" i="2"/>
  <c r="L4081" i="2"/>
  <c r="L4080" i="2"/>
  <c r="L4079" i="2"/>
  <c r="L4078" i="2"/>
  <c r="L4077" i="2"/>
  <c r="L4076" i="2"/>
  <c r="L4075" i="2"/>
  <c r="L4074" i="2"/>
  <c r="L4073" i="2"/>
  <c r="L4072" i="2"/>
  <c r="L4071" i="2"/>
  <c r="L4070" i="2"/>
  <c r="L4069" i="2"/>
  <c r="L4068" i="2"/>
  <c r="L4067" i="2"/>
  <c r="L4066" i="2"/>
  <c r="L4065" i="2"/>
  <c r="L4064" i="2"/>
  <c r="L4063" i="2"/>
  <c r="L4062" i="2"/>
  <c r="L4061" i="2"/>
  <c r="L4060" i="2"/>
  <c r="L4059" i="2"/>
  <c r="L4058" i="2"/>
  <c r="L4057" i="2"/>
  <c r="L4056" i="2"/>
  <c r="L4055" i="2"/>
  <c r="L4054" i="2"/>
  <c r="L4053" i="2"/>
  <c r="L4052" i="2"/>
  <c r="L4051" i="2"/>
  <c r="L4050" i="2"/>
  <c r="L4049" i="2"/>
  <c r="L4048" i="2"/>
  <c r="L4047" i="2"/>
  <c r="L4046" i="2"/>
  <c r="L4045" i="2"/>
  <c r="L4044" i="2"/>
  <c r="L4043" i="2"/>
  <c r="L4042" i="2"/>
  <c r="L4041" i="2"/>
  <c r="L4040" i="2"/>
  <c r="L4039" i="2"/>
  <c r="L4038" i="2"/>
  <c r="L4037" i="2"/>
  <c r="L4036" i="2"/>
  <c r="L4035" i="2"/>
  <c r="L4034" i="2"/>
  <c r="L4033" i="2"/>
  <c r="L4032" i="2"/>
  <c r="L4031" i="2"/>
  <c r="L4030" i="2"/>
  <c r="L4029" i="2"/>
  <c r="L4028" i="2"/>
  <c r="L4027" i="2"/>
  <c r="L4026" i="2"/>
  <c r="L4025" i="2"/>
  <c r="L4024" i="2"/>
  <c r="L4023" i="2"/>
  <c r="L4022" i="2"/>
  <c r="L4021" i="2"/>
  <c r="L4020" i="2"/>
  <c r="L4019" i="2"/>
  <c r="L4018" i="2"/>
  <c r="L4017" i="2"/>
  <c r="L4016" i="2"/>
  <c r="L4015" i="2"/>
  <c r="L4014" i="2"/>
  <c r="L4013" i="2"/>
  <c r="L4012" i="2"/>
  <c r="L4011" i="2"/>
  <c r="L4010" i="2"/>
  <c r="L4009" i="2"/>
  <c r="L4008" i="2"/>
  <c r="L4007" i="2"/>
  <c r="L4006" i="2"/>
  <c r="L4005" i="2"/>
  <c r="L4004" i="2"/>
  <c r="L4003" i="2"/>
  <c r="L4002" i="2"/>
  <c r="L4001" i="2"/>
  <c r="L4000" i="2"/>
  <c r="L3999" i="2"/>
  <c r="L3998" i="2"/>
  <c r="L3997" i="2"/>
  <c r="L3996" i="2"/>
  <c r="L3995" i="2"/>
  <c r="L3994" i="2"/>
  <c r="L3993" i="2"/>
  <c r="L3992" i="2"/>
  <c r="L3991" i="2"/>
  <c r="L3990" i="2"/>
  <c r="L3989" i="2"/>
  <c r="L3988" i="2"/>
  <c r="L3987" i="2"/>
  <c r="L3986" i="2"/>
  <c r="L3985" i="2"/>
  <c r="L3984" i="2"/>
  <c r="L3983" i="2"/>
  <c r="L3982" i="2"/>
  <c r="L3981" i="2"/>
  <c r="L3980" i="2"/>
  <c r="L3979" i="2"/>
  <c r="L3978" i="2"/>
  <c r="L3977" i="2"/>
  <c r="L3976" i="2"/>
  <c r="L3975" i="2"/>
  <c r="L3974" i="2"/>
  <c r="L3973" i="2"/>
  <c r="L3972" i="2"/>
  <c r="L3971" i="2"/>
  <c r="L3970" i="2"/>
  <c r="L3969" i="2"/>
  <c r="L3968" i="2"/>
  <c r="L3967" i="2"/>
  <c r="L3966" i="2"/>
  <c r="L3965" i="2"/>
  <c r="L3964" i="2"/>
  <c r="L3963" i="2"/>
  <c r="L3962" i="2"/>
  <c r="L3961" i="2"/>
  <c r="L3960" i="2"/>
  <c r="L3959" i="2"/>
  <c r="L3958" i="2"/>
  <c r="L3957" i="2"/>
  <c r="L3956" i="2"/>
  <c r="L3955" i="2"/>
  <c r="L3954" i="2"/>
  <c r="L3953" i="2"/>
  <c r="L3952" i="2"/>
  <c r="L3951" i="2"/>
  <c r="L3950" i="2"/>
  <c r="L3949" i="2"/>
  <c r="L3948" i="2"/>
  <c r="L3947" i="2"/>
  <c r="L3946" i="2"/>
  <c r="L3945" i="2"/>
  <c r="L3944" i="2"/>
  <c r="L3943" i="2"/>
  <c r="L3942" i="2"/>
  <c r="L3941" i="2"/>
  <c r="L3940" i="2"/>
  <c r="L3939" i="2"/>
  <c r="L3938" i="2"/>
  <c r="L3937" i="2"/>
  <c r="L3936" i="2"/>
  <c r="L3935" i="2"/>
  <c r="L3934" i="2"/>
  <c r="L3933" i="2"/>
  <c r="L3932" i="2"/>
  <c r="L3931" i="2"/>
  <c r="L3930" i="2"/>
  <c r="L3929" i="2"/>
  <c r="L3928" i="2"/>
  <c r="L3927" i="2"/>
  <c r="L3926" i="2"/>
  <c r="L3925" i="2"/>
  <c r="L3924" i="2"/>
  <c r="L3923" i="2"/>
  <c r="L3922" i="2"/>
  <c r="L3921" i="2"/>
  <c r="L3920" i="2"/>
  <c r="L3919" i="2"/>
  <c r="L3918" i="2"/>
  <c r="L3917" i="2"/>
  <c r="L3916" i="2"/>
  <c r="L3915" i="2"/>
  <c r="L3914" i="2"/>
  <c r="L3913" i="2"/>
  <c r="L3912" i="2"/>
  <c r="L3911" i="2"/>
  <c r="L3910" i="2"/>
  <c r="L3909" i="2"/>
  <c r="L3908" i="2"/>
  <c r="L3907" i="2"/>
  <c r="L3906" i="2"/>
  <c r="L3905" i="2"/>
  <c r="L3904" i="2"/>
  <c r="L3903" i="2"/>
  <c r="L3902" i="2"/>
  <c r="L3901" i="2"/>
  <c r="L3900" i="2"/>
  <c r="L3899" i="2"/>
  <c r="L3898" i="2"/>
  <c r="L3897" i="2"/>
  <c r="L3896" i="2"/>
  <c r="L3895" i="2"/>
  <c r="L3894" i="2"/>
  <c r="L3893" i="2"/>
  <c r="L3892" i="2"/>
  <c r="L3891" i="2"/>
  <c r="L3890" i="2"/>
  <c r="L3889" i="2"/>
  <c r="L3888" i="2"/>
  <c r="L3887" i="2"/>
  <c r="L3886" i="2"/>
  <c r="L3885" i="2"/>
  <c r="L3884" i="2"/>
  <c r="L3883" i="2"/>
  <c r="L3882" i="2"/>
  <c r="L3881" i="2"/>
  <c r="L3880" i="2"/>
  <c r="L3879" i="2"/>
  <c r="L3878" i="2"/>
  <c r="L3877" i="2"/>
  <c r="L3876" i="2"/>
  <c r="L3875" i="2"/>
  <c r="L3874" i="2"/>
  <c r="L3873" i="2"/>
  <c r="L3872" i="2"/>
  <c r="L3871" i="2"/>
  <c r="L3870" i="2"/>
  <c r="L3869" i="2"/>
  <c r="L3868" i="2"/>
  <c r="L3867" i="2"/>
  <c r="L3866" i="2"/>
  <c r="L3865" i="2"/>
  <c r="L3864" i="2"/>
  <c r="L3863" i="2"/>
  <c r="L3862" i="2"/>
  <c r="L3861" i="2"/>
  <c r="L3860" i="2"/>
  <c r="L3859" i="2"/>
  <c r="L3858" i="2"/>
  <c r="L3857" i="2"/>
  <c r="L3856" i="2"/>
  <c r="L3855" i="2"/>
  <c r="L3854" i="2"/>
  <c r="L3853" i="2"/>
  <c r="L3852" i="2"/>
  <c r="L3851" i="2"/>
  <c r="L3850" i="2"/>
  <c r="L3849" i="2"/>
  <c r="L3848" i="2"/>
  <c r="L3847" i="2"/>
  <c r="L3846" i="2"/>
  <c r="L3845" i="2"/>
  <c r="L3844" i="2"/>
  <c r="L3843" i="2"/>
  <c r="L3842" i="2"/>
  <c r="L3841" i="2"/>
  <c r="L3840" i="2"/>
  <c r="L3839" i="2"/>
  <c r="L3838" i="2"/>
  <c r="L3837" i="2"/>
  <c r="L3836" i="2"/>
  <c r="L3835" i="2"/>
  <c r="L3834" i="2"/>
  <c r="L3833" i="2"/>
  <c r="L3832" i="2"/>
  <c r="L3831" i="2"/>
  <c r="L3830" i="2"/>
  <c r="L3829" i="2"/>
  <c r="L3828" i="2"/>
  <c r="L3827" i="2"/>
  <c r="L3826" i="2"/>
  <c r="L3825" i="2"/>
  <c r="L3824" i="2"/>
  <c r="L3823" i="2"/>
  <c r="L3822" i="2"/>
  <c r="L3821" i="2"/>
  <c r="L3820" i="2"/>
  <c r="L3819" i="2"/>
  <c r="L3818" i="2"/>
  <c r="L3817" i="2"/>
  <c r="L3816" i="2"/>
  <c r="L3815" i="2"/>
  <c r="L3814" i="2"/>
  <c r="L3813" i="2"/>
  <c r="L3812" i="2"/>
  <c r="L3811" i="2"/>
  <c r="L3810" i="2"/>
  <c r="L3809" i="2"/>
  <c r="L3808" i="2"/>
  <c r="L3807" i="2"/>
  <c r="L3806" i="2"/>
  <c r="L3805" i="2"/>
  <c r="L3804" i="2"/>
  <c r="L3803" i="2"/>
  <c r="L3802" i="2"/>
  <c r="L3801" i="2"/>
  <c r="L3800" i="2"/>
  <c r="L3799" i="2"/>
  <c r="L3798" i="2"/>
  <c r="L3797" i="2"/>
  <c r="L3796" i="2"/>
  <c r="L3795" i="2"/>
  <c r="L3794" i="2"/>
  <c r="L3793" i="2"/>
  <c r="L3792" i="2"/>
  <c r="L3791" i="2"/>
  <c r="L3790" i="2"/>
  <c r="L3789" i="2"/>
  <c r="L3788" i="2"/>
  <c r="L3787" i="2"/>
  <c r="L3786" i="2"/>
  <c r="L3785" i="2"/>
  <c r="L3784" i="2"/>
  <c r="L3783" i="2"/>
  <c r="L3782" i="2"/>
  <c r="L3781" i="2"/>
  <c r="L3780" i="2"/>
  <c r="L3779" i="2"/>
  <c r="L3778" i="2"/>
  <c r="L3777" i="2"/>
  <c r="L3776" i="2"/>
  <c r="L3775" i="2"/>
  <c r="L3774" i="2"/>
  <c r="L3773" i="2"/>
  <c r="L3772" i="2"/>
  <c r="L3771" i="2"/>
  <c r="L3770" i="2"/>
  <c r="L3769" i="2"/>
  <c r="L3768" i="2"/>
  <c r="L3767" i="2"/>
  <c r="L3766" i="2"/>
  <c r="L3765" i="2"/>
  <c r="L3764" i="2"/>
  <c r="L3763" i="2"/>
  <c r="L3762" i="2"/>
  <c r="L3761" i="2"/>
  <c r="L3760" i="2"/>
  <c r="L3759" i="2"/>
  <c r="L3758" i="2"/>
  <c r="L3757" i="2"/>
  <c r="L3756" i="2"/>
  <c r="L3755" i="2"/>
  <c r="L3754" i="2"/>
  <c r="L3753" i="2"/>
  <c r="L3752" i="2"/>
  <c r="L3751" i="2"/>
  <c r="L3750" i="2"/>
  <c r="L3749" i="2"/>
  <c r="L3748" i="2"/>
  <c r="L3747" i="2"/>
  <c r="L3746" i="2"/>
  <c r="L3745" i="2"/>
  <c r="L3744" i="2"/>
  <c r="L3743" i="2"/>
  <c r="L3742" i="2"/>
  <c r="L3741" i="2"/>
  <c r="L3740" i="2"/>
  <c r="L3739" i="2"/>
  <c r="L3738" i="2"/>
  <c r="L3737" i="2"/>
  <c r="L3736" i="2"/>
  <c r="L3735" i="2"/>
  <c r="L3734" i="2"/>
  <c r="L3733" i="2"/>
  <c r="L3732" i="2"/>
  <c r="L3731" i="2"/>
  <c r="L3730" i="2"/>
  <c r="L3729" i="2"/>
  <c r="L3728" i="2"/>
  <c r="L3727" i="2"/>
  <c r="L3726" i="2"/>
  <c r="L3725" i="2"/>
  <c r="L3724" i="2"/>
  <c r="L3723" i="2"/>
  <c r="L3722" i="2"/>
  <c r="L3721" i="2"/>
  <c r="L3720" i="2"/>
  <c r="L3719" i="2"/>
  <c r="L3718" i="2"/>
  <c r="L3717" i="2"/>
  <c r="L3716" i="2"/>
  <c r="L3715" i="2"/>
  <c r="L3714" i="2"/>
  <c r="L3713" i="2"/>
  <c r="L3712" i="2"/>
  <c r="L3711" i="2"/>
  <c r="L3710" i="2"/>
  <c r="L3709" i="2"/>
  <c r="L3708" i="2"/>
  <c r="L3707" i="2"/>
  <c r="L3706" i="2"/>
  <c r="L3705" i="2"/>
  <c r="L3704" i="2"/>
  <c r="L3703" i="2"/>
  <c r="L3702" i="2"/>
  <c r="L3701" i="2"/>
  <c r="L3700" i="2"/>
  <c r="L3699" i="2"/>
  <c r="L3698" i="2"/>
  <c r="L3697" i="2"/>
  <c r="L3696" i="2"/>
  <c r="L3695" i="2"/>
  <c r="L3694" i="2"/>
  <c r="L3693" i="2"/>
  <c r="L3692" i="2"/>
  <c r="L3691" i="2"/>
  <c r="L3690" i="2"/>
  <c r="L3689" i="2"/>
  <c r="L3688" i="2"/>
  <c r="L3687" i="2"/>
  <c r="L3686" i="2"/>
  <c r="L3685" i="2"/>
  <c r="L3684" i="2"/>
  <c r="L3683" i="2"/>
  <c r="L3682" i="2"/>
  <c r="L3681" i="2"/>
  <c r="L3680" i="2"/>
  <c r="L3679" i="2"/>
  <c r="L3678" i="2"/>
  <c r="L3677" i="2"/>
  <c r="L3676" i="2"/>
  <c r="L3675" i="2"/>
  <c r="L3674" i="2"/>
  <c r="L3673" i="2"/>
  <c r="L3672" i="2"/>
  <c r="L3671" i="2"/>
  <c r="L3670" i="2"/>
  <c r="L3669" i="2"/>
  <c r="L3668" i="2"/>
  <c r="L3667" i="2"/>
  <c r="L3666" i="2"/>
  <c r="L3665" i="2"/>
  <c r="L3664" i="2"/>
  <c r="L3663" i="2"/>
  <c r="L3662" i="2"/>
  <c r="L3661" i="2"/>
  <c r="L3660" i="2"/>
  <c r="L3659" i="2"/>
  <c r="L3658" i="2"/>
  <c r="L3657" i="2"/>
  <c r="L3656" i="2"/>
  <c r="L3655" i="2"/>
  <c r="L3654" i="2"/>
  <c r="L3653" i="2"/>
  <c r="L3652" i="2"/>
  <c r="L3651" i="2"/>
  <c r="L3650" i="2"/>
  <c r="L3649" i="2"/>
  <c r="L3648" i="2"/>
  <c r="L3647" i="2"/>
  <c r="L3646" i="2"/>
  <c r="L3645" i="2"/>
  <c r="L3644" i="2"/>
  <c r="L3643" i="2"/>
  <c r="L3642" i="2"/>
  <c r="L3641" i="2"/>
  <c r="L3640" i="2"/>
  <c r="L3639" i="2"/>
  <c r="L3638" i="2"/>
  <c r="L3637" i="2"/>
  <c r="L3636" i="2"/>
  <c r="L3635" i="2"/>
  <c r="L3634" i="2"/>
  <c r="L3633" i="2"/>
  <c r="L3632" i="2"/>
  <c r="L3631" i="2"/>
  <c r="L3630" i="2"/>
  <c r="L3629" i="2"/>
  <c r="L3628" i="2"/>
  <c r="L3627" i="2"/>
  <c r="L3626" i="2"/>
  <c r="L3625" i="2"/>
  <c r="L3624" i="2"/>
  <c r="L3623" i="2"/>
  <c r="L3622" i="2"/>
  <c r="L3621" i="2"/>
  <c r="L3620" i="2"/>
  <c r="L3619" i="2"/>
  <c r="L3618" i="2"/>
  <c r="L3617" i="2"/>
  <c r="L3616" i="2"/>
  <c r="L3615" i="2"/>
  <c r="L3614" i="2"/>
  <c r="L3613" i="2"/>
  <c r="L3612" i="2"/>
  <c r="L3611" i="2"/>
  <c r="L3610" i="2"/>
  <c r="L3609" i="2"/>
  <c r="L3608" i="2"/>
  <c r="L3607" i="2"/>
  <c r="L3606" i="2"/>
  <c r="L3605" i="2"/>
  <c r="L3604" i="2"/>
  <c r="L3603" i="2"/>
  <c r="L3602" i="2"/>
  <c r="L3601" i="2"/>
  <c r="L3600" i="2"/>
  <c r="L3599" i="2"/>
  <c r="L3598" i="2"/>
  <c r="L3597" i="2"/>
  <c r="L3596" i="2"/>
  <c r="L3595" i="2"/>
  <c r="L3594" i="2"/>
  <c r="L3593" i="2"/>
  <c r="L3592" i="2"/>
  <c r="L3591" i="2"/>
  <c r="L3590" i="2"/>
  <c r="L3589" i="2"/>
  <c r="L3588" i="2"/>
  <c r="L3587" i="2"/>
  <c r="L3586" i="2"/>
  <c r="L3585" i="2"/>
  <c r="L3584" i="2"/>
  <c r="L3583" i="2"/>
  <c r="L3582" i="2"/>
  <c r="L3581" i="2"/>
  <c r="L3580" i="2"/>
  <c r="L3579" i="2"/>
  <c r="L3578" i="2"/>
  <c r="L3577" i="2"/>
  <c r="L3576" i="2"/>
  <c r="L3575" i="2"/>
  <c r="L3574" i="2"/>
  <c r="L3573" i="2"/>
  <c r="L3572" i="2"/>
  <c r="L3571" i="2"/>
  <c r="L3570" i="2"/>
  <c r="L3569" i="2"/>
  <c r="L3568" i="2"/>
  <c r="L3567" i="2"/>
  <c r="L3566" i="2"/>
  <c r="L3565" i="2"/>
  <c r="L3564" i="2"/>
  <c r="L3563" i="2"/>
  <c r="L3562" i="2"/>
  <c r="L3561" i="2"/>
  <c r="L3560" i="2"/>
  <c r="L3559" i="2"/>
  <c r="L3558" i="2"/>
  <c r="L3557" i="2"/>
  <c r="L3556" i="2"/>
  <c r="L3555" i="2"/>
  <c r="L3554" i="2"/>
  <c r="L3553" i="2"/>
  <c r="L3552" i="2"/>
  <c r="L3551" i="2"/>
  <c r="L3550" i="2"/>
  <c r="L3549" i="2"/>
  <c r="L3548" i="2"/>
  <c r="L3547" i="2"/>
  <c r="L3546" i="2"/>
  <c r="L3545" i="2"/>
  <c r="L3544" i="2"/>
  <c r="L3543" i="2"/>
  <c r="L3542" i="2"/>
  <c r="L3541" i="2"/>
  <c r="L3540" i="2"/>
  <c r="L3539" i="2"/>
  <c r="L3538" i="2"/>
  <c r="L3537" i="2"/>
  <c r="L3536" i="2"/>
  <c r="L3535" i="2"/>
  <c r="L3534" i="2"/>
  <c r="L3533" i="2"/>
  <c r="L3532" i="2"/>
  <c r="L3531" i="2"/>
  <c r="L3530" i="2"/>
  <c r="L3529" i="2"/>
  <c r="L3528" i="2"/>
  <c r="L3527" i="2"/>
  <c r="L3526" i="2"/>
  <c r="L3525" i="2"/>
  <c r="L3524" i="2"/>
  <c r="L3523" i="2"/>
  <c r="L3522" i="2"/>
  <c r="L3521" i="2"/>
  <c r="L3520" i="2"/>
  <c r="L3519" i="2"/>
  <c r="L3518" i="2"/>
  <c r="L3517" i="2"/>
  <c r="L3516" i="2"/>
  <c r="L3515" i="2"/>
  <c r="L3514" i="2"/>
  <c r="L3513" i="2"/>
  <c r="L3512" i="2"/>
  <c r="L3511" i="2"/>
  <c r="L3510" i="2"/>
  <c r="L3509" i="2"/>
  <c r="L3508" i="2"/>
  <c r="L3507" i="2"/>
  <c r="L3506" i="2"/>
  <c r="L3505" i="2"/>
  <c r="L3504" i="2"/>
  <c r="L3503" i="2"/>
  <c r="L3502" i="2"/>
  <c r="L3501" i="2"/>
  <c r="L3500" i="2"/>
  <c r="L3499" i="2"/>
  <c r="L3498" i="2"/>
  <c r="L3497" i="2"/>
  <c r="L3496" i="2"/>
  <c r="L3495" i="2"/>
  <c r="L3494" i="2"/>
  <c r="L3493" i="2"/>
  <c r="L3492" i="2"/>
  <c r="L3491" i="2"/>
  <c r="L3490" i="2"/>
  <c r="L3489" i="2"/>
  <c r="L3488" i="2"/>
  <c r="L3487" i="2"/>
  <c r="L3486" i="2"/>
  <c r="L3485" i="2"/>
  <c r="L3484" i="2"/>
  <c r="L3483" i="2"/>
  <c r="L3482" i="2"/>
  <c r="L3481" i="2"/>
  <c r="L3480" i="2"/>
  <c r="L3479" i="2"/>
  <c r="L3478" i="2"/>
  <c r="L3477" i="2"/>
  <c r="L3476" i="2"/>
  <c r="L3475" i="2"/>
  <c r="L3474" i="2"/>
  <c r="L3473" i="2"/>
  <c r="L3472" i="2"/>
  <c r="L3471" i="2"/>
  <c r="L3470" i="2"/>
  <c r="L3469" i="2"/>
  <c r="L3468" i="2"/>
  <c r="L3467" i="2"/>
  <c r="L3466" i="2"/>
  <c r="L3465" i="2"/>
  <c r="L3464" i="2"/>
  <c r="L3463" i="2"/>
  <c r="L3462" i="2"/>
  <c r="L3461" i="2"/>
  <c r="L3460" i="2"/>
  <c r="L3459" i="2"/>
  <c r="L3458" i="2"/>
  <c r="L3457" i="2"/>
  <c r="L3456" i="2"/>
  <c r="L3455" i="2"/>
  <c r="L3454" i="2"/>
  <c r="L3453" i="2"/>
  <c r="L3452" i="2"/>
  <c r="L3451" i="2"/>
  <c r="L3450" i="2"/>
  <c r="L3449" i="2"/>
  <c r="L3448" i="2"/>
  <c r="L3447" i="2"/>
  <c r="L3446" i="2"/>
  <c r="L3445" i="2"/>
  <c r="L3444" i="2"/>
  <c r="L3443" i="2"/>
  <c r="L3442" i="2"/>
  <c r="L3441" i="2"/>
  <c r="L3440" i="2"/>
  <c r="L3439" i="2"/>
  <c r="L3438" i="2"/>
  <c r="L3437" i="2"/>
  <c r="L3436" i="2"/>
  <c r="L3435" i="2"/>
  <c r="L3434" i="2"/>
  <c r="L3433" i="2"/>
  <c r="L3432" i="2"/>
  <c r="L3431" i="2"/>
  <c r="L3430" i="2"/>
  <c r="L3429" i="2"/>
  <c r="L3428" i="2"/>
  <c r="L3427" i="2"/>
  <c r="L3426" i="2"/>
  <c r="L3425" i="2"/>
  <c r="L3424" i="2"/>
  <c r="L3423" i="2"/>
  <c r="L3422" i="2"/>
  <c r="L3421" i="2"/>
  <c r="L3420" i="2"/>
  <c r="L3419" i="2"/>
  <c r="L3418" i="2"/>
  <c r="L3417" i="2"/>
  <c r="L3416" i="2"/>
  <c r="L3415" i="2"/>
  <c r="L3414" i="2"/>
  <c r="L3413" i="2"/>
  <c r="L3412" i="2"/>
  <c r="L3411" i="2"/>
  <c r="L3410" i="2"/>
  <c r="L3409" i="2"/>
  <c r="L3408" i="2"/>
  <c r="L3407" i="2"/>
  <c r="L3406" i="2"/>
  <c r="L3405" i="2"/>
  <c r="L3404" i="2"/>
  <c r="L3403" i="2"/>
  <c r="L3402" i="2"/>
  <c r="L3401" i="2"/>
  <c r="L3400" i="2"/>
  <c r="L3399" i="2"/>
  <c r="L3398" i="2"/>
  <c r="L3397" i="2"/>
  <c r="L3396" i="2"/>
  <c r="L3395" i="2"/>
  <c r="L3394" i="2"/>
  <c r="L3393" i="2"/>
  <c r="L3392" i="2"/>
  <c r="L3391" i="2"/>
  <c r="L3390" i="2"/>
  <c r="L3389" i="2"/>
  <c r="L3388" i="2"/>
  <c r="L3387" i="2"/>
  <c r="L3386" i="2"/>
  <c r="L3385" i="2"/>
  <c r="L3384" i="2"/>
  <c r="L3383" i="2"/>
  <c r="L3382" i="2"/>
  <c r="L3381" i="2"/>
  <c r="L3380" i="2"/>
  <c r="L3379" i="2"/>
  <c r="L3378" i="2"/>
  <c r="L3377" i="2"/>
  <c r="L3376" i="2"/>
  <c r="L3375" i="2"/>
  <c r="L3374" i="2"/>
  <c r="L3373" i="2"/>
  <c r="L3372" i="2"/>
  <c r="L3371" i="2"/>
  <c r="L3370" i="2"/>
  <c r="L3369" i="2"/>
  <c r="L3368" i="2"/>
  <c r="L3367" i="2"/>
  <c r="L3366" i="2"/>
  <c r="L3365" i="2"/>
  <c r="L3364" i="2"/>
  <c r="L3363" i="2"/>
  <c r="L3362" i="2"/>
  <c r="L3361" i="2"/>
  <c r="L3360" i="2"/>
  <c r="L3359" i="2"/>
  <c r="L3358" i="2"/>
  <c r="L3357" i="2"/>
  <c r="L3356" i="2"/>
  <c r="L3355" i="2"/>
  <c r="L3354" i="2"/>
  <c r="L3353" i="2"/>
  <c r="L3352" i="2"/>
  <c r="L3351" i="2"/>
  <c r="L3350" i="2"/>
  <c r="L3349" i="2"/>
  <c r="L3348" i="2"/>
  <c r="L3347" i="2"/>
  <c r="L3346" i="2"/>
  <c r="L3345" i="2"/>
  <c r="L3344" i="2"/>
  <c r="L3343" i="2"/>
  <c r="L3342" i="2"/>
  <c r="L3341" i="2"/>
  <c r="L3340" i="2"/>
  <c r="L3339" i="2"/>
  <c r="L3338" i="2"/>
  <c r="L3337" i="2"/>
  <c r="L3336" i="2"/>
  <c r="L3335" i="2"/>
  <c r="L3334" i="2"/>
  <c r="L3333" i="2"/>
  <c r="L3332" i="2"/>
  <c r="L3331" i="2"/>
  <c r="L3330" i="2"/>
  <c r="L3329" i="2"/>
  <c r="L3328" i="2"/>
  <c r="L3327" i="2"/>
  <c r="L3326" i="2"/>
  <c r="L3325" i="2"/>
  <c r="L3324" i="2"/>
  <c r="L3323" i="2"/>
  <c r="L3322" i="2"/>
  <c r="L3321" i="2"/>
  <c r="L3320" i="2"/>
  <c r="L3319" i="2"/>
  <c r="L3318" i="2"/>
  <c r="L3317" i="2"/>
  <c r="L3316" i="2"/>
  <c r="L3315" i="2"/>
  <c r="L3314" i="2"/>
  <c r="L3313" i="2"/>
  <c r="L3312" i="2"/>
  <c r="L3311" i="2"/>
  <c r="L3310" i="2"/>
  <c r="L3309" i="2"/>
  <c r="L3308" i="2"/>
  <c r="L3307" i="2"/>
  <c r="L3306" i="2"/>
  <c r="L3305" i="2"/>
  <c r="L3304" i="2"/>
  <c r="L3303" i="2"/>
  <c r="L3302" i="2"/>
  <c r="L3301" i="2"/>
  <c r="L3300" i="2"/>
  <c r="L3299" i="2"/>
  <c r="L3298" i="2"/>
  <c r="L3297" i="2"/>
  <c r="L3296" i="2"/>
  <c r="L3295" i="2"/>
  <c r="L3294" i="2"/>
  <c r="L3293" i="2"/>
  <c r="L3292" i="2"/>
  <c r="L3291" i="2"/>
  <c r="L3290" i="2"/>
  <c r="L3289" i="2"/>
  <c r="L3288" i="2"/>
  <c r="L3287" i="2"/>
  <c r="L3286" i="2"/>
  <c r="L3285" i="2"/>
  <c r="L3284" i="2"/>
  <c r="L3283" i="2"/>
  <c r="L3282" i="2"/>
  <c r="L3281" i="2"/>
  <c r="L3280" i="2"/>
  <c r="L3279" i="2"/>
  <c r="L3278" i="2"/>
  <c r="L3277" i="2"/>
  <c r="L3276" i="2"/>
  <c r="L3275" i="2"/>
  <c r="L3274" i="2"/>
  <c r="L3273" i="2"/>
  <c r="L3272" i="2"/>
  <c r="L3271" i="2"/>
  <c r="L3270" i="2"/>
  <c r="L3269" i="2"/>
  <c r="L3268" i="2"/>
  <c r="L3267" i="2"/>
  <c r="L3266" i="2"/>
  <c r="L3265" i="2"/>
  <c r="L3264" i="2"/>
  <c r="L3263" i="2"/>
  <c r="L3262" i="2"/>
  <c r="L3261" i="2"/>
  <c r="L3260" i="2"/>
  <c r="L3259" i="2"/>
  <c r="L3258" i="2"/>
  <c r="L3257" i="2"/>
  <c r="L3256" i="2"/>
  <c r="L3255" i="2"/>
  <c r="L3254" i="2"/>
  <c r="L3253" i="2"/>
  <c r="L3252" i="2"/>
  <c r="L3251" i="2"/>
  <c r="L3250" i="2"/>
  <c r="L3249" i="2"/>
  <c r="L3248" i="2"/>
  <c r="L3247" i="2"/>
  <c r="L3246" i="2"/>
  <c r="L3245" i="2"/>
  <c r="L3244" i="2"/>
  <c r="L3243" i="2"/>
  <c r="L3242" i="2"/>
  <c r="L3241" i="2"/>
  <c r="L3240" i="2"/>
  <c r="L3239" i="2"/>
  <c r="L3238" i="2"/>
  <c r="L3237" i="2"/>
  <c r="L3236" i="2"/>
  <c r="L3235" i="2"/>
  <c r="L3234" i="2"/>
  <c r="L3233" i="2"/>
  <c r="L3232" i="2"/>
  <c r="L3231" i="2"/>
  <c r="L3230" i="2"/>
  <c r="L3229" i="2"/>
  <c r="L3228" i="2"/>
  <c r="L3227" i="2"/>
  <c r="L3226" i="2"/>
  <c r="L3225" i="2"/>
  <c r="L3224" i="2"/>
  <c r="L3223" i="2"/>
  <c r="L3222" i="2"/>
  <c r="L3221" i="2"/>
  <c r="L3220" i="2"/>
  <c r="L3219" i="2"/>
  <c r="L3218" i="2"/>
  <c r="L3217" i="2"/>
  <c r="L3216" i="2"/>
  <c r="L3215" i="2"/>
  <c r="L3214" i="2"/>
  <c r="L3213" i="2"/>
  <c r="L3212" i="2"/>
  <c r="L3211" i="2"/>
  <c r="L3210" i="2"/>
  <c r="L3209" i="2"/>
  <c r="L3208" i="2"/>
  <c r="L3207" i="2"/>
  <c r="L3206" i="2"/>
  <c r="L3205" i="2"/>
  <c r="L3204" i="2"/>
  <c r="L3203" i="2"/>
  <c r="L3202" i="2"/>
  <c r="L3201" i="2"/>
  <c r="L3200" i="2"/>
  <c r="L3199" i="2"/>
  <c r="L3198" i="2"/>
  <c r="L3197" i="2"/>
  <c r="L3196" i="2"/>
  <c r="L3195" i="2"/>
  <c r="L3194" i="2"/>
  <c r="L3193" i="2"/>
  <c r="L3192" i="2"/>
  <c r="L3191" i="2"/>
  <c r="L3190" i="2"/>
  <c r="L3189" i="2"/>
  <c r="L3188" i="2"/>
  <c r="L3187" i="2"/>
  <c r="L3186" i="2"/>
  <c r="L3185" i="2"/>
  <c r="L3184" i="2"/>
  <c r="L3183" i="2"/>
  <c r="L3182" i="2"/>
  <c r="L3181" i="2"/>
  <c r="L3180" i="2"/>
  <c r="L3179" i="2"/>
  <c r="L3178" i="2"/>
  <c r="L3177" i="2"/>
  <c r="L3176" i="2"/>
  <c r="L3175" i="2"/>
  <c r="L3174" i="2"/>
  <c r="L3173" i="2"/>
  <c r="L3172" i="2"/>
  <c r="L3171" i="2"/>
  <c r="L3170" i="2"/>
  <c r="L3169" i="2"/>
  <c r="L3168" i="2"/>
  <c r="L3167" i="2"/>
  <c r="L3166" i="2"/>
  <c r="L3165" i="2"/>
  <c r="L3164" i="2"/>
  <c r="L3163" i="2"/>
  <c r="L3162" i="2"/>
  <c r="L3161" i="2"/>
  <c r="L3160" i="2"/>
  <c r="L3159" i="2"/>
  <c r="L3158" i="2"/>
  <c r="L3157" i="2"/>
  <c r="L3156" i="2"/>
  <c r="L3155" i="2"/>
  <c r="L3154" i="2"/>
  <c r="L3153" i="2"/>
  <c r="L3152" i="2"/>
  <c r="L3151" i="2"/>
  <c r="L3150" i="2"/>
  <c r="L3149" i="2"/>
  <c r="L3148" i="2"/>
  <c r="L3147" i="2"/>
  <c r="L3146" i="2"/>
  <c r="L3145" i="2"/>
  <c r="L3144" i="2"/>
  <c r="L3143" i="2"/>
  <c r="L3142" i="2"/>
  <c r="L3141" i="2"/>
  <c r="L3140" i="2"/>
  <c r="L3139" i="2"/>
  <c r="L3138" i="2"/>
  <c r="L3137" i="2"/>
  <c r="L3136" i="2"/>
  <c r="L3135" i="2"/>
  <c r="L3134" i="2"/>
  <c r="L3133" i="2"/>
  <c r="L3132" i="2"/>
  <c r="L3131" i="2"/>
  <c r="L3130" i="2"/>
  <c r="L3129" i="2"/>
  <c r="L3128" i="2"/>
  <c r="L3127" i="2"/>
  <c r="L3126" i="2"/>
  <c r="L3125" i="2"/>
  <c r="L3124" i="2"/>
  <c r="L3123" i="2"/>
  <c r="L3122" i="2"/>
  <c r="L3121" i="2"/>
  <c r="L3120" i="2"/>
  <c r="L3119" i="2"/>
  <c r="L3118" i="2"/>
  <c r="L3117" i="2"/>
  <c r="L3116" i="2"/>
  <c r="L3115" i="2"/>
  <c r="L3114" i="2"/>
  <c r="L3113" i="2"/>
  <c r="L3112" i="2"/>
  <c r="L3111" i="2"/>
  <c r="L3110" i="2"/>
  <c r="L3109" i="2"/>
  <c r="L3108" i="2"/>
  <c r="L3107" i="2"/>
  <c r="L3106" i="2"/>
  <c r="L3105" i="2"/>
  <c r="L3104" i="2"/>
  <c r="L3103" i="2"/>
  <c r="L3102" i="2"/>
  <c r="L3101" i="2"/>
  <c r="L3100" i="2"/>
  <c r="L3099" i="2"/>
  <c r="L3098" i="2"/>
  <c r="L3097" i="2"/>
  <c r="L3096" i="2"/>
  <c r="L3095" i="2"/>
  <c r="L3094" i="2"/>
  <c r="L3093" i="2"/>
  <c r="L3092" i="2"/>
  <c r="L3091" i="2"/>
  <c r="L3090" i="2"/>
  <c r="L3089" i="2"/>
  <c r="L3088" i="2"/>
  <c r="L3087" i="2"/>
  <c r="L3086" i="2"/>
  <c r="L3085" i="2"/>
  <c r="L3084" i="2"/>
  <c r="L3083" i="2"/>
  <c r="L3082" i="2"/>
  <c r="L3081" i="2"/>
  <c r="L3080" i="2"/>
  <c r="L3079" i="2"/>
  <c r="L3078" i="2"/>
  <c r="L3077" i="2"/>
  <c r="L3076" i="2"/>
  <c r="L3075" i="2"/>
  <c r="L3074" i="2"/>
  <c r="L3073" i="2"/>
  <c r="L3072" i="2"/>
  <c r="L3071" i="2"/>
  <c r="L3070" i="2"/>
  <c r="L3069" i="2"/>
  <c r="L3068" i="2"/>
  <c r="L3067" i="2"/>
  <c r="L3066" i="2"/>
  <c r="L3065" i="2"/>
  <c r="L3064" i="2"/>
  <c r="L3063" i="2"/>
  <c r="L3062" i="2"/>
  <c r="L3061" i="2"/>
  <c r="L3060" i="2"/>
  <c r="L3059" i="2"/>
  <c r="L3058" i="2"/>
  <c r="L3057" i="2"/>
  <c r="L3056" i="2"/>
  <c r="L3055" i="2"/>
  <c r="L3054" i="2"/>
  <c r="L3053" i="2"/>
  <c r="L3052" i="2"/>
  <c r="L3051" i="2"/>
  <c r="L3050" i="2"/>
  <c r="L3049" i="2"/>
  <c r="L3048" i="2"/>
  <c r="L3047" i="2"/>
  <c r="L3046" i="2"/>
  <c r="L3045" i="2"/>
  <c r="L3044" i="2"/>
  <c r="L3043" i="2"/>
  <c r="L3042" i="2"/>
  <c r="L3041" i="2"/>
  <c r="L3040" i="2"/>
  <c r="L3039" i="2"/>
  <c r="L3038" i="2"/>
  <c r="L3037" i="2"/>
  <c r="L3036" i="2"/>
  <c r="L3035" i="2"/>
  <c r="L3034" i="2"/>
  <c r="L3033" i="2"/>
  <c r="L3032" i="2"/>
  <c r="L3031" i="2"/>
  <c r="L3030" i="2"/>
  <c r="L3029" i="2"/>
  <c r="L3028" i="2"/>
  <c r="L3027" i="2"/>
  <c r="L3026" i="2"/>
  <c r="L3025" i="2"/>
  <c r="L3024" i="2"/>
  <c r="L3023" i="2"/>
  <c r="L3022" i="2"/>
  <c r="L3021" i="2"/>
  <c r="L3020" i="2"/>
  <c r="L3019" i="2"/>
  <c r="L3018" i="2"/>
  <c r="L3017" i="2"/>
  <c r="L3016" i="2"/>
  <c r="L3015" i="2"/>
  <c r="L3014" i="2"/>
  <c r="L3013" i="2"/>
  <c r="L3012" i="2"/>
  <c r="L3011" i="2"/>
  <c r="L3010" i="2"/>
  <c r="L3009" i="2"/>
  <c r="L3008" i="2"/>
  <c r="L3007" i="2"/>
  <c r="L3006" i="2"/>
  <c r="L3005" i="2"/>
  <c r="L3004" i="2"/>
  <c r="L3003" i="2"/>
  <c r="L3002" i="2"/>
  <c r="L3001" i="2"/>
  <c r="L3000" i="2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J19" i="1"/>
  <c r="P11" i="1"/>
  <c r="F19" i="1"/>
  <c r="E19" i="1"/>
  <c r="G19" i="1"/>
  <c r="I11" i="1" l="1"/>
  <c r="J11" i="1"/>
  <c r="K11" i="1"/>
  <c r="L11" i="1"/>
  <c r="M11" i="1"/>
  <c r="N11" i="1"/>
  <c r="O11" i="1"/>
  <c r="F4" i="1"/>
  <c r="H11" i="1"/>
  <c r="G11" i="1"/>
  <c r="F11" i="1"/>
  <c r="E11" i="1"/>
  <c r="D11" i="1"/>
  <c r="C11" i="1"/>
  <c r="O4" i="1"/>
  <c r="P4" i="1"/>
  <c r="N4" i="1"/>
  <c r="M4" i="1"/>
  <c r="L4" i="1"/>
  <c r="K4" i="1"/>
  <c r="J4" i="1"/>
  <c r="I4" i="1"/>
  <c r="H4" i="1"/>
  <c r="G4" i="1"/>
  <c r="E4" i="1"/>
  <c r="D4" i="1"/>
  <c r="C4" i="1"/>
  <c r="K19" i="1" l="1"/>
</calcChain>
</file>

<file path=xl/sharedStrings.xml><?xml version="1.0" encoding="utf-8"?>
<sst xmlns="http://schemas.openxmlformats.org/spreadsheetml/2006/main" count="15825" uniqueCount="3214">
  <si>
    <t>28 Days</t>
  </si>
  <si>
    <t>27 Days</t>
  </si>
  <si>
    <t>26 Days</t>
  </si>
  <si>
    <t>25 Days</t>
  </si>
  <si>
    <t>24 Days</t>
  </si>
  <si>
    <t>23 Days</t>
  </si>
  <si>
    <t>22 Days</t>
  </si>
  <si>
    <t>21 Days</t>
  </si>
  <si>
    <t>20 Days</t>
  </si>
  <si>
    <t>19 Days</t>
  </si>
  <si>
    <t>18 Days</t>
  </si>
  <si>
    <t>17 Days</t>
  </si>
  <si>
    <t>16 Days</t>
  </si>
  <si>
    <t>15 Days</t>
  </si>
  <si>
    <t>14 Days</t>
  </si>
  <si>
    <t>13 Days</t>
  </si>
  <si>
    <t>12 Days</t>
  </si>
  <si>
    <t>11 Days</t>
  </si>
  <si>
    <t>10 Days</t>
  </si>
  <si>
    <t>9 Days</t>
  </si>
  <si>
    <t>8 Days</t>
  </si>
  <si>
    <t>4th Week</t>
  </si>
  <si>
    <t>3rd Week</t>
  </si>
  <si>
    <t>2nd Week</t>
  </si>
  <si>
    <t>1st Week</t>
  </si>
  <si>
    <t>Control</t>
  </si>
  <si>
    <t>7-Day Ticket Response Goal</t>
  </si>
  <si>
    <t>Ticket Age</t>
  </si>
  <si>
    <t>0-7 Days</t>
  </si>
  <si>
    <t>0-30 Days</t>
  </si>
  <si>
    <t>0-90 Days</t>
  </si>
  <si>
    <t>8-14 Days</t>
  </si>
  <si>
    <t>15-21 Days</t>
  </si>
  <si>
    <t>22-30 Days</t>
  </si>
  <si>
    <t>Open</t>
  </si>
  <si>
    <t>Assigned</t>
  </si>
  <si>
    <t>ZERO!!</t>
  </si>
  <si>
    <t>Achievment</t>
  </si>
  <si>
    <t>Milestone</t>
  </si>
  <si>
    <t>TBD</t>
  </si>
  <si>
    <t>Service Desk Velocity</t>
  </si>
  <si>
    <t>Employee</t>
  </si>
  <si>
    <t>Target</t>
  </si>
  <si>
    <t>Individual Velocity - Control Week</t>
  </si>
  <si>
    <t>GOAL!!</t>
  </si>
  <si>
    <t>&gt; 30 Days</t>
  </si>
  <si>
    <t>Milestone Progress</t>
  </si>
  <si>
    <t>FTL</t>
  </si>
  <si>
    <t>Week</t>
  </si>
  <si>
    <t>4th Week - Current Week</t>
  </si>
  <si>
    <t>ID</t>
  </si>
  <si>
    <t>Subtask</t>
  </si>
  <si>
    <t>Status</t>
  </si>
  <si>
    <t>Requester</t>
  </si>
  <si>
    <t>Assignee</t>
  </si>
  <si>
    <t>Requested</t>
  </si>
  <si>
    <t>Needed</t>
  </si>
  <si>
    <t>Completed</t>
  </si>
  <si>
    <t>Type</t>
  </si>
  <si>
    <t>Title</t>
  </si>
  <si>
    <t>GroupName</t>
  </si>
  <si>
    <t>glenn.elfbrandt</t>
  </si>
  <si>
    <t>sw.tmiller2</t>
  </si>
  <si>
    <t>Incidents</t>
  </si>
  <si>
    <t>Fluke the UPSs</t>
  </si>
  <si>
    <t>Telecom Support</t>
  </si>
  <si>
    <t>sw.jpeach</t>
  </si>
  <si>
    <t>Requests</t>
  </si>
  <si>
    <t>All the AudioCodes 440HD IP Phone info's  *New and improved with PolyCom info too!</t>
  </si>
  <si>
    <t>In Progress</t>
  </si>
  <si>
    <t>karen.blevins</t>
  </si>
  <si>
    <t>scotty.hayes</t>
  </si>
  <si>
    <t>Laptop checkout: 10.5312</t>
  </si>
  <si>
    <t>Service Desk Support</t>
  </si>
  <si>
    <t>adam.oppegaard</t>
  </si>
  <si>
    <t>sw.rwilliams</t>
  </si>
  <si>
    <t xml:space="preserve">Outlook folder missing </t>
  </si>
  <si>
    <t>cindy.stripling</t>
  </si>
  <si>
    <t>Change calendar owner &amp; show how to share calendar with new employees</t>
  </si>
  <si>
    <t>jennifer.bavarskas</t>
  </si>
  <si>
    <t>sw.adelucca</t>
  </si>
  <si>
    <t>Dell AIO, Jennifer Bavarskas</t>
  </si>
  <si>
    <t>On Hold</t>
  </si>
  <si>
    <t>heather.smith</t>
  </si>
  <si>
    <t>sw.jbroughton</t>
  </si>
  <si>
    <t>Dell Computer, Heather Smith</t>
  </si>
  <si>
    <t>erika.veth</t>
  </si>
  <si>
    <t>Quad Monitor Setup for 7010 w/stand and Quad Monitor stand for Brandy</t>
  </si>
  <si>
    <t>Awaiting Feedback</t>
  </si>
  <si>
    <t>michelle.blair</t>
  </si>
  <si>
    <t>sw.jjastak</t>
  </si>
  <si>
    <t>Fax not working</t>
  </si>
  <si>
    <t>roderick.winters</t>
  </si>
  <si>
    <t>sw.mcluff</t>
  </si>
  <si>
    <t>Emails from bank not appearing in OIT inbox</t>
  </si>
  <si>
    <t>allison.baker</t>
  </si>
  <si>
    <t>Phone Tree Update for Admissions</t>
  </si>
  <si>
    <t>Unassigned</t>
  </si>
  <si>
    <t>Voicemail for Bookstore Employees.</t>
  </si>
  <si>
    <t>lori.harris</t>
  </si>
  <si>
    <t>Missing File from T: Drive</t>
  </si>
  <si>
    <t>barb.conner</t>
  </si>
  <si>
    <t>re-image</t>
  </si>
  <si>
    <t>nyesia.driver</t>
  </si>
  <si>
    <t>Allow program access while using lockdown browser</t>
  </si>
  <si>
    <t>mason.marker</t>
  </si>
  <si>
    <t>Hardware/Software Order Placed</t>
  </si>
  <si>
    <t>Re-Open</t>
  </si>
  <si>
    <t>tony.richey</t>
  </si>
  <si>
    <t>Investigate DRC computer &amp; network spikes</t>
  </si>
  <si>
    <t>mindy.miranda</t>
  </si>
  <si>
    <t>Outbox not sending emails</t>
  </si>
  <si>
    <t>ronda.keating</t>
  </si>
  <si>
    <t>Phone setup</t>
  </si>
  <si>
    <t>jeannette.wessel</t>
  </si>
  <si>
    <t>Forward phone line to new number</t>
  </si>
  <si>
    <t>michael.gilinsky</t>
  </si>
  <si>
    <t>User called for a new phone</t>
  </si>
  <si>
    <t>grace.rusth</t>
  </si>
  <si>
    <t>Additional Phone Line</t>
  </si>
  <si>
    <t>lisa.shoults</t>
  </si>
  <si>
    <t>need computer upgraded to windows 10</t>
  </si>
  <si>
    <t>iris.godwin</t>
  </si>
  <si>
    <t>Dropped phone calls</t>
  </si>
  <si>
    <t>sonja.holcomb</t>
  </si>
  <si>
    <t>cristina.negoita</t>
  </si>
  <si>
    <t>Please deliver and setup a video/mic monitor and articulating monitor stand from stock</t>
  </si>
  <si>
    <t>move phone</t>
  </si>
  <si>
    <t>matt.frye</t>
  </si>
  <si>
    <t>clean-up of calendars</t>
  </si>
  <si>
    <t>edis.worden</t>
  </si>
  <si>
    <t>Videos in PowerPoint are slow and choppy</t>
  </si>
  <si>
    <t>matthew.sleep</t>
  </si>
  <si>
    <t xml:space="preserve">Add Faculty to T: Drive Directory </t>
  </si>
  <si>
    <t>eva.lund</t>
  </si>
  <si>
    <t>Desktop phone is not working.</t>
  </si>
  <si>
    <t>jeff.pardy</t>
  </si>
  <si>
    <t>MAC Activities</t>
  </si>
  <si>
    <t>Entrance Form for Michael Gilinsky</t>
  </si>
  <si>
    <t>Entrance Form for Michael Gilinsky (Telecom Support)</t>
  </si>
  <si>
    <t>monica.breedlove</t>
  </si>
  <si>
    <t>Cannot move items to one drive</t>
  </si>
  <si>
    <t>myra.chavoya</t>
  </si>
  <si>
    <t>Update EagleSoft 19 and Windows 10 - Clinic</t>
  </si>
  <si>
    <t>jesse.chaney</t>
  </si>
  <si>
    <t>misaligned projector</t>
  </si>
  <si>
    <t>grant.banister</t>
  </si>
  <si>
    <t>Computers not working</t>
  </si>
  <si>
    <t>jim.jones2</t>
  </si>
  <si>
    <t>International 24/7 hotline for student services</t>
  </si>
  <si>
    <t>Can't see xray's</t>
  </si>
  <si>
    <t>jherime.kellermann</t>
  </si>
  <si>
    <t>Computer is not connecting to the network.</t>
  </si>
  <si>
    <t>serah.freeman</t>
  </si>
  <si>
    <t>Cannot log into Skype for Business.</t>
  </si>
  <si>
    <t>ashlie.petersen</t>
  </si>
  <si>
    <t>Wifi Issues</t>
  </si>
  <si>
    <t>sarah.henderson</t>
  </si>
  <si>
    <t>Onedrive not mapping</t>
  </si>
  <si>
    <t>justin.parnell</t>
  </si>
  <si>
    <t>chromecast cant connect to the internet</t>
  </si>
  <si>
    <t>DVD is not playing in vlc</t>
  </si>
  <si>
    <t>Configuring a new avaya for Michael Gilinsky</t>
  </si>
  <si>
    <t>linda.young</t>
  </si>
  <si>
    <t>Computer not connected to ethernet</t>
  </si>
  <si>
    <t>phil.howard</t>
  </si>
  <si>
    <t>Monitor blanking out</t>
  </si>
  <si>
    <t>nicholas.tucker</t>
  </si>
  <si>
    <t>MyOIT thinks he is in Wilsonville.</t>
  </si>
  <si>
    <t>dawn.bailey</t>
  </si>
  <si>
    <t>need to be able to print (it's a MAC) and need administrator permissions</t>
  </si>
  <si>
    <t>holly.anderson</t>
  </si>
  <si>
    <t xml:space="preserve">Create new club emails </t>
  </si>
  <si>
    <t>helpdesk</t>
  </si>
  <si>
    <t>Add a shortcut to LTspice to the public desktop for all EE labs</t>
  </si>
  <si>
    <t>jane.perri</t>
  </si>
  <si>
    <t>Password Reset: Jane Perri(Faculty)</t>
  </si>
  <si>
    <t>piedad.gonzalezdiaz</t>
  </si>
  <si>
    <t>Password Reset for student worker Piedad.Gonzalezdiaz</t>
  </si>
  <si>
    <t>jennifer.kass</t>
  </si>
  <si>
    <t>tiffany.virtue</t>
  </si>
  <si>
    <t>nellie.stewart</t>
  </si>
  <si>
    <t>Syncing issue with Surface and Outlook</t>
  </si>
  <si>
    <t>Setup Triple monitor stand for Sonja</t>
  </si>
  <si>
    <t>jamie.powell</t>
  </si>
  <si>
    <t>Creating a Contact List from Excel Sheet</t>
  </si>
  <si>
    <t>kyle.chapman</t>
  </si>
  <si>
    <t>Unable to play DVD through vlc in OW202</t>
  </si>
  <si>
    <t>ryan.brown2</t>
  </si>
  <si>
    <t>PowerPoint does not have audio playback</t>
  </si>
  <si>
    <t>jennifer.white</t>
  </si>
  <si>
    <t>Faculty Password reset</t>
  </si>
  <si>
    <t>katie.cavendish</t>
  </si>
  <si>
    <t>Wrong time on Skype Phone</t>
  </si>
  <si>
    <t>roger.lindgren</t>
  </si>
  <si>
    <t>Computers do not "Wake up"</t>
  </si>
  <si>
    <t>gretchen.charlton</t>
  </si>
  <si>
    <t>System software not functioning after update</t>
  </si>
  <si>
    <t>tanya.chard</t>
  </si>
  <si>
    <t>Extron units dying</t>
  </si>
  <si>
    <t>Computers not allowing logins</t>
  </si>
  <si>
    <t>jordan.preston</t>
  </si>
  <si>
    <t>Set up two workstations for graduate student office</t>
  </si>
  <si>
    <t>adria.paschal</t>
  </si>
  <si>
    <t>kathy.stanek</t>
  </si>
  <si>
    <t>Finishing parts for President's conference room.</t>
  </si>
  <si>
    <t>john.ritter</t>
  </si>
  <si>
    <t>Install ARC GIS desktop</t>
  </si>
  <si>
    <t>barbara.metcalf</t>
  </si>
  <si>
    <t>Install VLC</t>
  </si>
  <si>
    <t>addie.clark</t>
  </si>
  <si>
    <t>Trojan Virus detected</t>
  </si>
  <si>
    <t>michael.healy</t>
  </si>
  <si>
    <t>Consistently having problems reaching OneDrive from MS Word</t>
  </si>
  <si>
    <t>melissa.estelle</t>
  </si>
  <si>
    <t>Adjunct Faculty password reset</t>
  </si>
  <si>
    <t>Phillips Speech Exec upgrade</t>
  </si>
  <si>
    <t>marylou.nicholson</t>
  </si>
  <si>
    <t>Computer move. Skype phone.</t>
  </si>
  <si>
    <t>kerry.farris</t>
  </si>
  <si>
    <t>Surface Pro isn't working</t>
  </si>
  <si>
    <t>william.natividad</t>
  </si>
  <si>
    <t>No cables or peripherals</t>
  </si>
  <si>
    <t>Unable to use ArcGIS on workstation</t>
  </si>
  <si>
    <t>OW204 ArcGIS upgrade</t>
  </si>
  <si>
    <t>Re-imaging of OW 204</t>
  </si>
  <si>
    <t>rachel.winters</t>
  </si>
  <si>
    <t>Set a out of office voicemail</t>
  </si>
  <si>
    <t>debbie.mccollam</t>
  </si>
  <si>
    <t>Computer Missing boot device</t>
  </si>
  <si>
    <t>cindy.childers</t>
  </si>
  <si>
    <t>Phone not working properly</t>
  </si>
  <si>
    <t>Tracking</t>
  </si>
  <si>
    <t>woody.blackman</t>
  </si>
  <si>
    <t>SFB phone login is failing</t>
  </si>
  <si>
    <t>vanessa.bennett</t>
  </si>
  <si>
    <t>Computer not allowing login</t>
  </si>
  <si>
    <t>josie.hudspeth</t>
  </si>
  <si>
    <t>Possibly deleted a folder on T: drive</t>
  </si>
  <si>
    <t>sw.pgonzalezdiaz</t>
  </si>
  <si>
    <t>Student worker password reset</t>
  </si>
  <si>
    <t>help Jherime with one drive</t>
  </si>
  <si>
    <t>OneDrive</t>
  </si>
  <si>
    <t>andrew.coomes</t>
  </si>
  <si>
    <t>Exchange of Skype hardware</t>
  </si>
  <si>
    <t>New Phone Orders for Library Extra Phones</t>
  </si>
  <si>
    <t>Printing issue</t>
  </si>
  <si>
    <t>WebPrint for Library</t>
  </si>
  <si>
    <t>Entrance Form for Crystal Muno</t>
  </si>
  <si>
    <t>Entrance Form for Crystal Muno (Telecom Support)</t>
  </si>
  <si>
    <t>Surface Pro 4 and Docking Station</t>
  </si>
  <si>
    <t>jesse.kinder</t>
  </si>
  <si>
    <t>Multiple issues in Physics laptops - reported 10/6</t>
  </si>
  <si>
    <t>Setup a replacement computer for survey equipment room.</t>
  </si>
  <si>
    <t>Retreive port information from Snell 102a printer</t>
  </si>
  <si>
    <t>Vendor Defects</t>
  </si>
  <si>
    <t>RMA Original Surface for Jherime Kellermann</t>
  </si>
  <si>
    <t>Surface Package - Jherime Kellermann</t>
  </si>
  <si>
    <t>Monitor Mount Install/Skype Monitor</t>
  </si>
  <si>
    <t>timothy.visser</t>
  </si>
  <si>
    <t>Install Project On OW 206</t>
  </si>
  <si>
    <t>bonnie.rodriguez</t>
  </si>
  <si>
    <t>User unable to edit vertically merged tabs</t>
  </si>
  <si>
    <t>paul.dingman</t>
  </si>
  <si>
    <t>Quartus not functioning properly</t>
  </si>
  <si>
    <t>dillon.wright</t>
  </si>
  <si>
    <t>Device to play videos and slides on a TV?</t>
  </si>
  <si>
    <t>Adding John Ritter office  computer to the imaging pool</t>
  </si>
  <si>
    <t>casey.bennett</t>
  </si>
  <si>
    <t>Need to purchase surface for contractor</t>
  </si>
  <si>
    <t xml:space="preserve">Install Arcgis </t>
  </si>
  <si>
    <t>veronica.acosta</t>
  </si>
  <si>
    <t>Monitor issues</t>
  </si>
  <si>
    <t>louis.grassi</t>
  </si>
  <si>
    <t>User unable to sign into computer in Dental Lab</t>
  </si>
  <si>
    <t>Scotty</t>
  </si>
  <si>
    <t>Ryan</t>
  </si>
  <si>
    <t>Travis</t>
  </si>
  <si>
    <t>Jon</t>
  </si>
  <si>
    <t>Justin</t>
  </si>
  <si>
    <t>Austin</t>
  </si>
  <si>
    <t>Closed</t>
  </si>
  <si>
    <t>carl.agrifoglio</t>
  </si>
  <si>
    <t>Weekly Report 7-21-17</t>
  </si>
  <si>
    <t>Technical Support</t>
  </si>
  <si>
    <t>Recruiter Issues with work flows</t>
  </si>
  <si>
    <t>barb.meng</t>
  </si>
  <si>
    <t>Forward 5-1392 to 5-1829</t>
  </si>
  <si>
    <t>Technical Support Request - Chris Ivey</t>
  </si>
  <si>
    <t>Email Account Access Extension - batbold.demchig</t>
  </si>
  <si>
    <t>Email Account Access Extension - nathan.tan</t>
  </si>
  <si>
    <t>crystal.pound</t>
  </si>
  <si>
    <t>raul.pizano</t>
  </si>
  <si>
    <t>Banner password reset</t>
  </si>
  <si>
    <t>Applications Support</t>
  </si>
  <si>
    <t>Remove Old printer</t>
  </si>
  <si>
    <t>leehon.tan</t>
  </si>
  <si>
    <t>Reset banner password</t>
  </si>
  <si>
    <t>kelcie.wiley</t>
  </si>
  <si>
    <t>Unable to print</t>
  </si>
  <si>
    <t>jackson.morgan</t>
  </si>
  <si>
    <t>Password Reset: Jackson Morgan</t>
  </si>
  <si>
    <t>brenda.hubbard</t>
  </si>
  <si>
    <t>Dr. Nagi unable to access all folders in T:\Presidents Office</t>
  </si>
  <si>
    <t>Block SPAM Email and URL</t>
  </si>
  <si>
    <t>Reserve BH 107</t>
  </si>
  <si>
    <t>sandi.hanan</t>
  </si>
  <si>
    <t>Needs a new phone and extension</t>
  </si>
  <si>
    <t>jennifer.volpi</t>
  </si>
  <si>
    <t>T: drive access</t>
  </si>
  <si>
    <t>nicole.briggs</t>
  </si>
  <si>
    <t>PIN resets not working for UM Voicemail</t>
  </si>
  <si>
    <t>ashley.mcdaniel</t>
  </si>
  <si>
    <t>Password Reset for Ashley McDaniel</t>
  </si>
  <si>
    <t>Setup Call Forwarding</t>
  </si>
  <si>
    <t>jessica.thiel</t>
  </si>
  <si>
    <t>MyOIT login defaulting to Wilsonville</t>
  </si>
  <si>
    <t>michael.hughes</t>
  </si>
  <si>
    <t>Issues with Outlook</t>
  </si>
  <si>
    <t>T: Drive Access - President Nagi</t>
  </si>
  <si>
    <t>T: Drive Access - Jennifer Volpi</t>
  </si>
  <si>
    <t>alan.wallace</t>
  </si>
  <si>
    <t>Archive Assessment Commission Files to T Drive</t>
  </si>
  <si>
    <t>Web Support</t>
  </si>
  <si>
    <t xml:space="preserve">Password Reset for </t>
  </si>
  <si>
    <t>Quotes</t>
  </si>
  <si>
    <t>Quote for wall units and equipment rack</t>
  </si>
  <si>
    <t>Educational Technology Support</t>
  </si>
  <si>
    <t>elisabeth.ervine</t>
  </si>
  <si>
    <t>Office Move for Jeannie Bopp</t>
  </si>
  <si>
    <t>Outlook Password reset/login information</t>
  </si>
  <si>
    <t>Update LockDown Browser in Testing Services</t>
  </si>
  <si>
    <t>valjean.newsome</t>
  </si>
  <si>
    <t>Computer unresponsive</t>
  </si>
  <si>
    <t>rhylee.wallace</t>
  </si>
  <si>
    <t>Password Reset</t>
  </si>
  <si>
    <t>michael.farley</t>
  </si>
  <si>
    <t>Email Account Access Extension - james.allen</t>
  </si>
  <si>
    <t>julie.daniels</t>
  </si>
  <si>
    <t>Student Receiving Error with Oregon Tech Foundation Application</t>
  </si>
  <si>
    <t>james.allen</t>
  </si>
  <si>
    <t>Increase mailbox size for Kathy Stanek</t>
  </si>
  <si>
    <t>Technical Support Request - tiffany branson</t>
  </si>
  <si>
    <t>Scanner not working</t>
  </si>
  <si>
    <t>Pin reset not working for UM Voicemail</t>
  </si>
  <si>
    <t>Office Move for Crystal Pound</t>
  </si>
  <si>
    <t>CNAME Change in DNS for degreeworks-tst.oit.edu</t>
  </si>
  <si>
    <t>paul.zaiger</t>
  </si>
  <si>
    <t>Faculty Password Reset</t>
  </si>
  <si>
    <t>Monitor and mount Quotes</t>
  </si>
  <si>
    <t>Projects</t>
  </si>
  <si>
    <t>Order remaining parts for SNELL conference room.</t>
  </si>
  <si>
    <t>sandra.fox</t>
  </si>
  <si>
    <t>Modify exchange groups for prz lists</t>
  </si>
  <si>
    <t>marla.edge</t>
  </si>
  <si>
    <t>ATT Connect - Marla Edge</t>
  </si>
  <si>
    <t xml:space="preserve">Please Disable these student worker accounts. </t>
  </si>
  <si>
    <t>Review OneNote article</t>
  </si>
  <si>
    <t>New License for PaperCut</t>
  </si>
  <si>
    <t>karla.lindsey</t>
  </si>
  <si>
    <t>Phishing/Virus email</t>
  </si>
  <si>
    <t>Computer re-image for new employee</t>
  </si>
  <si>
    <t>diana.angeli</t>
  </si>
  <si>
    <t>Cleanup/re-purpose old equipment</t>
  </si>
  <si>
    <t>jenny.young</t>
  </si>
  <si>
    <t>Files Corrupted When Downloaded Annual Facilities Services Reports</t>
  </si>
  <si>
    <t>Report FACTS Issue Link</t>
  </si>
  <si>
    <t>gaylyn.maurer</t>
  </si>
  <si>
    <t>lian.li</t>
  </si>
  <si>
    <t>HEALTH - Change outgoing message for non-compliance Health Hold</t>
  </si>
  <si>
    <t>Scanner Drivers</t>
  </si>
  <si>
    <t>diane.patterson</t>
  </si>
  <si>
    <t>Unable to Open Inventory Report in FACTS</t>
  </si>
  <si>
    <t>michele.vitali</t>
  </si>
  <si>
    <t>Audio/Video Conferences</t>
  </si>
  <si>
    <t>ATT Connect 1 OMIC</t>
  </si>
  <si>
    <t>sydni.scott</t>
  </si>
  <si>
    <t>Recruiter system job errors</t>
  </si>
  <si>
    <t>Please add MAC to ISE for StandardGroup.</t>
  </si>
  <si>
    <t>Moving a computer in the LRC Friday 7/21</t>
  </si>
  <si>
    <t>eileen.mudgett</t>
  </si>
  <si>
    <t>Projector not working</t>
  </si>
  <si>
    <t>joe.hurlbut</t>
  </si>
  <si>
    <t>Reimage library reference desk computer with windows 10</t>
  </si>
  <si>
    <t>corey.murphy</t>
  </si>
  <si>
    <t>Recruiter WFE and CRM are down</t>
  </si>
  <si>
    <t>barbara.neal</t>
  </si>
  <si>
    <t>Issues with printing in banner</t>
  </si>
  <si>
    <t>T: Drive Access for Seth Anthony, and Janette Isaacson</t>
  </si>
  <si>
    <t>Error Updating Position Descriptions</t>
  </si>
  <si>
    <t>casey.carter</t>
  </si>
  <si>
    <t>T: Drive Access - T:\Academic Excellence</t>
  </si>
  <si>
    <t>sean.stclair</t>
  </si>
  <si>
    <t>Qty 27, P2214 Monitors to Owens Hall</t>
  </si>
  <si>
    <t>Check port settings</t>
  </si>
  <si>
    <t>trevor.petersen</t>
  </si>
  <si>
    <t>T: drive access for Travis Thomas</t>
  </si>
  <si>
    <t>kendal.vreeland</t>
  </si>
  <si>
    <t>jeff.hower</t>
  </si>
  <si>
    <t>Dell Laptop Shipping to Wilsonville</t>
  </si>
  <si>
    <t>Wilsonville Support</t>
  </si>
  <si>
    <t>ryan.deady</t>
  </si>
  <si>
    <t xml:space="preserve">Dell Laptop Shipping to Wilsonville </t>
  </si>
  <si>
    <t>janeth.macias</t>
  </si>
  <si>
    <t>thom.darrah</t>
  </si>
  <si>
    <t>Set up IP Phone in Facilities Conference Room</t>
  </si>
  <si>
    <t>stephanie.pope</t>
  </si>
  <si>
    <t>Computer Issues</t>
  </si>
  <si>
    <t>Recruiter table size questions</t>
  </si>
  <si>
    <t>jessica.barnett</t>
  </si>
  <si>
    <t>ATT Connect 1 for Facilities</t>
  </si>
  <si>
    <t>nicholas.jernberg</t>
  </si>
  <si>
    <t xml:space="preserve">Form for Alumni Opt Out </t>
  </si>
  <si>
    <t>DE: Add 918 to headcount report on FAST</t>
  </si>
  <si>
    <t>Quote for Surface Pro 4 bundle with dock, E2417H Monitor and two cables to connect two monitors</t>
  </si>
  <si>
    <t>mandy.conley</t>
  </si>
  <si>
    <t>Moving line move for Mandy Conley</t>
  </si>
  <si>
    <t>RET: Student info not showing on SSB</t>
  </si>
  <si>
    <t>Sharepoint page added for SEM in MyOIT</t>
  </si>
  <si>
    <t>elizabeth.barlow</t>
  </si>
  <si>
    <t>cashnet account not displaying correctly</t>
  </si>
  <si>
    <t>ben.kintner</t>
  </si>
  <si>
    <t>Degree works issue</t>
  </si>
  <si>
    <t>HP Color LaserJet Pro M452dw for Casey Bennett</t>
  </si>
  <si>
    <t>dierdre.williams</t>
  </si>
  <si>
    <t xml:space="preserve">HP Color LaserJet Pro M452dw for Gary Kulek </t>
  </si>
  <si>
    <t>Cannot edit hardware once entered into FACTS</t>
  </si>
  <si>
    <t>Please install the 1616 phone in 126 for Brenda</t>
  </si>
  <si>
    <t>Installing computers in the private rooms Testing</t>
  </si>
  <si>
    <t>irina.demeshko</t>
  </si>
  <si>
    <t>Setup printer on office system</t>
  </si>
  <si>
    <t>brandy.brown</t>
  </si>
  <si>
    <t>DE: Error accessing DegreeWorks on SSB</t>
  </si>
  <si>
    <t>Set Up Service Desk Student Worker Accounts for FACTS Access</t>
  </si>
  <si>
    <t>Email Account Access Extension - jeff.hunt</t>
  </si>
  <si>
    <t>Add sharepoint page for SEM in MyOIT</t>
  </si>
  <si>
    <t>jeff.hunt</t>
  </si>
  <si>
    <t>Password Reset: Jeff Hunt</t>
  </si>
  <si>
    <t>Degree works error</t>
  </si>
  <si>
    <t>Cancelled</t>
  </si>
  <si>
    <t>Add feature to FAST regarding 918#</t>
  </si>
  <si>
    <t>New Student Worker: Mason Cluff</t>
  </si>
  <si>
    <t>RET: Add event code and attendance status to FAST report</t>
  </si>
  <si>
    <t>Setting up outlook archive for Diana Angeli</t>
  </si>
  <si>
    <t>Office Move for Paula Russell</t>
  </si>
  <si>
    <t>ATT Connect 1 Dental</t>
  </si>
  <si>
    <t>marcus.harrell</t>
  </si>
  <si>
    <t>Boeing - Banner password reset</t>
  </si>
  <si>
    <t>Smart board not displaying</t>
  </si>
  <si>
    <t>zachary.wentworth</t>
  </si>
  <si>
    <t>Recruiter CRM will not open</t>
  </si>
  <si>
    <t>JV</t>
  </si>
  <si>
    <t xml:space="preserve">Dr. Kuleck needs to Monitors </t>
  </si>
  <si>
    <t>tabitha.maldonado</t>
  </si>
  <si>
    <t>Finaid: Error when scanning document into Nolij</t>
  </si>
  <si>
    <t>Manual Update of Banner Data Used by OTF Application</t>
  </si>
  <si>
    <t>Manual Run of Process for Updating OIT.OITOTF Table Needed</t>
  </si>
  <si>
    <t>Migrate Student S Drive Data to OneDrive</t>
  </si>
  <si>
    <t>abigail.thompson</t>
  </si>
  <si>
    <t>Password Reset: Abigail Thompson</t>
  </si>
  <si>
    <t>Update Caller ID</t>
  </si>
  <si>
    <t>Quote for Qty 6 DVI to HDMI Cables</t>
  </si>
  <si>
    <t>christopher.caster</t>
  </si>
  <si>
    <t>Smartboard installed in wrong room</t>
  </si>
  <si>
    <t>erin.ferrara</t>
  </si>
  <si>
    <t>Reset Banner Password</t>
  </si>
  <si>
    <t>mike.corbitt</t>
  </si>
  <si>
    <t>Insall Laptop Memory</t>
  </si>
  <si>
    <t>Quote to Finish DOW 100, E242, OW 216 &amp; 217</t>
  </si>
  <si>
    <t>Weekly report 7-28-17</t>
  </si>
  <si>
    <t>james.lake</t>
  </si>
  <si>
    <t>Jim Lake reports that he has no internet in Facilities</t>
  </si>
  <si>
    <t>WFE and CRM is down</t>
  </si>
  <si>
    <t>Recruiter Test host, crash and restart over the weekend</t>
  </si>
  <si>
    <t>Cannot login to Oracle/Banner</t>
  </si>
  <si>
    <t>Not able to print to BH 155 printer</t>
  </si>
  <si>
    <t>devlin.calhoun</t>
  </si>
  <si>
    <t>Issues logging in with Oracle/Banner</t>
  </si>
  <si>
    <t>Phone whining.</t>
  </si>
  <si>
    <t>jack.cleveland</t>
  </si>
  <si>
    <t>Unable to Stream KTEC audio</t>
  </si>
  <si>
    <t>JV for Andrew Coomes purchase and Barb Conner</t>
  </si>
  <si>
    <t>sheri.nelson</t>
  </si>
  <si>
    <t>REG: Missing application on Nolij</t>
  </si>
  <si>
    <t xml:space="preserve">Phone not working </t>
  </si>
  <si>
    <t>hayden.manning</t>
  </si>
  <si>
    <t>Unable to login to Outlook Ambassador email account</t>
  </si>
  <si>
    <t>craig.cedros</t>
  </si>
  <si>
    <t>Issues downloading project using Imagine.</t>
  </si>
  <si>
    <t>michael.garrard</t>
  </si>
  <si>
    <t>Create Page for Athletics Giving Form</t>
  </si>
  <si>
    <t>courtney.balzotti</t>
  </si>
  <si>
    <t>Re-configure email on iPhones.</t>
  </si>
  <si>
    <t>chris.cook</t>
  </si>
  <si>
    <t>Display drives needing a cleanup</t>
  </si>
  <si>
    <t>karissa.guthrie</t>
  </si>
  <si>
    <t>Change: Joey Driessen</t>
  </si>
  <si>
    <t>Administrative Access Management</t>
  </si>
  <si>
    <t>BANNER User Submitted Problem</t>
  </si>
  <si>
    <t>HIPAA Compliant  SharePoint Site</t>
  </si>
  <si>
    <t>Check on HIPAA Compliance in our Microsoft Contract</t>
  </si>
  <si>
    <t>email for new trustee</t>
  </si>
  <si>
    <t>brandy.hunter</t>
  </si>
  <si>
    <t xml:space="preserve">Office Move for Brandy Hunter </t>
  </si>
  <si>
    <t>10.5401 not connected to network</t>
  </si>
  <si>
    <t>Password safe does not work</t>
  </si>
  <si>
    <t>eric.dissing</t>
  </si>
  <si>
    <t>Issues attaching pdf in blackboard</t>
  </si>
  <si>
    <t>Purchase from Stock Dell Laptop 5580 - SAVE THE BOX I WILL NEED IT TO SHIP TO THE FACULTY</t>
  </si>
  <si>
    <t>sarah.moore</t>
  </si>
  <si>
    <t>Phone not working</t>
  </si>
  <si>
    <t>Add Monitoring of Recruiter Page Load Response Times</t>
  </si>
  <si>
    <t>Cannot add Paul Poetsch as publishing editor</t>
  </si>
  <si>
    <t>Java update</t>
  </si>
  <si>
    <t>Data About Admits for Last Two Years</t>
  </si>
  <si>
    <t>deborah.turner</t>
  </si>
  <si>
    <t>michelle.meyer</t>
  </si>
  <si>
    <t>hap.wells</t>
  </si>
  <si>
    <t>Request FUPLOAD for users</t>
  </si>
  <si>
    <t>Entrance Form for Nilda  Pena</t>
  </si>
  <si>
    <t>New: Nilda  Pena</t>
  </si>
  <si>
    <t>jamie.blankenship</t>
  </si>
  <si>
    <t>Can't remember pin</t>
  </si>
  <si>
    <t>T: Drive Access - Travis Thomas</t>
  </si>
  <si>
    <t>gabrielle.gundersen</t>
  </si>
  <si>
    <t>Automated process not creating account</t>
  </si>
  <si>
    <t>sarah.engelgau</t>
  </si>
  <si>
    <t>Hook up IP phone.</t>
  </si>
  <si>
    <t>Change email address for health hold notifications</t>
  </si>
  <si>
    <t>Remove Inappropriate Scholarship Application From Readers</t>
  </si>
  <si>
    <t>Student email not generating</t>
  </si>
  <si>
    <t>Create evaluations for online courses</t>
  </si>
  <si>
    <t>software install</t>
  </si>
  <si>
    <t>michal.kawka</t>
  </si>
  <si>
    <t>Re-image Laptop</t>
  </si>
  <si>
    <t>Re-image surface with windows 10</t>
  </si>
  <si>
    <t>robin.ellis</t>
  </si>
  <si>
    <t>New Problem Reported</t>
  </si>
  <si>
    <t>KTEC cannot stream audio</t>
  </si>
  <si>
    <t>vivian.chen</t>
  </si>
  <si>
    <t>ATT Connect - Vivian Chen</t>
  </si>
  <si>
    <t>ATT Conference line for OMIC Master Services Agreement</t>
  </si>
  <si>
    <t>edward.daniels</t>
  </si>
  <si>
    <t>Unable to send email with attachments</t>
  </si>
  <si>
    <t xml:space="preserve">Help Erin Ferrara </t>
  </si>
  <si>
    <t>tammy.clark</t>
  </si>
  <si>
    <t>ryan.williams</t>
  </si>
  <si>
    <t xml:space="preserve">ATT Connect 1 Scheduled for Respiratory Care Search Committee </t>
  </si>
  <si>
    <t>kelly.caleb</t>
  </si>
  <si>
    <t>phone not working</t>
  </si>
  <si>
    <t xml:space="preserve">Phone not working for my partner </t>
  </si>
  <si>
    <t>kristopher.estrada</t>
  </si>
  <si>
    <t>terri.torres</t>
  </si>
  <si>
    <t>Configure Port for Computer + Phone Simultaneously</t>
  </si>
  <si>
    <t>Move IP phone into her new office</t>
  </si>
  <si>
    <t>joshua.halfacre</t>
  </si>
  <si>
    <t>Account info/password reset</t>
  </si>
  <si>
    <t>ashley.bucher</t>
  </si>
  <si>
    <t>Password Reset for Ashley Bucher</t>
  </si>
  <si>
    <t>james.martin</t>
  </si>
  <si>
    <t>farooq.sultan</t>
  </si>
  <si>
    <t>Post Data for 2015-16 Net Price Calculator</t>
  </si>
  <si>
    <t>brenda.odesha</t>
  </si>
  <si>
    <t>Surface not holding a charge</t>
  </si>
  <si>
    <t>marvin.schenck</t>
  </si>
  <si>
    <t>Computer wont stay unlocked</t>
  </si>
  <si>
    <t>No student account created.</t>
  </si>
  <si>
    <t>keli.pattersonstelley</t>
  </si>
  <si>
    <t>BAO: Fix 918 on housing payment data</t>
  </si>
  <si>
    <t>jonathan.blout</t>
  </si>
  <si>
    <t>Password reset</t>
  </si>
  <si>
    <t>clark.anderson</t>
  </si>
  <si>
    <t>Update office and remove old programs</t>
  </si>
  <si>
    <t>nilda.pena</t>
  </si>
  <si>
    <t>Scanner fix for Nilda Pena</t>
  </si>
  <si>
    <t>huiyun.li</t>
  </si>
  <si>
    <t>Phone being reconnected to vlan 255</t>
  </si>
  <si>
    <t>Needs help setting up remote access</t>
  </si>
  <si>
    <t>Exit Form for Zelda Pierce</t>
  </si>
  <si>
    <t>New: Kristina Clarke</t>
  </si>
  <si>
    <t>Administrative Support</t>
  </si>
  <si>
    <t>Change: Paula Russell</t>
  </si>
  <si>
    <t>Move users online</t>
  </si>
  <si>
    <t>Nilda pena printer issues</t>
  </si>
  <si>
    <t>hannah.thompson2</t>
  </si>
  <si>
    <t>Place Power Up Communication Plan on ITS SharePoint Site</t>
  </si>
  <si>
    <t>erin.williams</t>
  </si>
  <si>
    <t>Voicemail playback issues</t>
  </si>
  <si>
    <t>robert.deane</t>
  </si>
  <si>
    <t>Papercut not showing on computer</t>
  </si>
  <si>
    <t>Scholarship Reader Unable to Set Up Account</t>
  </si>
  <si>
    <t>Emergency Blue Light Phone Out</t>
  </si>
  <si>
    <t>Location to Store Development Forms for Campus to Access</t>
  </si>
  <si>
    <t>reconnect computers</t>
  </si>
  <si>
    <t>Modify Forefront Identity Manager to Use New oit.iam_user_data Table</t>
  </si>
  <si>
    <t>REG - NSC degree verification load file issue</t>
  </si>
  <si>
    <t>tracey.lehman</t>
  </si>
  <si>
    <t>Two students who show holds for 201604 on ROASTAT</t>
  </si>
  <si>
    <t>CU port changes for printer during new wings</t>
  </si>
  <si>
    <t>Another quote please</t>
  </si>
  <si>
    <t>BAO - Questions for reporting that USSE are asking</t>
  </si>
  <si>
    <t>kyra.mull</t>
  </si>
  <si>
    <t>Password Reset: Kyra Mull</t>
  </si>
  <si>
    <t>Please fluke out port</t>
  </si>
  <si>
    <t>Weekly Report 8-4</t>
  </si>
  <si>
    <t>steve.neiheisel</t>
  </si>
  <si>
    <t>Printer not working.</t>
  </si>
  <si>
    <t>Remove: Sara Reuter</t>
  </si>
  <si>
    <t>Change: Kelcie Wiley</t>
  </si>
  <si>
    <t>deanne.pandozzi</t>
  </si>
  <si>
    <t>Issues accessing data</t>
  </si>
  <si>
    <t xml:space="preserve">X drive powershell changes. </t>
  </si>
  <si>
    <t>don.mcdonnell</t>
  </si>
  <si>
    <t>cinamon.astourian</t>
  </si>
  <si>
    <t>Needs access to Microsoft project for class</t>
  </si>
  <si>
    <t>Adding 2 MAC's to ISE</t>
  </si>
  <si>
    <t>brian.page</t>
  </si>
  <si>
    <t>Computer Order for the CDC</t>
  </si>
  <si>
    <t>Assign extension to new employee</t>
  </si>
  <si>
    <t>Access to the online@oit.edu group email</t>
  </si>
  <si>
    <t>noah.menke</t>
  </si>
  <si>
    <t>Password Reset for Noah Menke</t>
  </si>
  <si>
    <t xml:space="preserve">MAC to ISE for surface pro 4 dock </t>
  </si>
  <si>
    <t>Adding dell latitude 5580 docking station to ISE</t>
  </si>
  <si>
    <t>jeremy.benavidez</t>
  </si>
  <si>
    <t>Password Reset for Jeremy Benavidez</t>
  </si>
  <si>
    <t>Reinstall windows with dental</t>
  </si>
  <si>
    <t>susan.richards</t>
  </si>
  <si>
    <t>Possible Virus/Malware</t>
  </si>
  <si>
    <t>Printer not functioning</t>
  </si>
  <si>
    <t>jack.walker</t>
  </si>
  <si>
    <t>Image Dell Precision Workstation</t>
  </si>
  <si>
    <t>daniel.jaeger</t>
  </si>
  <si>
    <t>Password Reset for Daniel Jaeger</t>
  </si>
  <si>
    <t>Install printer drivers and make Bryce admin on her computer</t>
  </si>
  <si>
    <t>Move new staff to SfB Online</t>
  </si>
  <si>
    <t>ITS-SCVMMWUD1 4gb from full</t>
  </si>
  <si>
    <t>audrey.welk</t>
  </si>
  <si>
    <t>Password Reset for Audrey Welk</t>
  </si>
  <si>
    <t>Surface pro 4, Dock and Case</t>
  </si>
  <si>
    <t>Entrance Form for Bryce Nelson</t>
  </si>
  <si>
    <t>New: Bryce Nelson</t>
  </si>
  <si>
    <t>jennine.gates</t>
  </si>
  <si>
    <t>Questions about blackboard</t>
  </si>
  <si>
    <t>Printing problems with a mac</t>
  </si>
  <si>
    <t>Banner shows up as white</t>
  </si>
  <si>
    <t>carrie.dickson</t>
  </si>
  <si>
    <t>Critical error when trying to set a out of office message</t>
  </si>
  <si>
    <t>bill.goloski</t>
  </si>
  <si>
    <t>Public Affairs T: Folder permission changes</t>
  </si>
  <si>
    <t>andrea.cox</t>
  </si>
  <si>
    <t>REG: Enterprise error on Recruiter</t>
  </si>
  <si>
    <t>MyOIT account info/password reset</t>
  </si>
  <si>
    <t>suzet.petersen</t>
  </si>
  <si>
    <t>FA: Letter appears to have error</t>
  </si>
  <si>
    <t>Port changes for Cisco telecom gear</t>
  </si>
  <si>
    <t>Setting up a office for new worker</t>
  </si>
  <si>
    <t>Phone for a new employee</t>
  </si>
  <si>
    <t>Le test</t>
  </si>
  <si>
    <t xml:space="preserve">Setting up Send privileges for Bryce Nelson for online@oit.edu </t>
  </si>
  <si>
    <t>mayson.tibbs</t>
  </si>
  <si>
    <t>Password Reset for Mayson Tibbs</t>
  </si>
  <si>
    <t>faletha.fowler</t>
  </si>
  <si>
    <t>BAO: Issue with FWAPACH</t>
  </si>
  <si>
    <t>tanya.mcvay</t>
  </si>
  <si>
    <t>New Emails Are Not Showing Up in Outlook on PC.</t>
  </si>
  <si>
    <t>Entrance Form for Rosanna Overholser</t>
  </si>
  <si>
    <t>shawn.amen</t>
  </si>
  <si>
    <t>DE: No course information on online non-admit applications</t>
  </si>
  <si>
    <t>william.clark</t>
  </si>
  <si>
    <t>Checking out Audio issues in MT.Baily</t>
  </si>
  <si>
    <t>Entrance Form for S. Drew Tessler</t>
  </si>
  <si>
    <t>Entrance / Exit Forms</t>
  </si>
  <si>
    <t>New: Drew Tessler</t>
  </si>
  <si>
    <t>ken.usher</t>
  </si>
  <si>
    <t>Retrieve the files from Computer</t>
  </si>
  <si>
    <t xml:space="preserve">Move AIO to Dow E242 </t>
  </si>
  <si>
    <t>Helping Barb setup email from her phone</t>
  </si>
  <si>
    <t>jessie.billings</t>
  </si>
  <si>
    <t>Question about one drive</t>
  </si>
  <si>
    <t>jack.kegg</t>
  </si>
  <si>
    <t>New SP4 for Jack Kegg</t>
  </si>
  <si>
    <t>JV for SP4 Two monitors and a dock</t>
  </si>
  <si>
    <t>Technical Support Request - Aaron Vang</t>
  </si>
  <si>
    <t>Setup server on 50 for classroom tech</t>
  </si>
  <si>
    <t>Optimize and clean up WSUS servers</t>
  </si>
  <si>
    <t>FOIA Request</t>
  </si>
  <si>
    <t>bryce.nelson</t>
  </si>
  <si>
    <t>Bryce Nelson cannot access files on T drive</t>
  </si>
  <si>
    <t>ADM: Enterprise ID Issue</t>
  </si>
  <si>
    <t>New SP4 for stephanie</t>
  </si>
  <si>
    <t>garrett.speckmann</t>
  </si>
  <si>
    <t>Password Reset for Garrett Speckmann</t>
  </si>
  <si>
    <t>camryn.johnson</t>
  </si>
  <si>
    <t>Password Reset for Camryn Johnson</t>
  </si>
  <si>
    <t>SP4 package for Stephanie Pope</t>
  </si>
  <si>
    <t>ITS: Fast refresh database link error to oitdev</t>
  </si>
  <si>
    <t>dibyajyoti.deb</t>
  </si>
  <si>
    <t xml:space="preserve">List of calls </t>
  </si>
  <si>
    <t>Issues with TAASREV</t>
  </si>
  <si>
    <t>File not delivered</t>
  </si>
  <si>
    <t>Dierdre access to Gary's mailbox.</t>
  </si>
  <si>
    <t>darcy.dawson</t>
  </si>
  <si>
    <t>Cannot get to FACTS.</t>
  </si>
  <si>
    <t>FACTS does not work for facilities user.</t>
  </si>
  <si>
    <t>Banner doesn't work</t>
  </si>
  <si>
    <t>Technical Support Request - Mitchell Mosley</t>
  </si>
  <si>
    <t>ATT Connect 1 MOU &amp; Update</t>
  </si>
  <si>
    <t>Number change for HR</t>
  </si>
  <si>
    <t xml:space="preserve">Adding a SP4 dock to ISE </t>
  </si>
  <si>
    <t>joel.mcpherson</t>
  </si>
  <si>
    <t>Update otkweb.oit.edu to Fresh Database Copy and Current Production Sitefinity Version</t>
  </si>
  <si>
    <t>Add 10.5484 to ISE</t>
  </si>
  <si>
    <t>JV for new SP4 for Justin</t>
  </si>
  <si>
    <t>Migrate Metasys off of ESX</t>
  </si>
  <si>
    <t>Migrate oit-sccm-01 off of ESX</t>
  </si>
  <si>
    <t>Reset password for OITHR domain account.</t>
  </si>
  <si>
    <t>brian.moravec</t>
  </si>
  <si>
    <t>Cannot access S: or T: drives</t>
  </si>
  <si>
    <t>ADM: Application not in nolij</t>
  </si>
  <si>
    <t>ATT Connect 1 Scheduled for Decision Commitee</t>
  </si>
  <si>
    <t>Remove: Vicky Seger</t>
  </si>
  <si>
    <t>T drive access</t>
  </si>
  <si>
    <t>elisha.smith</t>
  </si>
  <si>
    <t>Password Reset for Elisha Smith</t>
  </si>
  <si>
    <t>Clean out/Recycle computers and monitors in storage</t>
  </si>
  <si>
    <t>Update Sitefinity Licenses on All Servers</t>
  </si>
  <si>
    <t>ITS: Update \\oit.edu\netlogon\Pay_Drive_Script.cmd</t>
  </si>
  <si>
    <t>Entrance Form for Sarah Henderson</t>
  </si>
  <si>
    <t>Entrance Form for Sarah Henderson T drive request</t>
  </si>
  <si>
    <t>New: Sarah Henderson</t>
  </si>
  <si>
    <t>FinAID: zjrf820 error</t>
  </si>
  <si>
    <t>Skype Room System tenant account for OMIC</t>
  </si>
  <si>
    <t>IR - Process review for Banner XE</t>
  </si>
  <si>
    <t>RMA on SP3</t>
  </si>
  <si>
    <t>danielle.sherman</t>
  </si>
  <si>
    <t>Issues with S: drive move</t>
  </si>
  <si>
    <t>Order three 5580 docking stations and send to WV</t>
  </si>
  <si>
    <t>Entrance Form for William Briones</t>
  </si>
  <si>
    <t>Change: Mary Chivers</t>
  </si>
  <si>
    <t>Change: Karen Blevins</t>
  </si>
  <si>
    <t>paula.russell</t>
  </si>
  <si>
    <t>Issues with Word</t>
  </si>
  <si>
    <t xml:space="preserve">adding dell docking station to ISE </t>
  </si>
  <si>
    <t>cassandra.gonzalez</t>
  </si>
  <si>
    <t>Confirmation Email after submitting a FACTS ticket request</t>
  </si>
  <si>
    <t>installing adobe acrobat pro on 5456</t>
  </si>
  <si>
    <t>bob.madeley</t>
  </si>
  <si>
    <t>Images Not Showing on Restored Dev Server</t>
  </si>
  <si>
    <t>SHATAEQ transcript locked up.</t>
  </si>
  <si>
    <t>License issues for sarah.henderson</t>
  </si>
  <si>
    <t>ADM: RECRUIT Brim loader error: Property [degreeCode] of class error</t>
  </si>
  <si>
    <t>Printer issues for Barb's new computer</t>
  </si>
  <si>
    <t>Banner issues</t>
  </si>
  <si>
    <t>Requested access to a ex employee s drive</t>
  </si>
  <si>
    <t>holly.murga</t>
  </si>
  <si>
    <t>Password Reset for Holly Murga</t>
  </si>
  <si>
    <t>karla.smith</t>
  </si>
  <si>
    <t>Password reset.</t>
  </si>
  <si>
    <t>Scholarship Reader Unable to Access Reader Site</t>
  </si>
  <si>
    <t>Cyberkey issues?</t>
  </si>
  <si>
    <t>Unable to Login to HBO GO</t>
  </si>
  <si>
    <t>ADM: Recruiter Error</t>
  </si>
  <si>
    <t>Check on spam email sent to a faculty member</t>
  </si>
  <si>
    <t>2 new staff, SfB move</t>
  </si>
  <si>
    <t xml:space="preserve">Finaid - Review OSNG upload process </t>
  </si>
  <si>
    <t>redirecting on email launch</t>
  </si>
  <si>
    <t>Budget: FAST Data Extract</t>
  </si>
  <si>
    <t>shellie.wilson</t>
  </si>
  <si>
    <t>Subway Security Cameras</t>
  </si>
  <si>
    <t>Upgrade SCCM servers to CB 1702</t>
  </si>
  <si>
    <t>Purchase of 3 22" monitors</t>
  </si>
  <si>
    <t>timothy.dury</t>
  </si>
  <si>
    <t>Error with DegreeWorks</t>
  </si>
  <si>
    <t>Change: Leticia Hill</t>
  </si>
  <si>
    <t>Surface Pro 4 and Case from stock for John Ritter</t>
  </si>
  <si>
    <t>Charge GEO401 for a Surface Pro 4 and Case</t>
  </si>
  <si>
    <t>New laptop and dock for a new employee Drew Tessler</t>
  </si>
  <si>
    <t>Cyber agent install</t>
  </si>
  <si>
    <t>Banner password reset Barb metcalf</t>
  </si>
  <si>
    <t>damian.matzen</t>
  </si>
  <si>
    <t>Request for S: drive files</t>
  </si>
  <si>
    <t>eleni.zepeda</t>
  </si>
  <si>
    <t>Password Reset for Eleni Zepeda</t>
  </si>
  <si>
    <t>anil.coklar</t>
  </si>
  <si>
    <t>rachanney.ros</t>
  </si>
  <si>
    <t>alissa.king</t>
  </si>
  <si>
    <t>Password Reset for Alissa King</t>
  </si>
  <si>
    <t>Add employee to print index</t>
  </si>
  <si>
    <t>griffin.murphy</t>
  </si>
  <si>
    <t>Password Reset: Griffin Murphy</t>
  </si>
  <si>
    <t>T: Drive Access - T:\College of HAS\JOBS Program</t>
  </si>
  <si>
    <t xml:space="preserve">Diamond peak widescreen capabilities </t>
  </si>
  <si>
    <t>janette.isaacson</t>
  </si>
  <si>
    <t>Updating Onedrive info</t>
  </si>
  <si>
    <t>jacquelyn.ruvalcaba</t>
  </si>
  <si>
    <t>Password Reset for  Jacquelyn Ruvalcaba</t>
  </si>
  <si>
    <t>Help getting into my oit</t>
  </si>
  <si>
    <t>josh.millard</t>
  </si>
  <si>
    <t>new wings laptop reservation 8/25</t>
  </si>
  <si>
    <t>Email Account Access Extension - pulaud.mehr</t>
  </si>
  <si>
    <t>Sort Order of Updated FACTS Requests</t>
  </si>
  <si>
    <t>kathleen.yates</t>
  </si>
  <si>
    <t>Helping the user access Tdrive</t>
  </si>
  <si>
    <t>Entrance Form for Kimberly Cholewinski</t>
  </si>
  <si>
    <t>Entrance Form for Kimberly Cholewinski T drive request</t>
  </si>
  <si>
    <t>New: Kimberly Cholewinski</t>
  </si>
  <si>
    <t>Moving desktop</t>
  </si>
  <si>
    <t>Computer and phone support</t>
  </si>
  <si>
    <t>Investigate why java will not work</t>
  </si>
  <si>
    <t>BAO: Export and import fee table</t>
  </si>
  <si>
    <t>moving old equipment</t>
  </si>
  <si>
    <t>ITS: FAST nightly refresh issue</t>
  </si>
  <si>
    <t>carla.scroggins</t>
  </si>
  <si>
    <t>Password Reset for Carla Scroggins</t>
  </si>
  <si>
    <t>olivia.burger</t>
  </si>
  <si>
    <t>Miller hall facilities trailer</t>
  </si>
  <si>
    <t>raquel.stenberg</t>
  </si>
  <si>
    <t>Password reset for Raquel Stenberg</t>
  </si>
  <si>
    <t>Investigate options for 8port switch/router</t>
  </si>
  <si>
    <t>Network ports in Subway for IP Camera system.</t>
  </si>
  <si>
    <t>grace.powell</t>
  </si>
  <si>
    <t>Unable to use email address</t>
  </si>
  <si>
    <t>DOW E243 kicked off network</t>
  </si>
  <si>
    <t>DOW E243 not working</t>
  </si>
  <si>
    <t>Cisco Firepower management server unable to access US Cloud</t>
  </si>
  <si>
    <t>Rebecca Rios Unable to Enter Work Order for Housing</t>
  </si>
  <si>
    <t>Recruiter frequently crashing</t>
  </si>
  <si>
    <t>Install Visio</t>
  </si>
  <si>
    <t>Create MyOIT Sharepoint</t>
  </si>
  <si>
    <t>may.aldoori</t>
  </si>
  <si>
    <t>Backup files, possibly outlook</t>
  </si>
  <si>
    <t>Password reset for Anil Coklar</t>
  </si>
  <si>
    <t>Help with registering at OIT</t>
  </si>
  <si>
    <t>Add File Attachments for Facilities Work Orders</t>
  </si>
  <si>
    <t>Weekly Report 8-12-17</t>
  </si>
  <si>
    <t>New staff without licensing</t>
  </si>
  <si>
    <t>BAO: Banner not printing</t>
  </si>
  <si>
    <t>JV for new laptop and dock for Drew Tessler</t>
  </si>
  <si>
    <t>JV for three new 22" monitors</t>
  </si>
  <si>
    <t>REG: Recruiter enterprise ID error</t>
  </si>
  <si>
    <t>FAST now allowing Jamie Powell to connect</t>
  </si>
  <si>
    <t>Students unable to access their portal</t>
  </si>
  <si>
    <t>Cannot add or subtract members of patrol group</t>
  </si>
  <si>
    <t>Rx feed and PNC problems</t>
  </si>
  <si>
    <t>DE: Nolij index access request</t>
  </si>
  <si>
    <t>Surface Pro Purchase from IT "store"</t>
  </si>
  <si>
    <t>Unable to open particular pdf's</t>
  </si>
  <si>
    <t>scott.adams</t>
  </si>
  <si>
    <t>Users can't use Guest Wireless</t>
  </si>
  <si>
    <t>Access to JOBS Program folder in the T-Drive</t>
  </si>
  <si>
    <t>Update MAC in ISE</t>
  </si>
  <si>
    <t>Screen #2 issue</t>
  </si>
  <si>
    <t>Can't print from Oracle Reports in Banner</t>
  </si>
  <si>
    <t>Students cannot access portal for student health</t>
  </si>
  <si>
    <t>rebecca.duncan</t>
  </si>
  <si>
    <t>Password Reset for Rebecca Duncan</t>
  </si>
  <si>
    <t>greg.pak</t>
  </si>
  <si>
    <t>AIO and 24" monitor for Greg Pak out of stock/store</t>
  </si>
  <si>
    <t xml:space="preserve">JV cost of AIO and 24" Monitor </t>
  </si>
  <si>
    <t xml:space="preserve">Update student worker account </t>
  </si>
  <si>
    <t>Order for WV Stock of computers and monitors</t>
  </si>
  <si>
    <t>Computer not printing</t>
  </si>
  <si>
    <t>REG: Cannot login to web for student</t>
  </si>
  <si>
    <t>erin.foley</t>
  </si>
  <si>
    <t>T:drive access for ASOIT</t>
  </si>
  <si>
    <t>eri.santiago</t>
  </si>
  <si>
    <t>Password Reset Eri Santiago</t>
  </si>
  <si>
    <t>josh.wetzler</t>
  </si>
  <si>
    <t>Winter Thank You Not Export</t>
  </si>
  <si>
    <t>Issues with printing and logging in</t>
  </si>
  <si>
    <t>New surface pro from backstock</t>
  </si>
  <si>
    <t>OW 133 Conference Room work</t>
  </si>
  <si>
    <t>Ticket cannot be opened</t>
  </si>
  <si>
    <t>Investigate voicemail tool in FACTS</t>
  </si>
  <si>
    <t>Need computer hooked up for new employee</t>
  </si>
  <si>
    <t>Entrance Form for Rosanna Overholser (Technical Support)</t>
  </si>
  <si>
    <t>Entrance Form for Rosanna Overholser (Telecom Support)</t>
  </si>
  <si>
    <t>Entrance Form for Rosanna Overholser (Applications Support)</t>
  </si>
  <si>
    <t>REG: FAST filter value not being refresh</t>
  </si>
  <si>
    <t>Network printer BH174_1 not faxing</t>
  </si>
  <si>
    <t>Need recovery key for Surface login</t>
  </si>
  <si>
    <t>Mac for ISE SP4 dock</t>
  </si>
  <si>
    <t>greg.stewart</t>
  </si>
  <si>
    <t>ADM: Recruiter Integration ERROR unable to find enterprise id</t>
  </si>
  <si>
    <t>aaron.becker</t>
  </si>
  <si>
    <t>T: Drive Access - Add/Remove student access</t>
  </si>
  <si>
    <t>emily.hillestad</t>
  </si>
  <si>
    <t>Password Reset: Emily Hillestad</t>
  </si>
  <si>
    <t>Tdrive Access: jim.jones2@oit.edu</t>
  </si>
  <si>
    <t>T: Drive Access - Jim Jones CIO</t>
  </si>
  <si>
    <t>Add surface wireless MAC to 31 for remote desktop</t>
  </si>
  <si>
    <t>christine.sawyers</t>
  </si>
  <si>
    <t>Update to Traffic Appeals Form</t>
  </si>
  <si>
    <t>Access to previous employee's S: drive</t>
  </si>
  <si>
    <t>Merge student account to SW in FACTS</t>
  </si>
  <si>
    <t>REG - Enterprise ID error in Brim</t>
  </si>
  <si>
    <t>BAO - Tuition and Fee Web Change</t>
  </si>
  <si>
    <t>shahida.balaparya</t>
  </si>
  <si>
    <t>Password Reset: Shahida Balaparya</t>
  </si>
  <si>
    <t>Quote/Order for new ISHC computer</t>
  </si>
  <si>
    <t>REG - Recruiter Firewall issue</t>
  </si>
  <si>
    <t>iPads for Career services kiosks</t>
  </si>
  <si>
    <t>REG - Recover deleted document in Nolij</t>
  </si>
  <si>
    <t>mason.cluff</t>
  </si>
  <si>
    <t>Password reset for mason.cluff</t>
  </si>
  <si>
    <t>Password reset: Mason Cluff</t>
  </si>
  <si>
    <t>travis.miller</t>
  </si>
  <si>
    <t>Password reset: Travis Miller</t>
  </si>
  <si>
    <t>Weekly Report 8-18-17</t>
  </si>
  <si>
    <t>Unable to get to web based email</t>
  </si>
  <si>
    <t>ADM: Recruiter ERPID not coming back</t>
  </si>
  <si>
    <t>resetting phone onto correct vlan</t>
  </si>
  <si>
    <t>Phone has no dial tone</t>
  </si>
  <si>
    <t>suzette.yaezenko</t>
  </si>
  <si>
    <t>Forward all emails from Vicky Seger to Suzette &amp; archive emails</t>
  </si>
  <si>
    <t>ATT Line 8/15/17</t>
  </si>
  <si>
    <t>eaglesoft failing to contact server</t>
  </si>
  <si>
    <t>Investigate DOW311_2 printer</t>
  </si>
  <si>
    <t>michelle.martin</t>
  </si>
  <si>
    <t>no internet access</t>
  </si>
  <si>
    <t>No internet access</t>
  </si>
  <si>
    <t>Archive Vicky Seger's inbox and place in Sarah Henderson's outlook</t>
  </si>
  <si>
    <t>Add student to print indexes</t>
  </si>
  <si>
    <t>reconfig phone</t>
  </si>
  <si>
    <t>reconfig for phone</t>
  </si>
  <si>
    <t>Finaid - Run script for loading PLUS application</t>
  </si>
  <si>
    <t>phone reprogramming</t>
  </si>
  <si>
    <t>Computers in CO114 not launch paper cut</t>
  </si>
  <si>
    <t>Emails each morning all marked as read from previous days</t>
  </si>
  <si>
    <t>Smartboard Carts</t>
  </si>
  <si>
    <t>ADM - Recruiter Enterprise ID error</t>
  </si>
  <si>
    <t>REG - FAST is down</t>
  </si>
  <si>
    <t>martin.lundberg</t>
  </si>
  <si>
    <t>Office accounts not generated correctly</t>
  </si>
  <si>
    <t>Install Kaseya on SfB hosts</t>
  </si>
  <si>
    <t>Phone Changes</t>
  </si>
  <si>
    <t>T Drive Access</t>
  </si>
  <si>
    <t xml:space="preserve">assigning the extension to dawn bailey </t>
  </si>
  <si>
    <t>T: Drive Access - Gwendoline Jones</t>
  </si>
  <si>
    <t>Banner Issue</t>
  </si>
  <si>
    <t>Check Port Configuration.</t>
  </si>
  <si>
    <t>Ellucian Consultant Matt Nelson Access to Recruiter</t>
  </si>
  <si>
    <t>Recruiter production app server instabillities</t>
  </si>
  <si>
    <t xml:space="preserve">Dawn, Bailey voicemail </t>
  </si>
  <si>
    <t>kipp.rouse</t>
  </si>
  <si>
    <t>Password Reset for Kipp Rouse</t>
  </si>
  <si>
    <t>Not receiving faxes at 541-885-1115</t>
  </si>
  <si>
    <t>adjoua.okadearborn</t>
  </si>
  <si>
    <t>Password Reset for Adjoua Okadearborn</t>
  </si>
  <si>
    <t>Investigate student account</t>
  </si>
  <si>
    <t>amy.lu</t>
  </si>
  <si>
    <t>Password reset for Amy Lu</t>
  </si>
  <si>
    <t>anthony.santillan</t>
  </si>
  <si>
    <t>Password Reset for Antony Santillian</t>
  </si>
  <si>
    <t xml:space="preserve">Banner error - SHATAEQ Timothy Carter </t>
  </si>
  <si>
    <t>steve.addison</t>
  </si>
  <si>
    <t>Cannot Access Email Admin Functionality</t>
  </si>
  <si>
    <t>Telephone/Email Not Working</t>
  </si>
  <si>
    <t>BAO - OT_SN116_3 Unable to print Banner Reports ZJRETAD &amp; ZJREACD</t>
  </si>
  <si>
    <t>Putting phone back onto vlan</t>
  </si>
  <si>
    <t>Reset phone</t>
  </si>
  <si>
    <t>Password Reset: Michael Farley</t>
  </si>
  <si>
    <t>New: Dawn Lowe Wincentsen</t>
  </si>
  <si>
    <t>Internet not working</t>
  </si>
  <si>
    <t>HR: M Drive for Payroll</t>
  </si>
  <si>
    <t>HOU - Oracle Reports not populating for payroll</t>
  </si>
  <si>
    <t>leticia.hill</t>
  </si>
  <si>
    <t>Banner problems</t>
  </si>
  <si>
    <t xml:space="preserve">Password Reset for Janna Hendrix </t>
  </si>
  <si>
    <t>Reset all the phones in financial aid.</t>
  </si>
  <si>
    <t>Reset phones for campus life</t>
  </si>
  <si>
    <t>Finaid - time out for processRNANA18</t>
  </si>
  <si>
    <t xml:space="preserve">Finaid - time out for process RNANA18 </t>
  </si>
  <si>
    <t>Jeannette Wessel's network periodically dropping</t>
  </si>
  <si>
    <t>stuart.sockman</t>
  </si>
  <si>
    <t>Reports phone does not connect to the network</t>
  </si>
  <si>
    <t>Phone and Banner issues</t>
  </si>
  <si>
    <t>shayna.ige</t>
  </si>
  <si>
    <t>Password reset: Shayna Ige</t>
  </si>
  <si>
    <t>Check on display issues</t>
  </si>
  <si>
    <t>New: Kim Cholewinski</t>
  </si>
  <si>
    <t>BAO: Audit Information Request</t>
  </si>
  <si>
    <t>Housing page times out</t>
  </si>
  <si>
    <t>Phone keeps rebooting</t>
  </si>
  <si>
    <t>Adobe software not registered</t>
  </si>
  <si>
    <t>Skype for business call 9/20/17</t>
  </si>
  <si>
    <t>Finaid: Need list of folks with access</t>
  </si>
  <si>
    <t>Move SfB users online</t>
  </si>
  <si>
    <t>HOUSING: Fix 918 on housing payment data</t>
  </si>
  <si>
    <t>christopher.hamper</t>
  </si>
  <si>
    <t>FW: Undeliverable: Count for preconference session with Paul Bollinger</t>
  </si>
  <si>
    <t>shawn.smith</t>
  </si>
  <si>
    <t>Printing</t>
  </si>
  <si>
    <t>Incoming phone calls not going through</t>
  </si>
  <si>
    <t>Outside cell lines not reaching OIT + broken call trees</t>
  </si>
  <si>
    <t>Network Connectivity</t>
  </si>
  <si>
    <t>Investigate calling issues for UMS and cell lines</t>
  </si>
  <si>
    <t>christopher.bowman</t>
  </si>
  <si>
    <t>Further Computer Issues</t>
  </si>
  <si>
    <t>Technical Support Request - thomas wright</t>
  </si>
  <si>
    <t>catherine.maxwell</t>
  </si>
  <si>
    <t>unable to log into email</t>
  </si>
  <si>
    <t>Place Monitors on Desk</t>
  </si>
  <si>
    <t>New computer for Kathy</t>
  </si>
  <si>
    <t>lindsey.davis</t>
  </si>
  <si>
    <t>cracked surface pro</t>
  </si>
  <si>
    <t>allia.petersen</t>
  </si>
  <si>
    <t>Payroll Check Printing</t>
  </si>
  <si>
    <t>Outlook email outage</t>
  </si>
  <si>
    <t>Set port to Phone + PC</t>
  </si>
  <si>
    <t>kevin.wyatt</t>
  </si>
  <si>
    <t>Password Reset: Kevin Wyatt</t>
  </si>
  <si>
    <t>T Drive Document Access</t>
  </si>
  <si>
    <t>ITILChange Management System</t>
  </si>
  <si>
    <t>T: Drive Access - TOP Budget</t>
  </si>
  <si>
    <t>Computer fried in power outage / SportsWare License</t>
  </si>
  <si>
    <t>Test Ticket</t>
  </si>
  <si>
    <t>sophialyn.nathenson</t>
  </si>
  <si>
    <t>Unable to access email</t>
  </si>
  <si>
    <t>Computer wipe for Darlene Swigart (New employee)</t>
  </si>
  <si>
    <t>molly.oshaughnessy</t>
  </si>
  <si>
    <t>Cannot locate file</t>
  </si>
  <si>
    <t>aja.bettencourtmccarthy</t>
  </si>
  <si>
    <t>Re-image computer with Windows 10</t>
  </si>
  <si>
    <t>Damaged computer still under warranty</t>
  </si>
  <si>
    <t>Reserve BH107 Monday - Wednesday 3pm-4pm</t>
  </si>
  <si>
    <t>Backup Vicky Seger's Email</t>
  </si>
  <si>
    <t>FAST Development is down</t>
  </si>
  <si>
    <t>Email Account Access Extension - jonathan.summerlin</t>
  </si>
  <si>
    <t>Faxing via email not working</t>
  </si>
  <si>
    <t>JV Dell Laptop 5580 to DE</t>
  </si>
  <si>
    <t>Targeted spam emails getting through</t>
  </si>
  <si>
    <t>Work with Cisco TAC on network issues</t>
  </si>
  <si>
    <t>Recruiter Async service crash</t>
  </si>
  <si>
    <t>Remove Some Directory Information from Website</t>
  </si>
  <si>
    <t>haleigh.aubut</t>
  </si>
  <si>
    <t>Office install</t>
  </si>
  <si>
    <t>Email Account Access Extension - fred.marin</t>
  </si>
  <si>
    <t>Setup generic account for non-oit users in PV</t>
  </si>
  <si>
    <t>Computer not working when power button pressed</t>
  </si>
  <si>
    <t>calley.tidwell</t>
  </si>
  <si>
    <t>Weekly Report 8-25</t>
  </si>
  <si>
    <t>tina.clarke</t>
  </si>
  <si>
    <t>Fake invoices/spam posing as OIT staff</t>
  </si>
  <si>
    <t>Health - ISHC Holds being placed inappropriately</t>
  </si>
  <si>
    <t>Investigate fake email scam</t>
  </si>
  <si>
    <t>Call forwarding until November</t>
  </si>
  <si>
    <t>Change Kathy's MAC to be in standard group in ISE</t>
  </si>
  <si>
    <t xml:space="preserve">ADM: Recruiter ERPID not coming back </t>
  </si>
  <si>
    <t>Outlook Failed</t>
  </si>
  <si>
    <t>Install QuickInjury</t>
  </si>
  <si>
    <t>Email Account Access Extension - floyd.young</t>
  </si>
  <si>
    <t>eli.zielsdorff</t>
  </si>
  <si>
    <t>Student not able to log into account after password reset</t>
  </si>
  <si>
    <t>Security: Request Changes to On-Line Parking Permit Purchasing</t>
  </si>
  <si>
    <t xml:space="preserve">Robotics Lab, â€œNetwork connections need to be maintained to this lab during the Cornett remodel.  </t>
  </si>
  <si>
    <t>Fix printer issues</t>
  </si>
  <si>
    <t>Fix audio issues in PV202</t>
  </si>
  <si>
    <t>Installing Scanner software</t>
  </si>
  <si>
    <t>Access request</t>
  </si>
  <si>
    <t xml:space="preserve">FA: Access request Banner for Ashlie Petersen, Shaun Bumner and Ryan Deady </t>
  </si>
  <si>
    <t>Access to JOBS Program Folder on T-Drive</t>
  </si>
  <si>
    <t>T: Drive Access - College of HAS</t>
  </si>
  <si>
    <t xml:space="preserve">Surface pro 4 purchase </t>
  </si>
  <si>
    <t>Password Reset: Rhylee Wallace</t>
  </si>
  <si>
    <t>jacob.andrews</t>
  </si>
  <si>
    <t>JV for surface pro 4</t>
  </si>
  <si>
    <t>Re adding Dow E207 to the correct vlan</t>
  </si>
  <si>
    <t>Change External DNS</t>
  </si>
  <si>
    <t>Permissions to HR Forms for New Employees</t>
  </si>
  <si>
    <t>REG: ZJRR128 proccess ERRROR</t>
  </si>
  <si>
    <t>Install Acrobat Pro</t>
  </si>
  <si>
    <t>jenna.brown</t>
  </si>
  <si>
    <t xml:space="preserve">Password Reset </t>
  </si>
  <si>
    <t>Athletics WAP</t>
  </si>
  <si>
    <t>Add dollars@oit.edu to Michelle Moneith's outlook</t>
  </si>
  <si>
    <t>Computer cannot access banner</t>
  </si>
  <si>
    <t>ADM: Nolij running slow</t>
  </si>
  <si>
    <t>Setting up a backup for Valjean</t>
  </si>
  <si>
    <t>richard.wright</t>
  </si>
  <si>
    <t>Re-directing to incorrect myoit home</t>
  </si>
  <si>
    <t>daniel.eberhart</t>
  </si>
  <si>
    <t>Password reset: Daniel Eberhart</t>
  </si>
  <si>
    <t>nicolas.edera</t>
  </si>
  <si>
    <t>Password reset for Nicolas Edera</t>
  </si>
  <si>
    <t>janelle.knaggs</t>
  </si>
  <si>
    <t>Script doesn't handle cancelled classes well</t>
  </si>
  <si>
    <t>Online Ed Support</t>
  </si>
  <si>
    <t>alexandra.cesca</t>
  </si>
  <si>
    <t>Office not authenticated/outdated</t>
  </si>
  <si>
    <t>Email Account Access Extension - travis.wilson</t>
  </si>
  <si>
    <t>travis.wilson</t>
  </si>
  <si>
    <t>re-enabling user account</t>
  </si>
  <si>
    <t xml:space="preserve">BH Lab Reservation </t>
  </si>
  <si>
    <t>steen.rasmussen</t>
  </si>
  <si>
    <t>Password Reset: Steen Rassmussen</t>
  </si>
  <si>
    <t>REG: Enterprise ID not found</t>
  </si>
  <si>
    <t>SE 142 - Please fluke ports</t>
  </si>
  <si>
    <t>shawn.scott</t>
  </si>
  <si>
    <t>Password Reset for Shawn Scott</t>
  </si>
  <si>
    <t>Can't login to MyOIT</t>
  </si>
  <si>
    <t>patricia.pahl</t>
  </si>
  <si>
    <t>Name Change</t>
  </si>
  <si>
    <t>wendy.ivie</t>
  </si>
  <si>
    <t>Change: James Finch</t>
  </si>
  <si>
    <t>Finaid: Nolij running very slow</t>
  </si>
  <si>
    <t>sally.sutton</t>
  </si>
  <si>
    <t>Password reset: Sally Sutton</t>
  </si>
  <si>
    <t>Finaid - FISAP problem</t>
  </si>
  <si>
    <t>heylea.lowell</t>
  </si>
  <si>
    <t xml:space="preserve">HR: Payroll Processing </t>
  </si>
  <si>
    <t>Move phone</t>
  </si>
  <si>
    <t>New: CLA Anna Ladgraf</t>
  </si>
  <si>
    <t>Assign 5-1290 to Darlene Swigart</t>
  </si>
  <si>
    <t>Forward all calls</t>
  </si>
  <si>
    <t>Phone out</t>
  </si>
  <si>
    <t>Technical Support Request - Charles Spahn</t>
  </si>
  <si>
    <t>REG: Transcript Reprint</t>
  </si>
  <si>
    <t>Invoice spam email</t>
  </si>
  <si>
    <t>Optiplex 7050 Order Placed</t>
  </si>
  <si>
    <t>Process JV for Hardware/Software Order</t>
  </si>
  <si>
    <t>Email problems</t>
  </si>
  <si>
    <t>Degreeworks upgrade 4.1.5 - Substitutions/exceptions not working</t>
  </si>
  <si>
    <t>X drive and Barracuda Spam Filter in email</t>
  </si>
  <si>
    <t>Entrance Form for Serah Freeman</t>
  </si>
  <si>
    <t>Entrance Form for Serah Freeman (Technical Support)</t>
  </si>
  <si>
    <t>Entrance Form for Serah Freeman (Telecom Support)</t>
  </si>
  <si>
    <t>New: Serah Freeman</t>
  </si>
  <si>
    <t>Delete print job on bannerprint server</t>
  </si>
  <si>
    <t>T: Drive Access - Sarah Freeman</t>
  </si>
  <si>
    <t>Email Account Access Extension - brandon.allen2</t>
  </si>
  <si>
    <t>Name Change on Phone</t>
  </si>
  <si>
    <t>drew.tessler2</t>
  </si>
  <si>
    <t>Move account to drew.tessler orginal</t>
  </si>
  <si>
    <t>Scan individual systems</t>
  </si>
  <si>
    <t>Create images of infected systems</t>
  </si>
  <si>
    <t>emily.anderson</t>
  </si>
  <si>
    <t>Student worker account access gone</t>
  </si>
  <si>
    <t>DegreeWorks upgrade 4.1.5 - No advisor access via SSB</t>
  </si>
  <si>
    <t>Facts core taking 2 days to return a not sent error</t>
  </si>
  <si>
    <t>abbi.zavala</t>
  </si>
  <si>
    <t>Change password for student</t>
  </si>
  <si>
    <t>Image GIS lab OW 130</t>
  </si>
  <si>
    <t>ITS - wvallusers materialized view change</t>
  </si>
  <si>
    <t>Email Account Access Extension - remy.williams</t>
  </si>
  <si>
    <t>Power cord for Dr. Nagi.</t>
  </si>
  <si>
    <t>e-mail client</t>
  </si>
  <si>
    <t>Office Move for Barb Conner and Andrew Coomes</t>
  </si>
  <si>
    <t>ananya.rabeya</t>
  </si>
  <si>
    <t>Reset password - weekend support.</t>
  </si>
  <si>
    <t>Campus Labs - EE485, 585</t>
  </si>
  <si>
    <t>Email account disabled</t>
  </si>
  <si>
    <t>REG: Error in pushing application</t>
  </si>
  <si>
    <t>Unable to work</t>
  </si>
  <si>
    <t>New: Michelle Monteith</t>
  </si>
  <si>
    <t>sidney.cooney</t>
  </si>
  <si>
    <t>Password Reset for Sidney Cooney</t>
  </si>
  <si>
    <t>timothy.cedarleaf</t>
  </si>
  <si>
    <t>kevin.hutchinson</t>
  </si>
  <si>
    <t>Password Reset for Kevin Hutchinson</t>
  </si>
  <si>
    <t>anna.hagenberger</t>
  </si>
  <si>
    <t>AA: Banner report output not in S:\ drive</t>
  </si>
  <si>
    <t>Wipe surface book</t>
  </si>
  <si>
    <t>seth.anthony</t>
  </si>
  <si>
    <t>Email box almost full</t>
  </si>
  <si>
    <t>BAO: Add exemption list for ZJRB147</t>
  </si>
  <si>
    <t>Entrance Form for Jolene Cady</t>
  </si>
  <si>
    <t>Entrance Form for Jolene Cady (Technical Support)</t>
  </si>
  <si>
    <t>Entrance Form for Jolene Cady (Telecom Support)</t>
  </si>
  <si>
    <t>Reset Point and Click server</t>
  </si>
  <si>
    <t>katherine.cabanillasmorey</t>
  </si>
  <si>
    <t>Called asking what her account name is</t>
  </si>
  <si>
    <t>isabel.ramosgarcia</t>
  </si>
  <si>
    <t>Password Reset for Isabel.ramosgarcia</t>
  </si>
  <si>
    <t>Weekly Report 9-1-17</t>
  </si>
  <si>
    <t>michelle.monteith</t>
  </si>
  <si>
    <t>need administrator access</t>
  </si>
  <si>
    <t>FW: Alumni Website</t>
  </si>
  <si>
    <t>sarah.goucher</t>
  </si>
  <si>
    <t>Password Reset: Sarah Goucher</t>
  </si>
  <si>
    <t>BAO: Audit Request - Accounts Payable Dibusrements 8.14.2017 - 8.31.2017</t>
  </si>
  <si>
    <t>phillip.damato</t>
  </si>
  <si>
    <t>Password Reset: &lt;student name&gt;</t>
  </si>
  <si>
    <t xml:space="preserve">failure to T drive access </t>
  </si>
  <si>
    <t>How to insert pictures online</t>
  </si>
  <si>
    <t>DE - SCARF Hybrid Course Report</t>
  </si>
  <si>
    <t xml:space="preserve">New nursing computer </t>
  </si>
  <si>
    <t>Putting phone onto vlan</t>
  </si>
  <si>
    <t>brooke.robinson</t>
  </si>
  <si>
    <t xml:space="preserve">Provost T drive access for Nellie </t>
  </si>
  <si>
    <t>Create new student worker account</t>
  </si>
  <si>
    <t>Add standard computer to ISE</t>
  </si>
  <si>
    <t>Broken link on website</t>
  </si>
  <si>
    <t>unforward emails from Evelyn Hobbs</t>
  </si>
  <si>
    <t>Re-assign phone line</t>
  </si>
  <si>
    <t>BAO: I need additional programs set up on my computer (just got a new CPU)-For Hap</t>
  </si>
  <si>
    <t xml:space="preserve">Locating the outlook archives </t>
  </si>
  <si>
    <t>luke.moore</t>
  </si>
  <si>
    <t xml:space="preserve">Password Reset: Luke Moore </t>
  </si>
  <si>
    <t>troy.ferguson</t>
  </si>
  <si>
    <t>Cannot save files to S: drive</t>
  </si>
  <si>
    <t>User account not being created</t>
  </si>
  <si>
    <t>HDMI CAT 5 extender issues.</t>
  </si>
  <si>
    <t>Create FERPA quiz link</t>
  </si>
  <si>
    <t>Faculty Password Reset: Corey Murphy</t>
  </si>
  <si>
    <t>Potential phishing/virus email</t>
  </si>
  <si>
    <t>frank.maier</t>
  </si>
  <si>
    <t xml:space="preserve">Reimage for the HVAC Computer in Facilities </t>
  </si>
  <si>
    <t>Update to new operating system</t>
  </si>
  <si>
    <t xml:space="preserve">Copier Log In </t>
  </si>
  <si>
    <t>Investigate IP phone not working</t>
  </si>
  <si>
    <t>CPU 10.4521 and 10.4996 need printers</t>
  </si>
  <si>
    <t>Incorrect email address</t>
  </si>
  <si>
    <t>Finaid: Issue with zjrf456</t>
  </si>
  <si>
    <t>JV for SP4 and a Monitor stand</t>
  </si>
  <si>
    <t>REG: Application fee being charge twice</t>
  </si>
  <si>
    <t>ATT Connect - Nellie Stewart</t>
  </si>
  <si>
    <t>Drew.Tessler2 created incorrectly, needs to be Drew.Tessler</t>
  </si>
  <si>
    <t>Lost email folders</t>
  </si>
  <si>
    <t>Possible Virus on Barb Metcalf computer</t>
  </si>
  <si>
    <t>Program evaluator file upload</t>
  </si>
  <si>
    <t>Hardware/Software Order Placed - 4 AIO's for DOW</t>
  </si>
  <si>
    <t>rebecca.caldwell</t>
  </si>
  <si>
    <t>Password reset: Rebecca Caldwell</t>
  </si>
  <si>
    <t>User gets Access Denied error after logging in</t>
  </si>
  <si>
    <t>Michal Kawka</t>
  </si>
  <si>
    <t>Install new Dymo LabelWriter 450 Turbo</t>
  </si>
  <si>
    <t>Change Barracuda tag words</t>
  </si>
  <si>
    <t>Adobe acrobat save feature not working</t>
  </si>
  <si>
    <t>Investigate missing files on T: drive</t>
  </si>
  <si>
    <t>remington.henderson</t>
  </si>
  <si>
    <t>Forward Emails to retention</t>
  </si>
  <si>
    <t>Install printer drivers and connect new computer to printer</t>
  </si>
  <si>
    <t>Question about password</t>
  </si>
  <si>
    <t>T: drive access request</t>
  </si>
  <si>
    <t xml:space="preserve">Update President Phone </t>
  </si>
  <si>
    <t>a</t>
  </si>
  <si>
    <t>rebecca.larson</t>
  </si>
  <si>
    <t>Password Reset: Rebecca larson</t>
  </si>
  <si>
    <t xml:space="preserve">Outlook is not connecting </t>
  </si>
  <si>
    <t>Archive emails</t>
  </si>
  <si>
    <t>Technical Support Request - Krystal Fairbrother</t>
  </si>
  <si>
    <t>ashley.caloia</t>
  </si>
  <si>
    <t xml:space="preserve">AA - Need to provide a method for providing HS Dual Credit teachers (adjuncts, but not employees) with a Blackboard account.  Time sensitive (sorrry) we are meeting with a group of the HS teachers on </t>
  </si>
  <si>
    <t>Email not working</t>
  </si>
  <si>
    <t>Papercut not opening</t>
  </si>
  <si>
    <t>Issues logging into Myoit</t>
  </si>
  <si>
    <t>Unable to login to OneDrive profile</t>
  </si>
  <si>
    <t>Outlook giving error messages on login</t>
  </si>
  <si>
    <t>james.truong</t>
  </si>
  <si>
    <t>mustafa.aboudarwish</t>
  </si>
  <si>
    <t>raymond.leahy</t>
  </si>
  <si>
    <t>Password Reset: Raymond Leahy</t>
  </si>
  <si>
    <t>Coordinate with responsible party once real problem is identified</t>
  </si>
  <si>
    <t>Emails going into spam</t>
  </si>
  <si>
    <t>Suspected spam line</t>
  </si>
  <si>
    <t>Website folder access problems</t>
  </si>
  <si>
    <t>ATT 2 line for a conference</t>
  </si>
  <si>
    <t>Blog Module in Sitefinity</t>
  </si>
  <si>
    <t>Spam from my email address</t>
  </si>
  <si>
    <t>Technical Support Request - Zachary Francis Szumski</t>
  </si>
  <si>
    <t>kristy.weidman</t>
  </si>
  <si>
    <t>Reprogramming phone.</t>
  </si>
  <si>
    <t>JV for a AIO and a standard 24 inch monitor</t>
  </si>
  <si>
    <t>zach.szumski</t>
  </si>
  <si>
    <t>X Drive/One Drive</t>
  </si>
  <si>
    <t>lennaya.monteith</t>
  </si>
  <si>
    <t>Password reset: Lennaya Monteith</t>
  </si>
  <si>
    <t>Email Account Access Extension - mark.messina</t>
  </si>
  <si>
    <t>francis.rojina</t>
  </si>
  <si>
    <t>Password reset: Francis Rojina</t>
  </si>
  <si>
    <t>Install Adobe Pro</t>
  </si>
  <si>
    <t>Install Adobe pro</t>
  </si>
  <si>
    <t>Change: Cindy Childers</t>
  </si>
  <si>
    <t>Onemap drive closing programs</t>
  </si>
  <si>
    <t>Mac for new surface pro 4 and dock</t>
  </si>
  <si>
    <t>Entrance Form for Shari Brandsness</t>
  </si>
  <si>
    <t>Entrance Form for Shari Brandsness (Technical Support)</t>
  </si>
  <si>
    <t>Entrance Form for Shari Brandsness (Telecom Support)</t>
  </si>
  <si>
    <t>Entrance Form for Vivan Powers</t>
  </si>
  <si>
    <t>Entrance Form for Vivan Powers (Technical Support)</t>
  </si>
  <si>
    <t>Entrance Form for Vivan Powers (Telecom Support)</t>
  </si>
  <si>
    <t>Unable to share desktop during Skype calls</t>
  </si>
  <si>
    <t>MAC to ISE for 2 surface pro 4</t>
  </si>
  <si>
    <t>jason.tucker</t>
  </si>
  <si>
    <t>CORECONNECT server is not online.</t>
  </si>
  <si>
    <t>phone equipment change</t>
  </si>
  <si>
    <t>Help with sharing calendars/archive emails</t>
  </si>
  <si>
    <t>ann.machnak</t>
  </si>
  <si>
    <t>Can't get into account</t>
  </si>
  <si>
    <t>Technical Support Request - Kevin Eddy</t>
  </si>
  <si>
    <t>Password Reset: Ann Machnak</t>
  </si>
  <si>
    <t>6 slide carousels for return to ITS</t>
  </si>
  <si>
    <t>casey.cessnun</t>
  </si>
  <si>
    <t>Password Reset: Casey.Cessnun</t>
  </si>
  <si>
    <t>Question about skype update</t>
  </si>
  <si>
    <t xml:space="preserve">Cleaning up user profiles </t>
  </si>
  <si>
    <t>Finaid: GOOSNG</t>
  </si>
  <si>
    <t>lynda.baker</t>
  </si>
  <si>
    <t>Issues with retired faculty account</t>
  </si>
  <si>
    <t>Change: Dawn LoweWincentsen</t>
  </si>
  <si>
    <t>peter.tucker</t>
  </si>
  <si>
    <t>Problems with paper cut web print</t>
  </si>
  <si>
    <t>New: Sandra King</t>
  </si>
  <si>
    <t>Reg: Street Address Correction Audit Report Notification. 28-AUG-17</t>
  </si>
  <si>
    <t>New: Michael Higginbotham</t>
  </si>
  <si>
    <t>New: Olivia Spaid</t>
  </si>
  <si>
    <t>ArcGIS upgrades on 5012 in OW 116</t>
  </si>
  <si>
    <t>Potential Virus</t>
  </si>
  <si>
    <t>Unable to access BannerSFTP file</t>
  </si>
  <si>
    <t>Change: Brandy Brown</t>
  </si>
  <si>
    <t>REG: Missing categories on document query report on FAST</t>
  </si>
  <si>
    <t>Instructing user how to encrypt a message through outlook</t>
  </si>
  <si>
    <t>Could not open files in T: drive</t>
  </si>
  <si>
    <t xml:space="preserve">adding SP4 docking station to ISE </t>
  </si>
  <si>
    <t>michael.ness</t>
  </si>
  <si>
    <t>Unable to open pdf's</t>
  </si>
  <si>
    <t>charles.devine</t>
  </si>
  <si>
    <t xml:space="preserve">Still don't have full access to T drive </t>
  </si>
  <si>
    <t>Change: Kaiulani EvansBustista</t>
  </si>
  <si>
    <t>Determine where miscellaneous monitors/computers go</t>
  </si>
  <si>
    <t>Replace BH main #3 switch</t>
  </si>
  <si>
    <t>Delivery and demo of the new extenders.</t>
  </si>
  <si>
    <t>leah.jolly</t>
  </si>
  <si>
    <t>Phishing email</t>
  </si>
  <si>
    <t>marilyn.dyrud</t>
  </si>
  <si>
    <t>Odd email behavior</t>
  </si>
  <si>
    <t>Hardware/Software Order Placed For 4x Opitplex 7050</t>
  </si>
  <si>
    <t xml:space="preserve">Return CD and check monitors </t>
  </si>
  <si>
    <t>josue.verduzco</t>
  </si>
  <si>
    <t>Password Reset: Josue Verduzco</t>
  </si>
  <si>
    <t>Mac for new surface pro 4 dock</t>
  </si>
  <si>
    <t>Update Laptop</t>
  </si>
  <si>
    <t>myles.vogler</t>
  </si>
  <si>
    <t>Password Reset: Myles Vogler</t>
  </si>
  <si>
    <t xml:space="preserve">Install adobe pro dc </t>
  </si>
  <si>
    <t>sarah.matchett</t>
  </si>
  <si>
    <t>Cannot open anything on computer</t>
  </si>
  <si>
    <t>tiernan.fogarty</t>
  </si>
  <si>
    <t>Computer possibly fried during power outage</t>
  </si>
  <si>
    <t>sarah.prieto</t>
  </si>
  <si>
    <t>Password Reset:Sarah Prieto</t>
  </si>
  <si>
    <t>jolene.cady</t>
  </si>
  <si>
    <t>Helped login to wifi</t>
  </si>
  <si>
    <t>Checked out Jolene's email</t>
  </si>
  <si>
    <t>Adobe pro XII on surface book</t>
  </si>
  <si>
    <t>Installed adobe pro XII dc on 5496</t>
  </si>
  <si>
    <t>Installed adobe pro XII dc on 5497</t>
  </si>
  <si>
    <t>kaden.schwind</t>
  </si>
  <si>
    <t>Password Reset: Kaden Schwind</t>
  </si>
  <si>
    <t>SP4 Dock install</t>
  </si>
  <si>
    <t>crystal.jensen</t>
  </si>
  <si>
    <t>Password reset: Crystal Jensen</t>
  </si>
  <si>
    <t>T: Drive Access - Alexander Zendejas</t>
  </si>
  <si>
    <t>christine.perpelitt</t>
  </si>
  <si>
    <t>changing password -- don't remember my old one</t>
  </si>
  <si>
    <t>jenni.betschart</t>
  </si>
  <si>
    <t>Two monitors for the testing center</t>
  </si>
  <si>
    <t>Web access issues with Sitefinity</t>
  </si>
  <si>
    <t xml:space="preserve">Can't send attachment via email </t>
  </si>
  <si>
    <t>JV CDC for four AIO's and 8 monitors</t>
  </si>
  <si>
    <t>Technical Support Request - Rohit Kavathekar</t>
  </si>
  <si>
    <t>POST 12c - TSAAREV OITPRD-EVENT_QUEUE is disabled</t>
  </si>
  <si>
    <t>POST 12c - SAAADMS issue</t>
  </si>
  <si>
    <t>otk-fastdev-01 didn't come back after updates</t>
  </si>
  <si>
    <t>POST 12C - SAAADMS issue</t>
  </si>
  <si>
    <t>Weekly Report 9-8-17</t>
  </si>
  <si>
    <t>Unable to open banner</t>
  </si>
  <si>
    <t>cheryl.hise</t>
  </si>
  <si>
    <t>Password reset: Cheryl Hise</t>
  </si>
  <si>
    <t>cassandra.katski</t>
  </si>
  <si>
    <t>Address printer issues</t>
  </si>
  <si>
    <t>Surface book dock install</t>
  </si>
  <si>
    <t>POST 12c - Major change trigger error</t>
  </si>
  <si>
    <t>Undo call forwarding</t>
  </si>
  <si>
    <t>POST 12c - Recompile FAAINVE</t>
  </si>
  <si>
    <t>joshua.simone</t>
  </si>
  <si>
    <t>Decommission otk-sccmdp-01</t>
  </si>
  <si>
    <t>ATT Connect 1 for Thursday meeting</t>
  </si>
  <si>
    <t>Facilities: Print from Banner</t>
  </si>
  <si>
    <t>leonardo.galvez</t>
  </si>
  <si>
    <t>Password reset: Leonardo Galvez</t>
  </si>
  <si>
    <t>amanda.anderson</t>
  </si>
  <si>
    <t>Cannot access Myoit account</t>
  </si>
  <si>
    <t>nicholas.healy</t>
  </si>
  <si>
    <t xml:space="preserve">Password Reset for Nicholas Healy </t>
  </si>
  <si>
    <t>Giving host code for ATT connect 1</t>
  </si>
  <si>
    <t>Do Not have Shortcut to Housing Office through MyOIT Login</t>
  </si>
  <si>
    <t>Ricoh Printer acting up?</t>
  </si>
  <si>
    <t>annika.warrington</t>
  </si>
  <si>
    <t>Password reset: Annika Warrington</t>
  </si>
  <si>
    <t>Password reset: Amanda Anderson</t>
  </si>
  <si>
    <t>ahmed.alnakhli</t>
  </si>
  <si>
    <t>madison.schnoor</t>
  </si>
  <si>
    <t>Password reset: Madison Schnoor</t>
  </si>
  <si>
    <t>catalina.chavez</t>
  </si>
  <si>
    <t>Password Reset: catalina Chavez</t>
  </si>
  <si>
    <t>Student cannot access account</t>
  </si>
  <si>
    <t>christine.haupt</t>
  </si>
  <si>
    <t>Update to Windows 10</t>
  </si>
  <si>
    <t>Erin Foley needs access to Student Affairs calendar</t>
  </si>
  <si>
    <t>Password reset: Christine Perpelitt</t>
  </si>
  <si>
    <t>Can't access banweb</t>
  </si>
  <si>
    <t>Reserve 107</t>
  </si>
  <si>
    <t>Access to Facilities oit.edu Floorplans</t>
  </si>
  <si>
    <t>Install Phillips Speech Exec</t>
  </si>
  <si>
    <t>Install duel monitor stand</t>
  </si>
  <si>
    <t>cody.doroski</t>
  </si>
  <si>
    <t>Password reset: Cody Doroski</t>
  </si>
  <si>
    <t>Phone not connected</t>
  </si>
  <si>
    <t>ryan.minor</t>
  </si>
  <si>
    <t>Password Reset: Ryan Minor</t>
  </si>
  <si>
    <t>Account not being generated</t>
  </si>
  <si>
    <t>Payroll: Approval ques for AP</t>
  </si>
  <si>
    <t>Cannot access account</t>
  </si>
  <si>
    <t>jesse.lutterloh</t>
  </si>
  <si>
    <t>Passoword reset for Jesse Lutterloh</t>
  </si>
  <si>
    <t>Windows 10 upgrade</t>
  </si>
  <si>
    <t>T: Drive Access - Brenda Hubbard</t>
  </si>
  <si>
    <t>Computer won't turn on</t>
  </si>
  <si>
    <t>olivia.evans</t>
  </si>
  <si>
    <t>Password reset: Olivia Evans</t>
  </si>
  <si>
    <t xml:space="preserve">Spam questions </t>
  </si>
  <si>
    <t>REG - Course search issue</t>
  </si>
  <si>
    <t>sharon.beaudry</t>
  </si>
  <si>
    <t>Web cams</t>
  </si>
  <si>
    <t>Video Camera</t>
  </si>
  <si>
    <t>New Order for I-Pad</t>
  </si>
  <si>
    <t xml:space="preserve"> Issues logging into MyOIT</t>
  </si>
  <si>
    <t>Issues with manual sccm client install</t>
  </si>
  <si>
    <t>Unable to create boot media in SCCM</t>
  </si>
  <si>
    <t>flagging port 16 on SN-113-p1 as a phone port</t>
  </si>
  <si>
    <t>greg.hatley</t>
  </si>
  <si>
    <t>Password reset: Greg Hatley</t>
  </si>
  <si>
    <t>kathleen.adams</t>
  </si>
  <si>
    <t>Troubles accessing Nolij</t>
  </si>
  <si>
    <t>Finaid Nolij - role error</t>
  </si>
  <si>
    <t>ashley.jennings</t>
  </si>
  <si>
    <t>Cannot access MyOIT account</t>
  </si>
  <si>
    <t>Employee User account not activiating</t>
  </si>
  <si>
    <t>Check HBO GO Export Validity</t>
  </si>
  <si>
    <t>ITS; Update host name of DegreeWorks production instance</t>
  </si>
  <si>
    <t>Unable to Use the Temp Parking Permit Entry System</t>
  </si>
  <si>
    <t>jhengkai.shih</t>
  </si>
  <si>
    <t>password reset: Jhengkai Shih</t>
  </si>
  <si>
    <t>BAO - FAAINVT issue</t>
  </si>
  <si>
    <t>savanna.munroehickok</t>
  </si>
  <si>
    <t>Password reset: Savanna Munroehickok</t>
  </si>
  <si>
    <t>kenneth.davis</t>
  </si>
  <si>
    <t>Reconnecting printer to BH_174</t>
  </si>
  <si>
    <t>Passoword reset along with walkthrough</t>
  </si>
  <si>
    <t>kevin.brown</t>
  </si>
  <si>
    <t>User having issues opening documents</t>
  </si>
  <si>
    <t>jeffrey.jones</t>
  </si>
  <si>
    <t>Password reset: Jeffrey Jones</t>
  </si>
  <si>
    <t>simon.ballaine</t>
  </si>
  <si>
    <t>Tcp/ip error on reference desk machine</t>
  </si>
  <si>
    <t>deniece.davis</t>
  </si>
  <si>
    <t>dawn.lowewincentsen</t>
  </si>
  <si>
    <t>jessica.santana</t>
  </si>
  <si>
    <t>Password reset: jessica Santana</t>
  </si>
  <si>
    <t>Add surface dock to ISE</t>
  </si>
  <si>
    <t>Remove local dental printer from 172 print server</t>
  </si>
  <si>
    <t>jon.kelley</t>
  </si>
  <si>
    <t>Add DNS enteries and Firewall Rules</t>
  </si>
  <si>
    <t>Change: Karen Kunz</t>
  </si>
  <si>
    <t>victor.rios</t>
  </si>
  <si>
    <t>Questions about SW accounts and their calendars after being disabled</t>
  </si>
  <si>
    <t>New Computer Issues</t>
  </si>
  <si>
    <t>cierra.barkis</t>
  </si>
  <si>
    <t>Password reset: Cierra Barkis</t>
  </si>
  <si>
    <t xml:space="preserve">instructing first time log into myoit </t>
  </si>
  <si>
    <t>Student account not being created</t>
  </si>
  <si>
    <t>Technical Support Request - Raquel M Hunt</t>
  </si>
  <si>
    <t>Electronic Medical records software missing components</t>
  </si>
  <si>
    <t>Pick Up AIO sold to Brenda Hubbard onFACTS Tickekt # 103846 - it will be returning to stock</t>
  </si>
  <si>
    <t>joshua.rubio</t>
  </si>
  <si>
    <t>Can't access myoit</t>
  </si>
  <si>
    <t>SafeColleges Upload File Empty</t>
  </si>
  <si>
    <t>emma.plass</t>
  </si>
  <si>
    <t>Password reset: Emma Plass</t>
  </si>
  <si>
    <t>Cannot access banner</t>
  </si>
  <si>
    <t>Undo call forwarding on 51813</t>
  </si>
  <si>
    <t>Access to JOBS Program Folder on T-Drive from home</t>
  </si>
  <si>
    <t>Flag this port for phone</t>
  </si>
  <si>
    <t>New Instructor Not in Blackboard</t>
  </si>
  <si>
    <t>estefania.cabrera</t>
  </si>
  <si>
    <t>Password reset: Estefania Cabrera</t>
  </si>
  <si>
    <t>philip.mcniel</t>
  </si>
  <si>
    <t>Remote Desktop not Working.</t>
  </si>
  <si>
    <t>abdulrahman.alalimi</t>
  </si>
  <si>
    <t>vicki.johnstonedodge</t>
  </si>
  <si>
    <t>Unable to change password</t>
  </si>
  <si>
    <t>brenna.kerkering</t>
  </si>
  <si>
    <t>Password reset: Brenna Kerkering</t>
  </si>
  <si>
    <t>Adding a printer</t>
  </si>
  <si>
    <t>Student worker unable to access T:drive - Daniel Garcia</t>
  </si>
  <si>
    <t>Email Account Access Extension - jeremy.burke</t>
  </si>
  <si>
    <t>jeremy.burke</t>
  </si>
  <si>
    <t>Re-enable student account</t>
  </si>
  <si>
    <t>51201 needs to ring when 51202 is called.</t>
  </si>
  <si>
    <t>Issues with OneDrive</t>
  </si>
  <si>
    <t>Email Issue</t>
  </si>
  <si>
    <t>Password reset for Mason Cluff</t>
  </si>
  <si>
    <t>Account Re-directing</t>
  </si>
  <si>
    <t>troubleshooting email problems</t>
  </si>
  <si>
    <t>BAO - ODR Soil Tax Hits Processing Step #5 receiving unhandled exception error</t>
  </si>
  <si>
    <t>kevin.garrett</t>
  </si>
  <si>
    <t>OIT home redirecting</t>
  </si>
  <si>
    <t>lisa.keeney</t>
  </si>
  <si>
    <t>User cannot save images from EagleSoft</t>
  </si>
  <si>
    <t>Smartboard Connection</t>
  </si>
  <si>
    <t>Add Payment Due Date Announcement to MyOIT</t>
  </si>
  <si>
    <t>Install Microsoft Office Suite</t>
  </si>
  <si>
    <t>Configuration help with Mindray sonography machines.</t>
  </si>
  <si>
    <t>Upgrade all computers to Windows 10 and Eaglesoft</t>
  </si>
  <si>
    <t>drew.tessler</t>
  </si>
  <si>
    <t>All calls are being forwarded to Erin Ferrara</t>
  </si>
  <si>
    <t>eli.gahringer</t>
  </si>
  <si>
    <t>Malware Detected on my computer</t>
  </si>
  <si>
    <t>Please rename files.</t>
  </si>
  <si>
    <t xml:space="preserve"> RiskTool SSO Integration</t>
  </si>
  <si>
    <t>Technical Support Request - Abigail Kirchem-Butts</t>
  </si>
  <si>
    <t>ryan.fitzgerald2</t>
  </si>
  <si>
    <t>Password reset: Ryan Fitzgerald2</t>
  </si>
  <si>
    <t>Password reset: Scotty Hayes</t>
  </si>
  <si>
    <t>ITS: WINSCP installed on my computer for FUPLOAD</t>
  </si>
  <si>
    <t>Facilities: Locked out of banner</t>
  </si>
  <si>
    <t>SSC: Unable to access banner</t>
  </si>
  <si>
    <t>New: Krystal Cruz</t>
  </si>
  <si>
    <t>Issue with "Distance Ed" network connections</t>
  </si>
  <si>
    <t>T: Drive Access - Michelle Monteith</t>
  </si>
  <si>
    <t>SCCM - Cannot delete collections in Imaging &gt; Labs.</t>
  </si>
  <si>
    <t>BAO: OITUPG Assessmant Process Failed and UPG job submission issue</t>
  </si>
  <si>
    <t>Install Computer</t>
  </si>
  <si>
    <t>caydan.henslee</t>
  </si>
  <si>
    <t>Password Reset: Caydan Henslee</t>
  </si>
  <si>
    <t>OIT Alumni needs access to account</t>
  </si>
  <si>
    <t>Printing not working in BH155</t>
  </si>
  <si>
    <t>Can't print PDF attachments</t>
  </si>
  <si>
    <t>update library catalog widget</t>
  </si>
  <si>
    <t>Change Voicemail Message</t>
  </si>
  <si>
    <t>BAO - BannerSFTP issue</t>
  </si>
  <si>
    <t>Phone lost information on switch</t>
  </si>
  <si>
    <t>REG - Ben password reset</t>
  </si>
  <si>
    <t>Foundation's phones not working properly</t>
  </si>
  <si>
    <t>DRC has no internet via OIT</t>
  </si>
  <si>
    <t>Provost Phone Conference</t>
  </si>
  <si>
    <t>hannah.neibauer</t>
  </si>
  <si>
    <t>Password reset: Hannah Neibauer</t>
  </si>
  <si>
    <t>daniel.eulensen</t>
  </si>
  <si>
    <t>Password reset: Daniel Eulensen</t>
  </si>
  <si>
    <t>REG - Registrar Transcript printer not working</t>
  </si>
  <si>
    <t>donna.dehennis</t>
  </si>
  <si>
    <t>Password reset: Donna Dehennis</t>
  </si>
  <si>
    <t>BAO - bannserSFTP issue for Mandy Conley</t>
  </si>
  <si>
    <t>Incorrect telephone extension</t>
  </si>
  <si>
    <t xml:space="preserve">Issues with default boot images. </t>
  </si>
  <si>
    <t>garret.halvorson</t>
  </si>
  <si>
    <t>Password reset: Garret Halvorson</t>
  </si>
  <si>
    <t>mirian.cobianvaladez</t>
  </si>
  <si>
    <t>Password reset: Mirian Cobianvaladez</t>
  </si>
  <si>
    <t>Entrance Form for Kamal Ghandi</t>
  </si>
  <si>
    <t>Entrance Form for Kamal Ghandi (Technical Support)</t>
  </si>
  <si>
    <t>Entrance Form for Kamal Ghandi (Telecom Support)</t>
  </si>
  <si>
    <t>Entrance Form for Kamal Gandhi (Applications Support)</t>
  </si>
  <si>
    <t>sw.mcluff cannot access skype for business</t>
  </si>
  <si>
    <t>Weekly Report 9-15-17</t>
  </si>
  <si>
    <t>Heating new port and moving phone line</t>
  </si>
  <si>
    <t>Contact testing services with information</t>
  </si>
  <si>
    <t>Call back 541-520-0349</t>
  </si>
  <si>
    <t xml:space="preserve">Create Student Worker Account </t>
  </si>
  <si>
    <t>payton.mcconnaughy</t>
  </si>
  <si>
    <t>Password reset: Payton Mcconnaughy</t>
  </si>
  <si>
    <t>natalie.graves</t>
  </si>
  <si>
    <t>Password reset: Natalie Graves</t>
  </si>
  <si>
    <t>brooklyn.cunningham</t>
  </si>
  <si>
    <t>Password reset: Brooklyn Cunningham</t>
  </si>
  <si>
    <t>rafael.nerilopez</t>
  </si>
  <si>
    <t>Password reset: Rafael Nerilopez</t>
  </si>
  <si>
    <t>nicholas.herrera</t>
  </si>
  <si>
    <t>Password Reset: Nicholas Herrera</t>
  </si>
  <si>
    <t>christina.martinez</t>
  </si>
  <si>
    <t>REG:  Electronic Transcripts T:\Registrar\pesc\incoming\col</t>
  </si>
  <si>
    <t>savannah.benjamins</t>
  </si>
  <si>
    <t>Password Reset: Savannah Benjamins</t>
  </si>
  <si>
    <t>BAO: Unable to print Banner Reports ZJRETAD &amp; ZJREACD</t>
  </si>
  <si>
    <t>eva.marincortez</t>
  </si>
  <si>
    <t>Password Reset: Eva MarinCotez</t>
  </si>
  <si>
    <t>zoey.johnson</t>
  </si>
  <si>
    <t>Password Reset: Zoey Johnson</t>
  </si>
  <si>
    <t>jillian.petersen</t>
  </si>
  <si>
    <t>Password Reset: jillian petersen</t>
  </si>
  <si>
    <t>ITS: Verify all system listeners after a server down incident at OSU and check processes ran over weekend.</t>
  </si>
  <si>
    <t>REG: Cannot register for Fall term 2017</t>
  </si>
  <si>
    <t>DegreeWorks upgrade 4.1.5 - Error in school/dgreee invalid</t>
  </si>
  <si>
    <t>DegreeWorks upgrade 4.1.5 - Planner does not load</t>
  </si>
  <si>
    <t>PArts for Dr. Kuleck office.</t>
  </si>
  <si>
    <t>caleb.castleman</t>
  </si>
  <si>
    <t>christina.rubidoux</t>
  </si>
  <si>
    <t>RET: Web for student schedule issue</t>
  </si>
  <si>
    <t>IAM - 918224525 (Devan Andersen) OIT email</t>
  </si>
  <si>
    <t>Question about hold on account</t>
  </si>
  <si>
    <t>mayra.rocharamos</t>
  </si>
  <si>
    <t>Password Reset: Mayra Rocharamos</t>
  </si>
  <si>
    <t>jacob.chesley</t>
  </si>
  <si>
    <t>Password Reset: Jacob Chesley</t>
  </si>
  <si>
    <t>instructing user how to turn off pop up blocker in IE</t>
  </si>
  <si>
    <t>Intermittant services</t>
  </si>
  <si>
    <t>katelyn.hadley</t>
  </si>
  <si>
    <t>Account setup and password reset</t>
  </si>
  <si>
    <t>daegan.carter</t>
  </si>
  <si>
    <t>Password Reset: Daegan Carter</t>
  </si>
  <si>
    <t>timothy.krohn</t>
  </si>
  <si>
    <t>alyssa.rose</t>
  </si>
  <si>
    <t>tiana.folsom</t>
  </si>
  <si>
    <t>robert.underwood</t>
  </si>
  <si>
    <t>Password Reset: Robert Underwood</t>
  </si>
  <si>
    <t>Questions about logging into email</t>
  </si>
  <si>
    <t>Banner access/issue</t>
  </si>
  <si>
    <t>kris.rosenberg</t>
  </si>
  <si>
    <t>Computer for new employee</t>
  </si>
  <si>
    <t>alvin.jaimegarcia</t>
  </si>
  <si>
    <t>Password Reset: Alvin jamiegarcia</t>
  </si>
  <si>
    <t>Fax not working- receiving nor sending</t>
  </si>
  <si>
    <t>Verify Local cupps server is working normally before reporting issue to USSE.</t>
  </si>
  <si>
    <t>Unable to print anything</t>
  </si>
  <si>
    <t>Contact form Error</t>
  </si>
  <si>
    <t>RET: Issue to view Nolij document on SSB</t>
  </si>
  <si>
    <t>SSC: Issues logging into banner for Drew Tessler</t>
  </si>
  <si>
    <t>tina.maples</t>
  </si>
  <si>
    <t>Password Reset: Tina Maples</t>
  </si>
  <si>
    <t>Printer Issues</t>
  </si>
  <si>
    <t>Voicemail pin reset</t>
  </si>
  <si>
    <t>Monitors for new employee</t>
  </si>
  <si>
    <t>EMR software component installation on a surface book</t>
  </si>
  <si>
    <t>anne.malinowski</t>
  </si>
  <si>
    <t>WIL - Students without OIT Emails</t>
  </si>
  <si>
    <t>Setup RDP connection for HuiYun Li</t>
  </si>
  <si>
    <t>Duplicate in SCCM</t>
  </si>
  <si>
    <t>Skype conference room modifications.</t>
  </si>
  <si>
    <t>drew.larsen</t>
  </si>
  <si>
    <t>Turn off Vicky Seger's email</t>
  </si>
  <si>
    <t>Issues with printing margins</t>
  </si>
  <si>
    <t>Entrance Form for Rachelle Gates</t>
  </si>
  <si>
    <t>Entrance Form for Rachelle Gates (Technical Support)</t>
  </si>
  <si>
    <t>Entrance Form for Rachelle Gates (Telecom Support)</t>
  </si>
  <si>
    <t>New: Shelly Gates</t>
  </si>
  <si>
    <t>BAO - Install BanMan WinSCP for Cindy Childers</t>
  </si>
  <si>
    <t>Shelly Gates T:drive Access</t>
  </si>
  <si>
    <t>Cannot access myoit</t>
  </si>
  <si>
    <t>jennifer.johnson</t>
  </si>
  <si>
    <t>Cannot login to account</t>
  </si>
  <si>
    <t>Walking user through getting to otk-print</t>
  </si>
  <si>
    <t xml:space="preserve">Phone disconnected from email </t>
  </si>
  <si>
    <t xml:space="preserve">Changing email address </t>
  </si>
  <si>
    <t>Setup internet connection in Cindy's office</t>
  </si>
  <si>
    <t>Extron equipment not installed - room has no display</t>
  </si>
  <si>
    <t>SSO to Signavio No Longer Working</t>
  </si>
  <si>
    <t>shea.treder</t>
  </si>
  <si>
    <t>Reset student worker password</t>
  </si>
  <si>
    <t>SEP: Card Reader events not displaying on MyOit</t>
  </si>
  <si>
    <t>Fix issues with new PC</t>
  </si>
  <si>
    <t>T: drive request</t>
  </si>
  <si>
    <t>Malware cleanup</t>
  </si>
  <si>
    <t>T: Drive Access - T:\HR\Personnel</t>
  </si>
  <si>
    <t>Turn off Owens 206 lab</t>
  </si>
  <si>
    <t>donna.heryford</t>
  </si>
  <si>
    <t>Computer backup</t>
  </si>
  <si>
    <t>justin.markoya</t>
  </si>
  <si>
    <t>Issues printing</t>
  </si>
  <si>
    <t>Email Account Access Extension - janet.rojina</t>
  </si>
  <si>
    <t>kevin.truong2</t>
  </si>
  <si>
    <t>lloyd.parratt</t>
  </si>
  <si>
    <t>Questions about Onedrive</t>
  </si>
  <si>
    <t>REG: NOLIJ information gathering</t>
  </si>
  <si>
    <t>Entrance Form for Tom Taylor</t>
  </si>
  <si>
    <t>Entrance Form for Tom Taylor (Technical Support)</t>
  </si>
  <si>
    <t>Entrance Form for Tom Taylor (Telecom Support)</t>
  </si>
  <si>
    <t>Entrance Form for Tom Taylor (Applications Support)</t>
  </si>
  <si>
    <t>annemarie.riechmann</t>
  </si>
  <si>
    <t>Update AutoCAD on office computer</t>
  </si>
  <si>
    <t>phone moves for Natural Science faculty</t>
  </si>
  <si>
    <t>MACs for ISE.</t>
  </si>
  <si>
    <t>nikki.henderson</t>
  </si>
  <si>
    <t>Unable to change Display name in outlook</t>
  </si>
  <si>
    <t>Password reset: Jennifer Johnson</t>
  </si>
  <si>
    <t>New 7450 for DRC</t>
  </si>
  <si>
    <t>Critical Security Update Released for Sitefinity/Telerik AJAX Controls (9/1/2017)</t>
  </si>
  <si>
    <t>Setting up a archive for Suzette</t>
  </si>
  <si>
    <t>evan.brooks</t>
  </si>
  <si>
    <t>Password reset: Evan Brooks</t>
  </si>
  <si>
    <t xml:space="preserve">Adding Kelcie and Cindy as administrators </t>
  </si>
  <si>
    <t>Java update needed and will not work</t>
  </si>
  <si>
    <t>Adware</t>
  </si>
  <si>
    <t>Java Update/ Snipping Tool doesn't work/ Power Point doesn't work</t>
  </si>
  <si>
    <t>sandra.bailey</t>
  </si>
  <si>
    <t>Audio Presentation/recording issues</t>
  </si>
  <si>
    <t>Issues with recording/audio</t>
  </si>
  <si>
    <t>Recover T: drive files</t>
  </si>
  <si>
    <t xml:space="preserve">BAO: Nolij problems </t>
  </si>
  <si>
    <t>antoinette.george</t>
  </si>
  <si>
    <t>Password reset: Antoinette George</t>
  </si>
  <si>
    <t>amber.callahan</t>
  </si>
  <si>
    <t>Password reset: Amber Callahan</t>
  </si>
  <si>
    <t>ATT Connect 1 for friday afternoon</t>
  </si>
  <si>
    <t>Account issues</t>
  </si>
  <si>
    <t>Issues emailing Elise Donovan</t>
  </si>
  <si>
    <t>speakers not working</t>
  </si>
  <si>
    <t>david.knapp</t>
  </si>
  <si>
    <t xml:space="preserve">Online Education Email Mailbox </t>
  </si>
  <si>
    <t xml:space="preserve">BAO: BanMan Application needs to be resourced and regenerated. </t>
  </si>
  <si>
    <t>carleen.drago</t>
  </si>
  <si>
    <t>Addition of Courses to Course Projection Form</t>
  </si>
  <si>
    <t>edward.sackinger</t>
  </si>
  <si>
    <t xml:space="preserve">ADM: Recruiter checklist items for ACP/HST </t>
  </si>
  <si>
    <t>Surface not turning on</t>
  </si>
  <si>
    <t>ADM: bwskalog.P_DispLoginNon needs to be disabled.</t>
  </si>
  <si>
    <t>Permissions to Portland Mailbox</t>
  </si>
  <si>
    <t>nicholas.stone</t>
  </si>
  <si>
    <t>Password reset: Nicholas Stone</t>
  </si>
  <si>
    <t>thu.nguyen</t>
  </si>
  <si>
    <t>Password reset: Thu Nguyen</t>
  </si>
  <si>
    <t>T:drive access for Elizabeth Cox</t>
  </si>
  <si>
    <t>REG: Nolij performance</t>
  </si>
  <si>
    <t>REG - Transcript Reporting Issue</t>
  </si>
  <si>
    <t xml:space="preserve">ITS - POST IAM project </t>
  </si>
  <si>
    <t>Help logging in - annikawarrington@gmail.com</t>
  </si>
  <si>
    <t>Computer order for 9/21/17  New Wings Event</t>
  </si>
  <si>
    <t>Install SCCM Client</t>
  </si>
  <si>
    <t>System named incorrectly in SCCM.</t>
  </si>
  <si>
    <t>Document and compare the options for Cornet Remodel badge readers and software</t>
  </si>
  <si>
    <t>Setup phone for new employee</t>
  </si>
  <si>
    <t>T: Drive Access - Devan Anderson</t>
  </si>
  <si>
    <t xml:space="preserve">No oit.edu emails associated with two student ID numbers </t>
  </si>
  <si>
    <t>Backup old computer</t>
  </si>
  <si>
    <t>neil.valiton</t>
  </si>
  <si>
    <t>Block unwanted emails</t>
  </si>
  <si>
    <t>ron.swisher</t>
  </si>
  <si>
    <t>Issues with pop up blockers</t>
  </si>
  <si>
    <t>tammy.skaliotis</t>
  </si>
  <si>
    <t>Login issues/ questions</t>
  </si>
  <si>
    <t>Adding Surface Dock into ise</t>
  </si>
  <si>
    <t>Items that need to be picked up</t>
  </si>
  <si>
    <t>New: Christina May</t>
  </si>
  <si>
    <t>Tech Expo 2 Surface Pro 4s</t>
  </si>
  <si>
    <t>Changing and adding access to the access@oit.edu email</t>
  </si>
  <si>
    <t>Tech Expo Surface studio</t>
  </si>
  <si>
    <t>mark.samoilich</t>
  </si>
  <si>
    <t>Password Reset: Mark Samoilich</t>
  </si>
  <si>
    <t xml:space="preserve">SCCM questions and requests. </t>
  </si>
  <si>
    <t>Add new admissions computers to ISE</t>
  </si>
  <si>
    <t>leslie.contreras</t>
  </si>
  <si>
    <t>Password reset: Leslie Contreras</t>
  </si>
  <si>
    <t>Please add computer to ISE (CSV attached).</t>
  </si>
  <si>
    <t>Convert Banner Web Services to Use New IAM Table</t>
  </si>
  <si>
    <t>Grant access to service desk one note</t>
  </si>
  <si>
    <t>joshua.nielsen</t>
  </si>
  <si>
    <t>Password reset: Joshua Nielsen</t>
  </si>
  <si>
    <t>Microsoft Office Discount</t>
  </si>
  <si>
    <t>Password Reset for Diana Angeli</t>
  </si>
  <si>
    <t>first time log in.</t>
  </si>
  <si>
    <t>mario.rodriguez</t>
  </si>
  <si>
    <t>Issues with Microsoft Re-direct</t>
  </si>
  <si>
    <t>Add new Purvine computer to ISE</t>
  </si>
  <si>
    <t>joel.beard</t>
  </si>
  <si>
    <t>Delivering the 7050</t>
  </si>
  <si>
    <t>Surface and monitor settup</t>
  </si>
  <si>
    <t>jessica.pittman</t>
  </si>
  <si>
    <t xml:space="preserve">Scanner not working </t>
  </si>
  <si>
    <t>travis.whalen</t>
  </si>
  <si>
    <t>Password reset: Travis Whalen</t>
  </si>
  <si>
    <t>giabao.nguyen</t>
  </si>
  <si>
    <t>Password reset: Giabao Nguyen</t>
  </si>
  <si>
    <t>OTK-License-02 getting a 169 address</t>
  </si>
  <si>
    <t>Retrieving UPS from Cornett</t>
  </si>
  <si>
    <t>REG: Degreeworks Upgrade 4.1.5 - issue with what if majors</t>
  </si>
  <si>
    <t>Delete student worker account - Shea Treder</t>
  </si>
  <si>
    <t>david.miller</t>
  </si>
  <si>
    <t>Password reset: David Miller</t>
  </si>
  <si>
    <t>Install office on Kevin's surface</t>
  </si>
  <si>
    <t>benjamin.deboer</t>
  </si>
  <si>
    <t>Issues getting into account</t>
  </si>
  <si>
    <t>REG - DegreeWorks not directing correctly</t>
  </si>
  <si>
    <t>Re-taggin port</t>
  </si>
  <si>
    <t>Access to FACTS Timesheets for Casey Bennett</t>
  </si>
  <si>
    <t>REG: SHADGMQ form not displaying data in the curric. block</t>
  </si>
  <si>
    <t>tom.taylor</t>
  </si>
  <si>
    <t>Computer Lab Pop-ups</t>
  </si>
  <si>
    <t>BAO: eMarket extract in test</t>
  </si>
  <si>
    <t>EMR component installs</t>
  </si>
  <si>
    <t>kirra.ballance</t>
  </si>
  <si>
    <t>Password reset: Kirra Ballance</t>
  </si>
  <si>
    <t>braden.christensen</t>
  </si>
  <si>
    <t>Password reset: Braden Christensen</t>
  </si>
  <si>
    <t>Can't use printer</t>
  </si>
  <si>
    <t>Wiindows 10 Upgrade</t>
  </si>
  <si>
    <t>The Parking Banner Module for Parking Permit Sales (SEIU) Needs to be Updated</t>
  </si>
  <si>
    <t>Office Move</t>
  </si>
  <si>
    <t>shevaun.campanella</t>
  </si>
  <si>
    <t>REG - PIN for Student Web</t>
  </si>
  <si>
    <t xml:space="preserve">SECURITY - Disregard ticket 105574-0 </t>
  </si>
  <si>
    <t>mandi.clark</t>
  </si>
  <si>
    <t>Remove Users From Housing RA Group</t>
  </si>
  <si>
    <t>Accessing oit ftp for a new computer</t>
  </si>
  <si>
    <t>eklas.hossain</t>
  </si>
  <si>
    <t>Unable  to login to nolij</t>
  </si>
  <si>
    <t>Help downloading current catalog</t>
  </si>
  <si>
    <t>Add Skype Phone MAC's to ISE</t>
  </si>
  <si>
    <t>Add Edis to the Remote Services group.</t>
  </si>
  <si>
    <t>Technical Support Request - Ian T Smith/ Can't login to Myoit</t>
  </si>
  <si>
    <t>Technical Support Request - Katherine Sollinger</t>
  </si>
  <si>
    <t>jason.coatney</t>
  </si>
  <si>
    <t>Finaid - S Drive Isn't Working</t>
  </si>
  <si>
    <t>Switch extension</t>
  </si>
  <si>
    <t>barry.canaday</t>
  </si>
  <si>
    <t>Install software on new computer/ Computer not connected to network drives</t>
  </si>
  <si>
    <t xml:space="preserve">RET - Retention student dataset population </t>
  </si>
  <si>
    <t>RET - Logic for picking ROCK student</t>
  </si>
  <si>
    <t>Faculty phone not working</t>
  </si>
  <si>
    <t>Add Joe as admin on multiple computers</t>
  </si>
  <si>
    <t>claude.kansaku</t>
  </si>
  <si>
    <t>Cannot Login to Wireless</t>
  </si>
  <si>
    <t>Mostafa Saber having issues logging into Online.oit.edu.</t>
  </si>
  <si>
    <t>brittany.skipper</t>
  </si>
  <si>
    <t>Password Reset: Brittany Skipper</t>
  </si>
  <si>
    <t>cindy.bickle</t>
  </si>
  <si>
    <t>Password Reset: Cindy Bickle</t>
  </si>
  <si>
    <t>Password reset: Alexandra Cesca</t>
  </si>
  <si>
    <t>moaid.alsalman</t>
  </si>
  <si>
    <t>Password reset: Moaid Alsalman</t>
  </si>
  <si>
    <t>New: Banner/Nolij Access for Carissa Choukales</t>
  </si>
  <si>
    <t>Give Sandra Fox access to President's Office T: Drive.</t>
  </si>
  <si>
    <t>allison.zumwalt</t>
  </si>
  <si>
    <t>Password reset: Allison Zumwalt</t>
  </si>
  <si>
    <t>nicholas.stafford</t>
  </si>
  <si>
    <t>Password reset: Nicholas Stafford</t>
  </si>
  <si>
    <t>michael.daenzer</t>
  </si>
  <si>
    <t>certificate error on machine, wont log into net worked drives</t>
  </si>
  <si>
    <t xml:space="preserve">Grant T:/admissions access to student employee Carissa Choukalos </t>
  </si>
  <si>
    <t>Technical Support Request - lee mansfield</t>
  </si>
  <si>
    <t>Trouble logging into acount</t>
  </si>
  <si>
    <t>Students need drive access</t>
  </si>
  <si>
    <t>Banner Parking odule Not Performing for SEIU TYhreshold Employees</t>
  </si>
  <si>
    <t>lance.taylor</t>
  </si>
  <si>
    <t>diane.miller</t>
  </si>
  <si>
    <t>Cannot scan financial aid info into Nolij</t>
  </si>
  <si>
    <t>richard.hoylman</t>
  </si>
  <si>
    <t>Needs assistance attaching picture to outlook mail</t>
  </si>
  <si>
    <t>Calls being sent to both Jamie powell and Alicia Jones</t>
  </si>
  <si>
    <t>External DNS entries for CSET</t>
  </si>
  <si>
    <t>new faculty phone numbers</t>
  </si>
  <si>
    <t>haldane.harris</t>
  </si>
  <si>
    <t>password reset :Haldane Harris</t>
  </si>
  <si>
    <t>Error When Submitting the ACP Course Projection Form</t>
  </si>
  <si>
    <t>Migrate S Drive to One Drive</t>
  </si>
  <si>
    <t>Issues setting up auto-archiving</t>
  </si>
  <si>
    <t>sydni.dodrill</t>
  </si>
  <si>
    <t>Student cannot access their account</t>
  </si>
  <si>
    <t>andrey.lungu</t>
  </si>
  <si>
    <t>Password reset: Andrey Lungu</t>
  </si>
  <si>
    <t>Technical Support Request - Abby Sladek</t>
  </si>
  <si>
    <t xml:space="preserve">Add streaming computer to ISE </t>
  </si>
  <si>
    <t>RECRUITER - Enterprise ID error</t>
  </si>
  <si>
    <t>cheryl.wilson</t>
  </si>
  <si>
    <t>Finaid - File not transferring to S: drive</t>
  </si>
  <si>
    <t>Computer won't login to the network</t>
  </si>
  <si>
    <t>Computer Blue screening</t>
  </si>
  <si>
    <t>IT Request 105608-0 Needs to be Resceinded</t>
  </si>
  <si>
    <t>mike.myers</t>
  </si>
  <si>
    <t>Unable to share ourside of OIT from the OMIC SharePoint site.</t>
  </si>
  <si>
    <t>gregg.waterman</t>
  </si>
  <si>
    <t>Install software on upstairs Purvine labs</t>
  </si>
  <si>
    <t>alantest</t>
  </si>
  <si>
    <t>Add Icons to Human Resources Links in TECHweb</t>
  </si>
  <si>
    <t>eryk.woods</t>
  </si>
  <si>
    <t>Password reset: Eryk Woods</t>
  </si>
  <si>
    <t>REG (ADM) - set up schedule job for ZJRA051 AND ZJRA814</t>
  </si>
  <si>
    <t>maureen.sevigny</t>
  </si>
  <si>
    <t>Issue to see Noij doc from SSB</t>
  </si>
  <si>
    <t>New Student Set Up</t>
  </si>
  <si>
    <t>tennison.bradysteen</t>
  </si>
  <si>
    <t>Password reset: Tennison Bradysteen</t>
  </si>
  <si>
    <t>Change MyOIT Login Page Link from "Request Official Transcripts" link to "Web for Student Login"</t>
  </si>
  <si>
    <t>ashley.edgar</t>
  </si>
  <si>
    <t>Need assistance with ordering of course materials.</t>
  </si>
  <si>
    <t>breanna.johnson</t>
  </si>
  <si>
    <t>Password reset: Breanna Johnson</t>
  </si>
  <si>
    <t>Password reset: Rebecca Duncan</t>
  </si>
  <si>
    <t>New ITS student worker not in FACTS</t>
  </si>
  <si>
    <t>Remove old computer</t>
  </si>
  <si>
    <t>Weekly Report 9-22-17</t>
  </si>
  <si>
    <t>Spam emails coming from her name.</t>
  </si>
  <si>
    <t>Issues accessing account</t>
  </si>
  <si>
    <t>laura.schwartz</t>
  </si>
  <si>
    <t>Internet Disconnected</t>
  </si>
  <si>
    <t>Print not working</t>
  </si>
  <si>
    <t>Student Workers</t>
  </si>
  <si>
    <t>REG - SN002_3 Not Printing Schedules from Banner</t>
  </si>
  <si>
    <t>london.howellfarley</t>
  </si>
  <si>
    <t>Computers from OTB moving to the Edge see request below</t>
  </si>
  <si>
    <t>Removing Old Computers</t>
  </si>
  <si>
    <t>Hotswap Smartboard to Dow E242</t>
  </si>
  <si>
    <t>Student Worker Accounts</t>
  </si>
  <si>
    <t>katherine.sollinger</t>
  </si>
  <si>
    <t>Defective smart board</t>
  </si>
  <si>
    <t>SfB conference room scheduling questions</t>
  </si>
  <si>
    <t>angela.archer</t>
  </si>
  <si>
    <t>Suspected spam emails</t>
  </si>
  <si>
    <t>Password Reset: Nicholas Tucker</t>
  </si>
  <si>
    <t>iryna.tate</t>
  </si>
  <si>
    <t>Password Reset: Iryna Tate</t>
  </si>
  <si>
    <t>erika.baker</t>
  </si>
  <si>
    <t>Password reset: Erika Baker</t>
  </si>
  <si>
    <t>Email Account Access Extension - garrett.pearson</t>
  </si>
  <si>
    <t>niklas.emmingham</t>
  </si>
  <si>
    <t>Password Reset: niklas emmingham</t>
  </si>
  <si>
    <t>calvin.baker</t>
  </si>
  <si>
    <t>Unable to connect to the internet</t>
  </si>
  <si>
    <t>internet connection</t>
  </si>
  <si>
    <t>Cannot connect to the internet</t>
  </si>
  <si>
    <t>jeffrey.berry</t>
  </si>
  <si>
    <t>Log in issues</t>
  </si>
  <si>
    <t>Technical Support Request - Katelynn Goodwin</t>
  </si>
  <si>
    <t>High school teacher with issues logging in</t>
  </si>
  <si>
    <t>Missing S and T drive</t>
  </si>
  <si>
    <t>mary.chivers</t>
  </si>
  <si>
    <t>Payroll Generalized Email Creation</t>
  </si>
  <si>
    <t>danika.bruce</t>
  </si>
  <si>
    <t>david.haren</t>
  </si>
  <si>
    <t>Help logging into account</t>
  </si>
  <si>
    <t>remy.williams</t>
  </si>
  <si>
    <t>Questions about email</t>
  </si>
  <si>
    <t>kathy.hulme</t>
  </si>
  <si>
    <t>WIL - Nolij Files empty</t>
  </si>
  <si>
    <t>Student unable to login to account</t>
  </si>
  <si>
    <t>ITS: Grant Admissions folder access on T:\drive to Carissa</t>
  </si>
  <si>
    <t>Dual monitor setup</t>
  </si>
  <si>
    <t>michelle.lin</t>
  </si>
  <si>
    <t>Password Reset: Michelle Lin</t>
  </si>
  <si>
    <t>thomas.tappert</t>
  </si>
  <si>
    <t>Delete emails</t>
  </si>
  <si>
    <t>Re-Home SfB users</t>
  </si>
  <si>
    <t>DE - New report for employee taking on-line graduate class</t>
  </si>
  <si>
    <t>Adobe Pro Software</t>
  </si>
  <si>
    <t>kristin.olsen</t>
  </si>
  <si>
    <t>Password Reset: Kristin Olsen</t>
  </si>
  <si>
    <t>New: Chris Mahan</t>
  </si>
  <si>
    <t>ajaypal.samra</t>
  </si>
  <si>
    <t>Password Reset: Ajaypal Samra</t>
  </si>
  <si>
    <t>New: Jim Marquit</t>
  </si>
  <si>
    <t>jordan.frisendal</t>
  </si>
  <si>
    <t>pASSWORD RESET: jORDAN fRISENDAL</t>
  </si>
  <si>
    <t>Computers needing to be added to ISE</t>
  </si>
  <si>
    <t>Bitlocker reset</t>
  </si>
  <si>
    <t>re-tagging port</t>
  </si>
  <si>
    <t>connecting to the wifi</t>
  </si>
  <si>
    <t>althea.brace</t>
  </si>
  <si>
    <t>Password Reset for  Althea Brace</t>
  </si>
  <si>
    <t>Outlook Group</t>
  </si>
  <si>
    <t>Install SMART Board Software on user's laptop.</t>
  </si>
  <si>
    <t>devon.house</t>
  </si>
  <si>
    <t>chris.mahan</t>
  </si>
  <si>
    <t>Updating</t>
  </si>
  <si>
    <t>kaylynn.howard</t>
  </si>
  <si>
    <t>password reset</t>
  </si>
  <si>
    <t>natalie.miller</t>
  </si>
  <si>
    <t>AT&amp;T Line Request</t>
  </si>
  <si>
    <t>Will not print to printer</t>
  </si>
  <si>
    <t>BAO: Banner not working in business affairs office</t>
  </si>
  <si>
    <t>riley.ferebee</t>
  </si>
  <si>
    <t>david.van</t>
  </si>
  <si>
    <t>Password Reset: David Van</t>
  </si>
  <si>
    <t>sarah.brown2</t>
  </si>
  <si>
    <t>Password reset: Sarah Brown2</t>
  </si>
  <si>
    <t>REG - Banner Froze Mid Transaction</t>
  </si>
  <si>
    <t>eve.klopf</t>
  </si>
  <si>
    <t>Install MatLab</t>
  </si>
  <si>
    <t>Unknown software on machine</t>
  </si>
  <si>
    <t>Password Reset: Cierra Barkis</t>
  </si>
  <si>
    <t>keunyoung.ryu</t>
  </si>
  <si>
    <t xml:space="preserve">Password Reset: Keunyoung ryu </t>
  </si>
  <si>
    <t>monitor has distorted screen</t>
  </si>
  <si>
    <t>Users Unable to Sign In to HBO GO</t>
  </si>
  <si>
    <t>ian.smith</t>
  </si>
  <si>
    <t>Password Reset: Ian smith</t>
  </si>
  <si>
    <t>HOU - Banner won't pop up</t>
  </si>
  <si>
    <t>Wifi disconnected after password change</t>
  </si>
  <si>
    <t>ian.riley</t>
  </si>
  <si>
    <t>pw reset</t>
  </si>
  <si>
    <t>Smartboard not playing youtube videos</t>
  </si>
  <si>
    <t>judy.lupercio</t>
  </si>
  <si>
    <t>Password Reset: Judy Lupercio</t>
  </si>
  <si>
    <t>Needs Adobe Flash Player installed</t>
  </si>
  <si>
    <t>Make Joe admin on 10.4622</t>
  </si>
  <si>
    <t>arnold.fernandez</t>
  </si>
  <si>
    <t>haley.saucier</t>
  </si>
  <si>
    <t>Password Reset: Haley Sauicer</t>
  </si>
  <si>
    <t>morgan.wohosky</t>
  </si>
  <si>
    <t>carlos.garcia</t>
  </si>
  <si>
    <t>Handset not working</t>
  </si>
  <si>
    <t>Phones need to be switched</t>
  </si>
  <si>
    <t>elise.donovan</t>
  </si>
  <si>
    <t>T drive permission for A&amp;P folder</t>
  </si>
  <si>
    <t>blayde.miller</t>
  </si>
  <si>
    <t>Password reset: Riley Ferebee</t>
  </si>
  <si>
    <t>john.chamberlin</t>
  </si>
  <si>
    <t>Password resET: John Chamberlin</t>
  </si>
  <si>
    <t>aidan.bremont</t>
  </si>
  <si>
    <t>Password reset: Aidan Bremont</t>
  </si>
  <si>
    <t>benito.torresmata</t>
  </si>
  <si>
    <t>Recruiter - Error in SRIPREL</t>
  </si>
  <si>
    <t>Att Connect 1</t>
  </si>
  <si>
    <t>brian.fox</t>
  </si>
  <si>
    <t>Capital call</t>
  </si>
  <si>
    <t>nickolas.wood</t>
  </si>
  <si>
    <t>elizabeth.wheeler</t>
  </si>
  <si>
    <t>Cannot access the floor plans on OIT website</t>
  </si>
  <si>
    <t>saul.guardado</t>
  </si>
  <si>
    <t>Password reset: Saul guardado</t>
  </si>
  <si>
    <t>justin.rocereto</t>
  </si>
  <si>
    <t>geun.lee</t>
  </si>
  <si>
    <t>ResHall: Slow Internet Speeds</t>
  </si>
  <si>
    <t>Please remove and dispose of all smartboard components located on the floor of BH 111</t>
  </si>
  <si>
    <t>austin.crowell</t>
  </si>
  <si>
    <t>Password reset: Austin Crowell</t>
  </si>
  <si>
    <t>allen.nguyen</t>
  </si>
  <si>
    <t>Recruiter - Enterprise ID error</t>
  </si>
  <si>
    <t>administrator rights for computer</t>
  </si>
  <si>
    <t>Phone randomly shutting off</t>
  </si>
  <si>
    <t>Nolij access problems</t>
  </si>
  <si>
    <t>Adding Surface dock to ISE</t>
  </si>
  <si>
    <t>New classroom tech for SE142</t>
  </si>
  <si>
    <t>Password reset: Ian Smith</t>
  </si>
  <si>
    <t>Banner printer error</t>
  </si>
  <si>
    <t>erin.nordhill</t>
  </si>
  <si>
    <t>Information Request Major Options not Available</t>
  </si>
  <si>
    <t>kari.lundgren</t>
  </si>
  <si>
    <t>Password reset on MacOS</t>
  </si>
  <si>
    <t>matthew.osgood</t>
  </si>
  <si>
    <t>reset pw</t>
  </si>
  <si>
    <t>Move new users online</t>
  </si>
  <si>
    <t>T: Drive Access - A&amp;P</t>
  </si>
  <si>
    <t>xiao.ma</t>
  </si>
  <si>
    <t>Password Reset: Xiao Ma</t>
  </si>
  <si>
    <t>jessie.exilus</t>
  </si>
  <si>
    <t>Password reset: Jessie Exilus</t>
  </si>
  <si>
    <t>andrea.chavarria</t>
  </si>
  <si>
    <t>T: drive Access request</t>
  </si>
  <si>
    <t>T:Drive access request</t>
  </si>
  <si>
    <t>annabelle.nguyen</t>
  </si>
  <si>
    <t>david.flemingjones</t>
  </si>
  <si>
    <t>Password reset: David Flemingjones</t>
  </si>
  <si>
    <t>yonatan.dembo</t>
  </si>
  <si>
    <t>dana.onorato</t>
  </si>
  <si>
    <t>New shared mail account for Ask an Owl</t>
  </si>
  <si>
    <t>Make joe a admin</t>
  </si>
  <si>
    <t>abriel.oreilly</t>
  </si>
  <si>
    <t>reset computers and printers</t>
  </si>
  <si>
    <t>Surface Pro 4 was Sandra Bailey's and needs to be assigned to Seth Anthony same department</t>
  </si>
  <si>
    <t>Banner not loading</t>
  </si>
  <si>
    <t>juan.contrerassanchez</t>
  </si>
  <si>
    <t>kaiulani.evansbautista</t>
  </si>
  <si>
    <t>T: Drive Access - Carissa Choukalos</t>
  </si>
  <si>
    <t>brandon.camp</t>
  </si>
  <si>
    <t>Password Reset: Brandon Camp</t>
  </si>
  <si>
    <t>T Drive Mapping</t>
  </si>
  <si>
    <t>security alert</t>
  </si>
  <si>
    <t>T: Drive Access - Remove All Access/Add Single User</t>
  </si>
  <si>
    <t>Student files not being transmitted on ZAADUAL</t>
  </si>
  <si>
    <t>Finaid - Student files not being transmitted on ZAADUAL</t>
  </si>
  <si>
    <t>T: Drive Access - Multiple Dental Faculty</t>
  </si>
  <si>
    <t>kimberly.hawkins</t>
  </si>
  <si>
    <t>laura.morgan</t>
  </si>
  <si>
    <t>Password Reset: Laura Morgan</t>
  </si>
  <si>
    <t>ATT Connect - Erin Williams</t>
  </si>
  <si>
    <t>samuel.kolenc</t>
  </si>
  <si>
    <t>joel.borwick</t>
  </si>
  <si>
    <t>lidia.santosegoavil</t>
  </si>
  <si>
    <t>Password Reset: Lidia SantosEgoavil</t>
  </si>
  <si>
    <t>cindy.harrison</t>
  </si>
  <si>
    <t>russell.waters</t>
  </si>
  <si>
    <t>Password Reset: Russell Waters</t>
  </si>
  <si>
    <t>can't login</t>
  </si>
  <si>
    <t>Reset Faculty Password</t>
  </si>
  <si>
    <t>kaylee.nicols</t>
  </si>
  <si>
    <t>Secure message email needs to get through for insurance claim</t>
  </si>
  <si>
    <t>nicole.towers</t>
  </si>
  <si>
    <t>robyn.cole</t>
  </si>
  <si>
    <t>we're unable to detect the version of windows media player</t>
  </si>
  <si>
    <t>install one drive</t>
  </si>
  <si>
    <t>alishia.huntoon</t>
  </si>
  <si>
    <t>Provide admin credentials + help print</t>
  </si>
  <si>
    <t>Office Move for Nagi Naganathan</t>
  </si>
  <si>
    <t>guillaume.provost</t>
  </si>
  <si>
    <t>Password Reset: Guillaume Provost</t>
  </si>
  <si>
    <t>Printing from MAC</t>
  </si>
  <si>
    <t>alicia.jones</t>
  </si>
  <si>
    <t>mckenzie.wilson</t>
  </si>
  <si>
    <t>favian.galvan</t>
  </si>
  <si>
    <t>Password reset: Favian Galvan</t>
  </si>
  <si>
    <t>trevor.ulicni</t>
  </si>
  <si>
    <t>Password reset: Trevor Ulicni</t>
  </si>
  <si>
    <t>mark.kasper</t>
  </si>
  <si>
    <t>Outlook not working + display not on</t>
  </si>
  <si>
    <t>nicholas.crossett</t>
  </si>
  <si>
    <t>Password reset: Nicholas Crossett</t>
  </si>
  <si>
    <t>User Unable to Be Enrolled in Blackboard Classes</t>
  </si>
  <si>
    <t>donita.crudup</t>
  </si>
  <si>
    <t>Password Reset: Donita Crudup</t>
  </si>
  <si>
    <t>Missing Shortcut</t>
  </si>
  <si>
    <t>Finaid - FA access</t>
  </si>
  <si>
    <t>FACTS access</t>
  </si>
  <si>
    <t>Unknown user came to window with issue</t>
  </si>
  <si>
    <t>steve.edgeman</t>
  </si>
  <si>
    <t>Could not login</t>
  </si>
  <si>
    <t>Help Rachel with monitor problem</t>
  </si>
  <si>
    <t>print access</t>
  </si>
  <si>
    <t>melissa.dubois</t>
  </si>
  <si>
    <t>madyson.bell</t>
  </si>
  <si>
    <t xml:space="preserve">reset pw </t>
  </si>
  <si>
    <t>Wilsonville BYOD Announcement Showing to All Users</t>
  </si>
  <si>
    <t>OW219 has no internet</t>
  </si>
  <si>
    <t>Technical Support Request - Ricky Hoff</t>
  </si>
  <si>
    <t>annabelle.le</t>
  </si>
  <si>
    <t>Cannot register for class CRN11785</t>
  </si>
  <si>
    <t>christy.vanrooyen</t>
  </si>
  <si>
    <t>Inventoried all 16 laptops</t>
  </si>
  <si>
    <t xml:space="preserve">Moving Sandras extension </t>
  </si>
  <si>
    <t>Check on drew and his monitor issues</t>
  </si>
  <si>
    <t>kevin.stolfo</t>
  </si>
  <si>
    <t>Password reset for Kevin</t>
  </si>
  <si>
    <t>shari.brandsness</t>
  </si>
  <si>
    <t>Check up with Shari</t>
  </si>
  <si>
    <t>Call back 5038660862</t>
  </si>
  <si>
    <t>remove student worker account</t>
  </si>
  <si>
    <t>Computer Setup</t>
  </si>
  <si>
    <t>ATT connect 1 Thursday 9/28 1-2pm</t>
  </si>
  <si>
    <t>Confirm S: drive creation for new faculty</t>
  </si>
  <si>
    <t>T: Drive Access - HR Folders</t>
  </si>
  <si>
    <t>mitch.besser</t>
  </si>
  <si>
    <t>Visual Studio Missing</t>
  </si>
  <si>
    <t>Recruiter Login for Mitchell Perez in Test System, University of Toledo</t>
  </si>
  <si>
    <t>Recruiter Clone from Production to Test</t>
  </si>
  <si>
    <t>Create phone number and voicemail box for new DOW faculty</t>
  </si>
  <si>
    <t>BAO: Detail code exclusion for ZJRB147</t>
  </si>
  <si>
    <t>Verify computer is in ISE</t>
  </si>
  <si>
    <t>Weekly Report 9-29-17</t>
  </si>
  <si>
    <t>coburn.york</t>
  </si>
  <si>
    <t>Password Reset: Coburn york</t>
  </si>
  <si>
    <t>robertjohn.dandrea</t>
  </si>
  <si>
    <t>Password Reset: RobertJohn DAndrea</t>
  </si>
  <si>
    <t>Technical Support Request - Olivia Lo</t>
  </si>
  <si>
    <t>lila.alfrippee</t>
  </si>
  <si>
    <t>Password Reset: Lila AlfRippee</t>
  </si>
  <si>
    <t>Please e-waste Smartboard eqp in BH 159</t>
  </si>
  <si>
    <t>joey.driessen</t>
  </si>
  <si>
    <t>Password Reset: Joey Driessen</t>
  </si>
  <si>
    <t>lia.king</t>
  </si>
  <si>
    <t>tyler.schuening</t>
  </si>
  <si>
    <t>Help joe set up a couple printers</t>
  </si>
  <si>
    <t>Possible Blue Screen</t>
  </si>
  <si>
    <t>hassan.alshirawi</t>
  </si>
  <si>
    <t>ITS: Error on OTG Facts Applications Support</t>
  </si>
  <si>
    <t>projector bulb is out</t>
  </si>
  <si>
    <t>Change: Diane Miller - Student worker access in banner</t>
  </si>
  <si>
    <t>sean.henry</t>
  </si>
  <si>
    <t>devon.locke</t>
  </si>
  <si>
    <t>Password Reset: Devon Locke</t>
  </si>
  <si>
    <t>logan.hurst3</t>
  </si>
  <si>
    <t>Password Reset: Logan Hurst</t>
  </si>
  <si>
    <t>anthony.marostica</t>
  </si>
  <si>
    <t>Setup WiFi on Android phone.</t>
  </si>
  <si>
    <t>SW accounts and permissions checks for Campus Life</t>
  </si>
  <si>
    <t>aaron.wehmeyer</t>
  </si>
  <si>
    <t>Black board access</t>
  </si>
  <si>
    <t>Configure BH 111 computer for class. missing SMART and monitor configuration.</t>
  </si>
  <si>
    <t>gabrielle.santiago</t>
  </si>
  <si>
    <t>sandra.king</t>
  </si>
  <si>
    <t>Nolij password reset</t>
  </si>
  <si>
    <t>Password reset 949-330-3699</t>
  </si>
  <si>
    <t>zachariah.fansler</t>
  </si>
  <si>
    <t>ADM: Error on BRIM</t>
  </si>
  <si>
    <t>patricia.henrickson</t>
  </si>
  <si>
    <t>Password Reset for Patricia</t>
  </si>
  <si>
    <t>Technical Support Request - Adrienne Roffers</t>
  </si>
  <si>
    <t>timothy.gradek</t>
  </si>
  <si>
    <t>Password Reset: Timothy gradek</t>
  </si>
  <si>
    <t>gwendoline.jones</t>
  </si>
  <si>
    <t>Password Reset for Gwen</t>
  </si>
  <si>
    <t>stephen.schultz</t>
  </si>
  <si>
    <t>Projector was not displaying the same as the screen.</t>
  </si>
  <si>
    <t>melody.sulliban</t>
  </si>
  <si>
    <t>Password Reset: melody</t>
  </si>
  <si>
    <t>SMART Board issues in BH 126.</t>
  </si>
  <si>
    <t>FACTS system problem</t>
  </si>
  <si>
    <t>colleen.rayburn</t>
  </si>
  <si>
    <t>Password Reset: Colleen</t>
  </si>
  <si>
    <t>brooks.hanson</t>
  </si>
  <si>
    <t xml:space="preserve">Password Reset for Brooks </t>
  </si>
  <si>
    <t>kimberly.parker</t>
  </si>
  <si>
    <t>keanu.srivongsana</t>
  </si>
  <si>
    <t>setup of fire stick</t>
  </si>
  <si>
    <t>emily.coelho</t>
  </si>
  <si>
    <t>Password Reset: Emily Coelho</t>
  </si>
  <si>
    <t>Classroom tech updates</t>
  </si>
  <si>
    <t>New classroom tech software for Extron managment</t>
  </si>
  <si>
    <t>Install Smartboard 17 for faculty</t>
  </si>
  <si>
    <t>jacob.parker</t>
  </si>
  <si>
    <t>Password Reset: Jacob Parker</t>
  </si>
  <si>
    <t>hugh.currin</t>
  </si>
  <si>
    <t>amna.abdelkarim</t>
  </si>
  <si>
    <t>Password Reset for Amna</t>
  </si>
  <si>
    <t>keegan.shepard</t>
  </si>
  <si>
    <t>Password Reset for Keegan</t>
  </si>
  <si>
    <t>T drive access request for Retentions - Corey Murphy</t>
  </si>
  <si>
    <t>clark.hellesto</t>
  </si>
  <si>
    <t>Password Reset for Clark</t>
  </si>
  <si>
    <t>kayla.morgan</t>
  </si>
  <si>
    <t>Password Reset: Kayla Morgan</t>
  </si>
  <si>
    <t>christie.robinson</t>
  </si>
  <si>
    <t>password reset for Christie</t>
  </si>
  <si>
    <t>leslie.pearson</t>
  </si>
  <si>
    <t>computer off</t>
  </si>
  <si>
    <t>jacob.chappell</t>
  </si>
  <si>
    <t>RE-install Office 2016</t>
  </si>
  <si>
    <t>hailey.babcock</t>
  </si>
  <si>
    <t>Password reset: Aaron Becker</t>
  </si>
  <si>
    <t>morgan.odle</t>
  </si>
  <si>
    <t>Student Not Receiving Email</t>
  </si>
  <si>
    <t>eduardo.arevalo</t>
  </si>
  <si>
    <t>hannah.lucht</t>
  </si>
  <si>
    <t>I would like to grant access to the Tours acct to other Admissions Staff</t>
  </si>
  <si>
    <t>ronald.dunson</t>
  </si>
  <si>
    <t>eric.tesch</t>
  </si>
  <si>
    <t>Password reset: Eric Tesch</t>
  </si>
  <si>
    <t>Cannot login to outlook application on the phone</t>
  </si>
  <si>
    <t>tessa.smith</t>
  </si>
  <si>
    <t>Password reset: Tessa Smith</t>
  </si>
  <si>
    <t>jessica.york</t>
  </si>
  <si>
    <t>Student cannot access Outlook or Onedrive through Myoit</t>
  </si>
  <si>
    <t>Password Reset: Aaron Wehmeyer</t>
  </si>
  <si>
    <t>david.wolf</t>
  </si>
  <si>
    <t>Reset password, configure email on Andriod device.</t>
  </si>
  <si>
    <t>sw.cvicente</t>
  </si>
  <si>
    <t>ADM: Cannot login to banner</t>
  </si>
  <si>
    <t>steffanie.balga</t>
  </si>
  <si>
    <t>Password reset: Steffanie Balga</t>
  </si>
  <si>
    <t>rachel.scalzo</t>
  </si>
  <si>
    <t>Reset Password</t>
  </si>
  <si>
    <t>Printer assistance.</t>
  </si>
  <si>
    <t>emily.silva</t>
  </si>
  <si>
    <t>Password reset: Emily Silva</t>
  </si>
  <si>
    <t>haftom.dessalegn</t>
  </si>
  <si>
    <t>Not able to see instructor features in MyOIT.</t>
  </si>
  <si>
    <t>xochitl.urbieta</t>
  </si>
  <si>
    <t xml:space="preserve">Password Reset: Xochitl Ubrieta </t>
  </si>
  <si>
    <t>abigail.shaw</t>
  </si>
  <si>
    <t>Password Reset for Abigail</t>
  </si>
  <si>
    <t>brendan.brunsdon</t>
  </si>
  <si>
    <t>Password reset: Brendan Brunsdon</t>
  </si>
  <si>
    <t>andrew.jones</t>
  </si>
  <si>
    <t>Password reset for Andrew</t>
  </si>
  <si>
    <t>Teaching station rebooted in the middle of class</t>
  </si>
  <si>
    <t>Archiving on a MAC</t>
  </si>
  <si>
    <t>Technical Support Request - Adrienne M Roffers</t>
  </si>
  <si>
    <t>adrienne.roffers</t>
  </si>
  <si>
    <t>Password reset: Adrienne Roffers</t>
  </si>
  <si>
    <t>jessica.deem</t>
  </si>
  <si>
    <t>password reset: Jessica Deem</t>
  </si>
  <si>
    <t>Computer wont turn on</t>
  </si>
  <si>
    <t>projecting not working</t>
  </si>
  <si>
    <t>zachary.pare</t>
  </si>
  <si>
    <t>Password Reset: Zachary Pare</t>
  </si>
  <si>
    <t>vikas.masih</t>
  </si>
  <si>
    <t>Password reset: Vikas Masih</t>
  </si>
  <si>
    <t>seth.miles</t>
  </si>
  <si>
    <t>ryan.le</t>
  </si>
  <si>
    <t>Password Reset: Ryan Le</t>
  </si>
  <si>
    <t>brandon.minnis</t>
  </si>
  <si>
    <t xml:space="preserve">Student Email Un-Accessible </t>
  </si>
  <si>
    <t>margaret.walker</t>
  </si>
  <si>
    <t>ITS: Fixed FAST refresh error by replacing otter database link</t>
  </si>
  <si>
    <t>april.cameron</t>
  </si>
  <si>
    <t>Password Reset for April</t>
  </si>
  <si>
    <t>Silverlight update</t>
  </si>
  <si>
    <t>brian.salinas</t>
  </si>
  <si>
    <t>Password Reset: Brian Salinas</t>
  </si>
  <si>
    <t>sheng.cha</t>
  </si>
  <si>
    <t>paula.medranoreyna</t>
  </si>
  <si>
    <t>Password Reset: Paula MedranoReyna</t>
  </si>
  <si>
    <t>Instructor unable to sign into computer</t>
  </si>
  <si>
    <t>Printer connection</t>
  </si>
  <si>
    <t>Re-Home SfB of new employees</t>
  </si>
  <si>
    <t>Problems with student emails</t>
  </si>
  <si>
    <t>osama.alqwirey</t>
  </si>
  <si>
    <t>Password Reset for Osama</t>
  </si>
  <si>
    <t>jose.chavollagarcia</t>
  </si>
  <si>
    <t>Password Reset for Jose</t>
  </si>
  <si>
    <t>darla.whitehead</t>
  </si>
  <si>
    <t>Password reset: Darla Whitehead</t>
  </si>
  <si>
    <t>david.wright</t>
  </si>
  <si>
    <t>Phone not Connecting to Ethernet</t>
  </si>
  <si>
    <t>Smartboard not detected</t>
  </si>
  <si>
    <t>Install Projector Bulb</t>
  </si>
  <si>
    <t>linda.wiersma</t>
  </si>
  <si>
    <t>Password reset: Linda Wiersma</t>
  </si>
  <si>
    <t>Install Phillips Transcription Software</t>
  </si>
  <si>
    <t>sophia.huteson</t>
  </si>
  <si>
    <t>Password reset: Sophia Huteson</t>
  </si>
  <si>
    <t>isaac.medlin</t>
  </si>
  <si>
    <t>Password reset: Isaac Medlin</t>
  </si>
  <si>
    <t>angelikasanjo.estalilla</t>
  </si>
  <si>
    <t>Password reset: Angelikasanjo Estali</t>
  </si>
  <si>
    <t>student worker email accounts</t>
  </si>
  <si>
    <t>Please install smartboard program</t>
  </si>
  <si>
    <t>carrie.ludwig</t>
  </si>
  <si>
    <t>arduino missing from a lab computer</t>
  </si>
  <si>
    <t>SmartBoard software not installed</t>
  </si>
  <si>
    <t>Dual Monitor setup OW 207</t>
  </si>
  <si>
    <t>JV cost of computer to BUS202</t>
  </si>
  <si>
    <t>cynthia.staunton</t>
  </si>
  <si>
    <t>password reset : Cynthia S</t>
  </si>
  <si>
    <t>Leave balance not showing correctly on leave report</t>
  </si>
  <si>
    <t>Password assistance.</t>
  </si>
  <si>
    <t>bill.doll</t>
  </si>
  <si>
    <t>Computer in BH 135 was not connected to network or projector.</t>
  </si>
  <si>
    <t>Password Reset: Kevin Brown</t>
  </si>
  <si>
    <t>JV cost of SP4 10.5361, Asset Tag # 61361 to SEM001 this is not from stock</t>
  </si>
  <si>
    <t>john.kaye</t>
  </si>
  <si>
    <t>jason.givens</t>
  </si>
  <si>
    <t xml:space="preserve">Check backup of old computer for pictures </t>
  </si>
  <si>
    <t>joseph.gilman</t>
  </si>
  <si>
    <t>Install Viso on  Owen 130</t>
  </si>
  <si>
    <t>andrew.chapman</t>
  </si>
  <si>
    <t>Email</t>
  </si>
  <si>
    <t>christine.gilman</t>
  </si>
  <si>
    <t>Printer not working</t>
  </si>
  <si>
    <t>john.lund</t>
  </si>
  <si>
    <t>Missing dll</t>
  </si>
  <si>
    <t>antanya.palmer</t>
  </si>
  <si>
    <t>cant log in to my email</t>
  </si>
  <si>
    <t>Student prompted for loggin into sso.oit.edu</t>
  </si>
  <si>
    <t>kason.castillo</t>
  </si>
  <si>
    <t>Unable to Login to Email</t>
  </si>
  <si>
    <t>rebecca.schrum</t>
  </si>
  <si>
    <t>jason.gregory</t>
  </si>
  <si>
    <t>Portions of site, mail can't be accessed</t>
  </si>
  <si>
    <t>Smart Board Issues</t>
  </si>
  <si>
    <t>lindsey.addy</t>
  </si>
  <si>
    <t>Password Reset: Lindsey Addy</t>
  </si>
  <si>
    <t>brandy.dandy</t>
  </si>
  <si>
    <t>Issue accessing email</t>
  </si>
  <si>
    <t>OIT email access</t>
  </si>
  <si>
    <t>chelsea.reeder</t>
  </si>
  <si>
    <t>Trouble with my oit email</t>
  </si>
  <si>
    <t>jesse.richmond</t>
  </si>
  <si>
    <t>Cant login to email</t>
  </si>
  <si>
    <t>willow.charlton</t>
  </si>
  <si>
    <t>Can't Get Into Email</t>
  </si>
  <si>
    <t>jered.sundquist</t>
  </si>
  <si>
    <t>Can't Connect to OIT Email</t>
  </si>
  <si>
    <t>Please stop forwarding phone calls</t>
  </si>
  <si>
    <t>Asked for a DisplayPort cable</t>
  </si>
  <si>
    <t>Printer Down For Human Resources and Payroll</t>
  </si>
  <si>
    <t>BAO: Nolij document downloaded as blank in SSB</t>
  </si>
  <si>
    <t>misty.conteh</t>
  </si>
  <si>
    <t>Unable to log into Student email</t>
  </si>
  <si>
    <t>ADM: Deleted Nolij File</t>
  </si>
  <si>
    <t>justin.nichols</t>
  </si>
  <si>
    <t>Password Reset: Justin Nichols</t>
  </si>
  <si>
    <t>lloyd.pettinger</t>
  </si>
  <si>
    <t>password reset: Lloyd Pettinger</t>
  </si>
  <si>
    <t>Cannot login to MyOIT.</t>
  </si>
  <si>
    <t>alyazia.alnaqbi</t>
  </si>
  <si>
    <t>Password reset: Alyazia Alnaqbi</t>
  </si>
  <si>
    <t>sydney.spradley</t>
  </si>
  <si>
    <t>Some computers in the clinic have no internet</t>
  </si>
  <si>
    <t>Projector problems</t>
  </si>
  <si>
    <t>brenton.unger</t>
  </si>
  <si>
    <t>Password reset: Brenton Unger</t>
  </si>
  <si>
    <t>Enter CU_5514 and 5515 into SCCM for imaging.</t>
  </si>
  <si>
    <t>leann.kosinski</t>
  </si>
  <si>
    <t>Password reset: Leann Kosinski</t>
  </si>
  <si>
    <t>PV 203 Projector not working</t>
  </si>
  <si>
    <t>lance.prange</t>
  </si>
  <si>
    <t>Contact student about email access</t>
  </si>
  <si>
    <t>My phone in SE 101 is not working since I moved into this new office</t>
  </si>
  <si>
    <t>leann.maupin</t>
  </si>
  <si>
    <t>Trying to email accreditation board</t>
  </si>
  <si>
    <t>marlene.blevins</t>
  </si>
  <si>
    <t>Timesheet for Brock Tacata</t>
  </si>
  <si>
    <t xml:space="preserve">Remove previous campus life student access. </t>
  </si>
  <si>
    <t>matthew.walter</t>
  </si>
  <si>
    <t>Sound in BH 115.</t>
  </si>
  <si>
    <t>nicole.kem</t>
  </si>
  <si>
    <t>Password reset: Nicole Kem</t>
  </si>
  <si>
    <t>grace.didway</t>
  </si>
  <si>
    <t>Password reset: Grace Cesario</t>
  </si>
  <si>
    <t>jimin.lee</t>
  </si>
  <si>
    <t>Password reset: Jimin Lee</t>
  </si>
  <si>
    <t>donna.powell</t>
  </si>
  <si>
    <t>Password reset: Donna Powell</t>
  </si>
  <si>
    <t>cory.marino</t>
  </si>
  <si>
    <t>User cannot login to myoit on his phone</t>
  </si>
  <si>
    <t>ashley.vanessen</t>
  </si>
  <si>
    <t>OIT Alert Error</t>
  </si>
  <si>
    <t>Powershell and onedrive loading or disruption problems</t>
  </si>
  <si>
    <t>wendy.glidden</t>
  </si>
  <si>
    <t xml:space="preserve">Email </t>
  </si>
  <si>
    <t>Unable to map a drive location for students</t>
  </si>
  <si>
    <t>Replace bulb in PV 213 projector</t>
  </si>
  <si>
    <t>audio problems for list of computers</t>
  </si>
  <si>
    <t>Hotswap computer in Dow 130</t>
  </si>
  <si>
    <t>Outlook Problem</t>
  </si>
  <si>
    <t>Email Account Access Extension - asmitha.velivela</t>
  </si>
  <si>
    <t>shaheera.uqaili</t>
  </si>
  <si>
    <t>Password Reset: Shaheera Uqaili</t>
  </si>
  <si>
    <t>Pix4 licensing for classrooms.</t>
  </si>
  <si>
    <t>christian.vukasovich</t>
  </si>
  <si>
    <t>REG: Astra not importing from Banner</t>
  </si>
  <si>
    <t>Mailbox is full</t>
  </si>
  <si>
    <t>REG: Data file from SHRDEGV not sent to the T:\ drive</t>
  </si>
  <si>
    <t>Crestron in the Boardroom is not booting</t>
  </si>
  <si>
    <t>chris.coelho</t>
  </si>
  <si>
    <t>Password Reset: Chris Coelho</t>
  </si>
  <si>
    <t>Cannot connect to PV264_1 printer</t>
  </si>
  <si>
    <t>lexi.hibbs</t>
  </si>
  <si>
    <t>Admissions office computers pulling 192.168 IPs</t>
  </si>
  <si>
    <t>one drive issues</t>
  </si>
  <si>
    <t>PV211 setup not correctly setup</t>
  </si>
  <si>
    <t>lavar.moore</t>
  </si>
  <si>
    <t>adam.siegel</t>
  </si>
  <si>
    <t>Fix the dental break room</t>
  </si>
  <si>
    <t>Reset scanner</t>
  </si>
  <si>
    <t>SE 209 full cpu</t>
  </si>
  <si>
    <t>Two computers in admissions banner not working</t>
  </si>
  <si>
    <t>Ticket 105701 follow up</t>
  </si>
  <si>
    <t>pat.schaeffer</t>
  </si>
  <si>
    <t>Please add MiniTab 2018 software to Prof. Schaeffer's computer</t>
  </si>
  <si>
    <t>Entrance Form for Michael Gilinsky (Technical Support)</t>
  </si>
  <si>
    <t>help Brian Migrate his sdrive to one drive</t>
  </si>
  <si>
    <t>daniel.woodall</t>
  </si>
  <si>
    <t>T: Drive Access - Multiple people for ETM folder</t>
  </si>
  <si>
    <t>Finaid: Cannot calculate need from RNANA18</t>
  </si>
  <si>
    <t>dan.carrere</t>
  </si>
  <si>
    <t>SfB license for Dan</t>
  </si>
  <si>
    <t>Please re-image BH 159</t>
  </si>
  <si>
    <t>jillian.alexander</t>
  </si>
  <si>
    <t>Future student access to Degree Works</t>
  </si>
  <si>
    <t>Mapping to network Denied access</t>
  </si>
  <si>
    <t>Outlook on my phone</t>
  </si>
  <si>
    <t>Can not log into email or one drive</t>
  </si>
  <si>
    <t>BAO: PCard Vendor Change</t>
  </si>
  <si>
    <t>Quote for a new printer</t>
  </si>
  <si>
    <t>Password Reset: Izzett</t>
  </si>
  <si>
    <t>madison.prue</t>
  </si>
  <si>
    <t>Password Reset: Madison Prue</t>
  </si>
  <si>
    <t>alana.rodriguez</t>
  </si>
  <si>
    <t>Could not connect iPhone to WiFi.</t>
  </si>
  <si>
    <t>anupama.hazarika</t>
  </si>
  <si>
    <t>william.perry</t>
  </si>
  <si>
    <t>Need long distance code for Kevin Garrett</t>
  </si>
  <si>
    <t>BAO: Add CNFE payment code on exclusion list in ZJRB179</t>
  </si>
  <si>
    <t>meghan.fahner</t>
  </si>
  <si>
    <t>Install Email encryption</t>
  </si>
  <si>
    <t>patrick.story</t>
  </si>
  <si>
    <t>Password reset for Patrick Story</t>
  </si>
  <si>
    <t>Retention: Create New Student Worker Accounts</t>
  </si>
  <si>
    <t>T drive access request for AP&amp;P Committee - Multiple Users</t>
  </si>
  <si>
    <t>Issues launching dvd on computer</t>
  </si>
  <si>
    <t>tarryn.rasmussen</t>
  </si>
  <si>
    <t>Password reset: Tarryn Rasmussen</t>
  </si>
  <si>
    <t xml:space="preserve">Technical Support Request - Brooke Burkey </t>
  </si>
  <si>
    <t>robert.izzett</t>
  </si>
  <si>
    <t>Reset password</t>
  </si>
  <si>
    <t>tracey.coon</t>
  </si>
  <si>
    <t>Outlook mobile not connecting</t>
  </si>
  <si>
    <t>jason.orcutt</t>
  </si>
  <si>
    <t>Password Reset: Jason Orcutt</t>
  </si>
  <si>
    <t>Room Reservation</t>
  </si>
  <si>
    <t xml:space="preserve">Can't reply to anything in dollars </t>
  </si>
  <si>
    <t>Papercut needs installed</t>
  </si>
  <si>
    <t>Projector Bulb Not Working/Classroom computer not accessible</t>
  </si>
  <si>
    <t>Atempting to use Linux on Tech-Student</t>
  </si>
  <si>
    <t>Computer Monitor Not Functional</t>
  </si>
  <si>
    <t>ADM: Recruiter ERPID not coming back  918244548 and 918250179.</t>
  </si>
  <si>
    <t>Create student worker accounts</t>
  </si>
  <si>
    <t>SSO with Lynda.com</t>
  </si>
  <si>
    <t>REG: DW - Blocks are empty after update DegreeWorks in transit</t>
  </si>
  <si>
    <t>elizabeth.clark</t>
  </si>
  <si>
    <t>Password reset: Elizabeth Clark</t>
  </si>
  <si>
    <t>Notification on subtask closure</t>
  </si>
  <si>
    <t>ITS: Determine Locations on Web-Based System for Rebranding Wilsonville</t>
  </si>
  <si>
    <t>daniel.iwicki</t>
  </si>
  <si>
    <t>Computers Not Working</t>
  </si>
  <si>
    <t>mackenzie.ferrell</t>
  </si>
  <si>
    <t>New Printer Request</t>
  </si>
  <si>
    <t>Technical Support Request - Benjamin Christianson</t>
  </si>
  <si>
    <t>Remove old hardware from OW 130</t>
  </si>
  <si>
    <t>Creative Cloud install</t>
  </si>
  <si>
    <t>jiahui.huang</t>
  </si>
  <si>
    <t>Password reset: Jiahui Huang</t>
  </si>
  <si>
    <t>Install additional programs from comment in the parent ticket.</t>
  </si>
  <si>
    <t>Email from Mateo wasn't received</t>
  </si>
  <si>
    <t>Rebuild SCCM reporting service</t>
  </si>
  <si>
    <t>FACTS Open Call Dialog Does Not Accept Expected Notation</t>
  </si>
  <si>
    <t>Reimage 2 Surface Pros for Admissions</t>
  </si>
  <si>
    <t>Unable to map a drive location GIS</t>
  </si>
  <si>
    <t>BB Managed Hosting FTP Account Issues</t>
  </si>
  <si>
    <t>ADd MAC to ISE.</t>
  </si>
  <si>
    <t>Student worker accounts for Career services</t>
  </si>
  <si>
    <t>Reimage 4326 to windows 10</t>
  </si>
  <si>
    <t xml:space="preserve">Computer not displaying correctly </t>
  </si>
  <si>
    <t>nagi.naganathan</t>
  </si>
  <si>
    <t>Password about to expire - extended.</t>
  </si>
  <si>
    <t>Help Scotty with SCCM</t>
  </si>
  <si>
    <t>pete.vandal</t>
  </si>
  <si>
    <t>bryan.salazar</t>
  </si>
  <si>
    <t>Reset Password.</t>
  </si>
  <si>
    <t>Microsoft Silverlight - Duplicate ticket.</t>
  </si>
  <si>
    <t>Microsoft Silverlight</t>
  </si>
  <si>
    <t>Phone</t>
  </si>
  <si>
    <t>We couldnt complete updates</t>
  </si>
  <si>
    <t>brogan.leconte</t>
  </si>
  <si>
    <t>Please move the Smartboard on the cart</t>
  </si>
  <si>
    <t>amal.mohamed</t>
  </si>
  <si>
    <t>Reset password.</t>
  </si>
  <si>
    <t>rosanna.overholser</t>
  </si>
  <si>
    <t>No X: Drive.</t>
  </si>
  <si>
    <t>Conversion to Skype Business Devices Needed</t>
  </si>
  <si>
    <t xml:space="preserve">Set up a CNAME DNS record </t>
  </si>
  <si>
    <t>DOWE333_3641 was picking up imaging task sequence.</t>
  </si>
  <si>
    <t>Assistance with connecting to printer.</t>
  </si>
  <si>
    <t>veronica.koehn</t>
  </si>
  <si>
    <t>DVD issues in SE123</t>
  </si>
  <si>
    <t>Hearing aid device is not working with Avaya phone.</t>
  </si>
  <si>
    <t>don.lee</t>
  </si>
  <si>
    <t>new device installation request</t>
  </si>
  <si>
    <t>ID numbers</t>
  </si>
  <si>
    <t>jim.fischer</t>
  </si>
  <si>
    <t>SMART Pen Settings wont "Save"</t>
  </si>
  <si>
    <t>SCCM assistance.</t>
  </si>
  <si>
    <t>Cannot log into SfB.</t>
  </si>
  <si>
    <t>Please grant send on behalf for servicedesk@oit.edu</t>
  </si>
  <si>
    <t>T: Drive Access.</t>
  </si>
  <si>
    <t>erica.reginomaldonado</t>
  </si>
  <si>
    <t>A student reported computer 4722 could not connect to MatLab.</t>
  </si>
  <si>
    <t>Questions about OneDrive.</t>
  </si>
  <si>
    <t>computers disk space full</t>
  </si>
  <si>
    <t>Katie.thornton password reset.</t>
  </si>
  <si>
    <t>Finaid - Can't Scan in Nolij</t>
  </si>
  <si>
    <t>Phone is dead</t>
  </si>
  <si>
    <t>Turn off call forwarding.</t>
  </si>
  <si>
    <t>charging to print in SVP</t>
  </si>
  <si>
    <t>mohammed.alradhi</t>
  </si>
  <si>
    <t>wendy.chavez</t>
  </si>
  <si>
    <t>Password reset: Wendy Chavez</t>
  </si>
  <si>
    <t>FW: Visit to Klamath Falls</t>
  </si>
  <si>
    <t>jim.marquit</t>
  </si>
  <si>
    <t>Tech-Staff Wifi Connection</t>
  </si>
  <si>
    <t>calah.feuerstein</t>
  </si>
  <si>
    <t>Blackboard on Chromebook can't open course materials</t>
  </si>
  <si>
    <t>T Drive Access: Remove All Access/Add Multiple Users</t>
  </si>
  <si>
    <t>Student Worker</t>
  </si>
  <si>
    <t>Send Campus wide emails to staff - Sarah Henderson</t>
  </si>
  <si>
    <t>New Student Workers in Campus Life</t>
  </si>
  <si>
    <t>Mouse Move With Multiple Monitors</t>
  </si>
  <si>
    <t>ITS - OITTST refresh (including 12c clone, General 8.9 A/R 8.5.2 Student 8.10, 8.11 &amp; 8.12)</t>
  </si>
  <si>
    <t>BAO - ZJRB157 Address comparison too sensitive</t>
  </si>
  <si>
    <t>shelly.gates</t>
  </si>
  <si>
    <t>Adobe needs upgraded</t>
  </si>
  <si>
    <t>jacob.davis</t>
  </si>
  <si>
    <t>unable to log in to email</t>
  </si>
  <si>
    <t>Can't sign in to OneDrive from Word</t>
  </si>
  <si>
    <t>low disk space</t>
  </si>
  <si>
    <t>Weekly Report 10-6-17</t>
  </si>
  <si>
    <t>Non functional computers in the library</t>
  </si>
  <si>
    <t>Can not connect to WiFi</t>
  </si>
  <si>
    <t>Monitor dead in Athletics 115</t>
  </si>
  <si>
    <t xml:space="preserve">Can not connect to guest or student WiFi </t>
  </si>
  <si>
    <t>jeffrey.hayen</t>
  </si>
  <si>
    <t>MATLAB Installation on Office computer</t>
  </si>
  <si>
    <t>Email being blocked when sending to the VA</t>
  </si>
  <si>
    <t>rachel.kaplan</t>
  </si>
  <si>
    <t>Password Reset: Rachel Kaplan</t>
  </si>
  <si>
    <t>E-mail failing to send to NWCCU.</t>
  </si>
  <si>
    <t>Remove: Kelcie Wiley</t>
  </si>
  <si>
    <t>Reset smartboard calibration</t>
  </si>
  <si>
    <t>Change MAC group in ISE</t>
  </si>
  <si>
    <t>New: Seth Anthony</t>
  </si>
  <si>
    <t>Marketing - Rebrand "Wilsonville" to "Portland Metro"</t>
  </si>
  <si>
    <t>julien.mindlindavidson</t>
  </si>
  <si>
    <t>Wifi problems on phone</t>
  </si>
  <si>
    <t>Remove: Paul Zaiger</t>
  </si>
  <si>
    <t>apple laptop cant connect to oit.edu</t>
  </si>
  <si>
    <t>Remove: Remington Henderson</t>
  </si>
  <si>
    <t>Blackboard not working correctly</t>
  </si>
  <si>
    <t>Change: Corey Murphy</t>
  </si>
  <si>
    <t>patrick.mcdaniel</t>
  </si>
  <si>
    <t>Technical Support Request - Catherine Maxwell</t>
  </si>
  <si>
    <t>adm: Enterprize Error in the Brim</t>
  </si>
  <si>
    <t>Papercut not appearing when printing</t>
  </si>
  <si>
    <t>willow.whitlock</t>
  </si>
  <si>
    <t>password reset: Willow Whitlock</t>
  </si>
  <si>
    <t>Blackboard on Chromebook downloading course materials</t>
  </si>
  <si>
    <t>tatyana.zhiryada</t>
  </si>
  <si>
    <t>Change: Faletha Fowler</t>
  </si>
  <si>
    <t>desiree.kelley</t>
  </si>
  <si>
    <t>User unable to use phone</t>
  </si>
  <si>
    <t>OneDriveMapper hanging on start up</t>
  </si>
  <si>
    <t>Password reset: Catherine Maxwell</t>
  </si>
  <si>
    <t>BAO: Report for listing of active procurements</t>
  </si>
  <si>
    <t>jeff.quinowski</t>
  </si>
  <si>
    <t>Moving files to new computer</t>
  </si>
  <si>
    <t>Summer Profile Photo's</t>
  </si>
  <si>
    <t>REG - Cannot login OITTST</t>
  </si>
  <si>
    <t>Blumen Report Errors</t>
  </si>
  <si>
    <t>karen.schaeffer</t>
  </si>
  <si>
    <t>Please change user group.</t>
  </si>
  <si>
    <t>devon.sinclair</t>
  </si>
  <si>
    <t>Password reset: Devon Sinclair</t>
  </si>
  <si>
    <t>andrew.booren</t>
  </si>
  <si>
    <t>Password reset: Andrew Booren</t>
  </si>
  <si>
    <t>Phishing emails received see attached</t>
  </si>
  <si>
    <t>Point and click unable to access the server</t>
  </si>
  <si>
    <t>Can't Access one drive</t>
  </si>
  <si>
    <t>Utilities currently throwing error</t>
  </si>
  <si>
    <t>Second Screen not working</t>
  </si>
  <si>
    <t>Possible Email Fraud/virus</t>
  </si>
  <si>
    <t>RET - Remove/Add notification list for FW Withrawals and Not Coming</t>
  </si>
  <si>
    <t>amelia.palmerhansen</t>
  </si>
  <si>
    <t>Password Reset: Amelia PalmerHansen</t>
  </si>
  <si>
    <t>CyberAgent has stopped working</t>
  </si>
  <si>
    <t>Faculty Password Reset: Thomas Bingham</t>
  </si>
  <si>
    <t>Update Service Desks Point and Click documentation</t>
  </si>
  <si>
    <t>Faculty Password Reset: Kathleen Adams</t>
  </si>
  <si>
    <t>charles.riley</t>
  </si>
  <si>
    <t>Virus or spam?</t>
  </si>
  <si>
    <t>Second monitor set up and email on iphone</t>
  </si>
  <si>
    <t>Password Reset: Thomas Tappert</t>
  </si>
  <si>
    <t>dennis.nason</t>
  </si>
  <si>
    <t>UM disabled for Dennis Nason's unable to enable for 1999</t>
  </si>
  <si>
    <t>FACTS Time Sheet Needs Un-submitting</t>
  </si>
  <si>
    <t>linda.callahan</t>
  </si>
  <si>
    <t>ADMIN RIGHTS ON COMPUTER</t>
  </si>
  <si>
    <t>kayla.archer</t>
  </si>
  <si>
    <t>setup printers on her computer in rock</t>
  </si>
  <si>
    <t>thomas.bingham</t>
  </si>
  <si>
    <t>Help Boeing Instructor log in</t>
  </si>
  <si>
    <t>ADM: Java in Nolij not working properly</t>
  </si>
  <si>
    <t>jacob.hendrickson</t>
  </si>
  <si>
    <t>Password Reset: Jacob Hendrickson</t>
  </si>
  <si>
    <t>jeremiah.voight</t>
  </si>
  <si>
    <t>Resetting phone to correct vlan</t>
  </si>
  <si>
    <t>alexandra.gomes</t>
  </si>
  <si>
    <t>Password reset: Alexandra Gomes</t>
  </si>
  <si>
    <t>computer in pod 4 is having connectivity problems</t>
  </si>
  <si>
    <t>sarah.woodman</t>
  </si>
  <si>
    <t>Adobe Pro install</t>
  </si>
  <si>
    <t>julia.melting</t>
  </si>
  <si>
    <t>BAO: Cannot send student to BankMobile</t>
  </si>
  <si>
    <t>mckenzie.smithson</t>
  </si>
  <si>
    <t>Password reset: McKenzie Smithson</t>
  </si>
  <si>
    <t>christopher.hartzell</t>
  </si>
  <si>
    <t>Password reset: Christopher Hartzell</t>
  </si>
  <si>
    <t>christopher.souza</t>
  </si>
  <si>
    <t>MyOIT Web Mail Redirect Not Working</t>
  </si>
  <si>
    <t>christina.schade</t>
  </si>
  <si>
    <t>Cannot access email</t>
  </si>
  <si>
    <t>Technical Support Request - Stephanie Bengtsson</t>
  </si>
  <si>
    <t>Technical Support Request - Susie Espinosa</t>
  </si>
  <si>
    <t>New: Mostafa Saber</t>
  </si>
  <si>
    <t>Michelle Monteith needs Send on Behalf of permissions for dollars@oit.edu</t>
  </si>
  <si>
    <t>Extension Change</t>
  </si>
  <si>
    <t>Moving Files and setup of computer</t>
  </si>
  <si>
    <t>katherine.murphey</t>
  </si>
  <si>
    <t>Password Reset: Katherine Murphy</t>
  </si>
  <si>
    <t>mostafa.saber</t>
  </si>
  <si>
    <t>Maple software for Mostafa</t>
  </si>
  <si>
    <t>wendy.pacheco</t>
  </si>
  <si>
    <t>Password Reset: Wendy Pacheco</t>
  </si>
  <si>
    <t>ADM: Missing Application in Nolij</t>
  </si>
  <si>
    <t>Create SharePoint site for AppDev</t>
  </si>
  <si>
    <t>Update MAC to standard group in ISE</t>
  </si>
  <si>
    <t>kristen.konkel</t>
  </si>
  <si>
    <t>Reserve a classroom</t>
  </si>
  <si>
    <t>usb device malfunctioning</t>
  </si>
  <si>
    <t>paris.hachiska</t>
  </si>
  <si>
    <t>Password reset: Paris Hachiska</t>
  </si>
  <si>
    <t>Phone shutoff during dial</t>
  </si>
  <si>
    <t>meaghan.smith</t>
  </si>
  <si>
    <t>No longer can see a class I am registered for on Blackboard</t>
  </si>
  <si>
    <t>REG - Attendance Tracking Email</t>
  </si>
  <si>
    <t>REG: Banner TST Access Forms</t>
  </si>
  <si>
    <t>program installs</t>
  </si>
  <si>
    <t>Not able to print</t>
  </si>
  <si>
    <t>wifi on phone not working</t>
  </si>
  <si>
    <t>adam.clark</t>
  </si>
  <si>
    <t>Password reset: Adam Clark</t>
  </si>
  <si>
    <t>MyOIT access to Facilities Work Order Request</t>
  </si>
  <si>
    <t>mimi.le</t>
  </si>
  <si>
    <t>We need a price for a desktop printer for Dawn Bailey</t>
  </si>
  <si>
    <t>Wrong Campus showing on My OIT</t>
  </si>
  <si>
    <t>kalina.michaels</t>
  </si>
  <si>
    <t>Password reset: Kalina Michaels</t>
  </si>
  <si>
    <t>Library Printer Problem</t>
  </si>
  <si>
    <t>Test Ticket for subtask</t>
  </si>
  <si>
    <t>Test subtask</t>
  </si>
  <si>
    <t>Phone transition for Maureen Sevigny</t>
  </si>
  <si>
    <t>PROVOST - Upload Course Information for Fall Term</t>
  </si>
  <si>
    <t>Access to former employee email - Kelcie Wiley</t>
  </si>
  <si>
    <t>angela.lockwood</t>
  </si>
  <si>
    <t>Myoit email</t>
  </si>
  <si>
    <t>nam.mai</t>
  </si>
  <si>
    <t xml:space="preserve">My OIT  email address </t>
  </si>
  <si>
    <t>william.brooks</t>
  </si>
  <si>
    <t>Email isn't working</t>
  </si>
  <si>
    <t>pen size in Smartbook too large - on instructor's computer</t>
  </si>
  <si>
    <t>External DNS Delegation for ec.oit.edu</t>
  </si>
  <si>
    <t>Permissions for password safe.</t>
  </si>
  <si>
    <t>Password safe permissions for Jim Jones.</t>
  </si>
  <si>
    <t>Windows 10</t>
  </si>
  <si>
    <t>kevin.luong</t>
  </si>
  <si>
    <t>rashi.narayanan</t>
  </si>
  <si>
    <t>Password Reset: Rashi Narayanan</t>
  </si>
  <si>
    <t>Jim T: drive access for admissions.</t>
  </si>
  <si>
    <t>Please add Jim to Admissions group for T: drives access.</t>
  </si>
  <si>
    <t>REG - WebREG Err Scripts is available</t>
  </si>
  <si>
    <t>Computer is BSODing after hard drive installation</t>
  </si>
  <si>
    <t>Please downgrade OW 207 Instructor station to Windows 7</t>
  </si>
  <si>
    <t>Forgot Password Functionality in MyOIT Broken</t>
  </si>
  <si>
    <t>T: Drive Access - Timothy Alldrin</t>
  </si>
  <si>
    <t>Entrance Form for Jim Marquit</t>
  </si>
  <si>
    <t>Entrance Form for Jim Marquit (Technical Support)</t>
  </si>
  <si>
    <t>Entrance Form for Jim Marquit (Telecom Support)</t>
  </si>
  <si>
    <t>Entrance Form for Jim Marquit (Applications Support)</t>
  </si>
  <si>
    <t>REG - Error #100 no longer needed.</t>
  </si>
  <si>
    <t>lauren.watson</t>
  </si>
  <si>
    <t>Password reset: Lauren Watson</t>
  </si>
  <si>
    <t>T Drive</t>
  </si>
  <si>
    <t>sw.shenkell</t>
  </si>
  <si>
    <t>T: Drive Access for LRC - Samantha Henkell</t>
  </si>
  <si>
    <t>haley.debban</t>
  </si>
  <si>
    <t>Password reset: Haley Debban</t>
  </si>
  <si>
    <t>Add computer to ISE</t>
  </si>
  <si>
    <t>HR - Vendor to Employee form change</t>
  </si>
  <si>
    <t>christopher.brady</t>
  </si>
  <si>
    <t>Working on Sydneys computer</t>
  </si>
  <si>
    <t>Scan computers for malware</t>
  </si>
  <si>
    <t>Chair 12 dead monitor power cable</t>
  </si>
  <si>
    <t>Add modify rights for sw.tmiller2 and sw.rwilliams.</t>
  </si>
  <si>
    <t>Unable to connect to Recruiter servers</t>
  </si>
  <si>
    <t>Investigate dental clinic port info</t>
  </si>
  <si>
    <t>katie.perry</t>
  </si>
  <si>
    <t>cynthia.marker</t>
  </si>
  <si>
    <t>SmartBoard may require re-calibration</t>
  </si>
  <si>
    <t>scanner cannot be locked</t>
  </si>
  <si>
    <t>helen.harris</t>
  </si>
  <si>
    <t>Email Account Access Extension - hailey.totorica</t>
  </si>
  <si>
    <t>bailey.langley</t>
  </si>
  <si>
    <t>Password Reset: Bailey Langley</t>
  </si>
  <si>
    <t>End Call Forwarding</t>
  </si>
  <si>
    <t>T: Drive Access: Public Affairs - Josh Wetzler</t>
  </si>
  <si>
    <t>All outgoing email blocked</t>
  </si>
  <si>
    <t>Unable to connect to WiFi</t>
  </si>
  <si>
    <t>2nd monitor not working</t>
  </si>
  <si>
    <t>darren.bennett</t>
  </si>
  <si>
    <t>Password Resetx</t>
  </si>
  <si>
    <t>isabella.nackos</t>
  </si>
  <si>
    <t>Second Monitor not displaying</t>
  </si>
  <si>
    <t>Need installation</t>
  </si>
  <si>
    <t>Laptop checkout</t>
  </si>
  <si>
    <t>BAO: Exclude detail codes in ZJRB147</t>
  </si>
  <si>
    <t>emily.parks2</t>
  </si>
  <si>
    <t>zach.washburn</t>
  </si>
  <si>
    <t>Password reset: Zach Washburn</t>
  </si>
  <si>
    <t>Check out what's taking up so much space</t>
  </si>
  <si>
    <t>Weekly Report 10-13-17</t>
  </si>
  <si>
    <t>BAO: September Mo-end close and FAST message</t>
  </si>
  <si>
    <t>bug-list email address</t>
  </si>
  <si>
    <t>Access to send email to all staff lists</t>
  </si>
  <si>
    <t>REG: Password reset</t>
  </si>
  <si>
    <t>sarah.freels</t>
  </si>
  <si>
    <t>Password Reset: Carrie Ludwig</t>
  </si>
  <si>
    <t>Email Account Access Extension - dustin.huddleston</t>
  </si>
  <si>
    <t xml:space="preserve">Checkout Jessica'ss Computer </t>
  </si>
  <si>
    <t>mark.ahalt</t>
  </si>
  <si>
    <t>Unable to send or receive email to Klamath County Schools</t>
  </si>
  <si>
    <t>Change: Diane Miller</t>
  </si>
  <si>
    <t>robyn.wilde</t>
  </si>
  <si>
    <t>Phone move and setup</t>
  </si>
  <si>
    <t>Set up call-in and Business Skype for MMET Dept meeting Oct. 10 at 2 pm - 3 pm</t>
  </si>
  <si>
    <t>Registrar's Phone Tree</t>
  </si>
  <si>
    <t xml:space="preserve">Scanner Won't scan </t>
  </si>
  <si>
    <t>OW219 needs a phone install and ATT connect 1 line 10/13 1-2pm</t>
  </si>
  <si>
    <t>Reported delay of auto-attendant response on call pick up.</t>
  </si>
  <si>
    <t>Epson Hall windows defender problems</t>
  </si>
  <si>
    <t>SSC: Not able to log on to Banner</t>
  </si>
  <si>
    <t>BAO: YSASOIL - ODR Soil Process receiving unhandled exception error</t>
  </si>
  <si>
    <t>Installing arcgis 10.5.1</t>
  </si>
  <si>
    <t>Laptop not connecting to the wifi</t>
  </si>
  <si>
    <t>shirlee.templeton</t>
  </si>
  <si>
    <t>Run a virus scan</t>
  </si>
  <si>
    <t>first time account use and walkthrough on how to access our mulitple widgets</t>
  </si>
  <si>
    <t>Apply patch to CyberAudit server</t>
  </si>
  <si>
    <t>Email SMTP settings</t>
  </si>
  <si>
    <t>Timecard reset</t>
  </si>
  <si>
    <t>FACTS test account</t>
  </si>
  <si>
    <t>Skype for business phone not working</t>
  </si>
  <si>
    <t>Email Account Access Extension - kristin.olsen</t>
  </si>
  <si>
    <t>Install dual monitor stand</t>
  </si>
  <si>
    <t>jin.luo</t>
  </si>
  <si>
    <t>PV 223 Smartboard pen to thick and not calibrated correctly</t>
  </si>
  <si>
    <t>william.white</t>
  </si>
  <si>
    <t>Password Reset: William White</t>
  </si>
  <si>
    <t>*ResHallAll Email Group Population</t>
  </si>
  <si>
    <t>mathew.olson</t>
  </si>
  <si>
    <t>Password reset: Mathew Olson</t>
  </si>
  <si>
    <t>Look into possible spoofed address</t>
  </si>
  <si>
    <t>Cornet remodel - WiFi access point installed in CO 101 to support LAB function</t>
  </si>
  <si>
    <t>Computer not working</t>
  </si>
  <si>
    <t>Password change assistance.</t>
  </si>
  <si>
    <t>REG: Exclude 107's from Error 120</t>
  </si>
  <si>
    <t>CO Remodel - Activate the Access point in the North end of the East side for the contractors</t>
  </si>
  <si>
    <t>Requested BH134 most of the day</t>
  </si>
  <si>
    <t>emet detected simexecflow mitigation and will close the application winword exe</t>
  </si>
  <si>
    <t>jenny.kellstrom</t>
  </si>
  <si>
    <t>Computer Problems</t>
  </si>
  <si>
    <t>Approve WSUS updates</t>
  </si>
  <si>
    <t>ITS - Wireless Security update</t>
  </si>
  <si>
    <t>OneDrive for Business Access</t>
  </si>
  <si>
    <t>RET: Student showing as non-online on Web4 when she is not</t>
  </si>
  <si>
    <t>cliff.stover</t>
  </si>
  <si>
    <t>Can't login to Skype for Business</t>
  </si>
  <si>
    <t>ATT connect 1 Mon 10/16 12-2pm</t>
  </si>
  <si>
    <t>Remove auto sign-on to Office 365</t>
  </si>
  <si>
    <t>Change: Tammy Clark</t>
  </si>
  <si>
    <t>SSO TO PeopleAdmin</t>
  </si>
  <si>
    <t>Turn off windows defender notifications OW130 Lab</t>
  </si>
  <si>
    <t>Workstation doesn't allow log ons</t>
  </si>
  <si>
    <t>Need Quote</t>
  </si>
  <si>
    <t xml:space="preserve">OW130 instructor station remove file association </t>
  </si>
  <si>
    <t>Change: Casey Bennett</t>
  </si>
  <si>
    <t>Remove Emails from website</t>
  </si>
  <si>
    <t>Phone replacement</t>
  </si>
  <si>
    <t>T: Drive Access - Multiple Users to CCT</t>
  </si>
  <si>
    <t>T: Drive Access - Multiple users for GEAC</t>
  </si>
  <si>
    <t>Help with e-waste</t>
  </si>
  <si>
    <t>T: Drive Access - Multiple Users to Assessment Executive Committee</t>
  </si>
  <si>
    <t>ATT Connect 1 Wednesday 11 from 10:30am-11am</t>
  </si>
  <si>
    <t>Syncing MS One Drive to My Office Computer</t>
  </si>
  <si>
    <t>Change: Michelle Martin</t>
  </si>
  <si>
    <t>Cart for OW201 for all term</t>
  </si>
  <si>
    <t>Malware Taking control of email</t>
  </si>
  <si>
    <t>RET: Exclude master and OHSU transfer students from Blumen Main</t>
  </si>
  <si>
    <t>Voicemail</t>
  </si>
  <si>
    <t>Install Test Gen on new computer</t>
  </si>
  <si>
    <t>Unable to Access Banner</t>
  </si>
  <si>
    <t>T drive missing</t>
  </si>
  <si>
    <t>allan.zhang</t>
  </si>
  <si>
    <t>Password reset: Allan Zhang</t>
  </si>
  <si>
    <t>Update spam filter rules</t>
  </si>
  <si>
    <t>Switchboard OneNote Unavailable</t>
  </si>
  <si>
    <t>tonja.willey</t>
  </si>
  <si>
    <t>Finaid - Banner Time Out (Cannot do need analysis from RNANA17)</t>
  </si>
  <si>
    <t>john.borgen</t>
  </si>
  <si>
    <t>Suspicious Email</t>
  </si>
  <si>
    <t>Add lab computer to ISE.</t>
  </si>
  <si>
    <t>Record voicemail prompt</t>
  </si>
  <si>
    <t xml:space="preserve">TV Modem </t>
  </si>
  <si>
    <t>Server Error Message in Recruiter Web Front End</t>
  </si>
  <si>
    <t>Walk Jack through One drive and sync settings</t>
  </si>
  <si>
    <t>brenda.garibaycervantes</t>
  </si>
  <si>
    <t>Faculty unable to access email</t>
  </si>
  <si>
    <t>sean.sloan</t>
  </si>
  <si>
    <t>ITS: Review FAST 4.3.16 release notes and dashboards</t>
  </si>
  <si>
    <t>Reset Outlook</t>
  </si>
  <si>
    <t>charisse.botsch</t>
  </si>
  <si>
    <t>Add LRC216_1</t>
  </si>
  <si>
    <t>bren.raffaelly</t>
  </si>
  <si>
    <t>Add printer to computer</t>
  </si>
  <si>
    <t>jessica.luebbers</t>
  </si>
  <si>
    <t>User asked the logout time to be changed to 60 minutes</t>
  </si>
  <si>
    <t>Remove: Banserc Sonja Holcomb</t>
  </si>
  <si>
    <t>marycatherine.mincher</t>
  </si>
  <si>
    <t>User unable to connect to WiFi</t>
  </si>
  <si>
    <t>Change: Sonja Holcomb</t>
  </si>
  <si>
    <t>Computer experiencing frequent slowdowns/crashes</t>
  </si>
  <si>
    <t>projector problems</t>
  </si>
  <si>
    <t>User unable to connect to wifi</t>
  </si>
  <si>
    <t>priscilla.meredith</t>
  </si>
  <si>
    <t>Move my computer off the desk</t>
  </si>
  <si>
    <t>Set port for PC/Phone</t>
  </si>
  <si>
    <t>Set up for presentation in Mt. Bailey</t>
  </si>
  <si>
    <t xml:space="preserve">Computer will not power on </t>
  </si>
  <si>
    <t>Sharepoint: Add Permissions to Blue Zone Wellness Committee</t>
  </si>
  <si>
    <t>Sharepoint: Add Permissions to Oline Learning Advisory Council</t>
  </si>
  <si>
    <t>Upload Wav file and assign to Nicole Briggs voicemail as default personal greeting.</t>
  </si>
  <si>
    <t>Smartboard Powerpoint Problems</t>
  </si>
  <si>
    <t>ben.bunting</t>
  </si>
  <si>
    <t>Smartboard in Extended mode does not recognize the pens or touch</t>
  </si>
  <si>
    <t>mohammed.almazyad</t>
  </si>
  <si>
    <t>Password Reset: Mohammed Almazyad</t>
  </si>
  <si>
    <t>larissa.wingard</t>
  </si>
  <si>
    <t>Sound not working from office computer</t>
  </si>
  <si>
    <t>Access to Add Students to Retention in FACTS Time Sheet System</t>
  </si>
  <si>
    <t>Matlab license on OIT laptop</t>
  </si>
  <si>
    <t>FW: Western Water Development, Corp sent you a file</t>
  </si>
  <si>
    <t>Fatal Error</t>
  </si>
  <si>
    <t>T: Drive Access - Academic Planning</t>
  </si>
  <si>
    <t>T Drive Access Request</t>
  </si>
  <si>
    <t>ATT connect 2 for Friday 13 1-1:30 pm</t>
  </si>
  <si>
    <t>T: Drive Access - NSSE</t>
  </si>
  <si>
    <t>HR: Banner Error in PEAEMPL</t>
  </si>
  <si>
    <t>Remote access not working</t>
  </si>
  <si>
    <t>erin.cox</t>
  </si>
  <si>
    <t>Phone voicemail to wrong user</t>
  </si>
  <si>
    <t>Password reset: Adam Siegel</t>
  </si>
  <si>
    <t>T Drive Permissions</t>
  </si>
  <si>
    <t xml:space="preserve">rET: Blumen Main </t>
  </si>
  <si>
    <t>Error Generated After Associating User to Test</t>
  </si>
  <si>
    <t>AT&amp;T Connect Line</t>
  </si>
  <si>
    <t>bobbi.kowash</t>
  </si>
  <si>
    <t>ITS employment banners</t>
  </si>
  <si>
    <t>Finaid: Student not getting proper tracking update during ISIR load</t>
  </si>
  <si>
    <t>Dental clinic printer not working</t>
  </si>
  <si>
    <t>Email Account Access Extension - erin.macdonald</t>
  </si>
  <si>
    <t>REG: Error report not in sftphome</t>
  </si>
  <si>
    <t>Monitor connection acting up</t>
  </si>
  <si>
    <t>Replace projector bulb</t>
  </si>
  <si>
    <t>remove email</t>
  </si>
  <si>
    <t>Student Unable to login</t>
  </si>
  <si>
    <t>alex.nyman</t>
  </si>
  <si>
    <t>Password reset: Alex Nyman</t>
  </si>
  <si>
    <t>nicole.tabor</t>
  </si>
  <si>
    <t>Password reset: Nicole Tabor</t>
  </si>
  <si>
    <t>avery.birch</t>
  </si>
  <si>
    <t>Password Reset: Avery Birch</t>
  </si>
  <si>
    <t>ADM: BRIM Error 918251183 Marshall</t>
  </si>
  <si>
    <t>Telecom - Urgent Request</t>
  </si>
  <si>
    <t>Screen issue</t>
  </si>
  <si>
    <t>roger.hulet</t>
  </si>
  <si>
    <t>Faculty Password rest</t>
  </si>
  <si>
    <t>jan.abeita</t>
  </si>
  <si>
    <t>Fix Timesheet for Mayra Morales</t>
  </si>
  <si>
    <t>Banner not working</t>
  </si>
  <si>
    <t>abdulrahman.alshammari</t>
  </si>
  <si>
    <t>alana.rising</t>
  </si>
  <si>
    <t>Password reset: Alana Rising</t>
  </si>
  <si>
    <t>Word document with vertically merged tables cannot be edited</t>
  </si>
  <si>
    <t>kenneth.burkett</t>
  </si>
  <si>
    <t>Password reset: Kenneth Burkett</t>
  </si>
  <si>
    <t>Phone's not working</t>
  </si>
  <si>
    <t>Approve windows updates for WPA hack</t>
  </si>
  <si>
    <t>REG - Degreeworks not refreshing</t>
  </si>
  <si>
    <t>Add computer to imaging</t>
  </si>
  <si>
    <t>Access to Graduate Council Website for Graduate Student</t>
  </si>
  <si>
    <t>Remove UM from Maureen</t>
  </si>
  <si>
    <t>ally.fergusson</t>
  </si>
  <si>
    <t>Password reset: Ally Fergusson</t>
  </si>
  <si>
    <t>cant login to surface</t>
  </si>
  <si>
    <t>ATT connect 1 Wednesday 9-10 am</t>
  </si>
  <si>
    <t>ronald.haynes</t>
  </si>
  <si>
    <t>FW: Question 10/17/17</t>
  </si>
  <si>
    <t>Cannot access Banner since Windows 10 was installed</t>
  </si>
  <si>
    <t>some lab computers don't work</t>
  </si>
  <si>
    <t>ethan.martinez</t>
  </si>
  <si>
    <t>Printer is in an error state</t>
  </si>
  <si>
    <t>yanqing.gao</t>
  </si>
  <si>
    <t>AutoCad install on office computer</t>
  </si>
  <si>
    <t>Adobe Acrobat Pro install</t>
  </si>
  <si>
    <t>Update speed dial options</t>
  </si>
  <si>
    <t>Recruiter Async issues</t>
  </si>
  <si>
    <t>ATT connect 2 for Oct 24 11-1pm</t>
  </si>
  <si>
    <t>Robin Ellis Unable to Access Qualtrics</t>
  </si>
  <si>
    <t>jacen.ellis</t>
  </si>
  <si>
    <t>Password reset: Jacen Ellis</t>
  </si>
  <si>
    <t>michael.vermace</t>
  </si>
  <si>
    <t>Password reset: Michael Vermace</t>
  </si>
  <si>
    <t>Online Banner Access Request Form</t>
  </si>
  <si>
    <t>Improve Application Logging Mechanisms</t>
  </si>
  <si>
    <t>douglas.lynn</t>
  </si>
  <si>
    <t>aaron.lindberg</t>
  </si>
  <si>
    <t>OITWEB: Solution for CPC Program Curriculum Updates</t>
  </si>
  <si>
    <t>0:XE:  Implement Banner XE</t>
  </si>
  <si>
    <t>Odyssey SID picture upload request</t>
  </si>
  <si>
    <t>Web Time Entry</t>
  </si>
  <si>
    <t>Inventory Check-In/Check-Out System for Wilsonville</t>
  </si>
  <si>
    <t>richard.ellis</t>
  </si>
  <si>
    <t>In FACTS Work Orders, Hide Email Requester Icon for New Tickets</t>
  </si>
  <si>
    <t>Setup 2012R2 Domain controllers on both campus's</t>
  </si>
  <si>
    <t>Hardware Errors When Editing Device</t>
  </si>
  <si>
    <t>Marketing Can't Search Jobs by Requester</t>
  </si>
  <si>
    <t>Unable to Print This ticket</t>
  </si>
  <si>
    <t>System for Tracking Athletic Legacy Team Rosters/Photos</t>
  </si>
  <si>
    <t>ITB-s Move Wireless controllers over to new core</t>
  </si>
  <si>
    <t>ITS - Guest Wireless signup improvements</t>
  </si>
  <si>
    <t>FAST REG - New Development (Bring DegreeWorsk to FAST)</t>
  </si>
  <si>
    <t>FAST REG - Move Banner process zjrg021 to FAST</t>
  </si>
  <si>
    <t>Bitlocker and access to files</t>
  </si>
  <si>
    <t>ITS - upgrade prime to 3.1</t>
  </si>
  <si>
    <t>ResNet - TRH aggregation switch replacement</t>
  </si>
  <si>
    <t xml:space="preserve">Resnet - Project to test new AP's and controller from ubiquiti networks </t>
  </si>
  <si>
    <t>Upgrade webworks1 to Ubuntu 16.04</t>
  </si>
  <si>
    <t>Webwork HTTPS Conversion Request</t>
  </si>
  <si>
    <t>Add a TCP port for Azure Remote Monitoring</t>
  </si>
  <si>
    <t xml:space="preserve">Upgrade degree works to newest version </t>
  </si>
  <si>
    <t>ITS: its-bh155-bex lan setup</t>
  </si>
  <si>
    <t>Exchange 2013 OWA AD FS Claims Authentication</t>
  </si>
  <si>
    <t>Upgrade CyberAudit Server</t>
  </si>
  <si>
    <t>FLAC - Seattle Campus</t>
  </si>
  <si>
    <t>FLAC - Summer Contracts</t>
  </si>
  <si>
    <t>ITS: Document imaging - Nolij replacement</t>
  </si>
  <si>
    <t xml:space="preserve">ITS: GIT Server for Production </t>
  </si>
  <si>
    <t>BAO: Change in IRS 1098-T Box 1 reporting</t>
  </si>
  <si>
    <t>New Ricoh Printers</t>
  </si>
  <si>
    <t>REG - Add Column to SFRRGAM</t>
  </si>
  <si>
    <t>REG: DIGARC project</t>
  </si>
  <si>
    <t>ITS: Convert appdev@oit.edu from public folder to distribution list</t>
  </si>
  <si>
    <t>New mail groups</t>
  </si>
  <si>
    <t xml:space="preserve">Unable to remotely connect to OITTS1 </t>
  </si>
  <si>
    <t>david.thaemert</t>
  </si>
  <si>
    <t>Calendar Import of Course Schedules for Faculty</t>
  </si>
  <si>
    <t>Change FACTS to Identify Users by PIDM, Not GUID</t>
  </si>
  <si>
    <t>Addition to HR tab in MyOIT</t>
  </si>
  <si>
    <t>Make GIS Server Publicly Available</t>
  </si>
  <si>
    <t>Move GIS Server to Protected Network Location and Set Up NAT</t>
  </si>
  <si>
    <t>SEP: Adding documents to Nolij</t>
  </si>
  <si>
    <t>Technical Support Request - Jason Sullins</t>
  </si>
  <si>
    <t>LRC228 USB card reader errors</t>
  </si>
  <si>
    <t>New Speakers PV 210</t>
  </si>
  <si>
    <t>IP phone setup troubleshooting / configuration</t>
  </si>
  <si>
    <t>Upgrade PaperCut to newest version</t>
  </si>
  <si>
    <t>ITS - Rebuild MSE 8.0 server that has corrupted database and will not start the application</t>
  </si>
  <si>
    <t xml:space="preserve">New email request </t>
  </si>
  <si>
    <t>Marketing - Everbridge implementation (WF process for information update)</t>
  </si>
  <si>
    <t>IR: Migrate FAE FinAid Data to Warehouse</t>
  </si>
  <si>
    <t>REG: Add student info to student's account display page on SSB</t>
  </si>
  <si>
    <t>Change Username Property in Blackboard</t>
  </si>
  <si>
    <t>abe.shmookler</t>
  </si>
  <si>
    <t>Office 365 Two Factor Authentication Request</t>
  </si>
  <si>
    <t>Update calendar owner</t>
  </si>
  <si>
    <t>Staff Users Not Added to Student Users Group</t>
  </si>
  <si>
    <t>Change Qualtrics to SAML-based SSO</t>
  </si>
  <si>
    <t>FAST REG - Investigate the opportunity to create major change report</t>
  </si>
  <si>
    <t>BAO: Setting up tolerance override for testing</t>
  </si>
  <si>
    <t>Ability for Faculty/Staff to Order Equipment through Website</t>
  </si>
  <si>
    <t>SfB/Microsoft PBX Pilot</t>
  </si>
  <si>
    <t>Implement LAPS setup</t>
  </si>
  <si>
    <t>RICOH printer unable to send faxes</t>
  </si>
  <si>
    <t>Outlook scheduling issue</t>
  </si>
  <si>
    <t>TECHweb Implementation</t>
  </si>
  <si>
    <t>Migrate Request Forms from MyOIT to TECHweb</t>
  </si>
  <si>
    <t xml:space="preserve">ITS: documentation for banner upgrade project lifecyle </t>
  </si>
  <si>
    <t>Page Timing Out When Archiving Tech Foundation Applications</t>
  </si>
  <si>
    <t>Move Web Forms Editor Into Sitefinity</t>
  </si>
  <si>
    <t>Clean Up Old Forms from Web Forms Editor</t>
  </si>
  <si>
    <t>One Note Articles</t>
  </si>
  <si>
    <t>Launch OneDrive to Campus</t>
  </si>
  <si>
    <t>GPO for AD FS Firefox Settings</t>
  </si>
  <si>
    <t>bex: FAST Applications to Support BEX Project</t>
  </si>
  <si>
    <t>mike.pierce</t>
  </si>
  <si>
    <t>OMIC shared mailbox</t>
  </si>
  <si>
    <t>RSS Feed for HandShake</t>
  </si>
  <si>
    <t>Unable to Edit Hardware once entered into FACTS</t>
  </si>
  <si>
    <t>karen.kunz</t>
  </si>
  <si>
    <t>SAML SSO to ExLibris Primo Database Service</t>
  </si>
  <si>
    <t>Update phone tree for admissions</t>
  </si>
  <si>
    <t>SSH access to mathdev server from on campus</t>
  </si>
  <si>
    <t>Reimage all of campus life</t>
  </si>
  <si>
    <t>Add Printer Link in TECHweb</t>
  </si>
  <si>
    <t>Unable to disable voice mail box.</t>
  </si>
  <si>
    <t>Migrate Traffic Appeals Functionality to FACTS/TECHweb</t>
  </si>
  <si>
    <t>Composites Lab, â€œPlease provide 5 network drops for labs and a new office to be located there winter term.â€  10/1/2017</t>
  </si>
  <si>
    <t>Decommission oitapp2</t>
  </si>
  <si>
    <t>.Lukitus found on T drive</t>
  </si>
  <si>
    <t>Emergency Blue Phone Issues</t>
  </si>
  <si>
    <t>Finaid: LoanTracker Program evaluator file upload</t>
  </si>
  <si>
    <t>S: drive does not work for Robert Deane</t>
  </si>
  <si>
    <t>Convert TES file</t>
  </si>
  <si>
    <t xml:space="preserve">Finaid - Banner finaid 8.30 release </t>
  </si>
  <si>
    <t>Stock Order for Wilsonville</t>
  </si>
  <si>
    <t>Updates for the Document Resource Center FACTS online submittal ticket system</t>
  </si>
  <si>
    <t>Physical Port Survey for SfB Rollout</t>
  </si>
  <si>
    <t>SEP: Banner Report Modifications</t>
  </si>
  <si>
    <t>Fax core - Receiving faxes to the OITHR email.</t>
  </si>
  <si>
    <t>FACTS Automation</t>
  </si>
  <si>
    <t>ISE secondary node slow/no replication.</t>
  </si>
  <si>
    <t>ResHall - Replace old 3750 Core with new Cisco 3850 layer 3 Switch</t>
  </si>
  <si>
    <t>Investigate remote issues</t>
  </si>
  <si>
    <t xml:space="preserve">Explore SCOM add-ons -Test out Squared Up </t>
  </si>
  <si>
    <t>BAO: HS popcel exclusion needed for billing process (late and interest fees)</t>
  </si>
  <si>
    <t>Prerequistes Missing</t>
  </si>
  <si>
    <t>HOU - Integrate Housing CBORD HMS with Banner</t>
  </si>
  <si>
    <t>SSB - Student by Major Report</t>
  </si>
  <si>
    <t>SAFETY - Consult for Banner and Parking Operations Moving Forward</t>
  </si>
  <si>
    <t>SCCM Remote control issues</t>
  </si>
  <si>
    <t>JV for Monitor and Stand total cost $245</t>
  </si>
  <si>
    <t>Test and configure computers</t>
  </si>
  <si>
    <t>Owens 217 SmartBoard</t>
  </si>
  <si>
    <t>Changes to GP for X drive script</t>
  </si>
  <si>
    <t>Problems importing computer into SCCM</t>
  </si>
  <si>
    <t>RET: Additional requests for Retention Contact Info Data Entry</t>
  </si>
  <si>
    <t>dan.peterson</t>
  </si>
  <si>
    <t>payroll: Leave Balances in TAS</t>
  </si>
  <si>
    <t>Change to Contact card Entry Form</t>
  </si>
  <si>
    <t>Create CISO email account</t>
  </si>
  <si>
    <t>Changes to Test Proctor Software</t>
  </si>
  <si>
    <t>REG: Technical support for implementation of Web Scribe on DegreeWorks 4.1.5</t>
  </si>
  <si>
    <t xml:space="preserve">Update EagleSoft 19 and Windows 10 - Clinic Lobby </t>
  </si>
  <si>
    <t xml:space="preserve">Update EagleSoft 19 and Windows 10 - All Faculty Computers </t>
  </si>
  <si>
    <t>BH 111 problems</t>
  </si>
  <si>
    <t>Cannot get into Banner</t>
  </si>
  <si>
    <t>Finance: FAST report "General Fund Expense Budget Report" not picking up inactive Index Codes that have had activity</t>
  </si>
  <si>
    <t>di.saunders</t>
  </si>
  <si>
    <t>Rebranding of Wilsonville as Portland-Metro</t>
  </si>
  <si>
    <t>Determine Locations on Web-Based System for Rebranding Wilsonville</t>
  </si>
  <si>
    <t>Prerequisite View Shows Only Current Term (and maybe forward terms?)</t>
  </si>
  <si>
    <t>Need retention printing account added.</t>
  </si>
  <si>
    <t>monitor stand</t>
  </si>
  <si>
    <t>ITS Cloud - Review legacy Finaid system and prepare to move to Cloud</t>
  </si>
  <si>
    <t>email recipient</t>
  </si>
  <si>
    <t>robert.paxton</t>
  </si>
  <si>
    <t>Order Surface Pro for Robert Paxton and Harika Manem</t>
  </si>
  <si>
    <t>sherry.himelwright</t>
  </si>
  <si>
    <t>Add Wilsonville Safety Event Registration Form</t>
  </si>
  <si>
    <t>Wireless connectivity issues for Jon in CSET</t>
  </si>
  <si>
    <t>ASOIT Email Access</t>
  </si>
  <si>
    <t xml:space="preserve">baotravel@oit.edu email bouncing back </t>
  </si>
  <si>
    <t>FACTS support group emails</t>
  </si>
  <si>
    <t>Review Old OneNote Instructions</t>
  </si>
  <si>
    <t>New Computer for new office manager</t>
  </si>
  <si>
    <t>Setting up a one drive for civil research projects</t>
  </si>
  <si>
    <t>Sarah Matchett would like access to send on behalf of all hall email address</t>
  </si>
  <si>
    <t>RET - Retention Contact Info Upload.</t>
  </si>
  <si>
    <t>BAO - DLGP not fed to Finance side</t>
  </si>
  <si>
    <t xml:space="preserve">AA - Creating articulations Data Entry Form from SHATATR equivalency tables on FAST </t>
  </si>
  <si>
    <t>HR - Change Workflow</t>
  </si>
  <si>
    <t>Track down LB systems and secure them</t>
  </si>
  <si>
    <t>Student Incident Reporting Form - Online</t>
  </si>
  <si>
    <t>Need help putting a smartboard on a cart</t>
  </si>
  <si>
    <t>Add license to all users for Skype for Business Audio Conference Dial-In Numbers</t>
  </si>
  <si>
    <t>Investigate student permissions</t>
  </si>
  <si>
    <t>Smartboard UX80 bulb replacement and OS downgrade</t>
  </si>
  <si>
    <t>RET: Using FACTS to track student data</t>
  </si>
  <si>
    <t>Port line to SfB.</t>
  </si>
  <si>
    <t>Access to CPC webpage</t>
  </si>
  <si>
    <t>Fiber link to Pump 7 not working</t>
  </si>
  <si>
    <t>Website Editor - Admissions Image Library Unresponsive</t>
  </si>
  <si>
    <t>Reset Student Worker Password</t>
  </si>
  <si>
    <t>kate.sinner</t>
  </si>
  <si>
    <t>Quote for Kate Sinner's laptop</t>
  </si>
  <si>
    <t>Laptop for Di</t>
  </si>
  <si>
    <t>Respond to SfB surveys</t>
  </si>
  <si>
    <t>allan.lowe</t>
  </si>
  <si>
    <t>Request for Foundation Email Permissions</t>
  </si>
  <si>
    <t>Install Windows Management Framework 4.0 to Windows 7 Machines</t>
  </si>
  <si>
    <t>WSUS Update for Windows Management Framework 4.0</t>
  </si>
  <si>
    <t>Email Access for university.development@oit.edu</t>
  </si>
  <si>
    <t xml:space="preserve">IR: Bad 3 Character PIDM </t>
  </si>
  <si>
    <t>Updates to student club email access</t>
  </si>
  <si>
    <t>Banner cloud - AWS VPN connection design and hardware installation</t>
  </si>
  <si>
    <t>drama@oit.edu email account</t>
  </si>
  <si>
    <t>Student Association club email</t>
  </si>
  <si>
    <t>Spirit Squad club emial</t>
  </si>
  <si>
    <t>Tennis Club Email (this one might have already been created)</t>
  </si>
  <si>
    <t>ITS: BEX Review object inventory for Cloud and Banner 9 migrations</t>
  </si>
  <si>
    <t>gary.kuleck</t>
  </si>
  <si>
    <t>OIT Home Page &amp; Lynda.com</t>
  </si>
  <si>
    <t>T Drive folder creation</t>
  </si>
  <si>
    <t>Entrance Form for Crystal Muno (Technical Support)</t>
  </si>
  <si>
    <t>JV for new computer</t>
  </si>
  <si>
    <t>Termination of Student Worker Access</t>
  </si>
  <si>
    <t>Remove access to T:\ drive for terminated student worker</t>
  </si>
  <si>
    <t>HR - Banner Security Audit and update for HRIS.</t>
  </si>
  <si>
    <t>WiFi expansion - Add AP to Registrar's office in basement of Snell</t>
  </si>
  <si>
    <t>WiFi coverage - Install AP in Miller Hall (Records Trailer)</t>
  </si>
  <si>
    <t>Weekly Report 10-20-17</t>
  </si>
  <si>
    <t>Point MyOIT Position Description Links to New System and Redirect Job App Related Pages</t>
  </si>
  <si>
    <t>Delete Student Worker Account: Cory Cook</t>
  </si>
  <si>
    <t xml:space="preserve">re-configure port </t>
  </si>
  <si>
    <t>Add new laptop to ISE</t>
  </si>
  <si>
    <t>New Student Worker- Jesse Sundet 918-231-167</t>
  </si>
  <si>
    <t>david.culler</t>
  </si>
  <si>
    <t>Form for PLTW Dual Credit Instructors to Register</t>
  </si>
  <si>
    <t>TECHweb Login Pass-through Page for NSSE Survey</t>
  </si>
  <si>
    <t>SE126 Conference Room Options</t>
  </si>
  <si>
    <t>Assist with OneDrive Migration</t>
  </si>
  <si>
    <t>Ryans access to SfB Sharepoint site</t>
  </si>
  <si>
    <t>ADM - Error after submitting to ERP</t>
  </si>
  <si>
    <t>Finaid - finaid release 8.31</t>
  </si>
  <si>
    <t>SfB calling issues - Grace R</t>
  </si>
  <si>
    <t>Web page</t>
  </si>
  <si>
    <t>T: Drive Access - Multiple Users to Tau Beta Pi</t>
  </si>
  <si>
    <t>amani.elmagdub</t>
  </si>
  <si>
    <t>Student having issue with emailing and receiving emails on Black board</t>
  </si>
  <si>
    <t>DATE</t>
  </si>
  <si>
    <t>1st Day</t>
  </si>
  <si>
    <t>2nd Day</t>
  </si>
  <si>
    <t>3rd Day</t>
  </si>
  <si>
    <t>4th Day</t>
  </si>
  <si>
    <t>5th Day</t>
  </si>
  <si>
    <t>6th Day</t>
  </si>
  <si>
    <t>7th Day</t>
  </si>
  <si>
    <t>None &gt; 30.</t>
  </si>
  <si>
    <t>1st week.</t>
  </si>
  <si>
    <t>2nd week.</t>
  </si>
  <si>
    <t>3rd week.</t>
  </si>
  <si>
    <t>STEAM CARD!</t>
  </si>
  <si>
    <t>Tickets Closed</t>
  </si>
  <si>
    <t>Tickets Created</t>
  </si>
  <si>
    <t>Tickets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</si>
</sst>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20"/>
      <color rgb="FF9C0006"/>
      <name val="Calibri"/>
      <family val="2"/>
      <scheme val="minor"/>
    </font>
    <font>
      <sz val="20"/>
      <color rgb="FF9C6500"/>
      <name val="Calibri"/>
      <family val="2"/>
      <scheme val="minor"/>
    </font>
    <font>
      <sz val="20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1B991"/>
        <bgColor indexed="64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8" borderId="3" xfId="0" applyFill="1" applyBorder="1"/>
    <xf numFmtId="0" fontId="0" fillId="8" borderId="5" xfId="0" applyFill="1" applyBorder="1"/>
    <xf numFmtId="0" fontId="0" fillId="8" borderId="7" xfId="0" applyFill="1" applyBorder="1"/>
    <xf numFmtId="0" fontId="9" fillId="8" borderId="5" xfId="1" applyFont="1" applyFill="1" applyBorder="1"/>
    <xf numFmtId="0" fontId="9" fillId="8" borderId="7" xfId="1" applyFont="1" applyFill="1" applyBorder="1"/>
    <xf numFmtId="0" fontId="0" fillId="2" borderId="8" xfId="0" applyFill="1" applyBorder="1"/>
    <xf numFmtId="0" fontId="0" fillId="0" borderId="9" xfId="0" applyBorder="1"/>
    <xf numFmtId="0" fontId="0" fillId="0" borderId="6" xfId="0" applyBorder="1"/>
    <xf numFmtId="0" fontId="0" fillId="2" borderId="9" xfId="0" applyFill="1" applyBorder="1"/>
    <xf numFmtId="0" fontId="0" fillId="0" borderId="5" xfId="0" applyBorder="1"/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3" xfId="0" applyFill="1" applyBorder="1" applyAlignment="1">
      <alignment horizontal="center" vertical="top"/>
    </xf>
    <xf numFmtId="0" fontId="0" fillId="0" borderId="24" xfId="0" applyFill="1" applyBorder="1" applyAlignment="1">
      <alignment horizontal="center" vertical="top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3" borderId="20" xfId="1" applyBorder="1" applyAlignment="1">
      <alignment horizontal="center"/>
    </xf>
    <xf numFmtId="0" fontId="4" fillId="5" borderId="21" xfId="3" applyBorder="1" applyAlignment="1">
      <alignment horizontal="center"/>
    </xf>
    <xf numFmtId="0" fontId="5" fillId="6" borderId="21" xfId="4" applyBorder="1" applyAlignment="1">
      <alignment horizontal="center"/>
    </xf>
    <xf numFmtId="0" fontId="3" fillId="4" borderId="21" xfId="2" applyBorder="1" applyAlignment="1">
      <alignment horizontal="center"/>
    </xf>
    <xf numFmtId="0" fontId="0" fillId="0" borderId="30" xfId="0" applyBorder="1" applyAlignment="1">
      <alignment horizontal="center"/>
    </xf>
    <xf numFmtId="0" fontId="2" fillId="3" borderId="23" xfId="1" applyBorder="1" applyAlignment="1">
      <alignment horizontal="center"/>
    </xf>
    <xf numFmtId="0" fontId="4" fillId="5" borderId="24" xfId="3" applyBorder="1" applyAlignment="1">
      <alignment horizontal="center"/>
    </xf>
    <xf numFmtId="0" fontId="5" fillId="6" borderId="24" xfId="4" applyBorder="1" applyAlignment="1">
      <alignment horizontal="center"/>
    </xf>
    <xf numFmtId="0" fontId="3" fillId="4" borderId="24" xfId="2" applyBorder="1" applyAlignment="1">
      <alignment horizontal="center"/>
    </xf>
    <xf numFmtId="0" fontId="0" fillId="0" borderId="31" xfId="0" applyBorder="1" applyAlignment="1">
      <alignment horizontal="center"/>
    </xf>
    <xf numFmtId="0" fontId="2" fillId="3" borderId="26" xfId="1" applyBorder="1" applyAlignment="1">
      <alignment horizontal="center"/>
    </xf>
    <xf numFmtId="0" fontId="4" fillId="5" borderId="27" xfId="3" applyBorder="1" applyAlignment="1">
      <alignment horizontal="center"/>
    </xf>
    <xf numFmtId="0" fontId="5" fillId="6" borderId="27" xfId="4" applyBorder="1" applyAlignment="1">
      <alignment horizontal="center"/>
    </xf>
    <xf numFmtId="0" fontId="3" fillId="4" borderId="27" xfId="2" applyBorder="1" applyAlignment="1">
      <alignment horizontal="center"/>
    </xf>
    <xf numFmtId="0" fontId="2" fillId="3" borderId="21" xfId="1" applyBorder="1" applyAlignment="1">
      <alignment horizontal="center"/>
    </xf>
    <xf numFmtId="0" fontId="2" fillId="3" borderId="29" xfId="1" applyBorder="1" applyAlignment="1">
      <alignment horizontal="center" vertical="center"/>
    </xf>
    <xf numFmtId="0" fontId="3" fillId="4" borderId="30" xfId="2" applyBorder="1" applyAlignment="1">
      <alignment horizontal="center"/>
    </xf>
    <xf numFmtId="0" fontId="5" fillId="6" borderId="30" xfId="4" applyBorder="1" applyAlignment="1">
      <alignment horizontal="center"/>
    </xf>
    <xf numFmtId="0" fontId="4" fillId="5" borderId="30" xfId="3" applyBorder="1" applyAlignment="1">
      <alignment horizontal="center"/>
    </xf>
    <xf numFmtId="0" fontId="2" fillId="3" borderId="27" xfId="1" applyBorder="1" applyAlignment="1">
      <alignment horizontal="center"/>
    </xf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1" fillId="3" borderId="31" xfId="1" applyFont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6" fillId="4" borderId="5" xfId="2" applyFont="1" applyBorder="1" applyAlignment="1">
      <alignment horizontal="center" wrapText="1"/>
    </xf>
    <xf numFmtId="0" fontId="6" fillId="4" borderId="3" xfId="2" applyFont="1" applyBorder="1" applyAlignment="1">
      <alignment horizontal="center" wrapText="1"/>
    </xf>
    <xf numFmtId="0" fontId="6" fillId="4" borderId="4" xfId="2" applyFont="1" applyBorder="1" applyAlignment="1">
      <alignment horizontal="center" wrapText="1"/>
    </xf>
    <xf numFmtId="0" fontId="6" fillId="7" borderId="5" xfId="2" applyFont="1" applyFill="1" applyBorder="1" applyAlignment="1">
      <alignment horizontal="center" wrapText="1"/>
    </xf>
    <xf numFmtId="0" fontId="6" fillId="7" borderId="3" xfId="2" applyFont="1" applyFill="1" applyBorder="1" applyAlignment="1">
      <alignment horizontal="center" wrapText="1"/>
    </xf>
    <xf numFmtId="0" fontId="6" fillId="7" borderId="4" xfId="2" applyFont="1" applyFill="1" applyBorder="1" applyAlignment="1">
      <alignment horizontal="center" wrapText="1"/>
    </xf>
    <xf numFmtId="0" fontId="9" fillId="8" borderId="5" xfId="1" applyFont="1" applyFill="1" applyBorder="1" applyAlignment="1">
      <alignment wrapText="1"/>
    </xf>
    <xf numFmtId="0" fontId="9" fillId="8" borderId="4" xfId="0" applyFont="1" applyFill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0" xfId="0" applyFont="1" applyFill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0" fillId="8" borderId="8" xfId="0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7" fillId="5" borderId="5" xfId="3" applyFont="1" applyBorder="1" applyAlignment="1">
      <alignment horizontal="center" wrapText="1"/>
    </xf>
    <xf numFmtId="0" fontId="7" fillId="5" borderId="3" xfId="3" applyFont="1" applyBorder="1" applyAlignment="1">
      <alignment horizontal="center" wrapText="1"/>
    </xf>
    <xf numFmtId="0" fontId="7" fillId="5" borderId="4" xfId="3" applyFont="1" applyBorder="1" applyAlignment="1">
      <alignment horizontal="center" wrapText="1"/>
    </xf>
    <xf numFmtId="0" fontId="8" fillId="3" borderId="5" xfId="1" applyFont="1" applyBorder="1" applyAlignment="1">
      <alignment horizontal="center" wrapText="1"/>
    </xf>
    <xf numFmtId="0" fontId="8" fillId="3" borderId="3" xfId="1" applyFont="1" applyBorder="1" applyAlignment="1">
      <alignment horizontal="center" wrapText="1"/>
    </xf>
    <xf numFmtId="0" fontId="8" fillId="3" borderId="4" xfId="1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C1B9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52"/>
  <sheetViews>
    <sheetView tabSelected="1" workbookViewId="0">
      <selection activeCell="J11" sqref="J11:P11"/>
    </sheetView>
  </sheetViews>
  <sheetFormatPr defaultRowHeight="15" x14ac:dyDescent="0.25"/>
  <cols>
    <col min="1" max="1" width="6.140625" customWidth="1"/>
    <col min="2" max="2" width="10.7109375" bestFit="1" customWidth="1"/>
    <col min="13" max="14" width="10.28515625" bestFit="1" customWidth="1"/>
    <col min="16" max="16" width="11.42578125" bestFit="1" customWidth="1"/>
    <col min="17" max="17" width="10.7109375" bestFit="1" customWidth="1"/>
  </cols>
  <sheetData>
    <row r="1" spans="2:23" ht="27" customHeight="1" x14ac:dyDescent="0.4">
      <c r="B1" s="83" t="s">
        <v>26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</row>
    <row r="2" spans="2:23" ht="24" customHeight="1" x14ac:dyDescent="0.4">
      <c r="B2" s="70" t="s">
        <v>3198</v>
      </c>
      <c r="C2" s="75" t="s">
        <v>49</v>
      </c>
      <c r="D2" s="76"/>
      <c r="E2" s="76"/>
      <c r="F2" s="76"/>
      <c r="G2" s="76"/>
      <c r="H2" s="76"/>
      <c r="I2" s="77"/>
      <c r="J2" s="78" t="s">
        <v>22</v>
      </c>
      <c r="K2" s="79"/>
      <c r="L2" s="79"/>
      <c r="M2" s="79"/>
      <c r="N2" s="79"/>
      <c r="O2" s="79"/>
      <c r="P2" s="80"/>
    </row>
    <row r="3" spans="2:23" x14ac:dyDescent="0.25">
      <c r="B3" s="71">
        <v>43025</v>
      </c>
      <c r="C3" s="6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5" t="s">
        <v>6</v>
      </c>
      <c r="J3" s="6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5" t="s">
        <v>13</v>
      </c>
      <c r="Q3" s="68"/>
    </row>
    <row r="4" spans="2:23" x14ac:dyDescent="0.25">
      <c r="B4" s="12" t="s">
        <v>25</v>
      </c>
      <c r="C4" s="20">
        <f>COUNTIFS(Data!F:F,"&gt;="&amp;B3-28,Data!F:F,"&lt;="&amp;B3-27,Data!C:C,{"Assigned","Awaiting Feedback","In Progress","Open","Re-Open","Tracking"})</f>
        <v>3</v>
      </c>
      <c r="D4" s="20">
        <f>COUNTIFS(Data!F:F,"&gt;="&amp;B3-27,Data!F:F,"&lt;="&amp;B3-26,Data!C:C,{"Assigned","Awaiting Feedback","In Progress","Open","Re-Open","Tracking"})</f>
        <v>4</v>
      </c>
      <c r="E4" s="21">
        <f>COUNTIFS(Data!F:F,"&gt;="&amp;B3-26,Data!F:F,"&lt;="&amp;B3-25,Data!C:C,{"Assigned","Awaiting Feedback","In Progress","Open","Re-Open","Tracking"})</f>
        <v>1</v>
      </c>
      <c r="F4" s="21">
        <f>COUNTIFS(Data!F:F,"&gt;="&amp;B3-25,Data!F:F,"&lt;="&amp;B3-24,Data!C:C,{"Assigned","Awaiting Feedback","In Progress","On Hold","Open","Re-Open","Tracking"})</f>
        <v>4</v>
      </c>
      <c r="G4" s="21">
        <f>COUNTIFS(Data!F:F,"&gt;="&amp;B3-24,Data!F:F,"&lt;="&amp;B3-23,Data!C:C,{"Assigned","Awaiting Feedback","In Progress","Open","Re-Open","Tracking"})</f>
        <v>0</v>
      </c>
      <c r="H4" s="21">
        <f>COUNTIFS(Data!F:F,"&gt;="&amp;B3-23,Data!F:F,"&lt;="&amp;B3-22,Data!C:C,{"Assigned","Awaiting Feedback","In Progress","Open","Re-Open","Tracking"})</f>
        <v>0</v>
      </c>
      <c r="I4" s="22">
        <f>COUNTIFS(Data!F:F,"&gt;="&amp;B3-22,Data!F:F,"&lt;="&amp;B3-21,Data!C:C,{"Assigned","Awaiting Feedback","In Progress","Open","Re-Open","Tracking"})</f>
        <v>5</v>
      </c>
      <c r="J4" s="20">
        <f>COUNTIFS(Data!F:F,"&gt;="&amp;B3-21,Data!F:F,"&lt;="&amp;B3-20,Data!C:C,{"Assigned","Awaiting Feedback","In Progress","Open","Re-Open","Tracking"})</f>
        <v>1</v>
      </c>
      <c r="K4" s="21">
        <f>COUNTIFS(Data!F:F,"&gt;="&amp;B3-20,Data!F:F,"&lt;="&amp;B3-19,Data!C:C,{"Assigned","Awaiting Feedback","In Progress","Open","Re-Open","Tracking"})</f>
        <v>1</v>
      </c>
      <c r="L4" s="21">
        <f>COUNTIFS(Data!F:F,"&gt;="&amp;B3-19,Data!F:F,"&lt;="&amp;B3-18,Data!C:C,{"Assigned","Awaiting Feedback","In Progress","Open","Re-Open","Tracking"})</f>
        <v>5</v>
      </c>
      <c r="M4" s="21">
        <f>COUNTIFS(Data!F:F,"&gt;="&amp;B3-18,Data!F:F,"&lt;="&amp;B3-17,Data!C:C,{"Assigned","Awaiting Feedback","In Progress","Open","Re-Open","Tracking"})</f>
        <v>2</v>
      </c>
      <c r="N4" s="21">
        <f>COUNTIFS(Data!F:F,"&gt;="&amp;B3-17,Data!F:F,"&lt;="&amp;B3-16,Data!C:C,{"Assigned","Awaiting Feedback","In Progress","Open","Re-Open","Tracking"})</f>
        <v>0</v>
      </c>
      <c r="O4" s="21">
        <f>COUNTIFS(Data!F:F,"&gt;="&amp;B3-16,Data!F:F,"&lt;="&amp;B3-15,Data!C:C,{"Assigned","Awaiting Feedback","In Progress","Open","Re-Open","Tracking"})</f>
        <v>2</v>
      </c>
      <c r="P4" s="22">
        <f>COUNTIFS(Data!F:F,"&gt;="&amp;B3-15,Data!F:F,"&lt;="&amp;B3-14,Data!C:C,{"Assigned","Awaiting Feedback","In Progress","Open","Re-Open","Tracking"})</f>
        <v>4</v>
      </c>
    </row>
    <row r="5" spans="2:23" x14ac:dyDescent="0.25">
      <c r="B5" s="13" t="s">
        <v>21</v>
      </c>
      <c r="C5" s="23">
        <v>0</v>
      </c>
      <c r="D5" s="24">
        <v>0</v>
      </c>
      <c r="E5" s="24">
        <v>0</v>
      </c>
      <c r="F5" s="24">
        <v>0</v>
      </c>
      <c r="G5" s="24">
        <v>3</v>
      </c>
      <c r="H5" s="24">
        <v>1</v>
      </c>
      <c r="I5" s="25">
        <v>6</v>
      </c>
      <c r="J5" s="23">
        <v>1</v>
      </c>
      <c r="K5" s="24">
        <v>0</v>
      </c>
      <c r="L5" s="24">
        <v>1</v>
      </c>
      <c r="M5" s="24">
        <v>1</v>
      </c>
      <c r="N5" s="24">
        <v>10</v>
      </c>
      <c r="O5" s="24">
        <v>3</v>
      </c>
      <c r="P5" s="26">
        <v>16</v>
      </c>
      <c r="Q5" s="2"/>
      <c r="U5" s="74"/>
      <c r="V5" s="74"/>
      <c r="W5" s="74"/>
    </row>
    <row r="6" spans="2:23" x14ac:dyDescent="0.25">
      <c r="B6" s="13" t="s">
        <v>22</v>
      </c>
      <c r="C6" s="23"/>
      <c r="D6" s="24"/>
      <c r="E6" s="24"/>
      <c r="F6" s="24"/>
      <c r="G6" s="24"/>
      <c r="H6" s="24"/>
      <c r="I6" s="25"/>
      <c r="J6" s="23"/>
      <c r="K6" s="24"/>
      <c r="L6" s="24"/>
      <c r="M6" s="24"/>
      <c r="N6" s="24"/>
      <c r="O6" s="24"/>
      <c r="P6" s="26"/>
      <c r="Q6" s="2"/>
      <c r="U6" s="1"/>
      <c r="V6" s="1"/>
      <c r="W6" s="1"/>
    </row>
    <row r="7" spans="2:23" x14ac:dyDescent="0.25">
      <c r="B7" s="13" t="s">
        <v>23</v>
      </c>
      <c r="C7" s="23"/>
      <c r="D7" s="24"/>
      <c r="E7" s="24"/>
      <c r="F7" s="24"/>
      <c r="G7" s="24"/>
      <c r="H7" s="24"/>
      <c r="I7" s="25"/>
      <c r="J7" s="23"/>
      <c r="K7" s="24"/>
      <c r="L7" s="24"/>
      <c r="M7" s="24"/>
      <c r="N7" s="24"/>
      <c r="O7" s="24"/>
      <c r="P7" s="26"/>
      <c r="Q7" s="2"/>
      <c r="U7" s="1"/>
      <c r="V7" s="1"/>
      <c r="W7" s="1"/>
    </row>
    <row r="8" spans="2:23" x14ac:dyDescent="0.25">
      <c r="B8" s="14" t="s">
        <v>24</v>
      </c>
      <c r="C8" s="27"/>
      <c r="D8" s="28"/>
      <c r="E8" s="28"/>
      <c r="F8" s="28"/>
      <c r="G8" s="28"/>
      <c r="H8" s="28"/>
      <c r="I8" s="29"/>
      <c r="J8" s="27"/>
      <c r="K8" s="28"/>
      <c r="L8" s="28"/>
      <c r="M8" s="28"/>
      <c r="N8" s="28"/>
      <c r="O8" s="28"/>
      <c r="P8" s="30"/>
      <c r="Q8" s="2"/>
      <c r="U8" s="1"/>
      <c r="V8" s="1"/>
      <c r="W8" s="1"/>
    </row>
    <row r="9" spans="2:23" ht="26.25" x14ac:dyDescent="0.4">
      <c r="C9" s="89" t="s">
        <v>23</v>
      </c>
      <c r="D9" s="90"/>
      <c r="E9" s="90"/>
      <c r="F9" s="90"/>
      <c r="G9" s="90"/>
      <c r="H9" s="90"/>
      <c r="I9" s="91"/>
      <c r="J9" s="92" t="s">
        <v>24</v>
      </c>
      <c r="K9" s="93"/>
      <c r="L9" s="93"/>
      <c r="M9" s="93"/>
      <c r="N9" s="93"/>
      <c r="O9" s="93"/>
      <c r="P9" s="94"/>
      <c r="Q9" s="2"/>
    </row>
    <row r="10" spans="2:23" x14ac:dyDescent="0.25">
      <c r="C10" s="6" t="s">
        <v>14</v>
      </c>
      <c r="D10" s="4" t="s">
        <v>15</v>
      </c>
      <c r="E10" s="4" t="s">
        <v>16</v>
      </c>
      <c r="F10" s="4" t="s">
        <v>17</v>
      </c>
      <c r="G10" s="4" t="s">
        <v>18</v>
      </c>
      <c r="H10" s="4" t="s">
        <v>19</v>
      </c>
      <c r="I10" s="5" t="s">
        <v>20</v>
      </c>
      <c r="J10" s="6" t="s">
        <v>3205</v>
      </c>
      <c r="K10" s="4" t="s">
        <v>3204</v>
      </c>
      <c r="L10" s="4" t="s">
        <v>3203</v>
      </c>
      <c r="M10" s="4" t="s">
        <v>3202</v>
      </c>
      <c r="N10" s="4" t="s">
        <v>3201</v>
      </c>
      <c r="O10" s="4" t="s">
        <v>3200</v>
      </c>
      <c r="P10" s="5" t="s">
        <v>3199</v>
      </c>
    </row>
    <row r="11" spans="2:23" x14ac:dyDescent="0.25">
      <c r="B11" s="12" t="s">
        <v>25</v>
      </c>
      <c r="C11" s="31">
        <f>COUNTIFS(Data!F:F,"&gt;="&amp;B3-14,Data!F:F,"&lt;="&amp;B3-13,Data!C:C,{"Assigned","Awaiting Feedback","In Progress","Open","Re-Open","Tracking"})</f>
        <v>9</v>
      </c>
      <c r="D11" s="32">
        <f>COUNTIFS(Data!F:F,"&gt;="&amp;B3-13,Data!F:F,"&lt;="&amp;B3-12,Data!C:C,{"Assigned","Awaiting Feedback","In Progress","Open","Re-Open","Tracking"})</f>
        <v>2</v>
      </c>
      <c r="E11" s="32">
        <f>COUNTIFS(Data!F:F,"&gt;="&amp;B3-12,Data!F:F,"&lt;="&amp;B3-11,Data!C:C,{"Assigned","Awaiting Feedback","In Progress","Open","Re-Open","Tracking"})</f>
        <v>6</v>
      </c>
      <c r="F11" s="32">
        <f>COUNTIFS(Data!F:F,"&gt;="&amp;B3-11,Data!F:F,"&lt;="&amp;B3-10,Data!C:C,{"Assigned","Awaiting Feedback","In Progress","Open","Re-Open","Tracking"})</f>
        <v>3</v>
      </c>
      <c r="G11" s="32">
        <f>COUNTIFS(Data!F:F,"&gt;="&amp;B3-10,Data!F:F,"&lt;="&amp;B3-9,Data!C:C,{"Assigned","Awaiting Feedback","In Progress","Open","Re-Open","Tracking"})</f>
        <v>0</v>
      </c>
      <c r="H11" s="32">
        <f>COUNTIFS(Data!F:F,"&gt;="&amp;B3-9,Data!F:F,"&lt;="&amp;B3-8,Data!C:C,{"Assigned","Awaiting Feedback","In Progress","Open","Re-Open","Tracking"})</f>
        <v>0</v>
      </c>
      <c r="I11" s="33">
        <f>COUNTIFS(Data!F:F,"&gt;"&amp;B3-7,Data!F:F,"&lt;="&amp;B3-6,Data!C:C,{"&lt;&gt;Closed","&lt;&gt;Cancelled"})</f>
        <v>15</v>
      </c>
      <c r="J11" s="31">
        <f>COUNTIFS(Data!F:F,"&gt;"&amp;B3-6,Data!F:F,"&lt;="&amp;B3-5,Data!C:C,{"&lt;&gt;Closed","&lt;&gt;Cancelled"})</f>
        <v>17</v>
      </c>
      <c r="K11" s="32">
        <f>COUNTIFS(Data!F:F,"&gt;"&amp;B3-5,Data!F:F,"&lt;="&amp;B3-4,Data!C:C,{"&lt;&gt;Closed","&lt;&gt;Cancelled"})</f>
        <v>17</v>
      </c>
      <c r="L11" s="32">
        <f>COUNTIFS(Data!F:F,"&gt;"&amp;B3-4,Data!F:F,"&lt;="&amp;B3-3,Data!C:C,{"&lt;&gt;Closed","&lt;&gt;Cancelled"})</f>
        <v>15</v>
      </c>
      <c r="M11" s="32">
        <f>COUNTIFS(Data!F:F,"&gt;"&amp;B3-3,Data!F:F,"&lt;="&amp;B3-2,Data!C:C,{"&lt;&gt;Closed","&lt;&gt;Cancelled"})</f>
        <v>0</v>
      </c>
      <c r="N11" s="32">
        <f>COUNTIFS(Data!F:F,"&gt;"&amp;B3-2,Data!F:F,"&lt;="&amp;B3-1,Data!C:C,{"&lt;&gt;Closed","&lt;&gt;Cancelled"})</f>
        <v>0</v>
      </c>
      <c r="O11" s="32">
        <f>COUNTIFS(Data!F:F,"&gt;"&amp;B3-1,Data!F:F,"&lt;="&amp;B3,Data!C:C,{"&lt;&gt;Closed","&lt;&gt;Cancelled"})</f>
        <v>9</v>
      </c>
      <c r="P11" s="33">
        <f>COUNTIFS(Data!F:F,"&gt;"&amp;B3,Data!C:C,{"&lt;&gt;Closed","&lt;&gt;Cancelled"})</f>
        <v>16</v>
      </c>
    </row>
    <row r="12" spans="2:23" x14ac:dyDescent="0.25">
      <c r="B12" s="13" t="s">
        <v>21</v>
      </c>
      <c r="C12" s="34">
        <v>8</v>
      </c>
      <c r="D12" s="35">
        <v>22</v>
      </c>
      <c r="E12" s="35">
        <v>0</v>
      </c>
      <c r="F12" s="35">
        <v>0</v>
      </c>
      <c r="G12" s="36">
        <v>13</v>
      </c>
      <c r="H12" s="36">
        <v>23</v>
      </c>
      <c r="I12" s="37">
        <v>10</v>
      </c>
      <c r="J12" s="38">
        <v>17</v>
      </c>
      <c r="K12" s="39">
        <v>0</v>
      </c>
      <c r="L12" s="35">
        <v>0</v>
      </c>
      <c r="M12" s="35">
        <v>19</v>
      </c>
      <c r="N12" s="35">
        <v>13</v>
      </c>
      <c r="O12" s="35">
        <v>27</v>
      </c>
      <c r="P12" s="40">
        <v>22</v>
      </c>
    </row>
    <row r="13" spans="2:23" x14ac:dyDescent="0.25">
      <c r="B13" s="13" t="s">
        <v>22</v>
      </c>
      <c r="C13" s="34"/>
      <c r="D13" s="35"/>
      <c r="E13" s="35"/>
      <c r="F13" s="35"/>
      <c r="G13" s="36"/>
      <c r="H13" s="36"/>
      <c r="I13" s="37"/>
      <c r="J13" s="38"/>
      <c r="K13" s="39"/>
      <c r="L13" s="35"/>
      <c r="M13" s="35"/>
      <c r="N13" s="35"/>
      <c r="O13" s="35"/>
      <c r="P13" s="40"/>
    </row>
    <row r="14" spans="2:23" x14ac:dyDescent="0.25">
      <c r="B14" s="13" t="s">
        <v>23</v>
      </c>
      <c r="C14" s="34"/>
      <c r="D14" s="35"/>
      <c r="E14" s="35"/>
      <c r="F14" s="35"/>
      <c r="G14" s="35"/>
      <c r="H14" s="35"/>
      <c r="I14" s="40"/>
      <c r="J14" s="34"/>
      <c r="K14" s="35"/>
      <c r="L14" s="35"/>
      <c r="M14" s="35"/>
      <c r="N14" s="35"/>
      <c r="O14" s="35"/>
      <c r="P14" s="40"/>
    </row>
    <row r="15" spans="2:23" x14ac:dyDescent="0.25">
      <c r="B15" s="14" t="s">
        <v>24</v>
      </c>
      <c r="C15" s="41"/>
      <c r="D15" s="42"/>
      <c r="E15" s="42"/>
      <c r="F15" s="42"/>
      <c r="G15" s="42"/>
      <c r="H15" s="42"/>
      <c r="I15" s="43"/>
      <c r="J15" s="41"/>
      <c r="K15" s="42"/>
      <c r="L15" s="42"/>
      <c r="M15" s="42"/>
      <c r="N15" s="42"/>
      <c r="O15" s="42"/>
      <c r="P15" s="43"/>
    </row>
    <row r="16" spans="2:23" ht="26.25" x14ac:dyDescent="0.4">
      <c r="B16" s="95" t="s">
        <v>40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</row>
    <row r="17" spans="2:16" x14ac:dyDescent="0.25">
      <c r="B17" s="9"/>
      <c r="C17" s="8" t="s">
        <v>34</v>
      </c>
      <c r="D17" s="8" t="s">
        <v>35</v>
      </c>
      <c r="E17" s="8" t="s">
        <v>3212</v>
      </c>
      <c r="F17" s="7"/>
      <c r="G17" s="7"/>
      <c r="H17" s="8" t="s">
        <v>3213</v>
      </c>
      <c r="I17" s="7"/>
      <c r="J17" s="7"/>
      <c r="K17" s="8" t="s">
        <v>27</v>
      </c>
      <c r="L17" s="7"/>
      <c r="M17" s="7"/>
      <c r="N17" s="7"/>
      <c r="O17" s="81" t="s">
        <v>37</v>
      </c>
      <c r="P17" s="82"/>
    </row>
    <row r="18" spans="2:16" x14ac:dyDescent="0.25">
      <c r="B18" s="9" t="s">
        <v>48</v>
      </c>
      <c r="C18" s="8"/>
      <c r="D18" s="8"/>
      <c r="E18" s="9" t="s">
        <v>28</v>
      </c>
      <c r="F18" s="9" t="s">
        <v>29</v>
      </c>
      <c r="G18" s="9" t="s">
        <v>30</v>
      </c>
      <c r="H18" s="9" t="s">
        <v>28</v>
      </c>
      <c r="I18" s="9" t="s">
        <v>29</v>
      </c>
      <c r="J18" s="9" t="s">
        <v>30</v>
      </c>
      <c r="K18" s="9" t="s">
        <v>28</v>
      </c>
      <c r="L18" s="9" t="s">
        <v>31</v>
      </c>
      <c r="M18" s="9" t="s">
        <v>32</v>
      </c>
      <c r="N18" s="9" t="s">
        <v>33</v>
      </c>
      <c r="O18" s="10" t="s">
        <v>45</v>
      </c>
      <c r="P18" s="11" t="s">
        <v>38</v>
      </c>
    </row>
    <row r="19" spans="2:16" x14ac:dyDescent="0.25">
      <c r="B19" s="15" t="s">
        <v>25</v>
      </c>
      <c r="C19" s="31">
        <v>143</v>
      </c>
      <c r="D19" s="31">
        <v>140</v>
      </c>
      <c r="E19" s="31">
        <f>COUNTIFS(Data!F:F,"&gt;="&amp;B3-8,Data!K:K,"Service Desk Support")+COUNTIFS(Data!F:F,"&gt;="&amp;B3-8,Data!K:K,"Telecom Support")</f>
        <v>153</v>
      </c>
      <c r="F19" s="32">
        <f>COUNTIFS(Data!F:F,"&gt;="&amp;B3-31,Data!K:K,"Service Desk Support")+(COUNTIFS(Data!F:F,"&gt;="&amp;B3-31,Data!K:K,"Telecom Support"))</f>
        <v>766</v>
      </c>
      <c r="G19" s="32">
        <f>COUNTIF(Data!K:K,"Service Desk Support")+COUNTIF(Data!K:K,"Telecom Support")</f>
        <v>1606</v>
      </c>
      <c r="H19" s="31">
        <v>309</v>
      </c>
      <c r="I19" s="32">
        <v>1587</v>
      </c>
      <c r="J19" s="32">
        <f>COUNTIFS(Data!K:K,"Service Desk Support",Data!C:C,"Closed")+COUNTIFS(Data!K:K,"Telecom Support",Data!C:C,"Closed")</f>
        <v>1473</v>
      </c>
      <c r="K19" s="47">
        <f>J11+K11+L11+M11+N11+O11+P11</f>
        <v>74</v>
      </c>
      <c r="L19" s="48">
        <v>106</v>
      </c>
      <c r="M19" s="49">
        <v>27</v>
      </c>
      <c r="N19" s="50">
        <v>8</v>
      </c>
      <c r="O19" s="61" t="s">
        <v>36</v>
      </c>
      <c r="P19" s="62" t="s">
        <v>3206</v>
      </c>
    </row>
    <row r="20" spans="2:16" x14ac:dyDescent="0.25">
      <c r="B20" s="13" t="s">
        <v>21</v>
      </c>
      <c r="C20" s="34">
        <v>218</v>
      </c>
      <c r="D20" s="34">
        <v>142</v>
      </c>
      <c r="E20" s="34">
        <v>436</v>
      </c>
      <c r="F20" s="35">
        <v>1812</v>
      </c>
      <c r="G20" s="35">
        <v>5188</v>
      </c>
      <c r="H20" s="34">
        <v>366</v>
      </c>
      <c r="I20" s="35">
        <v>1689</v>
      </c>
      <c r="J20" s="35">
        <v>5145</v>
      </c>
      <c r="K20" s="52">
        <v>232</v>
      </c>
      <c r="L20" s="53">
        <v>84</v>
      </c>
      <c r="M20" s="54">
        <v>28</v>
      </c>
      <c r="N20" s="55">
        <v>10</v>
      </c>
      <c r="O20" s="55" t="s">
        <v>36</v>
      </c>
      <c r="P20" s="63" t="s">
        <v>3207</v>
      </c>
    </row>
    <row r="21" spans="2:16" x14ac:dyDescent="0.25">
      <c r="B21" s="13" t="s">
        <v>22</v>
      </c>
      <c r="C21" s="34"/>
      <c r="D21" s="34"/>
      <c r="E21" s="34"/>
      <c r="F21" s="35"/>
      <c r="G21" s="35"/>
      <c r="H21" s="34"/>
      <c r="I21" s="35"/>
      <c r="J21" s="35"/>
      <c r="K21" s="52"/>
      <c r="L21" s="53"/>
      <c r="M21" s="54" t="s">
        <v>36</v>
      </c>
      <c r="N21" s="54" t="s">
        <v>36</v>
      </c>
      <c r="O21" s="54" t="s">
        <v>36</v>
      </c>
      <c r="P21" s="64" t="s">
        <v>3208</v>
      </c>
    </row>
    <row r="22" spans="2:16" x14ac:dyDescent="0.25">
      <c r="B22" s="13" t="s">
        <v>23</v>
      </c>
      <c r="C22" s="34"/>
      <c r="D22" s="34"/>
      <c r="E22" s="34"/>
      <c r="F22" s="35"/>
      <c r="G22" s="35"/>
      <c r="H22" s="34"/>
      <c r="I22" s="35"/>
      <c r="J22" s="35"/>
      <c r="K22" s="52"/>
      <c r="L22" s="53" t="s">
        <v>36</v>
      </c>
      <c r="M22" s="53" t="s">
        <v>36</v>
      </c>
      <c r="N22" s="53" t="s">
        <v>36</v>
      </c>
      <c r="O22" s="53" t="s">
        <v>36</v>
      </c>
      <c r="P22" s="65" t="s">
        <v>3209</v>
      </c>
    </row>
    <row r="23" spans="2:16" x14ac:dyDescent="0.25">
      <c r="B23" s="14" t="s">
        <v>24</v>
      </c>
      <c r="C23" s="41"/>
      <c r="D23" s="41"/>
      <c r="E23" s="41"/>
      <c r="F23" s="42"/>
      <c r="G23" s="42"/>
      <c r="H23" s="41"/>
      <c r="I23" s="42"/>
      <c r="J23" s="42"/>
      <c r="K23" s="57" t="s">
        <v>44</v>
      </c>
      <c r="L23" s="66" t="s">
        <v>36</v>
      </c>
      <c r="M23" s="66" t="s">
        <v>36</v>
      </c>
      <c r="N23" s="66" t="s">
        <v>36</v>
      </c>
      <c r="O23" s="66" t="s">
        <v>36</v>
      </c>
      <c r="P23" s="72" t="s">
        <v>3210</v>
      </c>
    </row>
    <row r="24" spans="2:16" ht="26.25" x14ac:dyDescent="0.4">
      <c r="B24" s="85" t="s">
        <v>43</v>
      </c>
      <c r="C24" s="86"/>
      <c r="D24" s="86"/>
      <c r="E24" s="86"/>
      <c r="F24" s="86"/>
      <c r="G24" s="86"/>
      <c r="H24" s="86"/>
      <c r="I24" s="86"/>
      <c r="J24" s="86"/>
      <c r="K24" s="83"/>
      <c r="L24" s="83"/>
      <c r="M24" s="83"/>
      <c r="N24" s="83"/>
      <c r="O24" s="83"/>
      <c r="P24" s="83"/>
    </row>
    <row r="25" spans="2:16" x14ac:dyDescent="0.25">
      <c r="B25" s="8"/>
      <c r="C25" s="9" t="s">
        <v>34</v>
      </c>
      <c r="D25" s="9" t="s">
        <v>35</v>
      </c>
      <c r="E25" s="8" t="s">
        <v>3212</v>
      </c>
      <c r="F25" s="7"/>
      <c r="G25" s="7"/>
      <c r="H25" s="8" t="s">
        <v>3211</v>
      </c>
      <c r="I25" s="7"/>
      <c r="J25" s="7"/>
      <c r="K25" s="8" t="s">
        <v>27</v>
      </c>
      <c r="L25" s="7"/>
      <c r="M25" s="7"/>
      <c r="N25" s="7"/>
      <c r="O25" s="18" t="s">
        <v>42</v>
      </c>
      <c r="P25" s="87" t="s">
        <v>46</v>
      </c>
    </row>
    <row r="26" spans="2:16" x14ac:dyDescent="0.25">
      <c r="B26" s="9" t="s">
        <v>41</v>
      </c>
      <c r="C26" s="9"/>
      <c r="D26" s="9"/>
      <c r="E26" s="17" t="s">
        <v>28</v>
      </c>
      <c r="F26" s="17" t="s">
        <v>29</v>
      </c>
      <c r="G26" s="17" t="s">
        <v>30</v>
      </c>
      <c r="H26" s="17" t="s">
        <v>28</v>
      </c>
      <c r="I26" s="17" t="s">
        <v>29</v>
      </c>
      <c r="J26" s="17" t="s">
        <v>30</v>
      </c>
      <c r="K26" s="17" t="s">
        <v>28</v>
      </c>
      <c r="L26" s="17" t="s">
        <v>31</v>
      </c>
      <c r="M26" s="17" t="s">
        <v>32</v>
      </c>
      <c r="N26" s="17" t="s">
        <v>33</v>
      </c>
      <c r="O26" s="19" t="s">
        <v>47</v>
      </c>
      <c r="P26" s="88"/>
    </row>
    <row r="27" spans="2:16" x14ac:dyDescent="0.25">
      <c r="B27" s="16" t="s">
        <v>275</v>
      </c>
      <c r="C27" s="44">
        <v>0</v>
      </c>
      <c r="D27" s="44">
        <v>10</v>
      </c>
      <c r="E27" s="45">
        <v>50</v>
      </c>
      <c r="F27" s="46">
        <v>272</v>
      </c>
      <c r="G27" s="46">
        <v>777</v>
      </c>
      <c r="H27" s="45">
        <v>90</v>
      </c>
      <c r="I27" s="46">
        <v>324</v>
      </c>
      <c r="J27" s="46">
        <v>779</v>
      </c>
      <c r="K27" s="47">
        <v>3</v>
      </c>
      <c r="L27" s="48">
        <v>3</v>
      </c>
      <c r="M27" s="49">
        <v>3</v>
      </c>
      <c r="N27" s="50">
        <v>1</v>
      </c>
      <c r="O27" s="45">
        <v>-5</v>
      </c>
      <c r="P27" s="44" t="s">
        <v>39</v>
      </c>
    </row>
    <row r="28" spans="2:16" x14ac:dyDescent="0.25">
      <c r="B28" s="16" t="s">
        <v>276</v>
      </c>
      <c r="C28" s="51">
        <v>0</v>
      </c>
      <c r="D28" s="51">
        <v>29</v>
      </c>
      <c r="E28" s="34">
        <v>30</v>
      </c>
      <c r="F28" s="35">
        <v>144</v>
      </c>
      <c r="G28" s="35">
        <v>640</v>
      </c>
      <c r="H28" s="34">
        <v>46</v>
      </c>
      <c r="I28" s="35">
        <v>189</v>
      </c>
      <c r="J28" s="35">
        <v>646</v>
      </c>
      <c r="K28" s="52">
        <v>10</v>
      </c>
      <c r="L28" s="53">
        <v>9</v>
      </c>
      <c r="M28" s="54">
        <v>1</v>
      </c>
      <c r="N28" s="55">
        <v>7</v>
      </c>
      <c r="O28" s="34">
        <v>-5</v>
      </c>
      <c r="P28" s="51" t="s">
        <v>39</v>
      </c>
    </row>
    <row r="29" spans="2:16" x14ac:dyDescent="0.25">
      <c r="B29" s="16" t="s">
        <v>277</v>
      </c>
      <c r="C29" s="51">
        <v>0</v>
      </c>
      <c r="D29" s="51">
        <v>6</v>
      </c>
      <c r="E29" s="34">
        <v>55</v>
      </c>
      <c r="F29" s="35">
        <v>169</v>
      </c>
      <c r="G29" s="35">
        <v>606</v>
      </c>
      <c r="H29" s="34">
        <v>62</v>
      </c>
      <c r="I29" s="35">
        <v>182</v>
      </c>
      <c r="J29" s="35">
        <v>601</v>
      </c>
      <c r="K29" s="52">
        <v>6</v>
      </c>
      <c r="L29" s="53">
        <v>0</v>
      </c>
      <c r="M29" s="54">
        <v>0</v>
      </c>
      <c r="N29" s="55">
        <v>0</v>
      </c>
      <c r="O29" s="34">
        <v>-5</v>
      </c>
      <c r="P29" s="51" t="s">
        <v>39</v>
      </c>
    </row>
    <row r="30" spans="2:16" x14ac:dyDescent="0.25">
      <c r="B30" s="16" t="s">
        <v>278</v>
      </c>
      <c r="C30" s="51">
        <v>0</v>
      </c>
      <c r="D30" s="51">
        <v>6</v>
      </c>
      <c r="E30" s="34">
        <v>11</v>
      </c>
      <c r="F30" s="35">
        <v>81</v>
      </c>
      <c r="G30" s="35">
        <v>554</v>
      </c>
      <c r="H30" s="34">
        <v>33</v>
      </c>
      <c r="I30" s="35">
        <v>103</v>
      </c>
      <c r="J30" s="35">
        <v>593</v>
      </c>
      <c r="K30" s="52">
        <v>2</v>
      </c>
      <c r="L30" s="53">
        <v>1</v>
      </c>
      <c r="M30" s="54">
        <v>3</v>
      </c>
      <c r="N30" s="55">
        <v>0</v>
      </c>
      <c r="O30" s="34">
        <v>-5</v>
      </c>
      <c r="P30" s="51" t="s">
        <v>39</v>
      </c>
    </row>
    <row r="31" spans="2:16" x14ac:dyDescent="0.25">
      <c r="B31" s="16" t="s">
        <v>279</v>
      </c>
      <c r="C31" s="51">
        <v>0</v>
      </c>
      <c r="D31" s="51">
        <v>35</v>
      </c>
      <c r="E31" s="34">
        <v>11</v>
      </c>
      <c r="F31" s="35">
        <v>223</v>
      </c>
      <c r="G31" s="35">
        <v>401</v>
      </c>
      <c r="H31" s="34">
        <v>75</v>
      </c>
      <c r="I31" s="35">
        <v>210</v>
      </c>
      <c r="J31" s="35">
        <v>358</v>
      </c>
      <c r="K31" s="52">
        <v>3</v>
      </c>
      <c r="L31" s="53">
        <v>21</v>
      </c>
      <c r="M31" s="54">
        <v>7</v>
      </c>
      <c r="N31" s="55">
        <v>4</v>
      </c>
      <c r="O31" s="34">
        <v>-5</v>
      </c>
      <c r="P31" s="51" t="s">
        <v>39</v>
      </c>
    </row>
    <row r="32" spans="2:16" x14ac:dyDescent="0.25">
      <c r="B32" s="16" t="s">
        <v>280</v>
      </c>
      <c r="C32" s="51">
        <v>0</v>
      </c>
      <c r="D32" s="51">
        <v>3</v>
      </c>
      <c r="E32" s="34">
        <v>3</v>
      </c>
      <c r="F32" s="35">
        <v>39</v>
      </c>
      <c r="G32" s="35">
        <v>157</v>
      </c>
      <c r="H32" s="34">
        <v>5</v>
      </c>
      <c r="I32" s="35">
        <v>56</v>
      </c>
      <c r="J32" s="35">
        <v>156</v>
      </c>
      <c r="K32" s="52">
        <v>2</v>
      </c>
      <c r="L32" s="53">
        <v>0</v>
      </c>
      <c r="M32" s="54">
        <v>0</v>
      </c>
      <c r="N32" s="55">
        <v>1</v>
      </c>
      <c r="O32" s="34">
        <v>0</v>
      </c>
      <c r="P32" s="51" t="s">
        <v>39</v>
      </c>
    </row>
    <row r="33" spans="2:16" x14ac:dyDescent="0.25">
      <c r="B33" s="16"/>
      <c r="C33" s="56">
        <v>0</v>
      </c>
      <c r="D33" s="56">
        <v>0</v>
      </c>
      <c r="E33" s="41">
        <v>0</v>
      </c>
      <c r="F33" s="42">
        <v>0</v>
      </c>
      <c r="G33" s="42">
        <v>0</v>
      </c>
      <c r="H33" s="41">
        <v>0</v>
      </c>
      <c r="I33" s="42">
        <v>0</v>
      </c>
      <c r="J33" s="42">
        <v>0</v>
      </c>
      <c r="K33" s="57">
        <v>0</v>
      </c>
      <c r="L33" s="58">
        <v>0</v>
      </c>
      <c r="M33" s="59">
        <v>0</v>
      </c>
      <c r="N33" s="60">
        <v>0</v>
      </c>
      <c r="O33" s="41">
        <v>0</v>
      </c>
      <c r="P33" s="56" t="s">
        <v>39</v>
      </c>
    </row>
    <row r="36" spans="2:16" x14ac:dyDescent="0.25">
      <c r="G36" s="67"/>
      <c r="H36" s="67"/>
    </row>
    <row r="37" spans="2:16" x14ac:dyDescent="0.25">
      <c r="G37" s="67"/>
      <c r="H37" s="67"/>
      <c r="I37" s="67"/>
    </row>
    <row r="38" spans="2:16" x14ac:dyDescent="0.25">
      <c r="G38" s="67"/>
      <c r="H38" s="67"/>
    </row>
    <row r="39" spans="2:16" x14ac:dyDescent="0.25">
      <c r="G39" s="67"/>
      <c r="H39" s="67"/>
    </row>
    <row r="40" spans="2:16" x14ac:dyDescent="0.25">
      <c r="G40" s="67"/>
      <c r="H40" s="67"/>
    </row>
    <row r="41" spans="2:16" x14ac:dyDescent="0.25">
      <c r="G41" s="67"/>
      <c r="H41" s="67"/>
    </row>
    <row r="42" spans="2:16" x14ac:dyDescent="0.25">
      <c r="G42" s="67"/>
      <c r="H42" s="67"/>
    </row>
    <row r="43" spans="2:16" x14ac:dyDescent="0.25">
      <c r="G43" s="67"/>
      <c r="H43" s="67"/>
    </row>
    <row r="44" spans="2:16" x14ac:dyDescent="0.25">
      <c r="G44" s="67"/>
      <c r="H44" s="67"/>
    </row>
    <row r="45" spans="2:16" x14ac:dyDescent="0.25">
      <c r="G45" s="67"/>
      <c r="H45" s="67"/>
    </row>
    <row r="46" spans="2:16" x14ac:dyDescent="0.25">
      <c r="G46" s="67"/>
      <c r="H46" s="67"/>
    </row>
    <row r="47" spans="2:16" x14ac:dyDescent="0.25">
      <c r="G47" s="67"/>
      <c r="H47" s="67"/>
    </row>
    <row r="48" spans="2:16" x14ac:dyDescent="0.25">
      <c r="G48" s="67"/>
      <c r="H48" s="67"/>
    </row>
    <row r="49" spans="7:9" x14ac:dyDescent="0.25">
      <c r="G49" s="67"/>
      <c r="H49" s="67"/>
    </row>
    <row r="50" spans="7:9" x14ac:dyDescent="0.25">
      <c r="G50" s="67"/>
      <c r="H50" s="67"/>
    </row>
    <row r="51" spans="7:9" x14ac:dyDescent="0.25">
      <c r="G51" s="67"/>
      <c r="H51" s="67"/>
    </row>
    <row r="52" spans="7:9" x14ac:dyDescent="0.25">
      <c r="G52" s="67"/>
      <c r="H52" s="67"/>
      <c r="I52" s="67"/>
    </row>
    <row r="53" spans="7:9" x14ac:dyDescent="0.25">
      <c r="G53" s="67"/>
      <c r="H53" s="67"/>
    </row>
    <row r="54" spans="7:9" x14ac:dyDescent="0.25">
      <c r="G54" s="67"/>
      <c r="H54" s="67"/>
      <c r="I54" s="67"/>
    </row>
    <row r="55" spans="7:9" x14ac:dyDescent="0.25">
      <c r="G55" s="67"/>
      <c r="H55" s="67"/>
    </row>
    <row r="56" spans="7:9" x14ac:dyDescent="0.25">
      <c r="G56" s="67"/>
      <c r="H56" s="67"/>
    </row>
    <row r="57" spans="7:9" x14ac:dyDescent="0.25">
      <c r="G57" s="67"/>
      <c r="H57" s="67"/>
      <c r="I57" s="67"/>
    </row>
    <row r="58" spans="7:9" x14ac:dyDescent="0.25">
      <c r="G58" s="67"/>
      <c r="H58" s="67"/>
    </row>
    <row r="59" spans="7:9" x14ac:dyDescent="0.25">
      <c r="G59" s="67"/>
      <c r="H59" s="67"/>
    </row>
    <row r="60" spans="7:9" x14ac:dyDescent="0.25">
      <c r="G60" s="67"/>
      <c r="H60" s="67"/>
    </row>
    <row r="61" spans="7:9" x14ac:dyDescent="0.25">
      <c r="G61" s="67"/>
      <c r="H61" s="67"/>
    </row>
    <row r="62" spans="7:9" x14ac:dyDescent="0.25">
      <c r="G62" s="67"/>
      <c r="H62" s="67"/>
    </row>
    <row r="63" spans="7:9" x14ac:dyDescent="0.25">
      <c r="G63" s="67"/>
      <c r="H63" s="67"/>
    </row>
    <row r="64" spans="7:9" x14ac:dyDescent="0.25">
      <c r="G64" s="67"/>
      <c r="H64" s="67"/>
    </row>
    <row r="65" spans="7:9" x14ac:dyDescent="0.25">
      <c r="G65" s="67"/>
      <c r="H65" s="67"/>
    </row>
    <row r="66" spans="7:9" x14ac:dyDescent="0.25">
      <c r="G66" s="67"/>
      <c r="H66" s="67"/>
    </row>
    <row r="67" spans="7:9" x14ac:dyDescent="0.25">
      <c r="G67" s="67"/>
      <c r="H67" s="67"/>
    </row>
    <row r="68" spans="7:9" x14ac:dyDescent="0.25">
      <c r="G68" s="67"/>
      <c r="H68" s="67"/>
    </row>
    <row r="69" spans="7:9" x14ac:dyDescent="0.25">
      <c r="G69" s="67"/>
      <c r="H69" s="67"/>
    </row>
    <row r="70" spans="7:9" x14ac:dyDescent="0.25">
      <c r="G70" s="67"/>
      <c r="H70" s="67"/>
    </row>
    <row r="71" spans="7:9" x14ac:dyDescent="0.25">
      <c r="G71" s="67"/>
      <c r="H71" s="67"/>
    </row>
    <row r="72" spans="7:9" x14ac:dyDescent="0.25">
      <c r="G72" s="67"/>
      <c r="H72" s="67"/>
    </row>
    <row r="73" spans="7:9" x14ac:dyDescent="0.25">
      <c r="G73" s="67"/>
      <c r="H73" s="67"/>
      <c r="I73" s="67"/>
    </row>
    <row r="74" spans="7:9" x14ac:dyDescent="0.25">
      <c r="G74" s="67"/>
      <c r="H74" s="67"/>
    </row>
    <row r="75" spans="7:9" x14ac:dyDescent="0.25">
      <c r="G75" s="67"/>
      <c r="H75" s="67"/>
    </row>
    <row r="76" spans="7:9" x14ac:dyDescent="0.25">
      <c r="G76" s="67"/>
      <c r="H76" s="67"/>
    </row>
    <row r="77" spans="7:9" x14ac:dyDescent="0.25">
      <c r="G77" s="67"/>
      <c r="H77" s="67"/>
    </row>
    <row r="78" spans="7:9" x14ac:dyDescent="0.25">
      <c r="G78" s="67"/>
      <c r="H78" s="67"/>
    </row>
    <row r="79" spans="7:9" x14ac:dyDescent="0.25">
      <c r="G79" s="67"/>
      <c r="H79" s="67"/>
    </row>
    <row r="80" spans="7:9" x14ac:dyDescent="0.25">
      <c r="G80" s="67"/>
      <c r="H80" s="67"/>
    </row>
    <row r="81" spans="7:9" x14ac:dyDescent="0.25">
      <c r="G81" s="67"/>
      <c r="H81" s="67"/>
    </row>
    <row r="82" spans="7:9" x14ac:dyDescent="0.25">
      <c r="G82" s="67"/>
      <c r="H82" s="67"/>
    </row>
    <row r="83" spans="7:9" x14ac:dyDescent="0.25">
      <c r="G83" s="67"/>
      <c r="H83" s="67"/>
    </row>
    <row r="84" spans="7:9" x14ac:dyDescent="0.25">
      <c r="G84" s="67"/>
      <c r="H84" s="67"/>
    </row>
    <row r="85" spans="7:9" x14ac:dyDescent="0.25">
      <c r="G85" s="67"/>
      <c r="H85" s="67"/>
    </row>
    <row r="86" spans="7:9" x14ac:dyDescent="0.25">
      <c r="G86" s="67"/>
      <c r="H86" s="67"/>
    </row>
    <row r="87" spans="7:9" x14ac:dyDescent="0.25">
      <c r="G87" s="67"/>
      <c r="H87" s="67"/>
    </row>
    <row r="88" spans="7:9" x14ac:dyDescent="0.25">
      <c r="G88" s="67"/>
      <c r="H88" s="67"/>
    </row>
    <row r="89" spans="7:9" x14ac:dyDescent="0.25">
      <c r="G89" s="67"/>
      <c r="H89" s="67"/>
    </row>
    <row r="90" spans="7:9" x14ac:dyDescent="0.25">
      <c r="G90" s="67"/>
      <c r="H90" s="67"/>
    </row>
    <row r="91" spans="7:9" x14ac:dyDescent="0.25">
      <c r="G91" s="67"/>
      <c r="H91" s="67"/>
    </row>
    <row r="92" spans="7:9" x14ac:dyDescent="0.25">
      <c r="G92" s="67"/>
      <c r="H92" s="67"/>
    </row>
    <row r="93" spans="7:9" x14ac:dyDescent="0.25">
      <c r="G93" s="67"/>
      <c r="H93" s="67"/>
    </row>
    <row r="94" spans="7:9" x14ac:dyDescent="0.25">
      <c r="G94" s="67"/>
      <c r="H94" s="67"/>
    </row>
    <row r="95" spans="7:9" x14ac:dyDescent="0.25">
      <c r="G95" s="67"/>
      <c r="H95" s="67"/>
    </row>
    <row r="96" spans="7:9" x14ac:dyDescent="0.25">
      <c r="G96" s="67"/>
      <c r="H96" s="67"/>
      <c r="I96" s="67"/>
    </row>
    <row r="97" spans="7:8" x14ac:dyDescent="0.25">
      <c r="G97" s="67"/>
      <c r="H97" s="67"/>
    </row>
    <row r="98" spans="7:8" x14ac:dyDescent="0.25">
      <c r="G98" s="67"/>
      <c r="H98" s="67"/>
    </row>
    <row r="99" spans="7:8" x14ac:dyDescent="0.25">
      <c r="G99" s="67"/>
      <c r="H99" s="67"/>
    </row>
    <row r="100" spans="7:8" x14ac:dyDescent="0.25">
      <c r="G100" s="67"/>
      <c r="H100" s="67"/>
    </row>
    <row r="101" spans="7:8" x14ac:dyDescent="0.25">
      <c r="G101" s="67"/>
      <c r="H101" s="67"/>
    </row>
    <row r="102" spans="7:8" x14ac:dyDescent="0.25">
      <c r="G102" s="67"/>
      <c r="H102" s="67"/>
    </row>
    <row r="103" spans="7:8" x14ac:dyDescent="0.25">
      <c r="G103" s="67"/>
      <c r="H103" s="67"/>
    </row>
    <row r="104" spans="7:8" x14ac:dyDescent="0.25">
      <c r="G104" s="67"/>
      <c r="H104" s="67"/>
    </row>
    <row r="105" spans="7:8" x14ac:dyDescent="0.25">
      <c r="G105" s="67"/>
      <c r="H105" s="67"/>
    </row>
    <row r="106" spans="7:8" x14ac:dyDescent="0.25">
      <c r="G106" s="67"/>
      <c r="H106" s="67"/>
    </row>
    <row r="107" spans="7:8" x14ac:dyDescent="0.25">
      <c r="G107" s="67"/>
      <c r="H107" s="67"/>
    </row>
    <row r="108" spans="7:8" x14ac:dyDescent="0.25">
      <c r="G108" s="67"/>
      <c r="H108" s="67"/>
    </row>
    <row r="109" spans="7:8" x14ac:dyDescent="0.25">
      <c r="G109" s="67"/>
      <c r="H109" s="67"/>
    </row>
    <row r="110" spans="7:8" x14ac:dyDescent="0.25">
      <c r="G110" s="67"/>
      <c r="H110" s="67"/>
    </row>
    <row r="111" spans="7:8" x14ac:dyDescent="0.25">
      <c r="G111" s="67"/>
      <c r="H111" s="67"/>
    </row>
    <row r="112" spans="7:8" x14ac:dyDescent="0.25">
      <c r="G112" s="67"/>
      <c r="H112" s="67"/>
    </row>
    <row r="113" spans="7:8" x14ac:dyDescent="0.25">
      <c r="G113" s="67"/>
      <c r="H113" s="67"/>
    </row>
    <row r="114" spans="7:8" x14ac:dyDescent="0.25">
      <c r="G114" s="67"/>
      <c r="H114" s="67"/>
    </row>
    <row r="115" spans="7:8" x14ac:dyDescent="0.25">
      <c r="G115" s="67"/>
      <c r="H115" s="67"/>
    </row>
    <row r="116" spans="7:8" x14ac:dyDescent="0.25">
      <c r="G116" s="67"/>
      <c r="H116" s="67"/>
    </row>
    <row r="117" spans="7:8" x14ac:dyDescent="0.25">
      <c r="G117" s="67"/>
      <c r="H117" s="67"/>
    </row>
    <row r="118" spans="7:8" x14ac:dyDescent="0.25">
      <c r="G118" s="67"/>
      <c r="H118" s="67"/>
    </row>
    <row r="119" spans="7:8" x14ac:dyDescent="0.25">
      <c r="G119" s="67"/>
      <c r="H119" s="67"/>
    </row>
    <row r="120" spans="7:8" x14ac:dyDescent="0.25">
      <c r="G120" s="67"/>
      <c r="H120" s="67"/>
    </row>
    <row r="121" spans="7:8" x14ac:dyDescent="0.25">
      <c r="G121" s="67"/>
      <c r="H121" s="67"/>
    </row>
    <row r="122" spans="7:8" x14ac:dyDescent="0.25">
      <c r="G122" s="67"/>
      <c r="H122" s="67"/>
    </row>
    <row r="123" spans="7:8" x14ac:dyDescent="0.25">
      <c r="G123" s="67"/>
      <c r="H123" s="67"/>
    </row>
    <row r="124" spans="7:8" x14ac:dyDescent="0.25">
      <c r="G124" s="67"/>
      <c r="H124" s="67"/>
    </row>
    <row r="125" spans="7:8" x14ac:dyDescent="0.25">
      <c r="G125" s="67"/>
      <c r="H125" s="67"/>
    </row>
    <row r="126" spans="7:8" x14ac:dyDescent="0.25">
      <c r="G126" s="67"/>
      <c r="H126" s="67"/>
    </row>
    <row r="127" spans="7:8" x14ac:dyDescent="0.25">
      <c r="G127" s="67"/>
      <c r="H127" s="67"/>
    </row>
    <row r="128" spans="7:8" x14ac:dyDescent="0.25">
      <c r="G128" s="67"/>
      <c r="H128" s="67"/>
    </row>
    <row r="129" spans="7:9" x14ac:dyDescent="0.25">
      <c r="G129" s="67"/>
      <c r="H129" s="67"/>
    </row>
    <row r="130" spans="7:9" x14ac:dyDescent="0.25">
      <c r="G130" s="67"/>
      <c r="H130" s="67"/>
    </row>
    <row r="131" spans="7:9" x14ac:dyDescent="0.25">
      <c r="G131" s="67"/>
      <c r="H131" s="67"/>
    </row>
    <row r="132" spans="7:9" x14ac:dyDescent="0.25">
      <c r="G132" s="67"/>
      <c r="H132" s="67"/>
    </row>
    <row r="133" spans="7:9" x14ac:dyDescent="0.25">
      <c r="G133" s="67"/>
      <c r="H133" s="67"/>
    </row>
    <row r="134" spans="7:9" x14ac:dyDescent="0.25">
      <c r="G134" s="67"/>
      <c r="H134" s="67"/>
    </row>
    <row r="135" spans="7:9" x14ac:dyDescent="0.25">
      <c r="G135" s="67"/>
      <c r="H135" s="67"/>
    </row>
    <row r="136" spans="7:9" x14ac:dyDescent="0.25">
      <c r="G136" s="67"/>
      <c r="H136" s="67"/>
    </row>
    <row r="137" spans="7:9" x14ac:dyDescent="0.25">
      <c r="G137" s="67"/>
      <c r="H137" s="67"/>
    </row>
    <row r="138" spans="7:9" x14ac:dyDescent="0.25">
      <c r="G138" s="67"/>
      <c r="H138" s="67"/>
    </row>
    <row r="139" spans="7:9" x14ac:dyDescent="0.25">
      <c r="G139" s="67"/>
      <c r="H139" s="67"/>
    </row>
    <row r="140" spans="7:9" x14ac:dyDescent="0.25">
      <c r="G140" s="67"/>
      <c r="H140" s="67"/>
    </row>
    <row r="141" spans="7:9" x14ac:dyDescent="0.25">
      <c r="G141" s="67"/>
      <c r="H141" s="67"/>
    </row>
    <row r="142" spans="7:9" x14ac:dyDescent="0.25">
      <c r="G142" s="67"/>
      <c r="H142" s="67"/>
    </row>
    <row r="143" spans="7:9" x14ac:dyDescent="0.25">
      <c r="G143" s="67"/>
      <c r="H143" s="67"/>
    </row>
    <row r="144" spans="7:9" x14ac:dyDescent="0.25">
      <c r="G144" s="67"/>
      <c r="H144" s="67"/>
      <c r="I144" s="67"/>
    </row>
    <row r="145" spans="7:8" x14ac:dyDescent="0.25">
      <c r="G145" s="67"/>
      <c r="H145" s="67"/>
    </row>
    <row r="146" spans="7:8" x14ac:dyDescent="0.25">
      <c r="G146" s="67"/>
      <c r="H146" s="67"/>
    </row>
    <row r="147" spans="7:8" x14ac:dyDescent="0.25">
      <c r="G147" s="67"/>
      <c r="H147" s="67"/>
    </row>
    <row r="148" spans="7:8" x14ac:dyDescent="0.25">
      <c r="G148" s="67"/>
      <c r="H148" s="67"/>
    </row>
    <row r="149" spans="7:8" x14ac:dyDescent="0.25">
      <c r="G149" s="67"/>
      <c r="H149" s="67"/>
    </row>
    <row r="150" spans="7:8" x14ac:dyDescent="0.25">
      <c r="G150" s="67"/>
      <c r="H150" s="67"/>
    </row>
    <row r="151" spans="7:8" x14ac:dyDescent="0.25">
      <c r="G151" s="67"/>
      <c r="H151" s="67"/>
    </row>
    <row r="152" spans="7:8" x14ac:dyDescent="0.25">
      <c r="G152" s="67"/>
      <c r="H152" s="67"/>
    </row>
  </sheetData>
  <mergeCells count="10">
    <mergeCell ref="B24:P24"/>
    <mergeCell ref="P25:P26"/>
    <mergeCell ref="C9:I9"/>
    <mergeCell ref="J9:P9"/>
    <mergeCell ref="B16:P16"/>
    <mergeCell ref="U5:W5"/>
    <mergeCell ref="C2:I2"/>
    <mergeCell ref="J2:P2"/>
    <mergeCell ref="O17:P17"/>
    <mergeCell ref="B1:P1"/>
  </mergeCells>
  <pageMargins left="0.25" right="0.25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00"/>
  <sheetViews>
    <sheetView workbookViewId="0">
      <selection activeCell="L7" sqref="L7"/>
    </sheetView>
  </sheetViews>
  <sheetFormatPr defaultRowHeight="15" x14ac:dyDescent="0.25"/>
  <cols>
    <col min="3" max="3" width="18" bestFit="1" customWidth="1"/>
    <col min="4" max="4" width="19" customWidth="1"/>
    <col min="5" max="5" width="14.85546875" customWidth="1"/>
    <col min="6" max="6" width="15.85546875" style="69" bestFit="1" customWidth="1"/>
    <col min="7" max="8" width="15.85546875" bestFit="1" customWidth="1"/>
    <col min="9" max="9" width="19.85546875" customWidth="1"/>
    <col min="10" max="10" width="37.42578125" customWidth="1"/>
    <col min="11" max="11" width="33.28515625" bestFit="1" customWidth="1"/>
    <col min="12" max="12" width="8.5703125" bestFit="1" customWidth="1"/>
  </cols>
  <sheetData>
    <row r="1" spans="1:12" x14ac:dyDescent="0.25">
      <c r="A1">
        <v>58826</v>
      </c>
      <c r="B1">
        <v>0</v>
      </c>
      <c r="C1" t="s">
        <v>82</v>
      </c>
      <c r="D1" t="s">
        <v>517</v>
      </c>
      <c r="E1" t="s">
        <v>321</v>
      </c>
      <c r="F1" s="69">
        <v>40298.579710648148</v>
      </c>
      <c r="G1" s="67">
        <v>43188</v>
      </c>
      <c r="I1" t="s">
        <v>67</v>
      </c>
      <c r="J1" t="s">
        <v>2981</v>
      </c>
      <c r="K1" t="s">
        <v>323</v>
      </c>
      <c r="L1" s="73">
        <f>_xlfn.DAYS(Dashboard!B$3,Data!F1)</f>
        <v>2727</v>
      </c>
    </row>
    <row r="2" spans="1:12" x14ac:dyDescent="0.25">
      <c r="A2">
        <v>66088</v>
      </c>
      <c r="B2">
        <v>0</v>
      </c>
      <c r="C2" t="s">
        <v>35</v>
      </c>
      <c r="D2" t="s">
        <v>321</v>
      </c>
      <c r="E2" t="s">
        <v>321</v>
      </c>
      <c r="F2" s="69">
        <v>40816.636562500003</v>
      </c>
      <c r="G2" s="67">
        <v>44118</v>
      </c>
      <c r="I2" t="s">
        <v>67</v>
      </c>
      <c r="J2" t="s">
        <v>2982</v>
      </c>
      <c r="K2" t="s">
        <v>323</v>
      </c>
      <c r="L2" s="73">
        <f>_xlfn.DAYS(Dashboard!B$3,Data!F2)</f>
        <v>2209</v>
      </c>
    </row>
    <row r="3" spans="1:12" x14ac:dyDescent="0.25">
      <c r="A3">
        <v>80991</v>
      </c>
      <c r="B3">
        <v>0</v>
      </c>
      <c r="C3" t="s">
        <v>35</v>
      </c>
      <c r="D3" t="s">
        <v>2983</v>
      </c>
      <c r="E3" t="s">
        <v>2984</v>
      </c>
      <c r="F3" s="69">
        <v>41536.355624999997</v>
      </c>
      <c r="G3" s="67">
        <v>41908.708333333336</v>
      </c>
      <c r="I3" t="s">
        <v>67</v>
      </c>
      <c r="J3" t="s">
        <v>2985</v>
      </c>
      <c r="K3" t="s">
        <v>323</v>
      </c>
      <c r="L3" s="73">
        <f>_xlfn.DAYS(Dashboard!B$3,Data!F3)</f>
        <v>1489</v>
      </c>
    </row>
    <row r="4" spans="1:12" x14ac:dyDescent="0.25">
      <c r="A4">
        <v>86499</v>
      </c>
      <c r="B4">
        <v>0</v>
      </c>
      <c r="C4" t="s">
        <v>69</v>
      </c>
      <c r="D4" t="s">
        <v>466</v>
      </c>
      <c r="E4" t="s">
        <v>517</v>
      </c>
      <c r="F4" s="69">
        <v>41764.420393518521</v>
      </c>
      <c r="G4" s="67">
        <v>43465</v>
      </c>
      <c r="I4" t="s">
        <v>350</v>
      </c>
      <c r="J4" t="s">
        <v>2986</v>
      </c>
      <c r="K4" t="s">
        <v>294</v>
      </c>
      <c r="L4" s="73">
        <f>_xlfn.DAYS(Dashboard!B$3,Data!F4)</f>
        <v>1261</v>
      </c>
    </row>
    <row r="5" spans="1:12" x14ac:dyDescent="0.25">
      <c r="A5">
        <v>87686</v>
      </c>
      <c r="B5">
        <v>0</v>
      </c>
      <c r="C5" t="s">
        <v>82</v>
      </c>
      <c r="D5" t="s">
        <v>1803</v>
      </c>
      <c r="E5" t="s">
        <v>321</v>
      </c>
      <c r="F5" s="69">
        <v>41834.414421296293</v>
      </c>
      <c r="G5" s="67">
        <v>43309.708333333336</v>
      </c>
      <c r="I5" t="s">
        <v>67</v>
      </c>
      <c r="J5" t="s">
        <v>2987</v>
      </c>
      <c r="K5" t="s">
        <v>323</v>
      </c>
      <c r="L5" s="73">
        <f>_xlfn.DAYS(Dashboard!B$3,Data!F5)</f>
        <v>1191</v>
      </c>
    </row>
    <row r="6" spans="1:12" x14ac:dyDescent="0.25">
      <c r="A6">
        <v>94413</v>
      </c>
      <c r="B6">
        <v>0</v>
      </c>
      <c r="C6" t="s">
        <v>82</v>
      </c>
      <c r="D6" t="s">
        <v>124</v>
      </c>
      <c r="E6" t="s">
        <v>466</v>
      </c>
      <c r="F6" s="69">
        <v>42235.601863425924</v>
      </c>
      <c r="G6" s="67">
        <v>43435</v>
      </c>
      <c r="I6" t="s">
        <v>350</v>
      </c>
      <c r="J6" t="s">
        <v>2988</v>
      </c>
      <c r="K6" t="s">
        <v>294</v>
      </c>
      <c r="L6" s="73">
        <f>_xlfn.DAYS(Dashboard!B$3,Data!F6)</f>
        <v>790</v>
      </c>
    </row>
    <row r="7" spans="1:12" x14ac:dyDescent="0.25">
      <c r="A7">
        <v>95246</v>
      </c>
      <c r="B7">
        <v>0</v>
      </c>
      <c r="C7" t="s">
        <v>35</v>
      </c>
      <c r="D7" t="s">
        <v>61</v>
      </c>
      <c r="E7" t="s">
        <v>62</v>
      </c>
      <c r="F7" s="69">
        <v>42276.782453703701</v>
      </c>
      <c r="G7" s="67">
        <v>42290.708333333336</v>
      </c>
      <c r="I7" t="s">
        <v>63</v>
      </c>
      <c r="J7" t="s">
        <v>64</v>
      </c>
      <c r="K7" t="s">
        <v>65</v>
      </c>
      <c r="L7" s="73">
        <f>_xlfn.DAYS(Dashboard!B$3,Data!F7)</f>
        <v>749</v>
      </c>
    </row>
    <row r="8" spans="1:12" x14ac:dyDescent="0.25">
      <c r="A8">
        <v>96025</v>
      </c>
      <c r="B8">
        <v>0</v>
      </c>
      <c r="C8" t="s">
        <v>69</v>
      </c>
      <c r="D8" t="s">
        <v>398</v>
      </c>
      <c r="E8" t="s">
        <v>2984</v>
      </c>
      <c r="F8" s="69">
        <v>42320.600219907406</v>
      </c>
      <c r="G8" s="67">
        <v>42327.708333333336</v>
      </c>
      <c r="I8" t="s">
        <v>67</v>
      </c>
      <c r="J8" t="s">
        <v>2989</v>
      </c>
      <c r="K8" t="s">
        <v>323</v>
      </c>
      <c r="L8" s="73">
        <f>_xlfn.DAYS(Dashboard!B$3,Data!F8)</f>
        <v>705</v>
      </c>
    </row>
    <row r="9" spans="1:12" x14ac:dyDescent="0.25">
      <c r="A9">
        <v>96125</v>
      </c>
      <c r="B9">
        <v>0</v>
      </c>
      <c r="C9" t="s">
        <v>69</v>
      </c>
      <c r="D9" t="s">
        <v>2990</v>
      </c>
      <c r="E9" t="s">
        <v>321</v>
      </c>
      <c r="F9" s="69">
        <v>42327.312696759262</v>
      </c>
      <c r="G9" s="67">
        <v>42334.708333333336</v>
      </c>
      <c r="I9" t="s">
        <v>63</v>
      </c>
      <c r="J9" t="s">
        <v>2991</v>
      </c>
      <c r="K9" t="s">
        <v>323</v>
      </c>
      <c r="L9" s="73">
        <f>_xlfn.DAYS(Dashboard!B$3,Data!F9)</f>
        <v>698</v>
      </c>
    </row>
    <row r="10" spans="1:12" x14ac:dyDescent="0.25">
      <c r="A10">
        <v>96364</v>
      </c>
      <c r="B10">
        <v>0</v>
      </c>
      <c r="C10" t="s">
        <v>82</v>
      </c>
      <c r="D10" t="s">
        <v>108</v>
      </c>
      <c r="E10" t="s">
        <v>282</v>
      </c>
      <c r="F10" s="69">
        <v>42348.327499999999</v>
      </c>
      <c r="G10" s="67">
        <v>43371.708333333336</v>
      </c>
      <c r="I10" t="s">
        <v>350</v>
      </c>
      <c r="J10" t="s">
        <v>2992</v>
      </c>
      <c r="K10" t="s">
        <v>284</v>
      </c>
      <c r="L10" s="73">
        <f>_xlfn.DAYS(Dashboard!B$3,Data!F10)</f>
        <v>677</v>
      </c>
    </row>
    <row r="11" spans="1:12" x14ac:dyDescent="0.25">
      <c r="A11">
        <v>97142</v>
      </c>
      <c r="B11">
        <v>0</v>
      </c>
      <c r="C11" t="s">
        <v>88</v>
      </c>
      <c r="D11" t="s">
        <v>173</v>
      </c>
      <c r="E11" t="s">
        <v>2984</v>
      </c>
      <c r="F11" s="69">
        <v>42412.39166666667</v>
      </c>
      <c r="G11" s="67">
        <v>42419.708333333336</v>
      </c>
      <c r="I11" t="s">
        <v>63</v>
      </c>
      <c r="J11" t="s">
        <v>2993</v>
      </c>
      <c r="K11" t="s">
        <v>323</v>
      </c>
      <c r="L11" s="73">
        <f>_xlfn.DAYS(Dashboard!B$3,Data!F11)</f>
        <v>613</v>
      </c>
    </row>
    <row r="12" spans="1:12" x14ac:dyDescent="0.25">
      <c r="A12">
        <v>97154</v>
      </c>
      <c r="B12">
        <v>0</v>
      </c>
      <c r="C12" t="s">
        <v>88</v>
      </c>
      <c r="D12" t="s">
        <v>321</v>
      </c>
      <c r="E12" t="s">
        <v>2984</v>
      </c>
      <c r="F12" s="69">
        <v>42412.568101851852</v>
      </c>
      <c r="G12" s="67">
        <v>42419.708333333336</v>
      </c>
      <c r="I12" t="s">
        <v>63</v>
      </c>
      <c r="J12" t="s">
        <v>2994</v>
      </c>
      <c r="K12" t="s">
        <v>323</v>
      </c>
      <c r="L12" s="73">
        <f>_xlfn.DAYS(Dashboard!B$3,Data!F12)</f>
        <v>613</v>
      </c>
    </row>
    <row r="13" spans="1:12" x14ac:dyDescent="0.25">
      <c r="A13">
        <v>95246</v>
      </c>
      <c r="B13">
        <v>1</v>
      </c>
      <c r="C13" t="s">
        <v>88</v>
      </c>
      <c r="D13" t="s">
        <v>173</v>
      </c>
      <c r="E13" t="s">
        <v>2984</v>
      </c>
      <c r="F13" s="69">
        <v>42416.570069444446</v>
      </c>
      <c r="G13" s="67">
        <v>42423.708333333336</v>
      </c>
      <c r="I13" t="s">
        <v>63</v>
      </c>
      <c r="J13" t="s">
        <v>2995</v>
      </c>
      <c r="K13" t="s">
        <v>323</v>
      </c>
      <c r="L13" s="73">
        <f>_xlfn.DAYS(Dashboard!B$3,Data!F13)</f>
        <v>609</v>
      </c>
    </row>
    <row r="14" spans="1:12" x14ac:dyDescent="0.25">
      <c r="A14">
        <v>97451</v>
      </c>
      <c r="B14">
        <v>0</v>
      </c>
      <c r="C14" t="s">
        <v>69</v>
      </c>
      <c r="D14" t="s">
        <v>97</v>
      </c>
      <c r="E14" t="s">
        <v>321</v>
      </c>
      <c r="F14" s="69">
        <v>42433.650405092594</v>
      </c>
      <c r="G14" s="67">
        <v>43163.708333333336</v>
      </c>
      <c r="I14" t="s">
        <v>67</v>
      </c>
      <c r="J14" t="s">
        <v>2996</v>
      </c>
      <c r="K14" t="s">
        <v>323</v>
      </c>
      <c r="L14" s="73">
        <f>_xlfn.DAYS(Dashboard!B$3,Data!F14)</f>
        <v>592</v>
      </c>
    </row>
    <row r="15" spans="1:12" x14ac:dyDescent="0.25">
      <c r="A15">
        <v>97886</v>
      </c>
      <c r="B15">
        <v>0</v>
      </c>
      <c r="C15" t="s">
        <v>35</v>
      </c>
      <c r="D15" t="s">
        <v>108</v>
      </c>
      <c r="E15" t="s">
        <v>61</v>
      </c>
      <c r="F15" s="69">
        <v>42467.341041666667</v>
      </c>
      <c r="G15" s="67">
        <v>42741</v>
      </c>
      <c r="I15" t="s">
        <v>67</v>
      </c>
      <c r="J15" t="s">
        <v>2997</v>
      </c>
      <c r="K15" t="s">
        <v>284</v>
      </c>
      <c r="L15" s="73">
        <f>_xlfn.DAYS(Dashboard!B$3,Data!F15)</f>
        <v>558</v>
      </c>
    </row>
    <row r="16" spans="1:12" x14ac:dyDescent="0.25">
      <c r="A16">
        <v>99322</v>
      </c>
      <c r="B16">
        <v>0</v>
      </c>
      <c r="C16" t="s">
        <v>82</v>
      </c>
      <c r="D16" t="s">
        <v>61</v>
      </c>
      <c r="E16" t="s">
        <v>61</v>
      </c>
      <c r="F16" s="69">
        <v>42543.664942129632</v>
      </c>
      <c r="G16" s="67">
        <v>43159</v>
      </c>
      <c r="I16" t="s">
        <v>67</v>
      </c>
      <c r="J16" t="s">
        <v>2998</v>
      </c>
      <c r="K16" t="s">
        <v>284</v>
      </c>
      <c r="L16" s="73">
        <f>_xlfn.DAYS(Dashboard!B$3,Data!F16)</f>
        <v>482</v>
      </c>
    </row>
    <row r="17" spans="1:12" x14ac:dyDescent="0.25">
      <c r="A17">
        <v>99352</v>
      </c>
      <c r="B17">
        <v>0</v>
      </c>
      <c r="C17" t="s">
        <v>35</v>
      </c>
      <c r="D17" t="s">
        <v>368</v>
      </c>
      <c r="E17" t="s">
        <v>368</v>
      </c>
      <c r="F17" s="69">
        <v>42545.455081018517</v>
      </c>
      <c r="G17" s="67">
        <v>42902</v>
      </c>
      <c r="I17" t="s">
        <v>350</v>
      </c>
      <c r="J17" t="s">
        <v>2999</v>
      </c>
      <c r="K17" t="s">
        <v>294</v>
      </c>
      <c r="L17" s="73">
        <f>_xlfn.DAYS(Dashboard!B$3,Data!F17)</f>
        <v>480</v>
      </c>
    </row>
    <row r="18" spans="1:12" x14ac:dyDescent="0.25">
      <c r="A18">
        <v>99352</v>
      </c>
      <c r="B18">
        <v>1</v>
      </c>
      <c r="C18" t="s">
        <v>35</v>
      </c>
      <c r="D18" t="s">
        <v>368</v>
      </c>
      <c r="E18" t="s">
        <v>368</v>
      </c>
      <c r="F18" s="69">
        <v>42545.459293981483</v>
      </c>
      <c r="G18" s="67">
        <v>42902</v>
      </c>
      <c r="I18" t="s">
        <v>350</v>
      </c>
      <c r="J18" t="s">
        <v>3000</v>
      </c>
      <c r="K18" t="s">
        <v>294</v>
      </c>
      <c r="L18" s="73">
        <f>_xlfn.DAYS(Dashboard!B$3,Data!F18)</f>
        <v>480</v>
      </c>
    </row>
    <row r="19" spans="1:12" x14ac:dyDescent="0.25">
      <c r="A19">
        <v>99503</v>
      </c>
      <c r="B19">
        <v>0</v>
      </c>
      <c r="C19" t="s">
        <v>35</v>
      </c>
      <c r="D19" t="s">
        <v>97</v>
      </c>
      <c r="E19" t="s">
        <v>97</v>
      </c>
      <c r="F19" s="69">
        <v>42557.632106481484</v>
      </c>
      <c r="G19" s="67">
        <v>42564.708333333336</v>
      </c>
      <c r="I19" t="s">
        <v>63</v>
      </c>
      <c r="J19" t="s">
        <v>3001</v>
      </c>
      <c r="K19" t="s">
        <v>580</v>
      </c>
      <c r="L19" s="73">
        <f>_xlfn.DAYS(Dashboard!B$3,Data!F19)</f>
        <v>468</v>
      </c>
    </row>
    <row r="20" spans="1:12" x14ac:dyDescent="0.25">
      <c r="A20">
        <v>99684</v>
      </c>
      <c r="B20">
        <v>0</v>
      </c>
      <c r="C20" t="s">
        <v>69</v>
      </c>
      <c r="D20" t="s">
        <v>61</v>
      </c>
      <c r="E20" t="s">
        <v>61</v>
      </c>
      <c r="F20" s="69">
        <v>42571.642800925925</v>
      </c>
      <c r="G20" s="67">
        <v>43035.708333333336</v>
      </c>
      <c r="I20" t="s">
        <v>67</v>
      </c>
      <c r="J20" t="s">
        <v>3002</v>
      </c>
      <c r="K20" t="s">
        <v>284</v>
      </c>
      <c r="L20" s="73">
        <f>_xlfn.DAYS(Dashboard!B$3,Data!F20)</f>
        <v>454</v>
      </c>
    </row>
    <row r="21" spans="1:12" x14ac:dyDescent="0.25">
      <c r="A21">
        <v>99747</v>
      </c>
      <c r="B21">
        <v>0</v>
      </c>
      <c r="C21" t="s">
        <v>69</v>
      </c>
      <c r="D21" t="s">
        <v>180</v>
      </c>
      <c r="E21" t="s">
        <v>61</v>
      </c>
      <c r="F21" s="69">
        <v>42578.35324074074</v>
      </c>
      <c r="G21" s="67">
        <v>43098.708333333336</v>
      </c>
      <c r="I21" t="s">
        <v>67</v>
      </c>
      <c r="J21" t="s">
        <v>3003</v>
      </c>
      <c r="K21" t="s">
        <v>284</v>
      </c>
      <c r="L21" s="73">
        <f>_xlfn.DAYS(Dashboard!B$3,Data!F21)</f>
        <v>447</v>
      </c>
    </row>
    <row r="22" spans="1:12" x14ac:dyDescent="0.25">
      <c r="A22">
        <v>99749</v>
      </c>
      <c r="B22">
        <v>0</v>
      </c>
      <c r="C22" t="s">
        <v>69</v>
      </c>
      <c r="D22" t="s">
        <v>180</v>
      </c>
      <c r="E22" t="s">
        <v>61</v>
      </c>
      <c r="F22" s="69">
        <v>42578.358032407406</v>
      </c>
      <c r="G22" s="67">
        <v>43098.708333333336</v>
      </c>
      <c r="I22" t="s">
        <v>67</v>
      </c>
      <c r="J22" t="s">
        <v>3004</v>
      </c>
      <c r="K22" t="s">
        <v>284</v>
      </c>
      <c r="L22" s="73">
        <f>_xlfn.DAYS(Dashboard!B$3,Data!F22)</f>
        <v>447</v>
      </c>
    </row>
    <row r="23" spans="1:12" x14ac:dyDescent="0.25">
      <c r="A23">
        <v>99775</v>
      </c>
      <c r="B23">
        <v>0</v>
      </c>
      <c r="C23" t="s">
        <v>35</v>
      </c>
      <c r="D23" t="s">
        <v>2541</v>
      </c>
      <c r="E23" t="s">
        <v>282</v>
      </c>
      <c r="F23" s="69">
        <v>42579.569884259261</v>
      </c>
      <c r="G23" s="67">
        <v>43159.708333333336</v>
      </c>
      <c r="I23" t="s">
        <v>350</v>
      </c>
      <c r="J23" t="s">
        <v>3005</v>
      </c>
      <c r="K23" t="s">
        <v>284</v>
      </c>
      <c r="L23" s="73">
        <f>_xlfn.DAYS(Dashboard!B$3,Data!F23)</f>
        <v>446</v>
      </c>
    </row>
    <row r="24" spans="1:12" x14ac:dyDescent="0.25">
      <c r="A24">
        <v>99912</v>
      </c>
      <c r="B24">
        <v>0</v>
      </c>
      <c r="C24" t="s">
        <v>35</v>
      </c>
      <c r="D24" t="s">
        <v>2541</v>
      </c>
      <c r="E24" t="s">
        <v>282</v>
      </c>
      <c r="F24" s="69">
        <v>42590.570486111108</v>
      </c>
      <c r="G24" s="67">
        <v>42604.708333333336</v>
      </c>
      <c r="I24" t="s">
        <v>350</v>
      </c>
      <c r="J24" t="s">
        <v>3006</v>
      </c>
      <c r="K24" t="s">
        <v>284</v>
      </c>
      <c r="L24" s="73">
        <f>_xlfn.DAYS(Dashboard!B$3,Data!F24)</f>
        <v>435</v>
      </c>
    </row>
    <row r="25" spans="1:12" x14ac:dyDescent="0.25">
      <c r="A25">
        <v>99964</v>
      </c>
      <c r="B25">
        <v>0</v>
      </c>
      <c r="C25" t="s">
        <v>82</v>
      </c>
      <c r="D25" t="s">
        <v>233</v>
      </c>
      <c r="E25" t="s">
        <v>233</v>
      </c>
      <c r="F25" s="69">
        <v>42593.373969907407</v>
      </c>
      <c r="G25" s="67">
        <v>43101.708333333336</v>
      </c>
      <c r="I25" t="s">
        <v>350</v>
      </c>
      <c r="J25" t="s">
        <v>3007</v>
      </c>
      <c r="K25" t="s">
        <v>284</v>
      </c>
      <c r="L25" s="73">
        <f>_xlfn.DAYS(Dashboard!B$3,Data!F25)</f>
        <v>432</v>
      </c>
    </row>
    <row r="26" spans="1:12" x14ac:dyDescent="0.25">
      <c r="A26">
        <v>100173</v>
      </c>
      <c r="B26">
        <v>0</v>
      </c>
      <c r="C26" t="s">
        <v>69</v>
      </c>
      <c r="D26" t="s">
        <v>120</v>
      </c>
      <c r="E26" t="s">
        <v>296</v>
      </c>
      <c r="F26" s="69">
        <v>42607.688969907409</v>
      </c>
      <c r="G26" s="67">
        <v>42887</v>
      </c>
      <c r="H26" s="67">
        <v>43004.806238425925</v>
      </c>
      <c r="I26" t="s">
        <v>350</v>
      </c>
      <c r="J26" t="s">
        <v>3008</v>
      </c>
      <c r="K26" t="s">
        <v>294</v>
      </c>
      <c r="L26" s="73">
        <f>_xlfn.DAYS(Dashboard!B$3,Data!F26)</f>
        <v>418</v>
      </c>
    </row>
    <row r="27" spans="1:12" x14ac:dyDescent="0.25">
      <c r="A27">
        <v>100333</v>
      </c>
      <c r="B27">
        <v>0</v>
      </c>
      <c r="C27" t="s">
        <v>69</v>
      </c>
      <c r="D27" t="s">
        <v>517</v>
      </c>
      <c r="E27" t="s">
        <v>61</v>
      </c>
      <c r="F27" s="69">
        <v>42626.387083333335</v>
      </c>
      <c r="G27" s="67">
        <v>42629</v>
      </c>
      <c r="I27" t="s">
        <v>67</v>
      </c>
      <c r="J27" t="s">
        <v>3009</v>
      </c>
      <c r="K27" t="s">
        <v>284</v>
      </c>
      <c r="L27" s="73">
        <f>_xlfn.DAYS(Dashboard!B$3,Data!F27)</f>
        <v>399</v>
      </c>
    </row>
    <row r="28" spans="1:12" x14ac:dyDescent="0.25">
      <c r="A28">
        <v>100508</v>
      </c>
      <c r="B28">
        <v>0</v>
      </c>
      <c r="C28" t="s">
        <v>232</v>
      </c>
      <c r="D28" t="s">
        <v>321</v>
      </c>
      <c r="E28" t="s">
        <v>233</v>
      </c>
      <c r="F28" s="69">
        <v>42635.445428240739</v>
      </c>
      <c r="G28" s="67">
        <v>43101.708333333336</v>
      </c>
      <c r="I28" t="s">
        <v>350</v>
      </c>
      <c r="J28" t="s">
        <v>3010</v>
      </c>
      <c r="K28" t="s">
        <v>284</v>
      </c>
      <c r="L28" s="73">
        <f>_xlfn.DAYS(Dashboard!B$3,Data!F28)</f>
        <v>390</v>
      </c>
    </row>
    <row r="29" spans="1:12" x14ac:dyDescent="0.25">
      <c r="A29">
        <v>101689</v>
      </c>
      <c r="B29">
        <v>0</v>
      </c>
      <c r="C29" t="s">
        <v>35</v>
      </c>
      <c r="D29" t="s">
        <v>2642</v>
      </c>
      <c r="E29" t="s">
        <v>282</v>
      </c>
      <c r="F29" s="69">
        <v>42706.394409722219</v>
      </c>
      <c r="G29" s="67">
        <v>43245.708333333336</v>
      </c>
      <c r="I29" t="s">
        <v>350</v>
      </c>
      <c r="J29" t="s">
        <v>3011</v>
      </c>
      <c r="K29" t="s">
        <v>284</v>
      </c>
      <c r="L29" s="73">
        <f>_xlfn.DAYS(Dashboard!B$3,Data!F29)</f>
        <v>319</v>
      </c>
    </row>
    <row r="30" spans="1:12" x14ac:dyDescent="0.25">
      <c r="A30">
        <v>101694</v>
      </c>
      <c r="B30">
        <v>0</v>
      </c>
      <c r="C30" t="s">
        <v>82</v>
      </c>
      <c r="D30" t="s">
        <v>424</v>
      </c>
      <c r="E30" t="s">
        <v>466</v>
      </c>
      <c r="F30" s="69">
        <v>42706.474895833337</v>
      </c>
      <c r="G30" s="67">
        <v>43133</v>
      </c>
      <c r="I30" t="s">
        <v>350</v>
      </c>
      <c r="J30" t="s">
        <v>3012</v>
      </c>
      <c r="K30" t="s">
        <v>294</v>
      </c>
      <c r="L30" s="73">
        <f>_xlfn.DAYS(Dashboard!B$3,Data!F30)</f>
        <v>319</v>
      </c>
    </row>
    <row r="31" spans="1:12" x14ac:dyDescent="0.25">
      <c r="A31">
        <v>101696</v>
      </c>
      <c r="B31">
        <v>0</v>
      </c>
      <c r="C31" t="s">
        <v>82</v>
      </c>
      <c r="D31" t="s">
        <v>424</v>
      </c>
      <c r="E31" t="s">
        <v>466</v>
      </c>
      <c r="F31" s="69">
        <v>42706.483495370368</v>
      </c>
      <c r="G31" s="67">
        <v>42708.708333333336</v>
      </c>
      <c r="I31" t="s">
        <v>350</v>
      </c>
      <c r="J31" t="s">
        <v>3013</v>
      </c>
      <c r="K31" t="s">
        <v>294</v>
      </c>
      <c r="L31" s="73">
        <f>_xlfn.DAYS(Dashboard!B$3,Data!F31)</f>
        <v>319</v>
      </c>
    </row>
    <row r="32" spans="1:12" x14ac:dyDescent="0.25">
      <c r="A32">
        <v>101734</v>
      </c>
      <c r="B32">
        <v>0</v>
      </c>
      <c r="C32" t="s">
        <v>82</v>
      </c>
      <c r="D32" t="s">
        <v>296</v>
      </c>
      <c r="E32" t="s">
        <v>296</v>
      </c>
      <c r="F32" s="69">
        <v>42709.622546296298</v>
      </c>
      <c r="G32" s="67">
        <v>43280.708333333336</v>
      </c>
      <c r="I32" t="s">
        <v>350</v>
      </c>
      <c r="J32" t="s">
        <v>3014</v>
      </c>
      <c r="K32" t="s">
        <v>294</v>
      </c>
      <c r="L32" s="73">
        <f>_xlfn.DAYS(Dashboard!B$3,Data!F32)</f>
        <v>316</v>
      </c>
    </row>
    <row r="33" spans="1:12" x14ac:dyDescent="0.25">
      <c r="A33">
        <v>101747</v>
      </c>
      <c r="B33">
        <v>0</v>
      </c>
      <c r="C33" t="s">
        <v>34</v>
      </c>
      <c r="D33" t="s">
        <v>66</v>
      </c>
      <c r="E33" t="s">
        <v>62</v>
      </c>
      <c r="F33" s="69">
        <v>42710.677210648151</v>
      </c>
      <c r="G33" s="67">
        <v>42724.708333333336</v>
      </c>
      <c r="H33" s="67">
        <v>42761.653414351851</v>
      </c>
      <c r="I33" t="s">
        <v>67</v>
      </c>
      <c r="J33" t="s">
        <v>68</v>
      </c>
      <c r="K33" t="s">
        <v>65</v>
      </c>
      <c r="L33" s="73">
        <f>_xlfn.DAYS(Dashboard!B$3,Data!F33)</f>
        <v>315</v>
      </c>
    </row>
    <row r="34" spans="1:12" x14ac:dyDescent="0.25">
      <c r="A34">
        <v>101784</v>
      </c>
      <c r="B34">
        <v>0</v>
      </c>
      <c r="C34" t="s">
        <v>35</v>
      </c>
      <c r="D34" t="s">
        <v>517</v>
      </c>
      <c r="E34" t="s">
        <v>517</v>
      </c>
      <c r="F34" s="69">
        <v>42713.642488425925</v>
      </c>
      <c r="G34" s="67">
        <v>43091</v>
      </c>
      <c r="I34" t="s">
        <v>67</v>
      </c>
      <c r="J34" t="s">
        <v>3015</v>
      </c>
      <c r="K34" t="s">
        <v>294</v>
      </c>
      <c r="L34" s="73">
        <f>_xlfn.DAYS(Dashboard!B$3,Data!F34)</f>
        <v>312</v>
      </c>
    </row>
    <row r="35" spans="1:12" x14ac:dyDescent="0.25">
      <c r="A35">
        <v>101785</v>
      </c>
      <c r="B35">
        <v>0</v>
      </c>
      <c r="C35" t="s">
        <v>35</v>
      </c>
      <c r="D35" t="s">
        <v>516</v>
      </c>
      <c r="E35" t="s">
        <v>517</v>
      </c>
      <c r="F35" s="69">
        <v>42713.654606481483</v>
      </c>
      <c r="G35" s="67">
        <v>43098</v>
      </c>
      <c r="I35" t="s">
        <v>67</v>
      </c>
      <c r="J35" t="s">
        <v>3016</v>
      </c>
      <c r="K35" t="s">
        <v>294</v>
      </c>
      <c r="L35" s="73">
        <f>_xlfn.DAYS(Dashboard!B$3,Data!F35)</f>
        <v>312</v>
      </c>
    </row>
    <row r="36" spans="1:12" x14ac:dyDescent="0.25">
      <c r="A36">
        <v>101813</v>
      </c>
      <c r="B36">
        <v>0</v>
      </c>
      <c r="C36" t="s">
        <v>35</v>
      </c>
      <c r="D36" t="s">
        <v>108</v>
      </c>
      <c r="E36" t="s">
        <v>282</v>
      </c>
      <c r="F36" s="69">
        <v>42717.607303240744</v>
      </c>
      <c r="G36" s="67">
        <v>42794.708333333336</v>
      </c>
      <c r="I36" t="s">
        <v>350</v>
      </c>
      <c r="J36" t="s">
        <v>3017</v>
      </c>
      <c r="K36" t="s">
        <v>284</v>
      </c>
      <c r="L36" s="73">
        <f>_xlfn.DAYS(Dashboard!B$3,Data!F36)</f>
        <v>308</v>
      </c>
    </row>
    <row r="37" spans="1:12" x14ac:dyDescent="0.25">
      <c r="A37">
        <v>101867</v>
      </c>
      <c r="B37">
        <v>0</v>
      </c>
      <c r="C37" t="s">
        <v>82</v>
      </c>
      <c r="D37" t="s">
        <v>95</v>
      </c>
      <c r="E37" t="s">
        <v>368</v>
      </c>
      <c r="F37" s="69">
        <v>42724.663599537038</v>
      </c>
      <c r="G37" s="67">
        <v>43476.708333333336</v>
      </c>
      <c r="I37" t="s">
        <v>67</v>
      </c>
      <c r="J37" t="s">
        <v>3018</v>
      </c>
      <c r="K37" t="s">
        <v>294</v>
      </c>
      <c r="L37" s="73">
        <f>_xlfn.DAYS(Dashboard!B$3,Data!F37)</f>
        <v>301</v>
      </c>
    </row>
    <row r="38" spans="1:12" x14ac:dyDescent="0.25">
      <c r="A38">
        <v>101907</v>
      </c>
      <c r="B38">
        <v>0</v>
      </c>
      <c r="C38" t="s">
        <v>88</v>
      </c>
      <c r="D38" t="s">
        <v>1104</v>
      </c>
      <c r="E38" t="s">
        <v>296</v>
      </c>
      <c r="F38" s="69">
        <v>42732.723275462966</v>
      </c>
      <c r="G38" s="67">
        <v>42825.708333333336</v>
      </c>
      <c r="I38" t="s">
        <v>67</v>
      </c>
      <c r="J38" t="s">
        <v>3019</v>
      </c>
      <c r="K38" t="s">
        <v>294</v>
      </c>
      <c r="L38" s="73">
        <f>_xlfn.DAYS(Dashboard!B$3,Data!F38)</f>
        <v>293</v>
      </c>
    </row>
    <row r="39" spans="1:12" x14ac:dyDescent="0.25">
      <c r="A39">
        <v>101949</v>
      </c>
      <c r="B39">
        <v>0</v>
      </c>
      <c r="C39" t="s">
        <v>232</v>
      </c>
      <c r="D39" t="s">
        <v>466</v>
      </c>
      <c r="E39" t="s">
        <v>233</v>
      </c>
      <c r="F39" s="69">
        <v>42740.393229166664</v>
      </c>
      <c r="G39" s="67">
        <v>43101</v>
      </c>
      <c r="I39" t="s">
        <v>350</v>
      </c>
      <c r="J39" t="s">
        <v>3020</v>
      </c>
      <c r="K39" t="s">
        <v>284</v>
      </c>
      <c r="L39" s="73">
        <f>_xlfn.DAYS(Dashboard!B$3,Data!F39)</f>
        <v>285</v>
      </c>
    </row>
    <row r="40" spans="1:12" x14ac:dyDescent="0.25">
      <c r="A40">
        <v>102302</v>
      </c>
      <c r="B40">
        <v>0</v>
      </c>
      <c r="C40" t="s">
        <v>35</v>
      </c>
      <c r="D40" t="s">
        <v>398</v>
      </c>
      <c r="E40" t="s">
        <v>321</v>
      </c>
      <c r="F40" s="69">
        <v>42761.390925925924</v>
      </c>
      <c r="G40" s="67">
        <v>43108.708333333336</v>
      </c>
      <c r="I40" t="s">
        <v>67</v>
      </c>
      <c r="J40" t="s">
        <v>3021</v>
      </c>
      <c r="K40" t="s">
        <v>284</v>
      </c>
      <c r="L40" s="73">
        <f>_xlfn.DAYS(Dashboard!B$3,Data!F40)</f>
        <v>264</v>
      </c>
    </row>
    <row r="41" spans="1:12" x14ac:dyDescent="0.25">
      <c r="A41">
        <v>102340</v>
      </c>
      <c r="B41">
        <v>0</v>
      </c>
      <c r="C41" t="s">
        <v>35</v>
      </c>
      <c r="D41" t="s">
        <v>403</v>
      </c>
      <c r="E41" t="s">
        <v>282</v>
      </c>
      <c r="F41" s="69">
        <v>42764.440416666665</v>
      </c>
      <c r="G41" s="67">
        <v>42778.708333333336</v>
      </c>
      <c r="I41" t="s">
        <v>63</v>
      </c>
      <c r="J41" t="s">
        <v>3022</v>
      </c>
      <c r="K41" t="s">
        <v>284</v>
      </c>
      <c r="L41" s="73">
        <f>_xlfn.DAYS(Dashboard!B$3,Data!F41)</f>
        <v>261</v>
      </c>
    </row>
    <row r="42" spans="1:12" x14ac:dyDescent="0.25">
      <c r="A42">
        <v>102360</v>
      </c>
      <c r="B42">
        <v>0</v>
      </c>
      <c r="C42" t="s">
        <v>82</v>
      </c>
      <c r="D42" t="s">
        <v>3023</v>
      </c>
      <c r="E42" t="s">
        <v>321</v>
      </c>
      <c r="F42" s="69">
        <v>42765.5703587963</v>
      </c>
      <c r="G42" s="67">
        <v>43099.708333333336</v>
      </c>
      <c r="I42" t="s">
        <v>67</v>
      </c>
      <c r="J42" t="s">
        <v>3024</v>
      </c>
      <c r="K42" t="s">
        <v>323</v>
      </c>
      <c r="L42" s="73">
        <f>_xlfn.DAYS(Dashboard!B$3,Data!F42)</f>
        <v>260</v>
      </c>
    </row>
    <row r="43" spans="1:12" x14ac:dyDescent="0.25">
      <c r="A43">
        <v>102480</v>
      </c>
      <c r="B43">
        <v>0</v>
      </c>
      <c r="C43" t="s">
        <v>82</v>
      </c>
      <c r="D43" t="s">
        <v>321</v>
      </c>
      <c r="E43" t="s">
        <v>321</v>
      </c>
      <c r="F43" s="69">
        <v>42774.30609953704</v>
      </c>
      <c r="G43" s="67">
        <v>43313.708333333336</v>
      </c>
      <c r="I43" t="s">
        <v>67</v>
      </c>
      <c r="J43" t="s">
        <v>3025</v>
      </c>
      <c r="K43" t="s">
        <v>323</v>
      </c>
      <c r="L43" s="73">
        <f>_xlfn.DAYS(Dashboard!B$3,Data!F43)</f>
        <v>251</v>
      </c>
    </row>
    <row r="44" spans="1:12" x14ac:dyDescent="0.25">
      <c r="A44">
        <v>102622</v>
      </c>
      <c r="B44">
        <v>0</v>
      </c>
      <c r="C44" t="s">
        <v>69</v>
      </c>
      <c r="D44" t="s">
        <v>306</v>
      </c>
      <c r="E44" t="s">
        <v>321</v>
      </c>
      <c r="F44" s="69">
        <v>42787.465405092589</v>
      </c>
      <c r="G44" s="67">
        <v>43099.708333333336</v>
      </c>
      <c r="I44" t="s">
        <v>67</v>
      </c>
      <c r="J44" t="s">
        <v>3026</v>
      </c>
      <c r="K44" t="s">
        <v>323</v>
      </c>
      <c r="L44" s="73">
        <f>_xlfn.DAYS(Dashboard!B$3,Data!F44)</f>
        <v>238</v>
      </c>
    </row>
    <row r="45" spans="1:12" x14ac:dyDescent="0.25">
      <c r="A45">
        <v>102638</v>
      </c>
      <c r="B45">
        <v>0</v>
      </c>
      <c r="C45" t="s">
        <v>82</v>
      </c>
      <c r="D45" t="s">
        <v>206</v>
      </c>
      <c r="E45" t="s">
        <v>321</v>
      </c>
      <c r="F45" s="69">
        <v>42788.67119212963</v>
      </c>
      <c r="G45" s="67">
        <v>43313.708333333336</v>
      </c>
      <c r="I45" t="s">
        <v>67</v>
      </c>
      <c r="J45" t="s">
        <v>3027</v>
      </c>
      <c r="K45" t="s">
        <v>323</v>
      </c>
      <c r="L45" s="73">
        <f>_xlfn.DAYS(Dashboard!B$3,Data!F45)</f>
        <v>237</v>
      </c>
    </row>
    <row r="46" spans="1:12" x14ac:dyDescent="0.25">
      <c r="A46">
        <v>102638</v>
      </c>
      <c r="B46">
        <v>1</v>
      </c>
      <c r="C46" t="s">
        <v>88</v>
      </c>
      <c r="D46" t="s">
        <v>206</v>
      </c>
      <c r="E46" t="s">
        <v>61</v>
      </c>
      <c r="F46" s="69">
        <v>42789.404641203706</v>
      </c>
      <c r="G46" s="67">
        <v>42796.708333333336</v>
      </c>
      <c r="I46" t="s">
        <v>67</v>
      </c>
      <c r="J46" t="s">
        <v>3028</v>
      </c>
      <c r="K46" t="s">
        <v>284</v>
      </c>
      <c r="L46" s="73">
        <f>_xlfn.DAYS(Dashboard!B$3,Data!F46)</f>
        <v>236</v>
      </c>
    </row>
    <row r="47" spans="1:12" x14ac:dyDescent="0.25">
      <c r="A47">
        <v>102752</v>
      </c>
      <c r="B47">
        <v>0</v>
      </c>
      <c r="C47" t="s">
        <v>82</v>
      </c>
      <c r="D47" t="s">
        <v>237</v>
      </c>
      <c r="E47" t="s">
        <v>296</v>
      </c>
      <c r="F47" s="69">
        <v>42800.727650462963</v>
      </c>
      <c r="G47" s="67">
        <v>43189.708333333336</v>
      </c>
      <c r="I47" t="s">
        <v>67</v>
      </c>
      <c r="J47" t="s">
        <v>3029</v>
      </c>
      <c r="K47" t="s">
        <v>294</v>
      </c>
      <c r="L47" s="73">
        <f>_xlfn.DAYS(Dashboard!B$3,Data!F47)</f>
        <v>225</v>
      </c>
    </row>
    <row r="48" spans="1:12" x14ac:dyDescent="0.25">
      <c r="A48">
        <v>102775</v>
      </c>
      <c r="B48">
        <v>0</v>
      </c>
      <c r="C48" t="s">
        <v>35</v>
      </c>
      <c r="D48" t="s">
        <v>97</v>
      </c>
      <c r="E48" t="s">
        <v>97</v>
      </c>
      <c r="F48" s="69">
        <v>42802.531597222223</v>
      </c>
      <c r="G48" s="67">
        <v>42816.708333333336</v>
      </c>
      <c r="I48" t="s">
        <v>63</v>
      </c>
      <c r="J48" t="s">
        <v>3030</v>
      </c>
      <c r="K48" t="s">
        <v>580</v>
      </c>
      <c r="L48" s="73">
        <f>_xlfn.DAYS(Dashboard!B$3,Data!F48)</f>
        <v>223</v>
      </c>
    </row>
    <row r="49" spans="1:12" x14ac:dyDescent="0.25">
      <c r="A49">
        <v>101813</v>
      </c>
      <c r="B49">
        <v>7</v>
      </c>
      <c r="C49" t="s">
        <v>35</v>
      </c>
      <c r="D49" t="s">
        <v>108</v>
      </c>
      <c r="E49" t="s">
        <v>282</v>
      </c>
      <c r="F49" s="69">
        <v>42807.40483796296</v>
      </c>
      <c r="G49" s="67">
        <v>43019.708333333336</v>
      </c>
      <c r="I49" t="s">
        <v>350</v>
      </c>
      <c r="J49" t="s">
        <v>3031</v>
      </c>
      <c r="K49" t="s">
        <v>284</v>
      </c>
      <c r="L49" s="73">
        <f>_xlfn.DAYS(Dashboard!B$3,Data!F49)</f>
        <v>218</v>
      </c>
    </row>
    <row r="50" spans="1:12" x14ac:dyDescent="0.25">
      <c r="A50">
        <v>103215</v>
      </c>
      <c r="B50">
        <v>0</v>
      </c>
      <c r="C50" t="s">
        <v>35</v>
      </c>
      <c r="D50" t="s">
        <v>212</v>
      </c>
      <c r="E50" t="s">
        <v>130</v>
      </c>
      <c r="F50" s="69">
        <v>42837.633321759262</v>
      </c>
      <c r="G50" s="67">
        <v>42851.708333333336</v>
      </c>
      <c r="I50" t="s">
        <v>63</v>
      </c>
      <c r="J50" t="s">
        <v>3032</v>
      </c>
      <c r="K50" t="s">
        <v>327</v>
      </c>
      <c r="L50" s="73">
        <f>_xlfn.DAYS(Dashboard!B$3,Data!F50)</f>
        <v>188</v>
      </c>
    </row>
    <row r="51" spans="1:12" x14ac:dyDescent="0.25">
      <c r="A51">
        <v>103235</v>
      </c>
      <c r="B51">
        <v>0</v>
      </c>
      <c r="C51" t="s">
        <v>69</v>
      </c>
      <c r="D51" t="s">
        <v>70</v>
      </c>
      <c r="E51" t="s">
        <v>71</v>
      </c>
      <c r="F51" s="69">
        <v>42838.706620370373</v>
      </c>
      <c r="G51" s="67">
        <v>43026.708333333336</v>
      </c>
      <c r="I51" t="s">
        <v>63</v>
      </c>
      <c r="J51" t="s">
        <v>72</v>
      </c>
      <c r="K51" t="s">
        <v>73</v>
      </c>
      <c r="L51" s="73">
        <f>_xlfn.DAYS(Dashboard!B$3,Data!F51)</f>
        <v>187</v>
      </c>
    </row>
    <row r="52" spans="1:12" x14ac:dyDescent="0.25">
      <c r="A52">
        <v>103285</v>
      </c>
      <c r="B52">
        <v>0</v>
      </c>
      <c r="C52" t="s">
        <v>35</v>
      </c>
      <c r="D52" t="s">
        <v>233</v>
      </c>
      <c r="E52" t="s">
        <v>61</v>
      </c>
      <c r="F52" s="69">
        <v>42844.362361111111</v>
      </c>
      <c r="G52" s="67">
        <v>43070</v>
      </c>
      <c r="I52" t="s">
        <v>67</v>
      </c>
      <c r="J52" t="s">
        <v>3033</v>
      </c>
      <c r="K52" t="s">
        <v>284</v>
      </c>
      <c r="L52" s="73">
        <f>_xlfn.DAYS(Dashboard!B$3,Data!F52)</f>
        <v>181</v>
      </c>
    </row>
    <row r="53" spans="1:12" x14ac:dyDescent="0.25">
      <c r="A53">
        <v>103290</v>
      </c>
      <c r="B53">
        <v>0</v>
      </c>
      <c r="C53" t="s">
        <v>82</v>
      </c>
      <c r="D53" t="s">
        <v>97</v>
      </c>
      <c r="E53" t="s">
        <v>282</v>
      </c>
      <c r="F53" s="69">
        <v>42844.414143518516</v>
      </c>
      <c r="G53" s="67">
        <v>43139.708333333336</v>
      </c>
      <c r="I53" t="s">
        <v>350</v>
      </c>
      <c r="J53" t="s">
        <v>3034</v>
      </c>
      <c r="K53" t="s">
        <v>284</v>
      </c>
      <c r="L53" s="73">
        <f>_xlfn.DAYS(Dashboard!B$3,Data!F53)</f>
        <v>181</v>
      </c>
    </row>
    <row r="54" spans="1:12" x14ac:dyDescent="0.25">
      <c r="A54">
        <v>103303</v>
      </c>
      <c r="B54">
        <v>0</v>
      </c>
      <c r="C54" t="s">
        <v>69</v>
      </c>
      <c r="D54" t="s">
        <v>61</v>
      </c>
      <c r="E54" t="s">
        <v>61</v>
      </c>
      <c r="F54" s="69">
        <v>42845.33866898148</v>
      </c>
      <c r="G54" s="67">
        <v>43069</v>
      </c>
      <c r="I54" t="s">
        <v>67</v>
      </c>
      <c r="J54" t="s">
        <v>3035</v>
      </c>
      <c r="K54" t="s">
        <v>284</v>
      </c>
      <c r="L54" s="73">
        <f>_xlfn.DAYS(Dashboard!B$3,Data!F54)</f>
        <v>180</v>
      </c>
    </row>
    <row r="55" spans="1:12" x14ac:dyDescent="0.25">
      <c r="A55">
        <v>103376</v>
      </c>
      <c r="B55">
        <v>0</v>
      </c>
      <c r="C55" t="s">
        <v>232</v>
      </c>
      <c r="D55" t="s">
        <v>352</v>
      </c>
      <c r="E55" t="s">
        <v>233</v>
      </c>
      <c r="F55" s="69">
        <v>42851.649039351854</v>
      </c>
      <c r="G55" s="67">
        <v>43044.708333333336</v>
      </c>
      <c r="I55" t="s">
        <v>63</v>
      </c>
      <c r="J55" t="s">
        <v>3036</v>
      </c>
      <c r="K55" t="s">
        <v>284</v>
      </c>
      <c r="L55" s="73">
        <f>_xlfn.DAYS(Dashboard!B$3,Data!F55)</f>
        <v>174</v>
      </c>
    </row>
    <row r="56" spans="1:12" x14ac:dyDescent="0.25">
      <c r="A56">
        <v>103403</v>
      </c>
      <c r="B56">
        <v>0</v>
      </c>
      <c r="C56" t="s">
        <v>82</v>
      </c>
      <c r="D56" t="s">
        <v>368</v>
      </c>
      <c r="E56" t="s">
        <v>517</v>
      </c>
      <c r="F56" s="69">
        <v>42853.269675925927</v>
      </c>
      <c r="G56" s="67">
        <v>43091</v>
      </c>
      <c r="I56" t="s">
        <v>67</v>
      </c>
      <c r="J56" t="s">
        <v>3037</v>
      </c>
      <c r="K56" t="s">
        <v>294</v>
      </c>
      <c r="L56" s="73">
        <f>_xlfn.DAYS(Dashboard!B$3,Data!F56)</f>
        <v>172</v>
      </c>
    </row>
    <row r="57" spans="1:12" x14ac:dyDescent="0.25">
      <c r="A57">
        <v>103466</v>
      </c>
      <c r="B57">
        <v>0</v>
      </c>
      <c r="C57" t="s">
        <v>88</v>
      </c>
      <c r="D57" t="s">
        <v>560</v>
      </c>
      <c r="E57" t="s">
        <v>368</v>
      </c>
      <c r="F57" s="69">
        <v>42859.583553240744</v>
      </c>
      <c r="G57" s="67">
        <v>43039.708333333336</v>
      </c>
      <c r="I57" t="s">
        <v>67</v>
      </c>
      <c r="J57" t="s">
        <v>3038</v>
      </c>
      <c r="K57" t="s">
        <v>294</v>
      </c>
      <c r="L57" s="73">
        <f>_xlfn.DAYS(Dashboard!B$3,Data!F57)</f>
        <v>166</v>
      </c>
    </row>
    <row r="58" spans="1:12" x14ac:dyDescent="0.25">
      <c r="A58">
        <v>103512</v>
      </c>
      <c r="B58">
        <v>0</v>
      </c>
      <c r="C58" t="s">
        <v>82</v>
      </c>
      <c r="D58" t="s">
        <v>83</v>
      </c>
      <c r="E58" t="s">
        <v>368</v>
      </c>
      <c r="F58" s="69">
        <v>42865.496828703705</v>
      </c>
      <c r="G58" s="67">
        <v>42879.708333333336</v>
      </c>
      <c r="I58" t="s">
        <v>67</v>
      </c>
      <c r="J58" t="s">
        <v>3039</v>
      </c>
      <c r="K58" t="s">
        <v>294</v>
      </c>
      <c r="L58" s="73">
        <f>_xlfn.DAYS(Dashboard!B$3,Data!F58)</f>
        <v>160</v>
      </c>
    </row>
    <row r="59" spans="1:12" x14ac:dyDescent="0.25">
      <c r="A59">
        <v>103518</v>
      </c>
      <c r="B59">
        <v>0</v>
      </c>
      <c r="C59" t="s">
        <v>69</v>
      </c>
      <c r="D59" t="s">
        <v>321</v>
      </c>
      <c r="E59" t="s">
        <v>321</v>
      </c>
      <c r="F59" s="69">
        <v>42865.635324074072</v>
      </c>
      <c r="G59" s="67">
        <v>43099.708333333336</v>
      </c>
      <c r="I59" t="s">
        <v>67</v>
      </c>
      <c r="J59" t="s">
        <v>3040</v>
      </c>
      <c r="K59" t="s">
        <v>323</v>
      </c>
      <c r="L59" s="73">
        <f>_xlfn.DAYS(Dashboard!B$3,Data!F59)</f>
        <v>160</v>
      </c>
    </row>
    <row r="60" spans="1:12" x14ac:dyDescent="0.25">
      <c r="A60">
        <v>103525</v>
      </c>
      <c r="B60">
        <v>0</v>
      </c>
      <c r="C60" t="s">
        <v>69</v>
      </c>
      <c r="D60" t="s">
        <v>74</v>
      </c>
      <c r="E60" t="s">
        <v>75</v>
      </c>
      <c r="F60" s="69">
        <v>42866.395694444444</v>
      </c>
      <c r="G60" s="67">
        <v>43028.708333333336</v>
      </c>
      <c r="I60" t="s">
        <v>63</v>
      </c>
      <c r="J60" t="s">
        <v>76</v>
      </c>
      <c r="K60" t="s">
        <v>73</v>
      </c>
      <c r="L60" s="73">
        <f>_xlfn.DAYS(Dashboard!B$3,Data!F60)</f>
        <v>159</v>
      </c>
    </row>
    <row r="61" spans="1:12" x14ac:dyDescent="0.25">
      <c r="A61">
        <v>103528</v>
      </c>
      <c r="B61">
        <v>0</v>
      </c>
      <c r="C61" t="s">
        <v>82</v>
      </c>
      <c r="D61" t="s">
        <v>3041</v>
      </c>
      <c r="E61" t="s">
        <v>233</v>
      </c>
      <c r="F61" s="69">
        <v>42866.440104166664</v>
      </c>
      <c r="G61" s="67">
        <v>43108.708333333336</v>
      </c>
      <c r="I61" t="s">
        <v>350</v>
      </c>
      <c r="J61" t="s">
        <v>3042</v>
      </c>
      <c r="K61" t="s">
        <v>284</v>
      </c>
      <c r="L61" s="73">
        <f>_xlfn.DAYS(Dashboard!B$3,Data!F61)</f>
        <v>159</v>
      </c>
    </row>
    <row r="62" spans="1:12" x14ac:dyDescent="0.25">
      <c r="A62">
        <v>103544</v>
      </c>
      <c r="B62">
        <v>0</v>
      </c>
      <c r="C62" t="s">
        <v>69</v>
      </c>
      <c r="D62" t="s">
        <v>77</v>
      </c>
      <c r="E62" t="s">
        <v>62</v>
      </c>
      <c r="F62" s="69">
        <v>42867.560532407406</v>
      </c>
      <c r="G62" s="67">
        <v>43028.708333333336</v>
      </c>
      <c r="I62" t="s">
        <v>63</v>
      </c>
      <c r="J62" t="s">
        <v>78</v>
      </c>
      <c r="K62" t="s">
        <v>73</v>
      </c>
      <c r="L62" s="73">
        <f>_xlfn.DAYS(Dashboard!B$3,Data!F62)</f>
        <v>158</v>
      </c>
    </row>
    <row r="63" spans="1:12" x14ac:dyDescent="0.25">
      <c r="A63">
        <v>103544</v>
      </c>
      <c r="B63">
        <v>1</v>
      </c>
      <c r="C63" t="s">
        <v>88</v>
      </c>
      <c r="D63" t="s">
        <v>62</v>
      </c>
      <c r="E63" t="s">
        <v>233</v>
      </c>
      <c r="F63" s="69">
        <v>42867.602083333331</v>
      </c>
      <c r="G63" s="67">
        <v>43028.708333333336</v>
      </c>
      <c r="I63" t="s">
        <v>67</v>
      </c>
      <c r="J63" t="s">
        <v>3043</v>
      </c>
      <c r="K63" t="s">
        <v>284</v>
      </c>
      <c r="L63" s="73">
        <f>_xlfn.DAYS(Dashboard!B$3,Data!F63)</f>
        <v>158</v>
      </c>
    </row>
    <row r="64" spans="1:12" x14ac:dyDescent="0.25">
      <c r="A64">
        <v>103579</v>
      </c>
      <c r="B64">
        <v>0</v>
      </c>
      <c r="C64" t="s">
        <v>82</v>
      </c>
      <c r="D64" t="s">
        <v>83</v>
      </c>
      <c r="E64" t="s">
        <v>321</v>
      </c>
      <c r="F64" s="69">
        <v>42871.657847222225</v>
      </c>
      <c r="G64" s="67">
        <v>43100.708333333336</v>
      </c>
      <c r="I64" t="s">
        <v>63</v>
      </c>
      <c r="J64" t="s">
        <v>3044</v>
      </c>
      <c r="K64" t="s">
        <v>284</v>
      </c>
      <c r="L64" s="73">
        <f>_xlfn.DAYS(Dashboard!B$3,Data!F64)</f>
        <v>154</v>
      </c>
    </row>
    <row r="65" spans="1:12" x14ac:dyDescent="0.25">
      <c r="A65">
        <v>103583</v>
      </c>
      <c r="B65">
        <v>0</v>
      </c>
      <c r="C65" t="s">
        <v>88</v>
      </c>
      <c r="D65" t="s">
        <v>181</v>
      </c>
      <c r="E65" t="s">
        <v>321</v>
      </c>
      <c r="F65" s="69">
        <v>42871.880949074075</v>
      </c>
      <c r="G65" s="67">
        <v>43099.708333333336</v>
      </c>
      <c r="I65" t="s">
        <v>67</v>
      </c>
      <c r="J65" t="s">
        <v>3045</v>
      </c>
      <c r="K65" t="s">
        <v>323</v>
      </c>
      <c r="L65" s="73">
        <f>_xlfn.DAYS(Dashboard!B$3,Data!F65)</f>
        <v>154</v>
      </c>
    </row>
    <row r="66" spans="1:12" x14ac:dyDescent="0.25">
      <c r="A66">
        <v>99352</v>
      </c>
      <c r="B66">
        <v>2</v>
      </c>
      <c r="C66" t="s">
        <v>35</v>
      </c>
      <c r="D66" t="s">
        <v>421</v>
      </c>
      <c r="E66" t="s">
        <v>368</v>
      </c>
      <c r="F66" s="69">
        <v>42874.480833333335</v>
      </c>
      <c r="G66" s="67">
        <v>43098.708333333336</v>
      </c>
      <c r="I66" t="s">
        <v>350</v>
      </c>
      <c r="J66" t="s">
        <v>3046</v>
      </c>
      <c r="K66" t="s">
        <v>294</v>
      </c>
      <c r="L66" s="73">
        <f>_xlfn.DAYS(Dashboard!B$3,Data!F66)</f>
        <v>151</v>
      </c>
    </row>
    <row r="67" spans="1:12" x14ac:dyDescent="0.25">
      <c r="A67">
        <v>103764</v>
      </c>
      <c r="B67">
        <v>0</v>
      </c>
      <c r="C67" t="s">
        <v>34</v>
      </c>
      <c r="D67" t="s">
        <v>495</v>
      </c>
      <c r="E67" t="s">
        <v>296</v>
      </c>
      <c r="F67" s="69">
        <v>42891.414618055554</v>
      </c>
      <c r="G67" s="67">
        <v>42905.708333333336</v>
      </c>
      <c r="I67" t="s">
        <v>67</v>
      </c>
      <c r="J67" t="s">
        <v>3047</v>
      </c>
      <c r="K67" t="s">
        <v>294</v>
      </c>
      <c r="L67" s="73">
        <f>_xlfn.DAYS(Dashboard!B$3,Data!F67)</f>
        <v>134</v>
      </c>
    </row>
    <row r="68" spans="1:12" x14ac:dyDescent="0.25">
      <c r="A68">
        <v>103815</v>
      </c>
      <c r="B68">
        <v>0</v>
      </c>
      <c r="C68" t="s">
        <v>69</v>
      </c>
      <c r="D68" t="s">
        <v>148</v>
      </c>
      <c r="E68" t="s">
        <v>321</v>
      </c>
      <c r="F68" s="69">
        <v>42894.839988425927</v>
      </c>
      <c r="G68" s="67">
        <v>43038.708333333336</v>
      </c>
      <c r="I68" t="s">
        <v>67</v>
      </c>
      <c r="J68" t="s">
        <v>3048</v>
      </c>
      <c r="K68" t="s">
        <v>323</v>
      </c>
      <c r="L68" s="73">
        <f>_xlfn.DAYS(Dashboard!B$3,Data!F68)</f>
        <v>131</v>
      </c>
    </row>
    <row r="69" spans="1:12" x14ac:dyDescent="0.25">
      <c r="A69">
        <v>103885</v>
      </c>
      <c r="B69">
        <v>0</v>
      </c>
      <c r="C69" t="s">
        <v>69</v>
      </c>
      <c r="D69" t="s">
        <v>97</v>
      </c>
      <c r="E69" t="s">
        <v>233</v>
      </c>
      <c r="F69" s="69">
        <v>42901.309270833335</v>
      </c>
      <c r="G69" s="67">
        <v>43070.708333333336</v>
      </c>
      <c r="I69" t="s">
        <v>350</v>
      </c>
      <c r="J69" t="s">
        <v>3049</v>
      </c>
      <c r="K69" t="s">
        <v>284</v>
      </c>
      <c r="L69" s="73">
        <f>_xlfn.DAYS(Dashboard!B$3,Data!F69)</f>
        <v>124</v>
      </c>
    </row>
    <row r="70" spans="1:12" x14ac:dyDescent="0.25">
      <c r="A70">
        <v>103962</v>
      </c>
      <c r="B70">
        <v>0</v>
      </c>
      <c r="C70" t="s">
        <v>35</v>
      </c>
      <c r="D70" t="s">
        <v>97</v>
      </c>
      <c r="E70" t="s">
        <v>282</v>
      </c>
      <c r="F70" s="69">
        <v>42906.363692129627</v>
      </c>
      <c r="G70" s="67">
        <v>43435</v>
      </c>
      <c r="I70" t="s">
        <v>350</v>
      </c>
      <c r="J70" t="s">
        <v>3050</v>
      </c>
      <c r="K70" t="s">
        <v>284</v>
      </c>
      <c r="L70" s="73">
        <f>_xlfn.DAYS(Dashboard!B$3,Data!F70)</f>
        <v>119</v>
      </c>
    </row>
    <row r="71" spans="1:12" x14ac:dyDescent="0.25">
      <c r="A71">
        <v>103975</v>
      </c>
      <c r="B71">
        <v>0</v>
      </c>
      <c r="C71" t="s">
        <v>69</v>
      </c>
      <c r="D71" t="s">
        <v>516</v>
      </c>
      <c r="E71" t="s">
        <v>97</v>
      </c>
      <c r="F71" s="69">
        <v>42906.498807870368</v>
      </c>
      <c r="G71" s="67">
        <v>43039.708333333336</v>
      </c>
      <c r="I71" t="s">
        <v>63</v>
      </c>
      <c r="J71" t="s">
        <v>3051</v>
      </c>
      <c r="K71" t="s">
        <v>284</v>
      </c>
      <c r="L71" s="73">
        <f>_xlfn.DAYS(Dashboard!B$3,Data!F71)</f>
        <v>119</v>
      </c>
    </row>
    <row r="72" spans="1:12" x14ac:dyDescent="0.25">
      <c r="A72">
        <v>103979</v>
      </c>
      <c r="B72">
        <v>0</v>
      </c>
      <c r="C72" t="s">
        <v>35</v>
      </c>
      <c r="D72" t="s">
        <v>291</v>
      </c>
      <c r="E72" t="s">
        <v>71</v>
      </c>
      <c r="F72" s="69">
        <v>42906.579375000001</v>
      </c>
      <c r="G72" s="67">
        <v>43091.708333333336</v>
      </c>
      <c r="I72" t="s">
        <v>350</v>
      </c>
      <c r="J72" t="s">
        <v>3052</v>
      </c>
      <c r="K72" t="s">
        <v>73</v>
      </c>
      <c r="L72" s="73">
        <f>_xlfn.DAYS(Dashboard!B$3,Data!F72)</f>
        <v>119</v>
      </c>
    </row>
    <row r="73" spans="1:12" x14ac:dyDescent="0.25">
      <c r="A73">
        <v>103988</v>
      </c>
      <c r="B73">
        <v>0</v>
      </c>
      <c r="C73" t="s">
        <v>69</v>
      </c>
      <c r="D73" t="s">
        <v>321</v>
      </c>
      <c r="E73" t="s">
        <v>321</v>
      </c>
      <c r="F73" s="69">
        <v>42906.935636574075</v>
      </c>
      <c r="G73" s="67">
        <v>43099.708333333336</v>
      </c>
      <c r="I73" t="s">
        <v>350</v>
      </c>
      <c r="J73" t="s">
        <v>3053</v>
      </c>
      <c r="K73" t="s">
        <v>323</v>
      </c>
      <c r="L73" s="73">
        <f>_xlfn.DAYS(Dashboard!B$3,Data!F73)</f>
        <v>119</v>
      </c>
    </row>
    <row r="74" spans="1:12" x14ac:dyDescent="0.25">
      <c r="A74">
        <v>103988</v>
      </c>
      <c r="B74">
        <v>1</v>
      </c>
      <c r="C74" t="s">
        <v>69</v>
      </c>
      <c r="D74" t="s">
        <v>321</v>
      </c>
      <c r="E74" t="s">
        <v>321</v>
      </c>
      <c r="F74" s="69">
        <v>42906.937037037038</v>
      </c>
      <c r="G74" s="67">
        <v>43096.708333333336</v>
      </c>
      <c r="I74" t="s">
        <v>67</v>
      </c>
      <c r="J74" t="s">
        <v>3054</v>
      </c>
      <c r="K74" t="s">
        <v>323</v>
      </c>
      <c r="L74" s="73">
        <f>_xlfn.DAYS(Dashboard!B$3,Data!F74)</f>
        <v>119</v>
      </c>
    </row>
    <row r="75" spans="1:12" x14ac:dyDescent="0.25">
      <c r="A75">
        <v>103992</v>
      </c>
      <c r="B75">
        <v>0</v>
      </c>
      <c r="C75" t="s">
        <v>69</v>
      </c>
      <c r="D75" t="s">
        <v>466</v>
      </c>
      <c r="E75" t="s">
        <v>292</v>
      </c>
      <c r="F75" s="69">
        <v>42907.359189814815</v>
      </c>
      <c r="G75" s="67">
        <v>42921.708333333336</v>
      </c>
      <c r="I75" t="s">
        <v>67</v>
      </c>
      <c r="J75" t="s">
        <v>3055</v>
      </c>
      <c r="K75" t="s">
        <v>294</v>
      </c>
      <c r="L75" s="73">
        <f>_xlfn.DAYS(Dashboard!B$3,Data!F75)</f>
        <v>118</v>
      </c>
    </row>
    <row r="76" spans="1:12" x14ac:dyDescent="0.25">
      <c r="A76">
        <v>104159</v>
      </c>
      <c r="B76">
        <v>0</v>
      </c>
      <c r="C76" t="s">
        <v>69</v>
      </c>
      <c r="D76" t="s">
        <v>338</v>
      </c>
      <c r="E76" t="s">
        <v>321</v>
      </c>
      <c r="F76" s="69">
        <v>42916.439259259256</v>
      </c>
      <c r="G76" s="67">
        <v>43037.708333333336</v>
      </c>
      <c r="I76" t="s">
        <v>63</v>
      </c>
      <c r="J76" t="s">
        <v>3056</v>
      </c>
      <c r="K76" t="s">
        <v>323</v>
      </c>
      <c r="L76" s="73">
        <f>_xlfn.DAYS(Dashboard!B$3,Data!F76)</f>
        <v>109</v>
      </c>
    </row>
    <row r="77" spans="1:12" x14ac:dyDescent="0.25">
      <c r="A77">
        <v>104162</v>
      </c>
      <c r="B77">
        <v>0</v>
      </c>
      <c r="C77" t="s">
        <v>69</v>
      </c>
      <c r="D77" t="s">
        <v>321</v>
      </c>
      <c r="E77" t="s">
        <v>321</v>
      </c>
      <c r="F77" s="69">
        <v>42916.571747685186</v>
      </c>
      <c r="G77" s="67">
        <v>42923.708333333336</v>
      </c>
      <c r="I77" t="s">
        <v>67</v>
      </c>
      <c r="J77" t="s">
        <v>3057</v>
      </c>
      <c r="K77" t="s">
        <v>323</v>
      </c>
      <c r="L77" s="73">
        <f>_xlfn.DAYS(Dashboard!B$3,Data!F77)</f>
        <v>109</v>
      </c>
    </row>
    <row r="78" spans="1:12" x14ac:dyDescent="0.25">
      <c r="A78">
        <v>104162</v>
      </c>
      <c r="B78">
        <v>1</v>
      </c>
      <c r="C78" t="s">
        <v>69</v>
      </c>
      <c r="D78" t="s">
        <v>710</v>
      </c>
      <c r="E78" t="s">
        <v>321</v>
      </c>
      <c r="F78" s="69">
        <v>42916.572731481479</v>
      </c>
      <c r="G78" s="67">
        <v>42923.708333333336</v>
      </c>
      <c r="I78" t="s">
        <v>67</v>
      </c>
      <c r="J78" t="s">
        <v>3058</v>
      </c>
      <c r="K78" t="s">
        <v>323</v>
      </c>
      <c r="L78" s="73">
        <f>_xlfn.DAYS(Dashboard!B$3,Data!F78)</f>
        <v>109</v>
      </c>
    </row>
    <row r="79" spans="1:12" x14ac:dyDescent="0.25">
      <c r="A79">
        <v>104254</v>
      </c>
      <c r="B79">
        <v>0</v>
      </c>
      <c r="C79" t="s">
        <v>232</v>
      </c>
      <c r="D79" t="s">
        <v>62</v>
      </c>
      <c r="E79" t="s">
        <v>62</v>
      </c>
      <c r="F79" s="69">
        <v>42923.623310185183</v>
      </c>
      <c r="G79" s="67">
        <v>43252</v>
      </c>
      <c r="I79" t="s">
        <v>350</v>
      </c>
      <c r="J79" t="s">
        <v>3059</v>
      </c>
      <c r="K79" t="s">
        <v>73</v>
      </c>
      <c r="L79" s="73">
        <f>_xlfn.DAYS(Dashboard!B$3,Data!F79)</f>
        <v>102</v>
      </c>
    </row>
    <row r="80" spans="1:12" x14ac:dyDescent="0.25">
      <c r="A80">
        <v>104271</v>
      </c>
      <c r="B80">
        <v>0</v>
      </c>
      <c r="C80" t="s">
        <v>69</v>
      </c>
      <c r="D80" t="s">
        <v>79</v>
      </c>
      <c r="E80" t="s">
        <v>80</v>
      </c>
      <c r="F80" s="69">
        <v>42926.42491898148</v>
      </c>
      <c r="G80" s="67">
        <v>43024.708333333336</v>
      </c>
      <c r="I80" t="s">
        <v>63</v>
      </c>
      <c r="J80" t="s">
        <v>81</v>
      </c>
      <c r="K80" t="s">
        <v>73</v>
      </c>
      <c r="L80" s="73">
        <f>_xlfn.DAYS(Dashboard!B$3,Data!F80)</f>
        <v>99</v>
      </c>
    </row>
    <row r="81" spans="1:12" x14ac:dyDescent="0.25">
      <c r="A81">
        <v>104290</v>
      </c>
      <c r="B81">
        <v>0</v>
      </c>
      <c r="C81" t="s">
        <v>82</v>
      </c>
      <c r="D81" t="s">
        <v>83</v>
      </c>
      <c r="E81" t="s">
        <v>84</v>
      </c>
      <c r="F81" s="69">
        <v>42926.446203703701</v>
      </c>
      <c r="G81" s="67">
        <v>43063.708333333336</v>
      </c>
      <c r="I81" t="s">
        <v>63</v>
      </c>
      <c r="J81" t="s">
        <v>85</v>
      </c>
      <c r="K81" t="s">
        <v>73</v>
      </c>
      <c r="L81" s="73">
        <f>_xlfn.DAYS(Dashboard!B$3,Data!F81)</f>
        <v>99</v>
      </c>
    </row>
    <row r="82" spans="1:12" x14ac:dyDescent="0.25">
      <c r="A82">
        <v>104357</v>
      </c>
      <c r="B82">
        <v>0</v>
      </c>
      <c r="C82" t="s">
        <v>82</v>
      </c>
      <c r="D82" t="s">
        <v>233</v>
      </c>
      <c r="E82" t="s">
        <v>321</v>
      </c>
      <c r="F82" s="69">
        <v>42928.316157407404</v>
      </c>
      <c r="G82" s="67">
        <v>43099.708333333336</v>
      </c>
      <c r="I82" t="s">
        <v>67</v>
      </c>
      <c r="J82" t="s">
        <v>3060</v>
      </c>
      <c r="K82" t="s">
        <v>284</v>
      </c>
      <c r="L82" s="73">
        <f>_xlfn.DAYS(Dashboard!B$3,Data!F82)</f>
        <v>97</v>
      </c>
    </row>
    <row r="83" spans="1:12" x14ac:dyDescent="0.25">
      <c r="A83">
        <v>104357</v>
      </c>
      <c r="B83">
        <v>2</v>
      </c>
      <c r="C83" t="s">
        <v>69</v>
      </c>
      <c r="D83" t="s">
        <v>321</v>
      </c>
      <c r="E83" t="s">
        <v>282</v>
      </c>
      <c r="F83" s="69">
        <v>42928.321631944447</v>
      </c>
      <c r="G83" s="67">
        <v>42935.708333333336</v>
      </c>
      <c r="I83" t="s">
        <v>350</v>
      </c>
      <c r="J83" t="s">
        <v>3061</v>
      </c>
      <c r="K83" t="s">
        <v>284</v>
      </c>
      <c r="L83" s="73">
        <f>_xlfn.DAYS(Dashboard!B$3,Data!F83)</f>
        <v>97</v>
      </c>
    </row>
    <row r="84" spans="1:12" x14ac:dyDescent="0.25">
      <c r="A84">
        <v>104384</v>
      </c>
      <c r="B84">
        <v>0</v>
      </c>
      <c r="C84" t="s">
        <v>69</v>
      </c>
      <c r="D84" t="s">
        <v>466</v>
      </c>
      <c r="E84" t="s">
        <v>517</v>
      </c>
      <c r="F84" s="69">
        <v>42929.500254629631</v>
      </c>
      <c r="G84" s="67">
        <v>43039</v>
      </c>
      <c r="I84" t="s">
        <v>67</v>
      </c>
      <c r="J84" t="s">
        <v>3062</v>
      </c>
      <c r="K84" t="s">
        <v>294</v>
      </c>
      <c r="L84" s="73">
        <f>_xlfn.DAYS(Dashboard!B$3,Data!F84)</f>
        <v>96</v>
      </c>
    </row>
    <row r="85" spans="1:12" x14ac:dyDescent="0.25">
      <c r="A85">
        <v>104414</v>
      </c>
      <c r="B85">
        <v>0</v>
      </c>
      <c r="C85" t="s">
        <v>281</v>
      </c>
      <c r="D85" t="s">
        <v>108</v>
      </c>
      <c r="E85" t="s">
        <v>282</v>
      </c>
      <c r="F85" s="69">
        <v>42933.40347222222</v>
      </c>
      <c r="G85" s="67">
        <v>42947.708333333336</v>
      </c>
      <c r="H85" s="67">
        <v>42941.331250000003</v>
      </c>
      <c r="I85" t="s">
        <v>63</v>
      </c>
      <c r="J85" t="s">
        <v>283</v>
      </c>
      <c r="K85" t="s">
        <v>284</v>
      </c>
      <c r="L85" s="73">
        <f>_xlfn.DAYS(Dashboard!B$3,Data!F85)</f>
        <v>92</v>
      </c>
    </row>
    <row r="86" spans="1:12" x14ac:dyDescent="0.25">
      <c r="A86">
        <v>104415</v>
      </c>
      <c r="B86">
        <v>0</v>
      </c>
      <c r="C86" t="s">
        <v>281</v>
      </c>
      <c r="D86" t="s">
        <v>124</v>
      </c>
      <c r="E86" t="s">
        <v>282</v>
      </c>
      <c r="F86" s="69">
        <v>42933.404861111114</v>
      </c>
      <c r="G86" s="67">
        <v>42933.958333333336</v>
      </c>
      <c r="H86" s="67">
        <v>42933.455555555556</v>
      </c>
      <c r="I86" t="s">
        <v>63</v>
      </c>
      <c r="J86" t="s">
        <v>285</v>
      </c>
      <c r="K86" t="s">
        <v>284</v>
      </c>
      <c r="L86" s="73">
        <f>_xlfn.DAYS(Dashboard!B$3,Data!F86)</f>
        <v>92</v>
      </c>
    </row>
    <row r="87" spans="1:12" x14ac:dyDescent="0.25">
      <c r="A87">
        <v>104416</v>
      </c>
      <c r="B87">
        <v>0</v>
      </c>
      <c r="C87" t="s">
        <v>281</v>
      </c>
      <c r="D87" t="s">
        <v>286</v>
      </c>
      <c r="E87" t="s">
        <v>62</v>
      </c>
      <c r="F87" s="69">
        <v>42933.408333333333</v>
      </c>
      <c r="G87" s="67">
        <v>42947.708333333336</v>
      </c>
      <c r="H87" s="67">
        <v>42933.422222222223</v>
      </c>
      <c r="I87" t="s">
        <v>63</v>
      </c>
      <c r="J87" t="s">
        <v>287</v>
      </c>
      <c r="K87" t="s">
        <v>65</v>
      </c>
      <c r="L87" s="73">
        <f>_xlfn.DAYS(Dashboard!B$3,Data!F87)</f>
        <v>92</v>
      </c>
    </row>
    <row r="88" spans="1:12" x14ac:dyDescent="0.25">
      <c r="A88">
        <v>104417</v>
      </c>
      <c r="B88">
        <v>0</v>
      </c>
      <c r="C88" t="s">
        <v>281</v>
      </c>
      <c r="D88" t="s">
        <v>97</v>
      </c>
      <c r="E88" t="s">
        <v>90</v>
      </c>
      <c r="F88" s="69">
        <v>42933.427083333336</v>
      </c>
      <c r="G88" s="67">
        <v>42947.708333333336</v>
      </c>
      <c r="H88" s="67">
        <v>42933.553472222222</v>
      </c>
      <c r="I88" t="s">
        <v>63</v>
      </c>
      <c r="J88" t="s">
        <v>288</v>
      </c>
      <c r="K88" t="s">
        <v>73</v>
      </c>
      <c r="L88" s="73">
        <f>_xlfn.DAYS(Dashboard!B$3,Data!F88)</f>
        <v>92</v>
      </c>
    </row>
    <row r="89" spans="1:12" x14ac:dyDescent="0.25">
      <c r="A89">
        <v>104418</v>
      </c>
      <c r="B89">
        <v>0</v>
      </c>
      <c r="C89" t="s">
        <v>281</v>
      </c>
      <c r="D89" t="s">
        <v>97</v>
      </c>
      <c r="E89" t="s">
        <v>84</v>
      </c>
      <c r="F89" s="69">
        <v>42933.429861111108</v>
      </c>
      <c r="G89" s="67">
        <v>42940.429861111108</v>
      </c>
      <c r="H89" s="67">
        <v>42933.443749999999</v>
      </c>
      <c r="I89" t="s">
        <v>67</v>
      </c>
      <c r="J89" t="s">
        <v>289</v>
      </c>
      <c r="K89" t="s">
        <v>73</v>
      </c>
      <c r="L89" s="73">
        <f>_xlfn.DAYS(Dashboard!B$3,Data!F89)</f>
        <v>92</v>
      </c>
    </row>
    <row r="90" spans="1:12" x14ac:dyDescent="0.25">
      <c r="A90">
        <v>104419</v>
      </c>
      <c r="B90">
        <v>0</v>
      </c>
      <c r="C90" t="s">
        <v>281</v>
      </c>
      <c r="D90" t="s">
        <v>97</v>
      </c>
      <c r="E90" t="s">
        <v>66</v>
      </c>
      <c r="F90" s="69">
        <v>42933.431250000001</v>
      </c>
      <c r="G90" s="67">
        <v>42940.431250000001</v>
      </c>
      <c r="H90" s="67">
        <v>42933.53125</v>
      </c>
      <c r="I90" t="s">
        <v>67</v>
      </c>
      <c r="J90" t="s">
        <v>290</v>
      </c>
      <c r="K90" t="s">
        <v>73</v>
      </c>
      <c r="L90" s="73">
        <f>_xlfn.DAYS(Dashboard!B$3,Data!F90)</f>
        <v>92</v>
      </c>
    </row>
    <row r="91" spans="1:12" x14ac:dyDescent="0.25">
      <c r="A91">
        <v>104420</v>
      </c>
      <c r="B91">
        <v>0</v>
      </c>
      <c r="C91" t="s">
        <v>35</v>
      </c>
      <c r="D91" t="s">
        <v>3063</v>
      </c>
      <c r="E91" t="s">
        <v>233</v>
      </c>
      <c r="F91" s="69">
        <v>42933.441064814811</v>
      </c>
      <c r="G91" s="67">
        <v>43100.708333333336</v>
      </c>
      <c r="I91" t="s">
        <v>67</v>
      </c>
      <c r="J91" t="s">
        <v>3064</v>
      </c>
      <c r="K91" t="s">
        <v>284</v>
      </c>
      <c r="L91" s="73">
        <f>_xlfn.DAYS(Dashboard!B$3,Data!F91)</f>
        <v>92</v>
      </c>
    </row>
    <row r="92" spans="1:12" x14ac:dyDescent="0.25">
      <c r="A92">
        <v>104421</v>
      </c>
      <c r="B92">
        <v>0</v>
      </c>
      <c r="C92" t="s">
        <v>281</v>
      </c>
      <c r="D92" t="s">
        <v>291</v>
      </c>
      <c r="E92" t="s">
        <v>292</v>
      </c>
      <c r="F92" s="69">
        <v>42933.445138888892</v>
      </c>
      <c r="G92" s="67">
        <v>42940.708333333336</v>
      </c>
      <c r="H92" s="67">
        <v>42933.511805555558</v>
      </c>
      <c r="I92" t="s">
        <v>63</v>
      </c>
      <c r="J92" t="s">
        <v>293</v>
      </c>
      <c r="K92" t="s">
        <v>294</v>
      </c>
      <c r="L92" s="73">
        <f>_xlfn.DAYS(Dashboard!B$3,Data!F92)</f>
        <v>92</v>
      </c>
    </row>
    <row r="93" spans="1:12" x14ac:dyDescent="0.25">
      <c r="A93">
        <v>104422</v>
      </c>
      <c r="B93">
        <v>0</v>
      </c>
      <c r="C93" t="s">
        <v>281</v>
      </c>
      <c r="D93" t="s">
        <v>268</v>
      </c>
      <c r="E93" t="s">
        <v>84</v>
      </c>
      <c r="F93" s="69">
        <v>42933.47152777778</v>
      </c>
      <c r="G93" s="67">
        <v>42947.708333333336</v>
      </c>
      <c r="H93" s="67">
        <v>42935.688888888886</v>
      </c>
      <c r="I93" t="s">
        <v>137</v>
      </c>
      <c r="J93" t="s">
        <v>295</v>
      </c>
      <c r="K93" t="s">
        <v>73</v>
      </c>
      <c r="L93" s="73">
        <f>_xlfn.DAYS(Dashboard!B$3,Data!F93)</f>
        <v>92</v>
      </c>
    </row>
    <row r="94" spans="1:12" x14ac:dyDescent="0.25">
      <c r="A94">
        <v>104421</v>
      </c>
      <c r="B94">
        <v>1</v>
      </c>
      <c r="C94" t="s">
        <v>281</v>
      </c>
      <c r="D94" t="s">
        <v>291</v>
      </c>
      <c r="E94" t="s">
        <v>296</v>
      </c>
      <c r="F94" s="69">
        <v>42933.475694444445</v>
      </c>
      <c r="G94" s="67">
        <v>42940.708333333336</v>
      </c>
      <c r="H94" s="67">
        <v>42933.510416666664</v>
      </c>
      <c r="I94" t="s">
        <v>63</v>
      </c>
      <c r="J94" t="s">
        <v>297</v>
      </c>
      <c r="K94" t="s">
        <v>294</v>
      </c>
      <c r="L94" s="73">
        <f>_xlfn.DAYS(Dashboard!B$3,Data!F94)</f>
        <v>92</v>
      </c>
    </row>
    <row r="95" spans="1:12" x14ac:dyDescent="0.25">
      <c r="A95">
        <v>104423</v>
      </c>
      <c r="B95">
        <v>0</v>
      </c>
      <c r="C95" t="s">
        <v>281</v>
      </c>
      <c r="D95" t="s">
        <v>298</v>
      </c>
      <c r="E95" t="s">
        <v>66</v>
      </c>
      <c r="F95" s="69">
        <v>42933.488194444442</v>
      </c>
      <c r="G95" s="67">
        <v>42947.708333333336</v>
      </c>
      <c r="H95" s="67">
        <v>42935.447916666664</v>
      </c>
      <c r="I95" t="s">
        <v>63</v>
      </c>
      <c r="J95" t="s">
        <v>299</v>
      </c>
      <c r="K95" t="s">
        <v>73</v>
      </c>
      <c r="L95" s="73">
        <f>_xlfn.DAYS(Dashboard!B$3,Data!F95)</f>
        <v>92</v>
      </c>
    </row>
    <row r="96" spans="1:12" x14ac:dyDescent="0.25">
      <c r="A96">
        <v>104424</v>
      </c>
      <c r="B96">
        <v>0</v>
      </c>
      <c r="C96" t="s">
        <v>281</v>
      </c>
      <c r="D96" t="s">
        <v>300</v>
      </c>
      <c r="E96" t="s">
        <v>62</v>
      </c>
      <c r="F96" s="69">
        <v>42933.497916666667</v>
      </c>
      <c r="G96" s="67">
        <v>42947.708333333336</v>
      </c>
      <c r="H96" s="67">
        <v>42933.497916666667</v>
      </c>
      <c r="I96" t="s">
        <v>63</v>
      </c>
      <c r="J96" t="s">
        <v>301</v>
      </c>
      <c r="K96" t="s">
        <v>73</v>
      </c>
      <c r="L96" s="73">
        <f>_xlfn.DAYS(Dashboard!B$3,Data!F96)</f>
        <v>92</v>
      </c>
    </row>
    <row r="97" spans="1:12" x14ac:dyDescent="0.25">
      <c r="A97">
        <v>104425</v>
      </c>
      <c r="B97">
        <v>0</v>
      </c>
      <c r="C97" t="s">
        <v>281</v>
      </c>
      <c r="D97" t="s">
        <v>302</v>
      </c>
      <c r="E97" t="s">
        <v>62</v>
      </c>
      <c r="F97" s="69">
        <v>42933.545138888891</v>
      </c>
      <c r="G97" s="67">
        <v>42935.708333333336</v>
      </c>
      <c r="H97" s="67">
        <v>42934.415277777778</v>
      </c>
      <c r="I97" t="s">
        <v>63</v>
      </c>
      <c r="J97" t="s">
        <v>303</v>
      </c>
      <c r="K97" t="s">
        <v>284</v>
      </c>
      <c r="L97" s="73">
        <f>_xlfn.DAYS(Dashboard!B$3,Data!F97)</f>
        <v>92</v>
      </c>
    </row>
    <row r="98" spans="1:12" x14ac:dyDescent="0.25">
      <c r="A98">
        <v>104426</v>
      </c>
      <c r="B98">
        <v>0</v>
      </c>
      <c r="C98" t="s">
        <v>281</v>
      </c>
      <c r="D98" t="s">
        <v>97</v>
      </c>
      <c r="E98" t="s">
        <v>282</v>
      </c>
      <c r="F98" s="69">
        <v>42933.584722222222</v>
      </c>
      <c r="G98" s="67">
        <v>42947.708333333336</v>
      </c>
      <c r="H98" s="67">
        <v>42933.604861111111</v>
      </c>
      <c r="I98" t="s">
        <v>63</v>
      </c>
      <c r="J98" t="s">
        <v>304</v>
      </c>
      <c r="K98" t="s">
        <v>284</v>
      </c>
      <c r="L98" s="73">
        <f>_xlfn.DAYS(Dashboard!B$3,Data!F98)</f>
        <v>92</v>
      </c>
    </row>
    <row r="99" spans="1:12" x14ac:dyDescent="0.25">
      <c r="A99">
        <v>104427</v>
      </c>
      <c r="B99">
        <v>0</v>
      </c>
      <c r="C99" t="s">
        <v>281</v>
      </c>
      <c r="D99" t="s">
        <v>243</v>
      </c>
      <c r="E99" t="s">
        <v>84</v>
      </c>
      <c r="F99" s="69">
        <v>42933.617361111108</v>
      </c>
      <c r="G99" s="67">
        <v>42947.708333333336</v>
      </c>
      <c r="H99" s="67">
        <v>42933.623611111114</v>
      </c>
      <c r="I99" t="s">
        <v>63</v>
      </c>
      <c r="J99" t="s">
        <v>305</v>
      </c>
      <c r="K99" t="s">
        <v>73</v>
      </c>
      <c r="L99" s="73">
        <f>_xlfn.DAYS(Dashboard!B$3,Data!F99)</f>
        <v>92</v>
      </c>
    </row>
    <row r="100" spans="1:12" x14ac:dyDescent="0.25">
      <c r="A100">
        <v>104428</v>
      </c>
      <c r="B100">
        <v>0</v>
      </c>
      <c r="C100" t="s">
        <v>281</v>
      </c>
      <c r="D100" t="s">
        <v>306</v>
      </c>
      <c r="E100" t="s">
        <v>62</v>
      </c>
      <c r="F100" s="69">
        <v>42933.657638888886</v>
      </c>
      <c r="G100" s="67">
        <v>42940.708333333336</v>
      </c>
      <c r="H100" s="67">
        <v>42957.392361111109</v>
      </c>
      <c r="I100" t="s">
        <v>63</v>
      </c>
      <c r="J100" t="s">
        <v>307</v>
      </c>
      <c r="K100" t="s">
        <v>73</v>
      </c>
      <c r="L100" s="73">
        <f>_xlfn.DAYS(Dashboard!B$3,Data!F100)</f>
        <v>92</v>
      </c>
    </row>
    <row r="101" spans="1:12" x14ac:dyDescent="0.25">
      <c r="A101">
        <v>104429</v>
      </c>
      <c r="B101">
        <v>0</v>
      </c>
      <c r="C101" t="s">
        <v>281</v>
      </c>
      <c r="D101" t="s">
        <v>308</v>
      </c>
      <c r="E101" t="s">
        <v>62</v>
      </c>
      <c r="F101" s="69">
        <v>42933.673611111109</v>
      </c>
      <c r="G101" s="67">
        <v>42947.708333333336</v>
      </c>
      <c r="H101" s="67">
        <v>42934.415972222225</v>
      </c>
      <c r="I101" t="s">
        <v>63</v>
      </c>
      <c r="J101" t="s">
        <v>309</v>
      </c>
      <c r="K101" t="s">
        <v>73</v>
      </c>
      <c r="L101" s="73">
        <f>_xlfn.DAYS(Dashboard!B$3,Data!F101)</f>
        <v>92</v>
      </c>
    </row>
    <row r="102" spans="1:12" x14ac:dyDescent="0.25">
      <c r="A102">
        <v>104430</v>
      </c>
      <c r="B102">
        <v>0</v>
      </c>
      <c r="C102" t="s">
        <v>281</v>
      </c>
      <c r="D102" t="s">
        <v>310</v>
      </c>
      <c r="E102" t="s">
        <v>62</v>
      </c>
      <c r="F102" s="69">
        <v>42933.676388888889</v>
      </c>
      <c r="G102" s="67">
        <v>42935.708333333336</v>
      </c>
      <c r="H102" s="67">
        <v>42935.595138888886</v>
      </c>
      <c r="I102" t="s">
        <v>63</v>
      </c>
      <c r="J102" t="s">
        <v>311</v>
      </c>
      <c r="K102" t="s">
        <v>65</v>
      </c>
      <c r="L102" s="73">
        <f>_xlfn.DAYS(Dashboard!B$3,Data!F102)</f>
        <v>92</v>
      </c>
    </row>
    <row r="103" spans="1:12" x14ac:dyDescent="0.25">
      <c r="A103">
        <v>104431</v>
      </c>
      <c r="B103">
        <v>0</v>
      </c>
      <c r="C103" t="s">
        <v>281</v>
      </c>
      <c r="D103" t="s">
        <v>312</v>
      </c>
      <c r="E103" t="s">
        <v>90</v>
      </c>
      <c r="F103" s="69">
        <v>42933.680555555555</v>
      </c>
      <c r="G103" s="67">
        <v>42933.958333333336</v>
      </c>
      <c r="H103" s="67">
        <v>42933.680555555555</v>
      </c>
      <c r="I103" t="s">
        <v>63</v>
      </c>
      <c r="J103" t="s">
        <v>313</v>
      </c>
      <c r="K103" t="s">
        <v>73</v>
      </c>
      <c r="L103" s="73">
        <f>_xlfn.DAYS(Dashboard!B$3,Data!F103)</f>
        <v>92</v>
      </c>
    </row>
    <row r="104" spans="1:12" x14ac:dyDescent="0.25">
      <c r="A104">
        <v>104432</v>
      </c>
      <c r="B104">
        <v>0</v>
      </c>
      <c r="C104" t="s">
        <v>281</v>
      </c>
      <c r="D104" t="s">
        <v>310</v>
      </c>
      <c r="E104" t="s">
        <v>62</v>
      </c>
      <c r="F104" s="69">
        <v>42933.688194444447</v>
      </c>
      <c r="G104" s="67">
        <v>42940.708333333336</v>
      </c>
      <c r="H104" s="67">
        <v>42933.704861111109</v>
      </c>
      <c r="I104" t="s">
        <v>67</v>
      </c>
      <c r="J104" t="s">
        <v>314</v>
      </c>
      <c r="K104" t="s">
        <v>65</v>
      </c>
      <c r="L104" s="73">
        <f>_xlfn.DAYS(Dashboard!B$3,Data!F104)</f>
        <v>92</v>
      </c>
    </row>
    <row r="105" spans="1:12" x14ac:dyDescent="0.25">
      <c r="A105">
        <v>104433</v>
      </c>
      <c r="B105">
        <v>0</v>
      </c>
      <c r="C105" t="s">
        <v>281</v>
      </c>
      <c r="D105" t="s">
        <v>315</v>
      </c>
      <c r="E105" t="s">
        <v>84</v>
      </c>
      <c r="F105" s="69">
        <v>42933.688888888886</v>
      </c>
      <c r="G105" s="67">
        <v>42947.708333333336</v>
      </c>
      <c r="H105" s="67">
        <v>42968.564583333333</v>
      </c>
      <c r="I105" t="s">
        <v>63</v>
      </c>
      <c r="J105" t="s">
        <v>316</v>
      </c>
      <c r="K105" t="s">
        <v>73</v>
      </c>
      <c r="L105" s="73">
        <f>_xlfn.DAYS(Dashboard!B$3,Data!F105)</f>
        <v>92</v>
      </c>
    </row>
    <row r="106" spans="1:12" x14ac:dyDescent="0.25">
      <c r="A106">
        <v>104434</v>
      </c>
      <c r="B106">
        <v>0</v>
      </c>
      <c r="C106" t="s">
        <v>82</v>
      </c>
      <c r="D106" t="s">
        <v>710</v>
      </c>
      <c r="E106" t="s">
        <v>321</v>
      </c>
      <c r="F106" s="69">
        <v>42933.694108796299</v>
      </c>
      <c r="G106" s="67">
        <v>43305.708333333336</v>
      </c>
      <c r="I106" t="s">
        <v>67</v>
      </c>
      <c r="J106" t="s">
        <v>3065</v>
      </c>
      <c r="K106" t="s">
        <v>323</v>
      </c>
      <c r="L106" s="73">
        <f>_xlfn.DAYS(Dashboard!B$3,Data!F106)</f>
        <v>92</v>
      </c>
    </row>
    <row r="107" spans="1:12" x14ac:dyDescent="0.25">
      <c r="A107">
        <v>104435</v>
      </c>
      <c r="B107">
        <v>0</v>
      </c>
      <c r="C107" t="s">
        <v>281</v>
      </c>
      <c r="D107" t="s">
        <v>317</v>
      </c>
      <c r="E107" t="s">
        <v>84</v>
      </c>
      <c r="F107" s="69">
        <v>42933.70208333333</v>
      </c>
      <c r="G107" s="67">
        <v>42947.708333333336</v>
      </c>
      <c r="H107" s="67">
        <v>43023.742361111108</v>
      </c>
      <c r="I107" t="s">
        <v>63</v>
      </c>
      <c r="J107" t="s">
        <v>318</v>
      </c>
      <c r="K107" t="s">
        <v>73</v>
      </c>
      <c r="L107" s="73">
        <f>_xlfn.DAYS(Dashboard!B$3,Data!F107)</f>
        <v>92</v>
      </c>
    </row>
    <row r="108" spans="1:12" x14ac:dyDescent="0.25">
      <c r="A108">
        <v>104425</v>
      </c>
      <c r="B108">
        <v>1</v>
      </c>
      <c r="C108" t="s">
        <v>281</v>
      </c>
      <c r="D108" t="s">
        <v>302</v>
      </c>
      <c r="E108" t="s">
        <v>282</v>
      </c>
      <c r="F108" s="69">
        <v>42933.70208333333</v>
      </c>
      <c r="G108" s="67">
        <v>42935.708333333336</v>
      </c>
      <c r="H108" s="67">
        <v>42934.322916666664</v>
      </c>
      <c r="I108" t="s">
        <v>63</v>
      </c>
      <c r="J108" t="s">
        <v>319</v>
      </c>
      <c r="K108" t="s">
        <v>284</v>
      </c>
      <c r="L108" s="73">
        <f>_xlfn.DAYS(Dashboard!B$3,Data!F108)</f>
        <v>92</v>
      </c>
    </row>
    <row r="109" spans="1:12" x14ac:dyDescent="0.25">
      <c r="A109">
        <v>104429</v>
      </c>
      <c r="B109">
        <v>1</v>
      </c>
      <c r="C109" t="s">
        <v>281</v>
      </c>
      <c r="D109" t="s">
        <v>308</v>
      </c>
      <c r="E109" t="s">
        <v>282</v>
      </c>
      <c r="F109" s="69">
        <v>42933.708333333336</v>
      </c>
      <c r="G109" s="67">
        <v>42947.708333333336</v>
      </c>
      <c r="H109" s="67">
        <v>42934.405555555553</v>
      </c>
      <c r="I109" t="s">
        <v>63</v>
      </c>
      <c r="J109" t="s">
        <v>320</v>
      </c>
      <c r="K109" t="s">
        <v>284</v>
      </c>
      <c r="L109" s="73">
        <f>_xlfn.DAYS(Dashboard!B$3,Data!F109)</f>
        <v>92</v>
      </c>
    </row>
    <row r="110" spans="1:12" x14ac:dyDescent="0.25">
      <c r="A110">
        <v>104436</v>
      </c>
      <c r="B110">
        <v>0</v>
      </c>
      <c r="C110" t="s">
        <v>281</v>
      </c>
      <c r="D110" t="s">
        <v>181</v>
      </c>
      <c r="E110" t="s">
        <v>321</v>
      </c>
      <c r="F110" s="69">
        <v>42933.719444444447</v>
      </c>
      <c r="G110" s="67">
        <v>42940.708333333336</v>
      </c>
      <c r="H110" s="67">
        <v>42933.720138888886</v>
      </c>
      <c r="I110" t="s">
        <v>67</v>
      </c>
      <c r="J110" t="s">
        <v>322</v>
      </c>
      <c r="K110" t="s">
        <v>323</v>
      </c>
      <c r="L110" s="73">
        <f>_xlfn.DAYS(Dashboard!B$3,Data!F110)</f>
        <v>92</v>
      </c>
    </row>
    <row r="111" spans="1:12" x14ac:dyDescent="0.25">
      <c r="A111">
        <v>104437</v>
      </c>
      <c r="B111">
        <v>0</v>
      </c>
      <c r="C111" t="s">
        <v>281</v>
      </c>
      <c r="D111" t="s">
        <v>97</v>
      </c>
      <c r="E111" t="s">
        <v>90</v>
      </c>
      <c r="F111" s="69">
        <v>42934.334722222222</v>
      </c>
      <c r="G111" s="67">
        <v>42934.958333333336</v>
      </c>
      <c r="H111" s="67">
        <v>42943.518750000003</v>
      </c>
      <c r="I111" t="s">
        <v>63</v>
      </c>
      <c r="J111" t="s">
        <v>324</v>
      </c>
      <c r="K111" t="s">
        <v>73</v>
      </c>
      <c r="L111" s="73">
        <f>_xlfn.DAYS(Dashboard!B$3,Data!F111)</f>
        <v>91</v>
      </c>
    </row>
    <row r="112" spans="1:12" x14ac:dyDescent="0.25">
      <c r="A112">
        <v>104438</v>
      </c>
      <c r="B112">
        <v>0</v>
      </c>
      <c r="C112" t="s">
        <v>281</v>
      </c>
      <c r="D112" t="s">
        <v>130</v>
      </c>
      <c r="E112" t="s">
        <v>204</v>
      </c>
      <c r="F112" s="69">
        <v>42934.34375</v>
      </c>
      <c r="G112" s="67">
        <v>42944</v>
      </c>
      <c r="H112" s="67">
        <v>42956.606249999997</v>
      </c>
      <c r="I112" t="s">
        <v>325</v>
      </c>
      <c r="J112" t="s">
        <v>326</v>
      </c>
      <c r="K112" t="s">
        <v>327</v>
      </c>
      <c r="L112" s="73">
        <f>_xlfn.DAYS(Dashboard!B$3,Data!F112)</f>
        <v>91</v>
      </c>
    </row>
    <row r="113" spans="1:12" x14ac:dyDescent="0.25">
      <c r="A113">
        <v>104439</v>
      </c>
      <c r="B113">
        <v>0</v>
      </c>
      <c r="C113" t="s">
        <v>281</v>
      </c>
      <c r="D113" t="s">
        <v>328</v>
      </c>
      <c r="E113" t="s">
        <v>62</v>
      </c>
      <c r="F113" s="69">
        <v>42934.34375</v>
      </c>
      <c r="G113" s="67">
        <v>42968</v>
      </c>
      <c r="H113" s="67">
        <v>42977.511111111111</v>
      </c>
      <c r="I113" t="s">
        <v>63</v>
      </c>
      <c r="J113" t="s">
        <v>329</v>
      </c>
      <c r="K113" t="s">
        <v>73</v>
      </c>
      <c r="L113" s="73">
        <f>_xlfn.DAYS(Dashboard!B$3,Data!F113)</f>
        <v>91</v>
      </c>
    </row>
    <row r="114" spans="1:12" x14ac:dyDescent="0.25">
      <c r="A114">
        <v>104439</v>
      </c>
      <c r="B114">
        <v>1</v>
      </c>
      <c r="C114" t="s">
        <v>281</v>
      </c>
      <c r="D114" t="s">
        <v>328</v>
      </c>
      <c r="E114" t="s">
        <v>97</v>
      </c>
      <c r="F114" s="69">
        <v>42934.34375</v>
      </c>
      <c r="G114" s="67">
        <v>42968</v>
      </c>
      <c r="H114" s="67">
        <v>42957.484027777777</v>
      </c>
      <c r="I114" t="s">
        <v>63</v>
      </c>
      <c r="J114" t="s">
        <v>329</v>
      </c>
      <c r="K114" t="s">
        <v>65</v>
      </c>
      <c r="L114" s="73">
        <f>_xlfn.DAYS(Dashboard!B$3,Data!F114)</f>
        <v>91</v>
      </c>
    </row>
    <row r="115" spans="1:12" x14ac:dyDescent="0.25">
      <c r="A115">
        <v>104440</v>
      </c>
      <c r="B115">
        <v>0</v>
      </c>
      <c r="C115" t="s">
        <v>281</v>
      </c>
      <c r="D115" t="s">
        <v>317</v>
      </c>
      <c r="E115" t="s">
        <v>84</v>
      </c>
      <c r="F115" s="69">
        <v>42934.348611111112</v>
      </c>
      <c r="G115" s="67">
        <v>42948.708333333336</v>
      </c>
      <c r="H115" s="67">
        <v>42934.348611111112</v>
      </c>
      <c r="I115" t="s">
        <v>63</v>
      </c>
      <c r="J115" t="s">
        <v>330</v>
      </c>
      <c r="K115" t="s">
        <v>73</v>
      </c>
      <c r="L115" s="73">
        <f>_xlfn.DAYS(Dashboard!B$3,Data!F115)</f>
        <v>91</v>
      </c>
    </row>
    <row r="116" spans="1:12" x14ac:dyDescent="0.25">
      <c r="A116">
        <v>104441</v>
      </c>
      <c r="B116">
        <v>0</v>
      </c>
      <c r="C116" t="s">
        <v>281</v>
      </c>
      <c r="D116" t="s">
        <v>103</v>
      </c>
      <c r="E116" t="s">
        <v>90</v>
      </c>
      <c r="F116" s="69">
        <v>42934.352777777778</v>
      </c>
      <c r="G116" s="67">
        <v>42948.708333333336</v>
      </c>
      <c r="H116" s="67">
        <v>42941.545138888891</v>
      </c>
      <c r="I116" t="s">
        <v>67</v>
      </c>
      <c r="J116" t="s">
        <v>331</v>
      </c>
      <c r="K116" t="s">
        <v>73</v>
      </c>
      <c r="L116" s="73">
        <f>_xlfn.DAYS(Dashboard!B$3,Data!F116)</f>
        <v>91</v>
      </c>
    </row>
    <row r="117" spans="1:12" x14ac:dyDescent="0.25">
      <c r="A117">
        <v>104442</v>
      </c>
      <c r="B117">
        <v>0</v>
      </c>
      <c r="C117" t="s">
        <v>281</v>
      </c>
      <c r="D117" t="s">
        <v>332</v>
      </c>
      <c r="E117" t="s">
        <v>90</v>
      </c>
      <c r="F117" s="69">
        <v>42934.356249999997</v>
      </c>
      <c r="G117" s="67">
        <v>42941.708333333336</v>
      </c>
      <c r="H117" s="67">
        <v>42934.416666666664</v>
      </c>
      <c r="I117" t="s">
        <v>63</v>
      </c>
      <c r="J117" t="s">
        <v>333</v>
      </c>
      <c r="K117" t="s">
        <v>73</v>
      </c>
      <c r="L117" s="73">
        <f>_xlfn.DAYS(Dashboard!B$3,Data!F117)</f>
        <v>91</v>
      </c>
    </row>
    <row r="118" spans="1:12" x14ac:dyDescent="0.25">
      <c r="A118">
        <v>104443</v>
      </c>
      <c r="B118">
        <v>0</v>
      </c>
      <c r="C118" t="s">
        <v>281</v>
      </c>
      <c r="D118" t="s">
        <v>334</v>
      </c>
      <c r="E118" t="s">
        <v>66</v>
      </c>
      <c r="F118" s="69">
        <v>42934.359722222223</v>
      </c>
      <c r="G118" s="67">
        <v>42948.708333333336</v>
      </c>
      <c r="H118" s="67">
        <v>42934.359722222223</v>
      </c>
      <c r="I118" t="s">
        <v>63</v>
      </c>
      <c r="J118" t="s">
        <v>335</v>
      </c>
      <c r="K118" t="s">
        <v>73</v>
      </c>
      <c r="L118" s="73">
        <f>_xlfn.DAYS(Dashboard!B$3,Data!F118)</f>
        <v>91</v>
      </c>
    </row>
    <row r="119" spans="1:12" x14ac:dyDescent="0.25">
      <c r="A119">
        <v>104444</v>
      </c>
      <c r="B119">
        <v>0</v>
      </c>
      <c r="C119" t="s">
        <v>281</v>
      </c>
      <c r="D119" t="s">
        <v>336</v>
      </c>
      <c r="E119" t="s">
        <v>66</v>
      </c>
      <c r="F119" s="69">
        <v>42934.36041666667</v>
      </c>
      <c r="G119" s="67">
        <v>42948.708333333336</v>
      </c>
      <c r="H119" s="67">
        <v>42934.36041666667</v>
      </c>
      <c r="I119" t="s">
        <v>63</v>
      </c>
      <c r="J119" t="s">
        <v>335</v>
      </c>
      <c r="K119" t="s">
        <v>73</v>
      </c>
      <c r="L119" s="73">
        <f>_xlfn.DAYS(Dashboard!B$3,Data!F119)</f>
        <v>91</v>
      </c>
    </row>
    <row r="120" spans="1:12" x14ac:dyDescent="0.25">
      <c r="A120">
        <v>104445</v>
      </c>
      <c r="B120">
        <v>0</v>
      </c>
      <c r="C120" t="s">
        <v>281</v>
      </c>
      <c r="D120" t="s">
        <v>97</v>
      </c>
      <c r="E120" t="s">
        <v>66</v>
      </c>
      <c r="F120" s="69">
        <v>42934.384722222225</v>
      </c>
      <c r="G120" s="67">
        <v>42941.384722222225</v>
      </c>
      <c r="H120" s="67">
        <v>42934.396527777775</v>
      </c>
      <c r="I120" t="s">
        <v>67</v>
      </c>
      <c r="J120" t="s">
        <v>337</v>
      </c>
      <c r="K120" t="s">
        <v>73</v>
      </c>
      <c r="L120" s="73">
        <f>_xlfn.DAYS(Dashboard!B$3,Data!F120)</f>
        <v>91</v>
      </c>
    </row>
    <row r="121" spans="1:12" x14ac:dyDescent="0.25">
      <c r="A121">
        <v>104446</v>
      </c>
      <c r="B121">
        <v>0</v>
      </c>
      <c r="C121" t="s">
        <v>281</v>
      </c>
      <c r="D121" t="s">
        <v>338</v>
      </c>
      <c r="E121" t="s">
        <v>321</v>
      </c>
      <c r="F121" s="69">
        <v>42934.390277777777</v>
      </c>
      <c r="G121" s="67">
        <v>42936.708333333336</v>
      </c>
      <c r="H121" s="67">
        <v>42934.413194444445</v>
      </c>
      <c r="I121" t="s">
        <v>63</v>
      </c>
      <c r="J121" t="s">
        <v>339</v>
      </c>
      <c r="K121" t="s">
        <v>323</v>
      </c>
      <c r="L121" s="73">
        <f>_xlfn.DAYS(Dashboard!B$3,Data!F121)</f>
        <v>91</v>
      </c>
    </row>
    <row r="122" spans="1:12" x14ac:dyDescent="0.25">
      <c r="A122">
        <v>104447</v>
      </c>
      <c r="B122">
        <v>0</v>
      </c>
      <c r="C122" t="s">
        <v>281</v>
      </c>
      <c r="D122" t="s">
        <v>340</v>
      </c>
      <c r="E122" t="s">
        <v>66</v>
      </c>
      <c r="F122" s="69">
        <v>42934.397222222222</v>
      </c>
      <c r="G122" s="67">
        <v>42948.708333333336</v>
      </c>
      <c r="H122" s="67">
        <v>42934.399305555555</v>
      </c>
      <c r="I122" t="s">
        <v>63</v>
      </c>
      <c r="J122" t="s">
        <v>335</v>
      </c>
      <c r="K122" t="s">
        <v>73</v>
      </c>
      <c r="L122" s="73">
        <f>_xlfn.DAYS(Dashboard!B$3,Data!F122)</f>
        <v>91</v>
      </c>
    </row>
    <row r="123" spans="1:12" x14ac:dyDescent="0.25">
      <c r="A123">
        <v>104448</v>
      </c>
      <c r="B123">
        <v>0</v>
      </c>
      <c r="C123" t="s">
        <v>281</v>
      </c>
      <c r="D123" t="s">
        <v>148</v>
      </c>
      <c r="E123" t="s">
        <v>282</v>
      </c>
      <c r="F123" s="69">
        <v>42934.399305555555</v>
      </c>
      <c r="G123" s="67">
        <v>42941.708333333336</v>
      </c>
      <c r="H123" s="67">
        <v>42934.413888888892</v>
      </c>
      <c r="I123" t="s">
        <v>63</v>
      </c>
      <c r="J123" t="s">
        <v>341</v>
      </c>
      <c r="K123" t="s">
        <v>284</v>
      </c>
      <c r="L123" s="73">
        <f>_xlfn.DAYS(Dashboard!B$3,Data!F123)</f>
        <v>91</v>
      </c>
    </row>
    <row r="124" spans="1:12" x14ac:dyDescent="0.25">
      <c r="A124">
        <v>104449</v>
      </c>
      <c r="B124">
        <v>0</v>
      </c>
      <c r="C124" t="s">
        <v>281</v>
      </c>
      <c r="D124" t="s">
        <v>97</v>
      </c>
      <c r="E124" t="s">
        <v>66</v>
      </c>
      <c r="F124" s="69">
        <v>42934.400694444441</v>
      </c>
      <c r="G124" s="67">
        <v>42948.708333333336</v>
      </c>
      <c r="H124" s="67">
        <v>42934.411111111112</v>
      </c>
      <c r="I124" t="s">
        <v>63</v>
      </c>
      <c r="J124" t="s">
        <v>342</v>
      </c>
      <c r="K124" t="s">
        <v>73</v>
      </c>
      <c r="L124" s="73">
        <f>_xlfn.DAYS(Dashboard!B$3,Data!F124)</f>
        <v>91</v>
      </c>
    </row>
    <row r="125" spans="1:12" x14ac:dyDescent="0.25">
      <c r="A125">
        <v>104450</v>
      </c>
      <c r="B125">
        <v>0</v>
      </c>
      <c r="C125" t="s">
        <v>281</v>
      </c>
      <c r="D125" t="s">
        <v>230</v>
      </c>
      <c r="E125" t="s">
        <v>62</v>
      </c>
      <c r="F125" s="69">
        <v>42934.406944444447</v>
      </c>
      <c r="G125" s="67">
        <v>42948.708333333336</v>
      </c>
      <c r="H125" s="67">
        <v>42934.493750000001</v>
      </c>
      <c r="I125" t="s">
        <v>63</v>
      </c>
      <c r="J125" t="s">
        <v>343</v>
      </c>
      <c r="K125" t="s">
        <v>73</v>
      </c>
      <c r="L125" s="73">
        <f>_xlfn.DAYS(Dashboard!B$3,Data!F125)</f>
        <v>91</v>
      </c>
    </row>
    <row r="126" spans="1:12" x14ac:dyDescent="0.25">
      <c r="A126">
        <v>104430</v>
      </c>
      <c r="B126">
        <v>1</v>
      </c>
      <c r="C126" t="s">
        <v>281</v>
      </c>
      <c r="D126" t="s">
        <v>173</v>
      </c>
      <c r="E126" t="s">
        <v>233</v>
      </c>
      <c r="F126" s="69">
        <v>42934.421527777777</v>
      </c>
      <c r="G126" s="67">
        <v>42936.708333333336</v>
      </c>
      <c r="H126" s="67">
        <v>42935.545138888891</v>
      </c>
      <c r="I126" t="s">
        <v>63</v>
      </c>
      <c r="J126" t="s">
        <v>344</v>
      </c>
      <c r="K126" t="s">
        <v>284</v>
      </c>
      <c r="L126" s="73">
        <f>_xlfn.DAYS(Dashboard!B$3,Data!F126)</f>
        <v>91</v>
      </c>
    </row>
    <row r="127" spans="1:12" x14ac:dyDescent="0.25">
      <c r="A127">
        <v>104451</v>
      </c>
      <c r="B127">
        <v>0</v>
      </c>
      <c r="C127" t="s">
        <v>281</v>
      </c>
      <c r="D127" t="s">
        <v>291</v>
      </c>
      <c r="E127" t="s">
        <v>93</v>
      </c>
      <c r="F127" s="69">
        <v>42934.44027777778</v>
      </c>
      <c r="G127" s="67">
        <v>42940</v>
      </c>
      <c r="H127" s="67">
        <v>42985.679861111108</v>
      </c>
      <c r="I127" t="s">
        <v>137</v>
      </c>
      <c r="J127" t="s">
        <v>345</v>
      </c>
      <c r="K127" t="s">
        <v>73</v>
      </c>
      <c r="L127" s="73">
        <f>_xlfn.DAYS(Dashboard!B$3,Data!F127)</f>
        <v>91</v>
      </c>
    </row>
    <row r="128" spans="1:12" x14ac:dyDescent="0.25">
      <c r="A128">
        <v>104451</v>
      </c>
      <c r="B128">
        <v>1</v>
      </c>
      <c r="C128" t="s">
        <v>281</v>
      </c>
      <c r="D128" t="s">
        <v>291</v>
      </c>
      <c r="E128" t="s">
        <v>97</v>
      </c>
      <c r="F128" s="69">
        <v>42934.44027777778</v>
      </c>
      <c r="G128" s="67">
        <v>42940</v>
      </c>
      <c r="H128" s="67">
        <v>42985.679166666669</v>
      </c>
      <c r="I128" t="s">
        <v>137</v>
      </c>
      <c r="J128" t="s">
        <v>345</v>
      </c>
      <c r="K128" t="s">
        <v>65</v>
      </c>
      <c r="L128" s="73">
        <f>_xlfn.DAYS(Dashboard!B$3,Data!F128)</f>
        <v>91</v>
      </c>
    </row>
    <row r="129" spans="1:12" x14ac:dyDescent="0.25">
      <c r="A129">
        <v>104452</v>
      </c>
      <c r="B129">
        <v>0</v>
      </c>
      <c r="C129" t="s">
        <v>281</v>
      </c>
      <c r="D129" t="s">
        <v>292</v>
      </c>
      <c r="E129" t="s">
        <v>321</v>
      </c>
      <c r="F129" s="69">
        <v>42934.477777777778</v>
      </c>
      <c r="G129" s="67">
        <v>42941.708333333336</v>
      </c>
      <c r="H129" s="67">
        <v>42934.964583333334</v>
      </c>
      <c r="I129" t="s">
        <v>67</v>
      </c>
      <c r="J129" t="s">
        <v>346</v>
      </c>
      <c r="K129" t="s">
        <v>284</v>
      </c>
      <c r="L129" s="73">
        <f>_xlfn.DAYS(Dashboard!B$3,Data!F129)</f>
        <v>91</v>
      </c>
    </row>
    <row r="130" spans="1:12" x14ac:dyDescent="0.25">
      <c r="A130">
        <v>104453</v>
      </c>
      <c r="B130">
        <v>0</v>
      </c>
      <c r="C130" t="s">
        <v>281</v>
      </c>
      <c r="D130" t="s">
        <v>347</v>
      </c>
      <c r="E130" t="s">
        <v>282</v>
      </c>
      <c r="F130" s="69">
        <v>42934.563888888886</v>
      </c>
      <c r="G130" s="67">
        <v>42936.708333333336</v>
      </c>
      <c r="H130" s="67">
        <v>42935.552083333336</v>
      </c>
      <c r="I130" t="s">
        <v>63</v>
      </c>
      <c r="J130" t="s">
        <v>348</v>
      </c>
      <c r="K130" t="s">
        <v>284</v>
      </c>
      <c r="L130" s="73">
        <f>_xlfn.DAYS(Dashboard!B$3,Data!F130)</f>
        <v>91</v>
      </c>
    </row>
    <row r="131" spans="1:12" x14ac:dyDescent="0.25">
      <c r="A131">
        <v>104454</v>
      </c>
      <c r="B131">
        <v>0</v>
      </c>
      <c r="C131" t="s">
        <v>69</v>
      </c>
      <c r="D131" t="s">
        <v>62</v>
      </c>
      <c r="E131" t="s">
        <v>321</v>
      </c>
      <c r="F131" s="69">
        <v>42934.571967592594</v>
      </c>
      <c r="G131" s="67">
        <v>43014.708333333336</v>
      </c>
      <c r="I131" t="s">
        <v>63</v>
      </c>
      <c r="J131" t="s">
        <v>3066</v>
      </c>
      <c r="K131" t="s">
        <v>323</v>
      </c>
      <c r="L131" s="73">
        <f>_xlfn.DAYS(Dashboard!B$3,Data!F131)</f>
        <v>91</v>
      </c>
    </row>
    <row r="132" spans="1:12" x14ac:dyDescent="0.25">
      <c r="A132">
        <v>104455</v>
      </c>
      <c r="B132">
        <v>0</v>
      </c>
      <c r="C132" t="s">
        <v>281</v>
      </c>
      <c r="D132" t="s">
        <v>130</v>
      </c>
      <c r="E132" t="s">
        <v>204</v>
      </c>
      <c r="F132" s="69">
        <v>42934.573611111111</v>
      </c>
      <c r="G132" s="67">
        <v>42941</v>
      </c>
      <c r="H132" s="67">
        <v>42980.545138888891</v>
      </c>
      <c r="I132" t="s">
        <v>325</v>
      </c>
      <c r="J132" t="s">
        <v>349</v>
      </c>
      <c r="K132" t="s">
        <v>327</v>
      </c>
      <c r="L132" s="73">
        <f>_xlfn.DAYS(Dashboard!B$3,Data!F132)</f>
        <v>91</v>
      </c>
    </row>
    <row r="133" spans="1:12" x14ac:dyDescent="0.25">
      <c r="A133">
        <v>103643</v>
      </c>
      <c r="B133">
        <v>1</v>
      </c>
      <c r="C133" t="s">
        <v>281</v>
      </c>
      <c r="D133" t="s">
        <v>71</v>
      </c>
      <c r="E133" t="s">
        <v>71</v>
      </c>
      <c r="F133" s="69">
        <v>42934.573611111111</v>
      </c>
      <c r="G133" s="67">
        <v>43018.708333333336</v>
      </c>
      <c r="H133" s="67">
        <v>42980.539583333331</v>
      </c>
      <c r="I133" t="s">
        <v>350</v>
      </c>
      <c r="J133" t="s">
        <v>351</v>
      </c>
      <c r="K133" t="s">
        <v>73</v>
      </c>
      <c r="L133" s="73">
        <f>_xlfn.DAYS(Dashboard!B$3,Data!F133)</f>
        <v>91</v>
      </c>
    </row>
    <row r="134" spans="1:12" x14ac:dyDescent="0.25">
      <c r="A134">
        <v>103896</v>
      </c>
      <c r="B134">
        <v>1</v>
      </c>
      <c r="C134" t="s">
        <v>281</v>
      </c>
      <c r="D134" t="s">
        <v>352</v>
      </c>
      <c r="E134" t="s">
        <v>282</v>
      </c>
      <c r="F134" s="69">
        <v>42934.575694444444</v>
      </c>
      <c r="G134" s="67">
        <v>42948.708333333336</v>
      </c>
      <c r="H134" s="67">
        <v>42934.587500000001</v>
      </c>
      <c r="I134" t="s">
        <v>63</v>
      </c>
      <c r="J134" t="s">
        <v>353</v>
      </c>
      <c r="K134" t="s">
        <v>284</v>
      </c>
      <c r="L134" s="73">
        <f>_xlfn.DAYS(Dashboard!B$3,Data!F134)</f>
        <v>91</v>
      </c>
    </row>
    <row r="135" spans="1:12" x14ac:dyDescent="0.25">
      <c r="A135">
        <v>104456</v>
      </c>
      <c r="B135">
        <v>0</v>
      </c>
      <c r="C135" t="s">
        <v>281</v>
      </c>
      <c r="D135" t="s">
        <v>354</v>
      </c>
      <c r="E135" t="s">
        <v>62</v>
      </c>
      <c r="F135" s="69">
        <v>42934.707638888889</v>
      </c>
      <c r="G135" s="67">
        <v>42948.708333333336</v>
      </c>
      <c r="H135" s="67">
        <v>42934.711111111108</v>
      </c>
      <c r="I135" t="s">
        <v>63</v>
      </c>
      <c r="J135" t="s">
        <v>355</v>
      </c>
      <c r="K135" t="s">
        <v>65</v>
      </c>
      <c r="L135" s="73">
        <f>_xlfn.DAYS(Dashboard!B$3,Data!F135)</f>
        <v>91</v>
      </c>
    </row>
    <row r="136" spans="1:12" x14ac:dyDescent="0.25">
      <c r="A136">
        <v>104457</v>
      </c>
      <c r="B136">
        <v>0</v>
      </c>
      <c r="C136" t="s">
        <v>281</v>
      </c>
      <c r="D136" t="s">
        <v>179</v>
      </c>
      <c r="E136" t="s">
        <v>282</v>
      </c>
      <c r="F136" s="69">
        <v>42934.71597222222</v>
      </c>
      <c r="G136" s="67">
        <v>42934</v>
      </c>
      <c r="H136" s="67">
        <v>42935.319444444445</v>
      </c>
      <c r="I136" t="s">
        <v>67</v>
      </c>
      <c r="J136" t="s">
        <v>356</v>
      </c>
      <c r="K136" t="s">
        <v>284</v>
      </c>
      <c r="L136" s="73">
        <f>_xlfn.DAYS(Dashboard!B$3,Data!F136)</f>
        <v>91</v>
      </c>
    </row>
    <row r="137" spans="1:12" x14ac:dyDescent="0.25">
      <c r="A137">
        <v>104458</v>
      </c>
      <c r="B137">
        <v>0</v>
      </c>
      <c r="C137" t="s">
        <v>281</v>
      </c>
      <c r="D137" t="s">
        <v>62</v>
      </c>
      <c r="E137" t="s">
        <v>282</v>
      </c>
      <c r="F137" s="69">
        <v>42935.299305555556</v>
      </c>
      <c r="G137" s="67">
        <v>42949.708333333336</v>
      </c>
      <c r="H137" s="67">
        <v>42965.463194444441</v>
      </c>
      <c r="I137" t="s">
        <v>63</v>
      </c>
      <c r="J137" t="s">
        <v>357</v>
      </c>
      <c r="K137" t="s">
        <v>284</v>
      </c>
      <c r="L137" s="73">
        <f>_xlfn.DAYS(Dashboard!B$3,Data!F137)</f>
        <v>90</v>
      </c>
    </row>
    <row r="138" spans="1:12" x14ac:dyDescent="0.25">
      <c r="A138">
        <v>104459</v>
      </c>
      <c r="B138">
        <v>0</v>
      </c>
      <c r="C138" t="s">
        <v>281</v>
      </c>
      <c r="D138" t="s">
        <v>97</v>
      </c>
      <c r="E138" t="s">
        <v>282</v>
      </c>
      <c r="F138" s="69">
        <v>42935.322916666664</v>
      </c>
      <c r="G138" s="67">
        <v>42949.708333333336</v>
      </c>
      <c r="H138" s="67">
        <v>42942.738194444442</v>
      </c>
      <c r="I138" t="s">
        <v>63</v>
      </c>
      <c r="J138" t="s">
        <v>358</v>
      </c>
      <c r="K138" t="s">
        <v>284</v>
      </c>
      <c r="L138" s="73">
        <f>_xlfn.DAYS(Dashboard!B$3,Data!F138)</f>
        <v>90</v>
      </c>
    </row>
    <row r="139" spans="1:12" x14ac:dyDescent="0.25">
      <c r="A139">
        <v>104460</v>
      </c>
      <c r="B139">
        <v>0</v>
      </c>
      <c r="C139" t="s">
        <v>281</v>
      </c>
      <c r="D139" t="s">
        <v>359</v>
      </c>
      <c r="E139" t="s">
        <v>84</v>
      </c>
      <c r="F139" s="69">
        <v>42935.341666666667</v>
      </c>
      <c r="G139" s="67">
        <v>42949.708333333336</v>
      </c>
      <c r="H139" s="67">
        <v>42935.343055555553</v>
      </c>
      <c r="I139" t="s">
        <v>63</v>
      </c>
      <c r="J139" t="s">
        <v>360</v>
      </c>
      <c r="K139" t="s">
        <v>73</v>
      </c>
      <c r="L139" s="73">
        <f>_xlfn.DAYS(Dashboard!B$3,Data!F139)</f>
        <v>90</v>
      </c>
    </row>
    <row r="140" spans="1:12" x14ac:dyDescent="0.25">
      <c r="A140">
        <v>104461</v>
      </c>
      <c r="B140">
        <v>0</v>
      </c>
      <c r="C140" t="s">
        <v>281</v>
      </c>
      <c r="D140" t="s">
        <v>86</v>
      </c>
      <c r="E140" t="s">
        <v>75</v>
      </c>
      <c r="F140" s="69">
        <v>42935.342361111114</v>
      </c>
      <c r="G140" s="67">
        <v>42949.708333333336</v>
      </c>
      <c r="H140" s="67">
        <v>42944.376388888886</v>
      </c>
      <c r="I140" t="s">
        <v>137</v>
      </c>
      <c r="J140" t="s">
        <v>361</v>
      </c>
      <c r="K140" t="s">
        <v>73</v>
      </c>
      <c r="L140" s="73">
        <f>_xlfn.DAYS(Dashboard!B$3,Data!F140)</f>
        <v>90</v>
      </c>
    </row>
    <row r="141" spans="1:12" x14ac:dyDescent="0.25">
      <c r="A141">
        <v>104462</v>
      </c>
      <c r="B141">
        <v>0</v>
      </c>
      <c r="C141" t="s">
        <v>281</v>
      </c>
      <c r="D141" t="s">
        <v>362</v>
      </c>
      <c r="E141" t="s">
        <v>84</v>
      </c>
      <c r="F141" s="69">
        <v>42935.345833333333</v>
      </c>
      <c r="G141" s="67">
        <v>42949.708333333336</v>
      </c>
      <c r="H141" s="67">
        <v>42935.685416666667</v>
      </c>
      <c r="I141" t="s">
        <v>63</v>
      </c>
      <c r="J141" t="s">
        <v>363</v>
      </c>
      <c r="K141" t="s">
        <v>73</v>
      </c>
      <c r="L141" s="73">
        <f>_xlfn.DAYS(Dashboard!B$3,Data!F141)</f>
        <v>90</v>
      </c>
    </row>
    <row r="142" spans="1:12" x14ac:dyDescent="0.25">
      <c r="A142">
        <v>104463</v>
      </c>
      <c r="B142">
        <v>0</v>
      </c>
      <c r="C142" t="s">
        <v>281</v>
      </c>
      <c r="D142" t="s">
        <v>364</v>
      </c>
      <c r="E142" t="s">
        <v>321</v>
      </c>
      <c r="F142" s="69">
        <v>42935.36041666667</v>
      </c>
      <c r="G142" s="67">
        <v>42942.708333333336</v>
      </c>
      <c r="H142" s="67">
        <v>42935.430555555555</v>
      </c>
      <c r="I142" t="s">
        <v>63</v>
      </c>
      <c r="J142" t="s">
        <v>365</v>
      </c>
      <c r="K142" t="s">
        <v>323</v>
      </c>
      <c r="L142" s="73">
        <f>_xlfn.DAYS(Dashboard!B$3,Data!F142)</f>
        <v>90</v>
      </c>
    </row>
    <row r="143" spans="1:12" x14ac:dyDescent="0.25">
      <c r="A143">
        <v>104464</v>
      </c>
      <c r="B143">
        <v>0</v>
      </c>
      <c r="C143" t="s">
        <v>281</v>
      </c>
      <c r="D143" t="s">
        <v>321</v>
      </c>
      <c r="E143" t="s">
        <v>321</v>
      </c>
      <c r="F143" s="69">
        <v>42935.361111111109</v>
      </c>
      <c r="G143" s="67">
        <v>42942.708333333336</v>
      </c>
      <c r="H143" s="67">
        <v>43012.684027777781</v>
      </c>
      <c r="I143" t="s">
        <v>67</v>
      </c>
      <c r="J143" t="s">
        <v>366</v>
      </c>
      <c r="K143" t="s">
        <v>323</v>
      </c>
      <c r="L143" s="73">
        <f>_xlfn.DAYS(Dashboard!B$3,Data!F143)</f>
        <v>90</v>
      </c>
    </row>
    <row r="144" spans="1:12" x14ac:dyDescent="0.25">
      <c r="A144">
        <v>104465</v>
      </c>
      <c r="B144">
        <v>0</v>
      </c>
      <c r="C144" t="s">
        <v>281</v>
      </c>
      <c r="D144" t="s">
        <v>367</v>
      </c>
      <c r="E144" t="s">
        <v>368</v>
      </c>
      <c r="F144" s="69">
        <v>42935.37222222222</v>
      </c>
      <c r="G144" s="67">
        <v>42949.708333333336</v>
      </c>
      <c r="H144" s="67">
        <v>42936.574305555558</v>
      </c>
      <c r="I144" t="s">
        <v>63</v>
      </c>
      <c r="J144" t="s">
        <v>369</v>
      </c>
      <c r="K144" t="s">
        <v>294</v>
      </c>
      <c r="L144" s="73">
        <f>_xlfn.DAYS(Dashboard!B$3,Data!F144)</f>
        <v>90</v>
      </c>
    </row>
    <row r="145" spans="1:12" x14ac:dyDescent="0.25">
      <c r="A145">
        <v>104466</v>
      </c>
      <c r="B145">
        <v>0</v>
      </c>
      <c r="C145" t="s">
        <v>281</v>
      </c>
      <c r="D145" t="s">
        <v>359</v>
      </c>
      <c r="E145" t="s">
        <v>62</v>
      </c>
      <c r="F145" s="69">
        <v>42935.398611111108</v>
      </c>
      <c r="G145" s="67">
        <v>42949.708333333336</v>
      </c>
      <c r="H145" s="67">
        <v>42935.440972222219</v>
      </c>
      <c r="I145" t="s">
        <v>63</v>
      </c>
      <c r="J145" t="s">
        <v>370</v>
      </c>
      <c r="K145" t="s">
        <v>73</v>
      </c>
      <c r="L145" s="73">
        <f>_xlfn.DAYS(Dashboard!B$3,Data!F145)</f>
        <v>90</v>
      </c>
    </row>
    <row r="146" spans="1:12" x14ac:dyDescent="0.25">
      <c r="A146">
        <v>104467</v>
      </c>
      <c r="B146">
        <v>0</v>
      </c>
      <c r="C146" t="s">
        <v>281</v>
      </c>
      <c r="D146" t="s">
        <v>371</v>
      </c>
      <c r="E146" t="s">
        <v>321</v>
      </c>
      <c r="F146" s="69">
        <v>42935.443055555559</v>
      </c>
      <c r="G146" s="67">
        <v>42937.708333333336</v>
      </c>
      <c r="H146" s="67">
        <v>42935.470138888886</v>
      </c>
      <c r="I146" t="s">
        <v>63</v>
      </c>
      <c r="J146" t="s">
        <v>372</v>
      </c>
      <c r="K146" t="s">
        <v>323</v>
      </c>
      <c r="L146" s="73">
        <f>_xlfn.DAYS(Dashboard!B$3,Data!F146)</f>
        <v>90</v>
      </c>
    </row>
    <row r="147" spans="1:12" x14ac:dyDescent="0.25">
      <c r="A147">
        <v>104468</v>
      </c>
      <c r="B147">
        <v>0</v>
      </c>
      <c r="C147" t="s">
        <v>281</v>
      </c>
      <c r="D147" t="s">
        <v>373</v>
      </c>
      <c r="E147" t="s">
        <v>66</v>
      </c>
      <c r="F147" s="69">
        <v>42935.445833333331</v>
      </c>
      <c r="G147" s="67">
        <v>42949.708333333336</v>
      </c>
      <c r="H147" s="67">
        <v>42935.447222222225</v>
      </c>
      <c r="I147" t="s">
        <v>374</v>
      </c>
      <c r="J147" t="s">
        <v>375</v>
      </c>
      <c r="K147" t="s">
        <v>73</v>
      </c>
      <c r="L147" s="73">
        <f>_xlfn.DAYS(Dashboard!B$3,Data!F147)</f>
        <v>90</v>
      </c>
    </row>
    <row r="148" spans="1:12" x14ac:dyDescent="0.25">
      <c r="A148">
        <v>104469</v>
      </c>
      <c r="B148">
        <v>0</v>
      </c>
      <c r="C148" t="s">
        <v>281</v>
      </c>
      <c r="D148" t="s">
        <v>376</v>
      </c>
      <c r="E148" t="s">
        <v>84</v>
      </c>
      <c r="F148" s="69">
        <v>42935.447222222225</v>
      </c>
      <c r="G148" s="67">
        <v>42949.708333333336</v>
      </c>
      <c r="H148" s="67">
        <v>42935.447916666664</v>
      </c>
      <c r="I148" t="s">
        <v>63</v>
      </c>
      <c r="J148" t="s">
        <v>335</v>
      </c>
      <c r="K148" t="s">
        <v>73</v>
      </c>
      <c r="L148" s="73">
        <f>_xlfn.DAYS(Dashboard!B$3,Data!F148)</f>
        <v>90</v>
      </c>
    </row>
    <row r="149" spans="1:12" x14ac:dyDescent="0.25">
      <c r="A149">
        <v>104470</v>
      </c>
      <c r="B149">
        <v>0</v>
      </c>
      <c r="C149" t="s">
        <v>281</v>
      </c>
      <c r="D149" t="s">
        <v>97</v>
      </c>
      <c r="E149" t="s">
        <v>282</v>
      </c>
      <c r="F149" s="69">
        <v>42935.447916666664</v>
      </c>
      <c r="G149" s="67">
        <v>42949.708333333336</v>
      </c>
      <c r="H149" s="67">
        <v>42941.333333333336</v>
      </c>
      <c r="I149" t="s">
        <v>63</v>
      </c>
      <c r="J149" t="s">
        <v>377</v>
      </c>
      <c r="K149" t="s">
        <v>284</v>
      </c>
      <c r="L149" s="73">
        <f>_xlfn.DAYS(Dashboard!B$3,Data!F149)</f>
        <v>90</v>
      </c>
    </row>
    <row r="150" spans="1:12" x14ac:dyDescent="0.25">
      <c r="A150">
        <v>103543</v>
      </c>
      <c r="B150">
        <v>1</v>
      </c>
      <c r="C150" t="s">
        <v>281</v>
      </c>
      <c r="D150" t="s">
        <v>71</v>
      </c>
      <c r="E150" t="s">
        <v>282</v>
      </c>
      <c r="F150" s="69">
        <v>42935.459722222222</v>
      </c>
      <c r="G150" s="67">
        <v>42942.708333333336</v>
      </c>
      <c r="H150" s="67">
        <v>42935.553472222222</v>
      </c>
      <c r="I150" t="s">
        <v>67</v>
      </c>
      <c r="J150" t="s">
        <v>378</v>
      </c>
      <c r="K150" t="s">
        <v>284</v>
      </c>
      <c r="L150" s="73">
        <f>_xlfn.DAYS(Dashboard!B$3,Data!F150)</f>
        <v>90</v>
      </c>
    </row>
    <row r="151" spans="1:12" x14ac:dyDescent="0.25">
      <c r="A151">
        <v>104471</v>
      </c>
      <c r="B151">
        <v>0</v>
      </c>
      <c r="C151" t="s">
        <v>281</v>
      </c>
      <c r="D151" t="s">
        <v>103</v>
      </c>
      <c r="E151" t="s">
        <v>93</v>
      </c>
      <c r="F151" s="69">
        <v>42935.467361111114</v>
      </c>
      <c r="G151" s="67">
        <v>42949.708333333336</v>
      </c>
      <c r="H151" s="67">
        <v>42941.599999999999</v>
      </c>
      <c r="I151" t="s">
        <v>67</v>
      </c>
      <c r="J151" t="s">
        <v>379</v>
      </c>
      <c r="K151" t="s">
        <v>73</v>
      </c>
      <c r="L151" s="73">
        <f>_xlfn.DAYS(Dashboard!B$3,Data!F151)</f>
        <v>90</v>
      </c>
    </row>
    <row r="152" spans="1:12" x14ac:dyDescent="0.25">
      <c r="A152">
        <v>104472</v>
      </c>
      <c r="B152">
        <v>0</v>
      </c>
      <c r="C152" t="s">
        <v>281</v>
      </c>
      <c r="D152" t="s">
        <v>380</v>
      </c>
      <c r="E152" t="s">
        <v>84</v>
      </c>
      <c r="F152" s="69">
        <v>42935.489583333336</v>
      </c>
      <c r="G152" s="67">
        <v>42942.708333333336</v>
      </c>
      <c r="H152" s="67">
        <v>42936.45416666667</v>
      </c>
      <c r="I152" t="s">
        <v>137</v>
      </c>
      <c r="J152" t="s">
        <v>381</v>
      </c>
      <c r="K152" t="s">
        <v>73</v>
      </c>
      <c r="L152" s="73">
        <f>_xlfn.DAYS(Dashboard!B$3,Data!F152)</f>
        <v>90</v>
      </c>
    </row>
    <row r="153" spans="1:12" x14ac:dyDescent="0.25">
      <c r="A153">
        <v>104473</v>
      </c>
      <c r="B153">
        <v>0</v>
      </c>
      <c r="C153" t="s">
        <v>281</v>
      </c>
      <c r="D153" t="s">
        <v>382</v>
      </c>
      <c r="E153" t="s">
        <v>75</v>
      </c>
      <c r="F153" s="69">
        <v>42935.621527777781</v>
      </c>
      <c r="G153" s="67">
        <v>42949.708333333336</v>
      </c>
      <c r="H153" s="67">
        <v>42941.599305555559</v>
      </c>
      <c r="I153" t="s">
        <v>67</v>
      </c>
      <c r="J153" t="s">
        <v>383</v>
      </c>
      <c r="K153" t="s">
        <v>73</v>
      </c>
      <c r="L153" s="73">
        <f>_xlfn.DAYS(Dashboard!B$3,Data!F153)</f>
        <v>90</v>
      </c>
    </row>
    <row r="154" spans="1:12" x14ac:dyDescent="0.25">
      <c r="A154">
        <v>104474</v>
      </c>
      <c r="B154">
        <v>0</v>
      </c>
      <c r="C154" t="s">
        <v>281</v>
      </c>
      <c r="D154" t="s">
        <v>384</v>
      </c>
      <c r="E154" t="s">
        <v>282</v>
      </c>
      <c r="F154" s="69">
        <v>42935.645833333336</v>
      </c>
      <c r="G154" s="67">
        <v>42935.958333333336</v>
      </c>
      <c r="H154" s="67">
        <v>42935.650694444441</v>
      </c>
      <c r="I154" t="s">
        <v>63</v>
      </c>
      <c r="J154" t="s">
        <v>385</v>
      </c>
      <c r="K154" t="s">
        <v>284</v>
      </c>
      <c r="L154" s="73">
        <f>_xlfn.DAYS(Dashboard!B$3,Data!F154)</f>
        <v>90</v>
      </c>
    </row>
    <row r="155" spans="1:12" x14ac:dyDescent="0.25">
      <c r="A155">
        <v>104475</v>
      </c>
      <c r="B155">
        <v>0</v>
      </c>
      <c r="C155" t="s">
        <v>281</v>
      </c>
      <c r="D155" t="s">
        <v>386</v>
      </c>
      <c r="E155" t="s">
        <v>84</v>
      </c>
      <c r="F155" s="69">
        <v>42935.68472222222</v>
      </c>
      <c r="G155" s="67">
        <v>42949.708333333336</v>
      </c>
      <c r="H155" s="67">
        <v>42935.68472222222</v>
      </c>
      <c r="I155" t="s">
        <v>63</v>
      </c>
      <c r="J155" t="s">
        <v>387</v>
      </c>
      <c r="K155" t="s">
        <v>73</v>
      </c>
      <c r="L155" s="73">
        <f>_xlfn.DAYS(Dashboard!B$3,Data!F155)</f>
        <v>90</v>
      </c>
    </row>
    <row r="156" spans="1:12" x14ac:dyDescent="0.25">
      <c r="A156">
        <v>104476</v>
      </c>
      <c r="B156">
        <v>0</v>
      </c>
      <c r="C156" t="s">
        <v>281</v>
      </c>
      <c r="D156" t="s">
        <v>181</v>
      </c>
      <c r="E156" t="s">
        <v>62</v>
      </c>
      <c r="F156" s="69">
        <v>42936.334027777775</v>
      </c>
      <c r="G156" s="67">
        <v>42950.708333333336</v>
      </c>
      <c r="H156" s="67">
        <v>42936.700694444444</v>
      </c>
      <c r="I156" t="s">
        <v>63</v>
      </c>
      <c r="J156" t="s">
        <v>388</v>
      </c>
      <c r="K156" t="s">
        <v>73</v>
      </c>
      <c r="L156" s="73">
        <f>_xlfn.DAYS(Dashboard!B$3,Data!F156)</f>
        <v>89</v>
      </c>
    </row>
    <row r="157" spans="1:12" x14ac:dyDescent="0.25">
      <c r="A157">
        <v>104477</v>
      </c>
      <c r="B157">
        <v>0</v>
      </c>
      <c r="C157" t="s">
        <v>281</v>
      </c>
      <c r="D157" t="s">
        <v>306</v>
      </c>
      <c r="E157" t="s">
        <v>321</v>
      </c>
      <c r="F157" s="69">
        <v>42936.354166666664</v>
      </c>
      <c r="G157" s="67">
        <v>42943.708333333336</v>
      </c>
      <c r="H157" s="67">
        <v>42936.615277777775</v>
      </c>
      <c r="I157" t="s">
        <v>63</v>
      </c>
      <c r="J157" t="s">
        <v>389</v>
      </c>
      <c r="K157" t="s">
        <v>323</v>
      </c>
      <c r="L157" s="73">
        <f>_xlfn.DAYS(Dashboard!B$3,Data!F157)</f>
        <v>89</v>
      </c>
    </row>
    <row r="158" spans="1:12" x14ac:dyDescent="0.25">
      <c r="A158">
        <v>104478</v>
      </c>
      <c r="B158">
        <v>0</v>
      </c>
      <c r="C158" t="s">
        <v>281</v>
      </c>
      <c r="D158" t="s">
        <v>390</v>
      </c>
      <c r="E158" t="s">
        <v>66</v>
      </c>
      <c r="F158" s="69">
        <v>42936.361111111109</v>
      </c>
      <c r="G158" s="67">
        <v>42950.708333333336</v>
      </c>
      <c r="H158" s="67">
        <v>42936.361111111109</v>
      </c>
      <c r="I158" t="s">
        <v>63</v>
      </c>
      <c r="J158" t="s">
        <v>335</v>
      </c>
      <c r="K158" t="s">
        <v>73</v>
      </c>
      <c r="L158" s="73">
        <f>_xlfn.DAYS(Dashboard!B$3,Data!F158)</f>
        <v>89</v>
      </c>
    </row>
    <row r="159" spans="1:12" x14ac:dyDescent="0.25">
      <c r="A159">
        <v>104476</v>
      </c>
      <c r="B159">
        <v>1</v>
      </c>
      <c r="C159" t="s">
        <v>281</v>
      </c>
      <c r="D159" t="s">
        <v>173</v>
      </c>
      <c r="E159" t="s">
        <v>282</v>
      </c>
      <c r="F159" s="69">
        <v>42936.397222222222</v>
      </c>
      <c r="G159" s="67">
        <v>42950.708333333336</v>
      </c>
      <c r="H159" s="67">
        <v>42936.612500000003</v>
      </c>
      <c r="I159" t="s">
        <v>63</v>
      </c>
      <c r="J159" t="s">
        <v>391</v>
      </c>
      <c r="K159" t="s">
        <v>284</v>
      </c>
      <c r="L159" s="73">
        <f>_xlfn.DAYS(Dashboard!B$3,Data!F159)</f>
        <v>89</v>
      </c>
    </row>
    <row r="160" spans="1:12" x14ac:dyDescent="0.25">
      <c r="A160">
        <v>104479</v>
      </c>
      <c r="B160">
        <v>0</v>
      </c>
      <c r="C160" t="s">
        <v>35</v>
      </c>
      <c r="D160" t="s">
        <v>86</v>
      </c>
      <c r="E160" t="s">
        <v>84</v>
      </c>
      <c r="F160" s="69">
        <v>42936.399988425925</v>
      </c>
      <c r="G160" s="67">
        <v>43028.708333333336</v>
      </c>
      <c r="I160" t="s">
        <v>67</v>
      </c>
      <c r="J160" t="s">
        <v>87</v>
      </c>
      <c r="K160" t="s">
        <v>73</v>
      </c>
      <c r="L160" s="73">
        <f>_xlfn.DAYS(Dashboard!B$3,Data!F160)</f>
        <v>89</v>
      </c>
    </row>
    <row r="161" spans="1:12" x14ac:dyDescent="0.25">
      <c r="A161">
        <v>104480</v>
      </c>
      <c r="B161">
        <v>0</v>
      </c>
      <c r="C161" t="s">
        <v>281</v>
      </c>
      <c r="D161" t="s">
        <v>392</v>
      </c>
      <c r="E161" t="s">
        <v>90</v>
      </c>
      <c r="F161" s="69">
        <v>42936.424305555556</v>
      </c>
      <c r="G161" s="67">
        <v>42937</v>
      </c>
      <c r="H161" s="67">
        <v>42941.334722222222</v>
      </c>
      <c r="I161" t="s">
        <v>67</v>
      </c>
      <c r="J161" t="s">
        <v>393</v>
      </c>
      <c r="K161" t="s">
        <v>73</v>
      </c>
      <c r="L161" s="73">
        <f>_xlfn.DAYS(Dashboard!B$3,Data!F161)</f>
        <v>89</v>
      </c>
    </row>
    <row r="162" spans="1:12" x14ac:dyDescent="0.25">
      <c r="A162">
        <v>104481</v>
      </c>
      <c r="B162">
        <v>0</v>
      </c>
      <c r="C162" t="s">
        <v>281</v>
      </c>
      <c r="D162" t="s">
        <v>62</v>
      </c>
      <c r="E162" t="s">
        <v>282</v>
      </c>
      <c r="F162" s="69">
        <v>42936.436111111114</v>
      </c>
      <c r="G162" s="67">
        <v>42950.708333333336</v>
      </c>
      <c r="H162" s="67">
        <v>42936.438194444447</v>
      </c>
      <c r="I162" t="s">
        <v>63</v>
      </c>
      <c r="J162" t="s">
        <v>394</v>
      </c>
      <c r="K162" t="s">
        <v>284</v>
      </c>
      <c r="L162" s="73">
        <f>_xlfn.DAYS(Dashboard!B$3,Data!F162)</f>
        <v>89</v>
      </c>
    </row>
    <row r="163" spans="1:12" x14ac:dyDescent="0.25">
      <c r="A163">
        <v>104482</v>
      </c>
      <c r="B163">
        <v>0</v>
      </c>
      <c r="C163" t="s">
        <v>281</v>
      </c>
      <c r="D163" t="s">
        <v>395</v>
      </c>
      <c r="E163" t="s">
        <v>62</v>
      </c>
      <c r="F163" s="69">
        <v>42936.472916666666</v>
      </c>
      <c r="G163" s="67">
        <v>42950.708333333336</v>
      </c>
      <c r="H163" s="67">
        <v>42942.689583333333</v>
      </c>
      <c r="I163" t="s">
        <v>63</v>
      </c>
      <c r="J163" t="s">
        <v>396</v>
      </c>
      <c r="K163" t="s">
        <v>73</v>
      </c>
      <c r="L163" s="73">
        <f>_xlfn.DAYS(Dashboard!B$3,Data!F163)</f>
        <v>89</v>
      </c>
    </row>
    <row r="164" spans="1:12" x14ac:dyDescent="0.25">
      <c r="A164">
        <v>104483</v>
      </c>
      <c r="B164">
        <v>0</v>
      </c>
      <c r="C164" t="s">
        <v>281</v>
      </c>
      <c r="D164" t="s">
        <v>397</v>
      </c>
      <c r="E164" t="s">
        <v>398</v>
      </c>
      <c r="F164" s="69">
        <v>42936.551388888889</v>
      </c>
      <c r="G164" s="67">
        <v>42950.708333333336</v>
      </c>
      <c r="H164" s="67">
        <v>42947.467361111114</v>
      </c>
      <c r="I164" t="s">
        <v>67</v>
      </c>
      <c r="J164" t="s">
        <v>399</v>
      </c>
      <c r="K164" t="s">
        <v>400</v>
      </c>
      <c r="L164" s="73">
        <f>_xlfn.DAYS(Dashboard!B$3,Data!F164)</f>
        <v>89</v>
      </c>
    </row>
    <row r="165" spans="1:12" x14ac:dyDescent="0.25">
      <c r="A165">
        <v>104484</v>
      </c>
      <c r="B165">
        <v>0</v>
      </c>
      <c r="C165" t="s">
        <v>281</v>
      </c>
      <c r="D165" t="s">
        <v>401</v>
      </c>
      <c r="E165" t="s">
        <v>398</v>
      </c>
      <c r="F165" s="69">
        <v>42936.553472222222</v>
      </c>
      <c r="G165" s="67">
        <v>42950.708333333336</v>
      </c>
      <c r="H165" s="67">
        <v>42947.467361111114</v>
      </c>
      <c r="I165" t="s">
        <v>67</v>
      </c>
      <c r="J165" t="s">
        <v>402</v>
      </c>
      <c r="K165" t="s">
        <v>400</v>
      </c>
      <c r="L165" s="73">
        <f>_xlfn.DAYS(Dashboard!B$3,Data!F165)</f>
        <v>89</v>
      </c>
    </row>
    <row r="166" spans="1:12" x14ac:dyDescent="0.25">
      <c r="A166">
        <v>104485</v>
      </c>
      <c r="B166">
        <v>0</v>
      </c>
      <c r="C166" t="s">
        <v>281</v>
      </c>
      <c r="D166" t="s">
        <v>403</v>
      </c>
      <c r="E166" t="s">
        <v>398</v>
      </c>
      <c r="F166" s="69">
        <v>42936.554166666669</v>
      </c>
      <c r="G166" s="67">
        <v>42950.708333333336</v>
      </c>
      <c r="H166" s="67">
        <v>42947.467361111114</v>
      </c>
      <c r="I166" t="s">
        <v>67</v>
      </c>
      <c r="J166" t="s">
        <v>399</v>
      </c>
      <c r="K166" t="s">
        <v>400</v>
      </c>
      <c r="L166" s="73">
        <f>_xlfn.DAYS(Dashboard!B$3,Data!F166)</f>
        <v>89</v>
      </c>
    </row>
    <row r="167" spans="1:12" x14ac:dyDescent="0.25">
      <c r="A167">
        <v>104486</v>
      </c>
      <c r="B167">
        <v>0</v>
      </c>
      <c r="C167" t="s">
        <v>281</v>
      </c>
      <c r="D167" t="s">
        <v>404</v>
      </c>
      <c r="E167" t="s">
        <v>62</v>
      </c>
      <c r="F167" s="69">
        <v>42936.55972222222</v>
      </c>
      <c r="G167" s="67">
        <v>42937</v>
      </c>
      <c r="H167" s="67">
        <v>42937.42083333333</v>
      </c>
      <c r="I167" t="s">
        <v>67</v>
      </c>
      <c r="J167" t="s">
        <v>405</v>
      </c>
      <c r="K167" t="s">
        <v>73</v>
      </c>
      <c r="L167" s="73">
        <f>_xlfn.DAYS(Dashboard!B$3,Data!F167)</f>
        <v>89</v>
      </c>
    </row>
    <row r="168" spans="1:12" x14ac:dyDescent="0.25">
      <c r="A168">
        <v>104487</v>
      </c>
      <c r="B168">
        <v>0</v>
      </c>
      <c r="C168" t="s">
        <v>281</v>
      </c>
      <c r="D168" t="s">
        <v>406</v>
      </c>
      <c r="E168" t="s">
        <v>90</v>
      </c>
      <c r="F168" s="69">
        <v>42936.578472222223</v>
      </c>
      <c r="G168" s="67">
        <v>42943.708333333336</v>
      </c>
      <c r="H168" s="67">
        <v>43005.609722222223</v>
      </c>
      <c r="I168" t="s">
        <v>63</v>
      </c>
      <c r="J168" t="s">
        <v>407</v>
      </c>
      <c r="K168" t="s">
        <v>73</v>
      </c>
      <c r="L168" s="73">
        <f>_xlfn.DAYS(Dashboard!B$3,Data!F168)</f>
        <v>89</v>
      </c>
    </row>
    <row r="169" spans="1:12" x14ac:dyDescent="0.25">
      <c r="A169">
        <v>104488</v>
      </c>
      <c r="B169">
        <v>0</v>
      </c>
      <c r="C169" t="s">
        <v>281</v>
      </c>
      <c r="D169" t="s">
        <v>97</v>
      </c>
      <c r="E169" t="s">
        <v>282</v>
      </c>
      <c r="F169" s="69">
        <v>42936.584027777775</v>
      </c>
      <c r="G169" s="67">
        <v>42950.708333333336</v>
      </c>
      <c r="H169" s="67">
        <v>42941.331250000003</v>
      </c>
      <c r="I169" t="s">
        <v>63</v>
      </c>
      <c r="J169" t="s">
        <v>408</v>
      </c>
      <c r="K169" t="s">
        <v>284</v>
      </c>
      <c r="L169" s="73">
        <f>_xlfn.DAYS(Dashboard!B$3,Data!F169)</f>
        <v>89</v>
      </c>
    </row>
    <row r="170" spans="1:12" x14ac:dyDescent="0.25">
      <c r="A170">
        <v>104489</v>
      </c>
      <c r="B170">
        <v>0</v>
      </c>
      <c r="C170" t="s">
        <v>281</v>
      </c>
      <c r="D170" t="s">
        <v>409</v>
      </c>
      <c r="E170" t="s">
        <v>66</v>
      </c>
      <c r="F170" s="69">
        <v>42936.585416666669</v>
      </c>
      <c r="G170" s="67">
        <v>42950.708333333336</v>
      </c>
      <c r="H170" s="67">
        <v>42936.668749999997</v>
      </c>
      <c r="I170" t="s">
        <v>374</v>
      </c>
      <c r="J170" t="s">
        <v>410</v>
      </c>
      <c r="K170" t="s">
        <v>73</v>
      </c>
      <c r="L170" s="73">
        <f>_xlfn.DAYS(Dashboard!B$3,Data!F170)</f>
        <v>89</v>
      </c>
    </row>
    <row r="171" spans="1:12" x14ac:dyDescent="0.25">
      <c r="A171">
        <v>104490</v>
      </c>
      <c r="B171">
        <v>0</v>
      </c>
      <c r="C171" t="s">
        <v>281</v>
      </c>
      <c r="D171" t="s">
        <v>411</v>
      </c>
      <c r="E171" t="s">
        <v>321</v>
      </c>
      <c r="F171" s="69">
        <v>42936.630555555559</v>
      </c>
      <c r="G171" s="67">
        <v>42943.708333333336</v>
      </c>
      <c r="H171" s="67">
        <v>42957.4</v>
      </c>
      <c r="I171" t="s">
        <v>67</v>
      </c>
      <c r="J171" t="s">
        <v>412</v>
      </c>
      <c r="K171" t="s">
        <v>323</v>
      </c>
      <c r="L171" s="73">
        <f>_xlfn.DAYS(Dashboard!B$3,Data!F171)</f>
        <v>89</v>
      </c>
    </row>
    <row r="172" spans="1:12" x14ac:dyDescent="0.25">
      <c r="A172">
        <v>104491</v>
      </c>
      <c r="B172">
        <v>0</v>
      </c>
      <c r="C172" t="s">
        <v>281</v>
      </c>
      <c r="D172" t="s">
        <v>86</v>
      </c>
      <c r="E172" t="s">
        <v>296</v>
      </c>
      <c r="F172" s="69">
        <v>42936.652777777781</v>
      </c>
      <c r="G172" s="67">
        <v>42950.708333333336</v>
      </c>
      <c r="H172" s="67">
        <v>42948.663194444445</v>
      </c>
      <c r="I172" t="s">
        <v>63</v>
      </c>
      <c r="J172" t="s">
        <v>413</v>
      </c>
      <c r="K172" t="s">
        <v>294</v>
      </c>
      <c r="L172" s="73">
        <f>_xlfn.DAYS(Dashboard!B$3,Data!F172)</f>
        <v>89</v>
      </c>
    </row>
    <row r="173" spans="1:12" x14ac:dyDescent="0.25">
      <c r="A173">
        <v>104492</v>
      </c>
      <c r="B173">
        <v>0</v>
      </c>
      <c r="C173" t="s">
        <v>281</v>
      </c>
      <c r="D173" t="s">
        <v>243</v>
      </c>
      <c r="E173" t="s">
        <v>90</v>
      </c>
      <c r="F173" s="69">
        <v>42936.668055555558</v>
      </c>
      <c r="G173" s="67">
        <v>42950.708333333336</v>
      </c>
      <c r="H173" s="67">
        <v>42948.535416666666</v>
      </c>
      <c r="I173" t="s">
        <v>67</v>
      </c>
      <c r="J173" t="s">
        <v>414</v>
      </c>
      <c r="K173" t="s">
        <v>73</v>
      </c>
      <c r="L173" s="73">
        <f>_xlfn.DAYS(Dashboard!B$3,Data!F173)</f>
        <v>89</v>
      </c>
    </row>
    <row r="174" spans="1:12" x14ac:dyDescent="0.25">
      <c r="A174">
        <v>104493</v>
      </c>
      <c r="B174">
        <v>0</v>
      </c>
      <c r="C174" t="s">
        <v>281</v>
      </c>
      <c r="D174" t="s">
        <v>415</v>
      </c>
      <c r="E174" t="s">
        <v>62</v>
      </c>
      <c r="F174" s="69">
        <v>42936.677083333336</v>
      </c>
      <c r="G174" s="67">
        <v>42943.708333333336</v>
      </c>
      <c r="H174" s="67">
        <v>42940.408333333333</v>
      </c>
      <c r="I174" t="s">
        <v>63</v>
      </c>
      <c r="J174" t="s">
        <v>416</v>
      </c>
      <c r="K174" t="s">
        <v>65</v>
      </c>
      <c r="L174" s="73">
        <f>_xlfn.DAYS(Dashboard!B$3,Data!F174)</f>
        <v>89</v>
      </c>
    </row>
    <row r="175" spans="1:12" x14ac:dyDescent="0.25">
      <c r="A175">
        <v>104494</v>
      </c>
      <c r="B175">
        <v>0</v>
      </c>
      <c r="C175" t="s">
        <v>281</v>
      </c>
      <c r="D175" t="s">
        <v>101</v>
      </c>
      <c r="E175" t="s">
        <v>296</v>
      </c>
      <c r="F175" s="69">
        <v>42936.681944444441</v>
      </c>
      <c r="G175" s="67">
        <v>42943.708333333336</v>
      </c>
      <c r="H175" s="67">
        <v>42942.32916666667</v>
      </c>
      <c r="I175" t="s">
        <v>63</v>
      </c>
      <c r="J175" t="s">
        <v>417</v>
      </c>
      <c r="K175" t="s">
        <v>294</v>
      </c>
      <c r="L175" s="73">
        <f>_xlfn.DAYS(Dashboard!B$3,Data!F175)</f>
        <v>89</v>
      </c>
    </row>
    <row r="176" spans="1:12" x14ac:dyDescent="0.25">
      <c r="A176">
        <v>104495</v>
      </c>
      <c r="B176">
        <v>0</v>
      </c>
      <c r="C176" t="s">
        <v>281</v>
      </c>
      <c r="D176" t="s">
        <v>268</v>
      </c>
      <c r="E176" t="s">
        <v>62</v>
      </c>
      <c r="F176" s="69">
        <v>42936.691666666666</v>
      </c>
      <c r="G176" s="67">
        <v>42938.708333333336</v>
      </c>
      <c r="H176" s="67">
        <v>42940.508333333331</v>
      </c>
      <c r="I176" t="s">
        <v>63</v>
      </c>
      <c r="J176" t="s">
        <v>418</v>
      </c>
      <c r="K176" t="s">
        <v>73</v>
      </c>
      <c r="L176" s="73">
        <f>_xlfn.DAYS(Dashboard!B$3,Data!F176)</f>
        <v>89</v>
      </c>
    </row>
    <row r="177" spans="1:12" x14ac:dyDescent="0.25">
      <c r="A177">
        <v>104496</v>
      </c>
      <c r="B177">
        <v>0</v>
      </c>
      <c r="C177" t="s">
        <v>281</v>
      </c>
      <c r="D177" t="s">
        <v>419</v>
      </c>
      <c r="E177" t="s">
        <v>75</v>
      </c>
      <c r="F177" s="69">
        <v>42936.788194444445</v>
      </c>
      <c r="G177" s="67">
        <v>42950.708333333336</v>
      </c>
      <c r="H177" s="67">
        <v>42937.451388888891</v>
      </c>
      <c r="I177" t="s">
        <v>63</v>
      </c>
      <c r="J177" t="s">
        <v>420</v>
      </c>
      <c r="K177" t="s">
        <v>73</v>
      </c>
      <c r="L177" s="73">
        <f>_xlfn.DAYS(Dashboard!B$3,Data!F177)</f>
        <v>89</v>
      </c>
    </row>
    <row r="178" spans="1:12" x14ac:dyDescent="0.25">
      <c r="A178">
        <v>104497</v>
      </c>
      <c r="B178">
        <v>0</v>
      </c>
      <c r="C178" t="s">
        <v>281</v>
      </c>
      <c r="D178" t="s">
        <v>421</v>
      </c>
      <c r="E178" t="s">
        <v>62</v>
      </c>
      <c r="F178" s="69">
        <v>42937.406944444447</v>
      </c>
      <c r="G178" s="67">
        <v>42944.708333333336</v>
      </c>
      <c r="H178" s="67">
        <v>42937.597222222219</v>
      </c>
      <c r="I178" t="s">
        <v>63</v>
      </c>
      <c r="J178" t="s">
        <v>422</v>
      </c>
      <c r="K178" t="s">
        <v>73</v>
      </c>
      <c r="L178" s="73">
        <f>_xlfn.DAYS(Dashboard!B$3,Data!F178)</f>
        <v>88</v>
      </c>
    </row>
    <row r="179" spans="1:12" x14ac:dyDescent="0.25">
      <c r="A179">
        <v>104498</v>
      </c>
      <c r="B179">
        <v>0</v>
      </c>
      <c r="C179" t="s">
        <v>281</v>
      </c>
      <c r="D179" t="s">
        <v>268</v>
      </c>
      <c r="E179" t="s">
        <v>90</v>
      </c>
      <c r="F179" s="69">
        <v>42937.40902777778</v>
      </c>
      <c r="G179" s="67">
        <v>42939.708333333336</v>
      </c>
      <c r="H179" s="67">
        <v>42943.42291666667</v>
      </c>
      <c r="I179" t="s">
        <v>67</v>
      </c>
      <c r="J179" t="s">
        <v>423</v>
      </c>
      <c r="K179" t="s">
        <v>73</v>
      </c>
      <c r="L179" s="73">
        <f>_xlfn.DAYS(Dashboard!B$3,Data!F179)</f>
        <v>88</v>
      </c>
    </row>
    <row r="180" spans="1:12" x14ac:dyDescent="0.25">
      <c r="A180">
        <v>104499</v>
      </c>
      <c r="B180">
        <v>0</v>
      </c>
      <c r="C180" t="s">
        <v>281</v>
      </c>
      <c r="D180" t="s">
        <v>424</v>
      </c>
      <c r="E180" t="s">
        <v>90</v>
      </c>
      <c r="F180" s="69">
        <v>42937.410416666666</v>
      </c>
      <c r="G180" s="67">
        <v>42939.708333333336</v>
      </c>
      <c r="H180" s="67">
        <v>42943.422222222223</v>
      </c>
      <c r="I180" t="s">
        <v>67</v>
      </c>
      <c r="J180" t="s">
        <v>425</v>
      </c>
      <c r="K180" t="s">
        <v>73</v>
      </c>
      <c r="L180" s="73">
        <f>_xlfn.DAYS(Dashboard!B$3,Data!F180)</f>
        <v>88</v>
      </c>
    </row>
    <row r="181" spans="1:12" x14ac:dyDescent="0.25">
      <c r="A181">
        <v>104454</v>
      </c>
      <c r="B181">
        <v>1</v>
      </c>
      <c r="C181" t="s">
        <v>281</v>
      </c>
      <c r="D181" t="s">
        <v>62</v>
      </c>
      <c r="E181" t="s">
        <v>321</v>
      </c>
      <c r="F181" s="69">
        <v>42937.416666666664</v>
      </c>
      <c r="G181" s="67">
        <v>42944.708333333336</v>
      </c>
      <c r="H181" s="67">
        <v>42937.527083333334</v>
      </c>
      <c r="I181" t="s">
        <v>63</v>
      </c>
      <c r="J181" t="s">
        <v>426</v>
      </c>
      <c r="K181" t="s">
        <v>323</v>
      </c>
      <c r="L181" s="73">
        <f>_xlfn.DAYS(Dashboard!B$3,Data!F181)</f>
        <v>88</v>
      </c>
    </row>
    <row r="182" spans="1:12" x14ac:dyDescent="0.25">
      <c r="A182">
        <v>104500</v>
      </c>
      <c r="B182">
        <v>0</v>
      </c>
      <c r="C182" t="s">
        <v>281</v>
      </c>
      <c r="D182" t="s">
        <v>302</v>
      </c>
      <c r="E182" t="s">
        <v>62</v>
      </c>
      <c r="F182" s="69">
        <v>42937.418055555558</v>
      </c>
      <c r="G182" s="67">
        <v>42944.708333333336</v>
      </c>
      <c r="H182" s="67">
        <v>42958.404166666667</v>
      </c>
      <c r="I182" t="s">
        <v>67</v>
      </c>
      <c r="J182" t="s">
        <v>427</v>
      </c>
      <c r="K182" t="s">
        <v>73</v>
      </c>
      <c r="L182" s="73">
        <f>_xlfn.DAYS(Dashboard!B$3,Data!F182)</f>
        <v>88</v>
      </c>
    </row>
    <row r="183" spans="1:12" x14ac:dyDescent="0.25">
      <c r="A183">
        <v>104441</v>
      </c>
      <c r="B183">
        <v>1</v>
      </c>
      <c r="C183" t="s">
        <v>281</v>
      </c>
      <c r="D183" t="s">
        <v>103</v>
      </c>
      <c r="E183" t="s">
        <v>75</v>
      </c>
      <c r="F183" s="69">
        <v>42937.438194444447</v>
      </c>
      <c r="G183" s="67">
        <v>42951.708333333336</v>
      </c>
      <c r="H183" s="67">
        <v>42941.544444444444</v>
      </c>
      <c r="I183" t="s">
        <v>63</v>
      </c>
      <c r="J183" t="s">
        <v>428</v>
      </c>
      <c r="K183" t="s">
        <v>73</v>
      </c>
      <c r="L183" s="73">
        <f>_xlfn.DAYS(Dashboard!B$3,Data!F183)</f>
        <v>88</v>
      </c>
    </row>
    <row r="184" spans="1:12" x14ac:dyDescent="0.25">
      <c r="A184">
        <v>104501</v>
      </c>
      <c r="B184">
        <v>0</v>
      </c>
      <c r="C184" t="s">
        <v>281</v>
      </c>
      <c r="D184" t="s">
        <v>429</v>
      </c>
      <c r="E184" t="s">
        <v>75</v>
      </c>
      <c r="F184" s="69">
        <v>42937.442361111112</v>
      </c>
      <c r="G184" s="67">
        <v>42951.708333333336</v>
      </c>
      <c r="H184" s="67">
        <v>42937.442361111112</v>
      </c>
      <c r="I184" t="s">
        <v>63</v>
      </c>
      <c r="J184" t="s">
        <v>430</v>
      </c>
      <c r="K184" t="s">
        <v>73</v>
      </c>
      <c r="L184" s="73">
        <f>_xlfn.DAYS(Dashboard!B$3,Data!F184)</f>
        <v>88</v>
      </c>
    </row>
    <row r="185" spans="1:12" x14ac:dyDescent="0.25">
      <c r="A185">
        <v>104502</v>
      </c>
      <c r="B185">
        <v>0</v>
      </c>
      <c r="C185" t="s">
        <v>281</v>
      </c>
      <c r="D185" t="s">
        <v>431</v>
      </c>
      <c r="E185" t="s">
        <v>296</v>
      </c>
      <c r="F185" s="69">
        <v>42937.456944444442</v>
      </c>
      <c r="G185" s="67">
        <v>42944.708333333336</v>
      </c>
      <c r="H185" s="67">
        <v>42937.469444444447</v>
      </c>
      <c r="I185" t="s">
        <v>63</v>
      </c>
      <c r="J185" t="s">
        <v>432</v>
      </c>
      <c r="K185" t="s">
        <v>294</v>
      </c>
      <c r="L185" s="73">
        <f>_xlfn.DAYS(Dashboard!B$3,Data!F185)</f>
        <v>88</v>
      </c>
    </row>
    <row r="186" spans="1:12" x14ac:dyDescent="0.25">
      <c r="A186">
        <v>104503</v>
      </c>
      <c r="B186">
        <v>0</v>
      </c>
      <c r="C186" t="s">
        <v>281</v>
      </c>
      <c r="D186" t="s">
        <v>71</v>
      </c>
      <c r="E186" t="s">
        <v>321</v>
      </c>
      <c r="F186" s="69">
        <v>42937.464583333334</v>
      </c>
      <c r="G186" s="67">
        <v>42944.708333333336</v>
      </c>
      <c r="H186" s="67">
        <v>42940.509722222225</v>
      </c>
      <c r="I186" t="s">
        <v>67</v>
      </c>
      <c r="J186" t="s">
        <v>433</v>
      </c>
      <c r="K186" t="s">
        <v>323</v>
      </c>
      <c r="L186" s="73">
        <f>_xlfn.DAYS(Dashboard!B$3,Data!F186)</f>
        <v>88</v>
      </c>
    </row>
    <row r="187" spans="1:12" x14ac:dyDescent="0.25">
      <c r="A187">
        <v>104504</v>
      </c>
      <c r="B187">
        <v>0</v>
      </c>
      <c r="C187" t="s">
        <v>281</v>
      </c>
      <c r="D187" t="s">
        <v>97</v>
      </c>
      <c r="E187" t="s">
        <v>75</v>
      </c>
      <c r="F187" s="69">
        <v>42937.472222222219</v>
      </c>
      <c r="G187" s="67">
        <v>42944.472222222219</v>
      </c>
      <c r="H187" s="67">
        <v>42957.436805555553</v>
      </c>
      <c r="I187" t="s">
        <v>67</v>
      </c>
      <c r="J187" t="s">
        <v>434</v>
      </c>
      <c r="K187" t="s">
        <v>73</v>
      </c>
      <c r="L187" s="73">
        <f>_xlfn.DAYS(Dashboard!B$3,Data!F187)</f>
        <v>88</v>
      </c>
    </row>
    <row r="188" spans="1:12" x14ac:dyDescent="0.25">
      <c r="A188">
        <v>104495</v>
      </c>
      <c r="B188">
        <v>1</v>
      </c>
      <c r="C188" t="s">
        <v>281</v>
      </c>
      <c r="D188" t="s">
        <v>173</v>
      </c>
      <c r="E188" t="s">
        <v>321</v>
      </c>
      <c r="F188" s="69">
        <v>42937.474999999999</v>
      </c>
      <c r="G188" s="67">
        <v>42944.708333333336</v>
      </c>
      <c r="H188" s="67">
        <v>42940.447916666664</v>
      </c>
      <c r="I188" t="s">
        <v>67</v>
      </c>
      <c r="J188" t="s">
        <v>435</v>
      </c>
      <c r="K188" t="s">
        <v>323</v>
      </c>
      <c r="L188" s="73">
        <f>_xlfn.DAYS(Dashboard!B$3,Data!F188)</f>
        <v>88</v>
      </c>
    </row>
    <row r="189" spans="1:12" x14ac:dyDescent="0.25">
      <c r="A189">
        <v>104505</v>
      </c>
      <c r="B189">
        <v>0</v>
      </c>
      <c r="C189" t="s">
        <v>281</v>
      </c>
      <c r="D189" t="s">
        <v>436</v>
      </c>
      <c r="E189" t="s">
        <v>62</v>
      </c>
      <c r="F189" s="69">
        <v>42937.477777777778</v>
      </c>
      <c r="G189" s="67">
        <v>42951.708333333336</v>
      </c>
      <c r="H189" s="67">
        <v>42937.477777777778</v>
      </c>
      <c r="I189" t="s">
        <v>63</v>
      </c>
      <c r="J189" t="s">
        <v>437</v>
      </c>
      <c r="K189" t="s">
        <v>73</v>
      </c>
      <c r="L189" s="73">
        <f>_xlfn.DAYS(Dashboard!B$3,Data!F189)</f>
        <v>88</v>
      </c>
    </row>
    <row r="190" spans="1:12" x14ac:dyDescent="0.25">
      <c r="A190">
        <v>104506</v>
      </c>
      <c r="B190">
        <v>0</v>
      </c>
      <c r="C190" t="s">
        <v>281</v>
      </c>
      <c r="D190" t="s">
        <v>97</v>
      </c>
      <c r="E190" t="s">
        <v>97</v>
      </c>
      <c r="F190" s="69">
        <v>42937.478472222225</v>
      </c>
      <c r="G190" s="67">
        <v>42944.478472222225</v>
      </c>
      <c r="H190" s="67">
        <v>42957.4375</v>
      </c>
      <c r="I190" t="s">
        <v>67</v>
      </c>
      <c r="J190" t="s">
        <v>434</v>
      </c>
      <c r="K190" t="s">
        <v>73</v>
      </c>
      <c r="L190" s="73">
        <f>_xlfn.DAYS(Dashboard!B$3,Data!F190)</f>
        <v>88</v>
      </c>
    </row>
    <row r="191" spans="1:12" x14ac:dyDescent="0.25">
      <c r="A191">
        <v>104497</v>
      </c>
      <c r="B191">
        <v>1</v>
      </c>
      <c r="C191" t="s">
        <v>281</v>
      </c>
      <c r="D191" t="s">
        <v>173</v>
      </c>
      <c r="E191" t="s">
        <v>296</v>
      </c>
      <c r="F191" s="69">
        <v>42937.498611111114</v>
      </c>
      <c r="G191" s="67">
        <v>42944.708333333336</v>
      </c>
      <c r="H191" s="67">
        <v>42937.541666666664</v>
      </c>
      <c r="I191" t="s">
        <v>63</v>
      </c>
      <c r="J191" t="s">
        <v>438</v>
      </c>
      <c r="K191" t="s">
        <v>294</v>
      </c>
      <c r="L191" s="73">
        <f>_xlfn.DAYS(Dashboard!B$3,Data!F191)</f>
        <v>88</v>
      </c>
    </row>
    <row r="192" spans="1:12" x14ac:dyDescent="0.25">
      <c r="A192">
        <v>104491</v>
      </c>
      <c r="B192">
        <v>1</v>
      </c>
      <c r="C192" t="s">
        <v>439</v>
      </c>
      <c r="D192" t="s">
        <v>173</v>
      </c>
      <c r="E192" t="s">
        <v>296</v>
      </c>
      <c r="F192" s="69">
        <v>42937.540277777778</v>
      </c>
      <c r="G192" s="67">
        <v>42951.708333333336</v>
      </c>
      <c r="H192" s="67">
        <v>42937.589583333334</v>
      </c>
      <c r="I192" t="s">
        <v>63</v>
      </c>
      <c r="J192" t="s">
        <v>440</v>
      </c>
      <c r="K192" t="s">
        <v>294</v>
      </c>
      <c r="L192" s="73">
        <f>_xlfn.DAYS(Dashboard!B$3,Data!F192)</f>
        <v>88</v>
      </c>
    </row>
    <row r="193" spans="1:12" x14ac:dyDescent="0.25">
      <c r="A193">
        <v>104507</v>
      </c>
      <c r="B193">
        <v>0</v>
      </c>
      <c r="C193" t="s">
        <v>281</v>
      </c>
      <c r="D193" t="s">
        <v>173</v>
      </c>
      <c r="E193" t="s">
        <v>282</v>
      </c>
      <c r="F193" s="69">
        <v>42937.543749999997</v>
      </c>
      <c r="G193" s="67">
        <v>42951.708333333336</v>
      </c>
      <c r="H193" s="67">
        <v>42941.371527777781</v>
      </c>
      <c r="I193" t="s">
        <v>63</v>
      </c>
      <c r="J193" t="s">
        <v>441</v>
      </c>
      <c r="K193" t="s">
        <v>284</v>
      </c>
      <c r="L193" s="73">
        <f>_xlfn.DAYS(Dashboard!B$3,Data!F193)</f>
        <v>88</v>
      </c>
    </row>
    <row r="194" spans="1:12" x14ac:dyDescent="0.25">
      <c r="A194">
        <v>104508</v>
      </c>
      <c r="B194">
        <v>0</v>
      </c>
      <c r="C194" t="s">
        <v>281</v>
      </c>
      <c r="D194" t="s">
        <v>243</v>
      </c>
      <c r="E194" t="s">
        <v>296</v>
      </c>
      <c r="F194" s="69">
        <v>42937.57916666667</v>
      </c>
      <c r="G194" s="67">
        <v>42946</v>
      </c>
      <c r="H194" s="67">
        <v>42990.484027777777</v>
      </c>
      <c r="I194" t="s">
        <v>67</v>
      </c>
      <c r="J194" t="s">
        <v>442</v>
      </c>
      <c r="K194" t="s">
        <v>294</v>
      </c>
      <c r="L194" s="73">
        <f>_xlfn.DAYS(Dashboard!B$3,Data!F194)</f>
        <v>88</v>
      </c>
    </row>
    <row r="195" spans="1:12" x14ac:dyDescent="0.25">
      <c r="A195">
        <v>104509</v>
      </c>
      <c r="B195">
        <v>0</v>
      </c>
      <c r="C195" t="s">
        <v>281</v>
      </c>
      <c r="D195" t="s">
        <v>362</v>
      </c>
      <c r="E195" t="s">
        <v>90</v>
      </c>
      <c r="F195" s="69">
        <v>42940.351388888892</v>
      </c>
      <c r="G195" s="67">
        <v>42954.708333333336</v>
      </c>
      <c r="H195" s="67">
        <v>42943.47152777778</v>
      </c>
      <c r="I195" t="s">
        <v>63</v>
      </c>
      <c r="J195" t="s">
        <v>443</v>
      </c>
      <c r="K195" t="s">
        <v>73</v>
      </c>
      <c r="L195" s="73">
        <f>_xlfn.DAYS(Dashboard!B$3,Data!F195)</f>
        <v>85</v>
      </c>
    </row>
    <row r="196" spans="1:12" x14ac:dyDescent="0.25">
      <c r="A196">
        <v>104510</v>
      </c>
      <c r="B196">
        <v>0</v>
      </c>
      <c r="C196" t="s">
        <v>281</v>
      </c>
      <c r="D196" t="s">
        <v>328</v>
      </c>
      <c r="E196" t="s">
        <v>97</v>
      </c>
      <c r="F196" s="69">
        <v>42940.354861111111</v>
      </c>
      <c r="G196" s="67">
        <v>42940</v>
      </c>
      <c r="H196" s="67">
        <v>42957.488888888889</v>
      </c>
      <c r="I196" t="s">
        <v>63</v>
      </c>
      <c r="J196" t="s">
        <v>444</v>
      </c>
      <c r="K196" t="s">
        <v>73</v>
      </c>
      <c r="L196" s="73">
        <f>_xlfn.DAYS(Dashboard!B$3,Data!F196)</f>
        <v>85</v>
      </c>
    </row>
    <row r="197" spans="1:12" x14ac:dyDescent="0.25">
      <c r="A197">
        <v>104510</v>
      </c>
      <c r="B197">
        <v>1</v>
      </c>
      <c r="C197" t="s">
        <v>281</v>
      </c>
      <c r="D197" t="s">
        <v>328</v>
      </c>
      <c r="E197" t="s">
        <v>97</v>
      </c>
      <c r="F197" s="69">
        <v>42940.354861111111</v>
      </c>
      <c r="G197" s="67">
        <v>42940</v>
      </c>
      <c r="H197" s="67">
        <v>42957.488194444442</v>
      </c>
      <c r="I197" t="s">
        <v>63</v>
      </c>
      <c r="J197" t="s">
        <v>444</v>
      </c>
      <c r="K197" t="s">
        <v>65</v>
      </c>
      <c r="L197" s="73">
        <f>_xlfn.DAYS(Dashboard!B$3,Data!F197)</f>
        <v>85</v>
      </c>
    </row>
    <row r="198" spans="1:12" x14ac:dyDescent="0.25">
      <c r="A198">
        <v>104511</v>
      </c>
      <c r="B198">
        <v>0</v>
      </c>
      <c r="C198" t="s">
        <v>281</v>
      </c>
      <c r="D198" t="s">
        <v>328</v>
      </c>
      <c r="E198" t="s">
        <v>66</v>
      </c>
      <c r="F198" s="69">
        <v>42940.376388888886</v>
      </c>
      <c r="G198" s="67">
        <v>42954.708333333336</v>
      </c>
      <c r="H198" s="67">
        <v>42940.380555555559</v>
      </c>
      <c r="I198" t="s">
        <v>374</v>
      </c>
      <c r="J198" t="s">
        <v>445</v>
      </c>
      <c r="K198" t="s">
        <v>73</v>
      </c>
      <c r="L198" s="73">
        <f>_xlfn.DAYS(Dashboard!B$3,Data!F198)</f>
        <v>85</v>
      </c>
    </row>
    <row r="199" spans="1:12" x14ac:dyDescent="0.25">
      <c r="A199">
        <v>104512</v>
      </c>
      <c r="B199">
        <v>0</v>
      </c>
      <c r="C199" t="s">
        <v>281</v>
      </c>
      <c r="D199" t="s">
        <v>446</v>
      </c>
      <c r="E199" t="s">
        <v>368</v>
      </c>
      <c r="F199" s="69">
        <v>42940.378472222219</v>
      </c>
      <c r="G199" s="67">
        <v>42942.708333333336</v>
      </c>
      <c r="H199" s="67">
        <v>42940.380555555559</v>
      </c>
      <c r="I199" t="s">
        <v>63</v>
      </c>
      <c r="J199" t="s">
        <v>447</v>
      </c>
      <c r="K199" t="s">
        <v>294</v>
      </c>
      <c r="L199" s="73">
        <f>_xlfn.DAYS(Dashboard!B$3,Data!F199)</f>
        <v>85</v>
      </c>
    </row>
    <row r="200" spans="1:12" x14ac:dyDescent="0.25">
      <c r="A200">
        <v>104513</v>
      </c>
      <c r="B200">
        <v>0</v>
      </c>
      <c r="C200" t="s">
        <v>281</v>
      </c>
      <c r="D200" t="s">
        <v>173</v>
      </c>
      <c r="E200" t="s">
        <v>130</v>
      </c>
      <c r="F200" s="69">
        <v>42940.395833333336</v>
      </c>
      <c r="G200" s="67">
        <v>42947.708333333336</v>
      </c>
      <c r="H200" s="67">
        <v>42971.526388888888</v>
      </c>
      <c r="I200" t="s">
        <v>63</v>
      </c>
      <c r="J200" t="s">
        <v>448</v>
      </c>
      <c r="K200" t="s">
        <v>73</v>
      </c>
      <c r="L200" s="73">
        <f>_xlfn.DAYS(Dashboard!B$3,Data!F200)</f>
        <v>85</v>
      </c>
    </row>
    <row r="201" spans="1:12" x14ac:dyDescent="0.25">
      <c r="A201">
        <v>104514</v>
      </c>
      <c r="B201">
        <v>0</v>
      </c>
      <c r="C201" t="s">
        <v>281</v>
      </c>
      <c r="D201" t="s">
        <v>449</v>
      </c>
      <c r="E201" t="s">
        <v>84</v>
      </c>
      <c r="F201" s="69">
        <v>42940.402777777781</v>
      </c>
      <c r="G201" s="67">
        <v>42954.708333333336</v>
      </c>
      <c r="H201" s="67">
        <v>42941.381249999999</v>
      </c>
      <c r="I201" t="s">
        <v>63</v>
      </c>
      <c r="J201" t="s">
        <v>335</v>
      </c>
      <c r="K201" t="s">
        <v>73</v>
      </c>
      <c r="L201" s="73">
        <f>_xlfn.DAYS(Dashboard!B$3,Data!F201)</f>
        <v>85</v>
      </c>
    </row>
    <row r="202" spans="1:12" x14ac:dyDescent="0.25">
      <c r="A202">
        <v>104515</v>
      </c>
      <c r="B202">
        <v>0</v>
      </c>
      <c r="C202" t="s">
        <v>281</v>
      </c>
      <c r="D202" t="s">
        <v>124</v>
      </c>
      <c r="E202" t="s">
        <v>282</v>
      </c>
      <c r="F202" s="69">
        <v>42940.409722222219</v>
      </c>
      <c r="G202" s="67">
        <v>42940</v>
      </c>
      <c r="H202" s="67">
        <v>42985.720833333333</v>
      </c>
      <c r="I202" t="s">
        <v>63</v>
      </c>
      <c r="J202" t="s">
        <v>450</v>
      </c>
      <c r="K202" t="s">
        <v>284</v>
      </c>
      <c r="L202" s="73">
        <f>_xlfn.DAYS(Dashboard!B$3,Data!F202)</f>
        <v>85</v>
      </c>
    </row>
    <row r="203" spans="1:12" x14ac:dyDescent="0.25">
      <c r="A203">
        <v>104164</v>
      </c>
      <c r="B203">
        <v>1</v>
      </c>
      <c r="C203" t="s">
        <v>281</v>
      </c>
      <c r="D203" t="s">
        <v>424</v>
      </c>
      <c r="E203" t="s">
        <v>204</v>
      </c>
      <c r="F203" s="69">
        <v>42940.427777777775</v>
      </c>
      <c r="G203" s="67">
        <v>42947.708333333336</v>
      </c>
      <c r="H203" s="67">
        <v>43003.497916666667</v>
      </c>
      <c r="I203" t="s">
        <v>451</v>
      </c>
      <c r="J203" t="s">
        <v>452</v>
      </c>
      <c r="K203" t="s">
        <v>73</v>
      </c>
      <c r="L203" s="73">
        <f>_xlfn.DAYS(Dashboard!B$3,Data!F203)</f>
        <v>85</v>
      </c>
    </row>
    <row r="204" spans="1:12" x14ac:dyDescent="0.25">
      <c r="A204">
        <v>104516</v>
      </c>
      <c r="B204">
        <v>0</v>
      </c>
      <c r="C204" t="s">
        <v>281</v>
      </c>
      <c r="D204" t="s">
        <v>453</v>
      </c>
      <c r="E204" t="s">
        <v>296</v>
      </c>
      <c r="F204" s="69">
        <v>42940.478472222225</v>
      </c>
      <c r="G204" s="67">
        <v>42947.708333333336</v>
      </c>
      <c r="H204" s="67">
        <v>42941.623611111114</v>
      </c>
      <c r="I204" t="s">
        <v>63</v>
      </c>
      <c r="J204" t="s">
        <v>454</v>
      </c>
      <c r="K204" t="s">
        <v>294</v>
      </c>
      <c r="L204" s="73">
        <f>_xlfn.DAYS(Dashboard!B$3,Data!F204)</f>
        <v>85</v>
      </c>
    </row>
    <row r="205" spans="1:12" x14ac:dyDescent="0.25">
      <c r="A205">
        <v>104517</v>
      </c>
      <c r="B205">
        <v>0</v>
      </c>
      <c r="C205" t="s">
        <v>281</v>
      </c>
      <c r="D205" t="s">
        <v>338</v>
      </c>
      <c r="E205" t="s">
        <v>321</v>
      </c>
      <c r="F205" s="69">
        <v>42940.501388888886</v>
      </c>
      <c r="G205" s="67">
        <v>42942.708333333336</v>
      </c>
      <c r="H205" s="67">
        <v>42940.614583333336</v>
      </c>
      <c r="I205" t="s">
        <v>67</v>
      </c>
      <c r="J205" t="s">
        <v>455</v>
      </c>
      <c r="K205" t="s">
        <v>323</v>
      </c>
      <c r="L205" s="73">
        <f>_xlfn.DAYS(Dashboard!B$3,Data!F205)</f>
        <v>85</v>
      </c>
    </row>
    <row r="206" spans="1:12" x14ac:dyDescent="0.25">
      <c r="A206">
        <v>104517</v>
      </c>
      <c r="B206">
        <v>1</v>
      </c>
      <c r="C206" t="s">
        <v>281</v>
      </c>
      <c r="D206" t="s">
        <v>338</v>
      </c>
      <c r="E206" t="s">
        <v>368</v>
      </c>
      <c r="F206" s="69">
        <v>42940.508333333331</v>
      </c>
      <c r="G206" s="67">
        <v>42942.708333333336</v>
      </c>
      <c r="H206" s="67">
        <v>42940.611111111109</v>
      </c>
      <c r="I206" t="s">
        <v>63</v>
      </c>
      <c r="J206" t="s">
        <v>456</v>
      </c>
      <c r="K206" t="s">
        <v>294</v>
      </c>
      <c r="L206" s="73">
        <f>_xlfn.DAYS(Dashboard!B$3,Data!F206)</f>
        <v>85</v>
      </c>
    </row>
    <row r="207" spans="1:12" x14ac:dyDescent="0.25">
      <c r="A207">
        <v>104357</v>
      </c>
      <c r="B207">
        <v>6</v>
      </c>
      <c r="C207" t="s">
        <v>281</v>
      </c>
      <c r="D207" t="s">
        <v>233</v>
      </c>
      <c r="E207" t="s">
        <v>321</v>
      </c>
      <c r="F207" s="69">
        <v>42940.511805555558</v>
      </c>
      <c r="G207" s="67">
        <v>42942.708333333336</v>
      </c>
      <c r="H207" s="67">
        <v>42977.544444444444</v>
      </c>
      <c r="I207" t="s">
        <v>350</v>
      </c>
      <c r="J207" t="s">
        <v>457</v>
      </c>
      <c r="K207" t="s">
        <v>323</v>
      </c>
      <c r="L207" s="73">
        <f>_xlfn.DAYS(Dashboard!B$3,Data!F207)</f>
        <v>85</v>
      </c>
    </row>
    <row r="208" spans="1:12" x14ac:dyDescent="0.25">
      <c r="A208">
        <v>104518</v>
      </c>
      <c r="B208">
        <v>0</v>
      </c>
      <c r="C208" t="s">
        <v>281</v>
      </c>
      <c r="D208" t="s">
        <v>458</v>
      </c>
      <c r="E208" t="s">
        <v>62</v>
      </c>
      <c r="F208" s="69">
        <v>42940.524305555555</v>
      </c>
      <c r="G208" s="67">
        <v>42954.708333333336</v>
      </c>
      <c r="H208" s="67">
        <v>42940.524305555555</v>
      </c>
      <c r="I208" t="s">
        <v>63</v>
      </c>
      <c r="J208" t="s">
        <v>459</v>
      </c>
      <c r="K208" t="s">
        <v>73</v>
      </c>
      <c r="L208" s="73">
        <f>_xlfn.DAYS(Dashboard!B$3,Data!F208)</f>
        <v>85</v>
      </c>
    </row>
    <row r="209" spans="1:12" x14ac:dyDescent="0.25">
      <c r="A209">
        <v>104519</v>
      </c>
      <c r="B209">
        <v>0</v>
      </c>
      <c r="C209" t="s">
        <v>281</v>
      </c>
      <c r="D209" t="s">
        <v>268</v>
      </c>
      <c r="E209" t="s">
        <v>66</v>
      </c>
      <c r="F209" s="69">
        <v>42940.551388888889</v>
      </c>
      <c r="G209" s="67">
        <v>42954.708333333336</v>
      </c>
      <c r="H209" s="67">
        <v>42940.588888888888</v>
      </c>
      <c r="I209" t="s">
        <v>63</v>
      </c>
      <c r="J209" t="s">
        <v>460</v>
      </c>
      <c r="K209" t="s">
        <v>65</v>
      </c>
      <c r="L209" s="73">
        <f>_xlfn.DAYS(Dashboard!B$3,Data!F209)</f>
        <v>85</v>
      </c>
    </row>
    <row r="210" spans="1:12" x14ac:dyDescent="0.25">
      <c r="A210">
        <v>104520</v>
      </c>
      <c r="B210">
        <v>0</v>
      </c>
      <c r="C210" t="s">
        <v>281</v>
      </c>
      <c r="D210" t="s">
        <v>130</v>
      </c>
      <c r="E210" t="s">
        <v>204</v>
      </c>
      <c r="F210" s="69">
        <v>42940.560416666667</v>
      </c>
      <c r="G210" s="67">
        <v>42944</v>
      </c>
      <c r="H210" s="67">
        <v>42956.607638888891</v>
      </c>
      <c r="I210" t="s">
        <v>325</v>
      </c>
      <c r="J210" t="s">
        <v>461</v>
      </c>
      <c r="K210" t="s">
        <v>327</v>
      </c>
      <c r="L210" s="73">
        <f>_xlfn.DAYS(Dashboard!B$3,Data!F210)</f>
        <v>85</v>
      </c>
    </row>
    <row r="211" spans="1:12" x14ac:dyDescent="0.25">
      <c r="A211">
        <v>104521</v>
      </c>
      <c r="B211">
        <v>0</v>
      </c>
      <c r="C211" t="s">
        <v>281</v>
      </c>
      <c r="D211" t="s">
        <v>462</v>
      </c>
      <c r="E211" t="s">
        <v>130</v>
      </c>
      <c r="F211" s="69">
        <v>42940.622916666667</v>
      </c>
      <c r="G211" s="67">
        <v>42954.708333333336</v>
      </c>
      <c r="H211" s="67">
        <v>42971.527083333334</v>
      </c>
      <c r="I211" t="s">
        <v>63</v>
      </c>
      <c r="J211" t="s">
        <v>463</v>
      </c>
      <c r="K211" t="s">
        <v>327</v>
      </c>
      <c r="L211" s="73">
        <f>_xlfn.DAYS(Dashboard!B$3,Data!F211)</f>
        <v>85</v>
      </c>
    </row>
    <row r="212" spans="1:12" x14ac:dyDescent="0.25">
      <c r="A212">
        <v>104522</v>
      </c>
      <c r="B212">
        <v>0</v>
      </c>
      <c r="C212" t="s">
        <v>281</v>
      </c>
      <c r="D212" t="s">
        <v>464</v>
      </c>
      <c r="E212" t="s">
        <v>368</v>
      </c>
      <c r="F212" s="69">
        <v>42940.645138888889</v>
      </c>
      <c r="G212" s="67">
        <v>42942.708333333336</v>
      </c>
      <c r="H212" s="67">
        <v>42940.65902777778</v>
      </c>
      <c r="I212" t="s">
        <v>63</v>
      </c>
      <c r="J212" t="s">
        <v>465</v>
      </c>
      <c r="K212" t="s">
        <v>294</v>
      </c>
      <c r="L212" s="73">
        <f>_xlfn.DAYS(Dashboard!B$3,Data!F212)</f>
        <v>85</v>
      </c>
    </row>
    <row r="213" spans="1:12" x14ac:dyDescent="0.25">
      <c r="A213">
        <v>104523</v>
      </c>
      <c r="B213">
        <v>0</v>
      </c>
      <c r="C213" t="s">
        <v>281</v>
      </c>
      <c r="D213" t="s">
        <v>466</v>
      </c>
      <c r="E213" t="s">
        <v>71</v>
      </c>
      <c r="F213" s="69">
        <v>42940.65</v>
      </c>
      <c r="G213" s="67">
        <v>42944</v>
      </c>
      <c r="H213" s="67">
        <v>42941.413888888892</v>
      </c>
      <c r="I213" t="s">
        <v>67</v>
      </c>
      <c r="J213" t="s">
        <v>467</v>
      </c>
      <c r="K213" t="s">
        <v>73</v>
      </c>
      <c r="L213" s="73">
        <f>_xlfn.DAYS(Dashboard!B$3,Data!F213)</f>
        <v>85</v>
      </c>
    </row>
    <row r="214" spans="1:12" x14ac:dyDescent="0.25">
      <c r="A214">
        <v>104524</v>
      </c>
      <c r="B214">
        <v>0</v>
      </c>
      <c r="C214" t="s">
        <v>281</v>
      </c>
      <c r="D214" t="s">
        <v>130</v>
      </c>
      <c r="E214" t="s">
        <v>204</v>
      </c>
      <c r="F214" s="69">
        <v>42940.663194444445</v>
      </c>
      <c r="G214" s="67">
        <v>42954.708333333336</v>
      </c>
      <c r="H214" s="67">
        <v>42980.54583333333</v>
      </c>
      <c r="I214" t="s">
        <v>325</v>
      </c>
      <c r="J214" t="s">
        <v>468</v>
      </c>
      <c r="K214" t="s">
        <v>73</v>
      </c>
      <c r="L214" s="73">
        <f>_xlfn.DAYS(Dashboard!B$3,Data!F214)</f>
        <v>85</v>
      </c>
    </row>
    <row r="215" spans="1:12" x14ac:dyDescent="0.25">
      <c r="A215">
        <v>104525</v>
      </c>
      <c r="B215">
        <v>0</v>
      </c>
      <c r="C215" t="s">
        <v>281</v>
      </c>
      <c r="D215" t="s">
        <v>108</v>
      </c>
      <c r="E215" t="s">
        <v>282</v>
      </c>
      <c r="F215" s="69">
        <v>42941.318055555559</v>
      </c>
      <c r="G215" s="67">
        <v>42955.708333333336</v>
      </c>
      <c r="H215" s="67">
        <v>42947.307638888888</v>
      </c>
      <c r="I215" t="s">
        <v>350</v>
      </c>
      <c r="J215" t="s">
        <v>469</v>
      </c>
      <c r="K215" t="s">
        <v>284</v>
      </c>
      <c r="L215" s="73">
        <f>_xlfn.DAYS(Dashboard!B$3,Data!F215)</f>
        <v>84</v>
      </c>
    </row>
    <row r="216" spans="1:12" x14ac:dyDescent="0.25">
      <c r="A216">
        <v>104526</v>
      </c>
      <c r="B216">
        <v>0</v>
      </c>
      <c r="C216" t="s">
        <v>281</v>
      </c>
      <c r="D216" t="s">
        <v>470</v>
      </c>
      <c r="E216" t="s">
        <v>61</v>
      </c>
      <c r="F216" s="69">
        <v>42941.327777777777</v>
      </c>
      <c r="G216" s="67">
        <v>42941.958333333336</v>
      </c>
      <c r="H216" s="67">
        <v>42941.429861111108</v>
      </c>
      <c r="I216" t="s">
        <v>63</v>
      </c>
      <c r="J216" t="s">
        <v>471</v>
      </c>
      <c r="K216" t="s">
        <v>284</v>
      </c>
      <c r="L216" s="73">
        <f>_xlfn.DAYS(Dashboard!B$3,Data!F216)</f>
        <v>84</v>
      </c>
    </row>
    <row r="217" spans="1:12" x14ac:dyDescent="0.25">
      <c r="A217">
        <v>104515</v>
      </c>
      <c r="B217">
        <v>1</v>
      </c>
      <c r="C217" t="s">
        <v>281</v>
      </c>
      <c r="D217" t="s">
        <v>124</v>
      </c>
      <c r="E217" t="s">
        <v>282</v>
      </c>
      <c r="F217" s="69">
        <v>42941.334027777775</v>
      </c>
      <c r="G217" s="67">
        <v>42941.958333333336</v>
      </c>
      <c r="H217" s="67">
        <v>42943.537499999999</v>
      </c>
      <c r="I217" t="s">
        <v>63</v>
      </c>
      <c r="J217" t="s">
        <v>472</v>
      </c>
      <c r="K217" t="s">
        <v>284</v>
      </c>
      <c r="L217" s="73">
        <f>_xlfn.DAYS(Dashboard!B$3,Data!F217)</f>
        <v>84</v>
      </c>
    </row>
    <row r="218" spans="1:12" x14ac:dyDescent="0.25">
      <c r="A218">
        <v>104527</v>
      </c>
      <c r="B218">
        <v>0</v>
      </c>
      <c r="C218" t="s">
        <v>281</v>
      </c>
      <c r="D218" t="s">
        <v>124</v>
      </c>
      <c r="E218" t="s">
        <v>282</v>
      </c>
      <c r="F218" s="69">
        <v>42941.345833333333</v>
      </c>
      <c r="G218" s="67">
        <v>42948.708333333336</v>
      </c>
      <c r="H218" s="67">
        <v>42956.632638888892</v>
      </c>
      <c r="I218" t="s">
        <v>63</v>
      </c>
      <c r="J218" t="s">
        <v>473</v>
      </c>
      <c r="K218" t="s">
        <v>284</v>
      </c>
      <c r="L218" s="73">
        <f>_xlfn.DAYS(Dashboard!B$3,Data!F218)</f>
        <v>84</v>
      </c>
    </row>
    <row r="219" spans="1:12" x14ac:dyDescent="0.25">
      <c r="A219">
        <v>104528</v>
      </c>
      <c r="B219">
        <v>0</v>
      </c>
      <c r="C219" t="s">
        <v>88</v>
      </c>
      <c r="D219" t="s">
        <v>89</v>
      </c>
      <c r="E219" t="s">
        <v>90</v>
      </c>
      <c r="F219" s="69">
        <v>42941.347175925926</v>
      </c>
      <c r="G219" s="67">
        <v>42955.708333333336</v>
      </c>
      <c r="I219" t="s">
        <v>63</v>
      </c>
      <c r="J219" t="s">
        <v>91</v>
      </c>
      <c r="K219" t="s">
        <v>65</v>
      </c>
      <c r="L219" s="73">
        <f>_xlfn.DAYS(Dashboard!B$3,Data!F219)</f>
        <v>84</v>
      </c>
    </row>
    <row r="220" spans="1:12" x14ac:dyDescent="0.25">
      <c r="A220">
        <v>104529</v>
      </c>
      <c r="B220">
        <v>0</v>
      </c>
      <c r="C220" t="s">
        <v>281</v>
      </c>
      <c r="D220" t="s">
        <v>409</v>
      </c>
      <c r="E220" t="s">
        <v>62</v>
      </c>
      <c r="F220" s="69">
        <v>42941.347222222219</v>
      </c>
      <c r="G220" s="67">
        <v>42948.708333333336</v>
      </c>
      <c r="H220" s="67">
        <v>42954.511805555558</v>
      </c>
      <c r="I220" t="s">
        <v>63</v>
      </c>
      <c r="J220" t="s">
        <v>474</v>
      </c>
      <c r="K220" t="s">
        <v>73</v>
      </c>
      <c r="L220" s="73">
        <f>_xlfn.DAYS(Dashboard!B$3,Data!F220)</f>
        <v>84</v>
      </c>
    </row>
    <row r="221" spans="1:12" x14ac:dyDescent="0.25">
      <c r="A221">
        <v>104530</v>
      </c>
      <c r="B221">
        <v>0</v>
      </c>
      <c r="C221" t="s">
        <v>281</v>
      </c>
      <c r="D221" t="s">
        <v>296</v>
      </c>
      <c r="E221" t="s">
        <v>97</v>
      </c>
      <c r="F221" s="69">
        <v>42941.347222222219</v>
      </c>
      <c r="G221" s="67">
        <v>42943.708333333336</v>
      </c>
      <c r="H221" s="67">
        <v>42969.618055555555</v>
      </c>
      <c r="I221" t="s">
        <v>63</v>
      </c>
      <c r="J221" t="s">
        <v>475</v>
      </c>
      <c r="K221" t="s">
        <v>73</v>
      </c>
      <c r="L221" s="73">
        <f>_xlfn.DAYS(Dashboard!B$3,Data!F221)</f>
        <v>84</v>
      </c>
    </row>
    <row r="222" spans="1:12" x14ac:dyDescent="0.25">
      <c r="A222">
        <v>104531</v>
      </c>
      <c r="B222">
        <v>0</v>
      </c>
      <c r="C222" t="s">
        <v>281</v>
      </c>
      <c r="D222" t="s">
        <v>476</v>
      </c>
      <c r="E222" t="s">
        <v>84</v>
      </c>
      <c r="F222" s="69">
        <v>42941.350694444445</v>
      </c>
      <c r="G222" s="67">
        <v>42955.708333333336</v>
      </c>
      <c r="H222" s="67">
        <v>42941.381249999999</v>
      </c>
      <c r="I222" t="s">
        <v>63</v>
      </c>
      <c r="J222" t="s">
        <v>335</v>
      </c>
      <c r="K222" t="s">
        <v>73</v>
      </c>
      <c r="L222" s="73">
        <f>_xlfn.DAYS(Dashboard!B$3,Data!F222)</f>
        <v>84</v>
      </c>
    </row>
    <row r="223" spans="1:12" x14ac:dyDescent="0.25">
      <c r="A223">
        <v>104529</v>
      </c>
      <c r="B223">
        <v>1</v>
      </c>
      <c r="C223" t="s">
        <v>281</v>
      </c>
      <c r="D223" t="s">
        <v>409</v>
      </c>
      <c r="E223" t="s">
        <v>368</v>
      </c>
      <c r="F223" s="69">
        <v>42941.353472222225</v>
      </c>
      <c r="G223" s="67">
        <v>42943.708333333336</v>
      </c>
      <c r="H223" s="67">
        <v>42943.383333333331</v>
      </c>
      <c r="I223" t="s">
        <v>63</v>
      </c>
      <c r="J223" t="s">
        <v>477</v>
      </c>
      <c r="K223" t="s">
        <v>294</v>
      </c>
      <c r="L223" s="73">
        <f>_xlfn.DAYS(Dashboard!B$3,Data!F223)</f>
        <v>84</v>
      </c>
    </row>
    <row r="224" spans="1:12" x14ac:dyDescent="0.25">
      <c r="A224">
        <v>104532</v>
      </c>
      <c r="B224">
        <v>0</v>
      </c>
      <c r="C224" t="s">
        <v>281</v>
      </c>
      <c r="D224" t="s">
        <v>308</v>
      </c>
      <c r="E224" t="s">
        <v>62</v>
      </c>
      <c r="F224" s="69">
        <v>42941.353472222225</v>
      </c>
      <c r="G224" s="67">
        <v>42955.708333333336</v>
      </c>
      <c r="H224" s="67">
        <v>43001.536111111112</v>
      </c>
      <c r="I224" t="s">
        <v>63</v>
      </c>
      <c r="J224" t="s">
        <v>478</v>
      </c>
      <c r="K224" t="s">
        <v>65</v>
      </c>
      <c r="L224" s="73">
        <f>_xlfn.DAYS(Dashboard!B$3,Data!F224)</f>
        <v>84</v>
      </c>
    </row>
    <row r="225" spans="1:12" x14ac:dyDescent="0.25">
      <c r="A225">
        <v>104533</v>
      </c>
      <c r="B225">
        <v>0</v>
      </c>
      <c r="C225" t="s">
        <v>281</v>
      </c>
      <c r="D225" t="s">
        <v>479</v>
      </c>
      <c r="E225" t="s">
        <v>62</v>
      </c>
      <c r="F225" s="69">
        <v>42941.359722222223</v>
      </c>
      <c r="G225" s="67">
        <v>42955.708333333336</v>
      </c>
      <c r="H225" s="67">
        <v>42970.34652777778</v>
      </c>
      <c r="I225" t="s">
        <v>137</v>
      </c>
      <c r="J225" t="s">
        <v>480</v>
      </c>
      <c r="K225" t="s">
        <v>73</v>
      </c>
      <c r="L225" s="73">
        <f>_xlfn.DAYS(Dashboard!B$3,Data!F225)</f>
        <v>84</v>
      </c>
    </row>
    <row r="226" spans="1:12" x14ac:dyDescent="0.25">
      <c r="A226">
        <v>104492</v>
      </c>
      <c r="B226">
        <v>1</v>
      </c>
      <c r="C226" t="s">
        <v>281</v>
      </c>
      <c r="D226" t="s">
        <v>101</v>
      </c>
      <c r="E226" t="s">
        <v>204</v>
      </c>
      <c r="F226" s="69">
        <v>42941.361111111109</v>
      </c>
      <c r="G226" s="67">
        <v>42955.708333333336</v>
      </c>
      <c r="H226" s="67">
        <v>42948.534722222219</v>
      </c>
      <c r="I226" t="s">
        <v>451</v>
      </c>
      <c r="J226" t="s">
        <v>481</v>
      </c>
      <c r="K226" t="s">
        <v>73</v>
      </c>
      <c r="L226" s="73">
        <f>_xlfn.DAYS(Dashboard!B$3,Data!F226)</f>
        <v>84</v>
      </c>
    </row>
    <row r="227" spans="1:12" x14ac:dyDescent="0.25">
      <c r="A227">
        <v>104534</v>
      </c>
      <c r="B227">
        <v>0</v>
      </c>
      <c r="C227" t="s">
        <v>281</v>
      </c>
      <c r="D227" t="s">
        <v>482</v>
      </c>
      <c r="E227" t="s">
        <v>296</v>
      </c>
      <c r="F227" s="69">
        <v>42941.363194444442</v>
      </c>
      <c r="G227" s="67">
        <v>42948.708333333336</v>
      </c>
      <c r="H227" s="67">
        <v>42941.652777777781</v>
      </c>
      <c r="I227" t="s">
        <v>63</v>
      </c>
      <c r="J227" t="s">
        <v>483</v>
      </c>
      <c r="K227" t="s">
        <v>294</v>
      </c>
      <c r="L227" s="73">
        <f>_xlfn.DAYS(Dashboard!B$3,Data!F227)</f>
        <v>84</v>
      </c>
    </row>
    <row r="228" spans="1:12" x14ac:dyDescent="0.25">
      <c r="A228">
        <v>104535</v>
      </c>
      <c r="B228">
        <v>0</v>
      </c>
      <c r="C228" t="s">
        <v>281</v>
      </c>
      <c r="D228" t="s">
        <v>180</v>
      </c>
      <c r="E228" t="s">
        <v>90</v>
      </c>
      <c r="F228" s="69">
        <v>42941.367361111108</v>
      </c>
      <c r="G228" s="67">
        <v>42955.708333333336</v>
      </c>
      <c r="H228" s="67">
        <v>42941.399305555555</v>
      </c>
      <c r="I228" t="s">
        <v>63</v>
      </c>
      <c r="J228" t="s">
        <v>484</v>
      </c>
      <c r="K228" t="s">
        <v>73</v>
      </c>
      <c r="L228" s="73">
        <f>_xlfn.DAYS(Dashboard!B$3,Data!F228)</f>
        <v>84</v>
      </c>
    </row>
    <row r="229" spans="1:12" x14ac:dyDescent="0.25">
      <c r="A229">
        <v>104536</v>
      </c>
      <c r="B229">
        <v>0</v>
      </c>
      <c r="C229" t="s">
        <v>281</v>
      </c>
      <c r="D229" t="s">
        <v>485</v>
      </c>
      <c r="E229" t="s">
        <v>62</v>
      </c>
      <c r="F229" s="69">
        <v>42941.375694444447</v>
      </c>
      <c r="G229" s="67">
        <v>42948.708333333336</v>
      </c>
      <c r="H229" s="67">
        <v>42957.352777777778</v>
      </c>
      <c r="I229" t="s">
        <v>63</v>
      </c>
      <c r="J229" t="s">
        <v>486</v>
      </c>
      <c r="K229" t="s">
        <v>73</v>
      </c>
      <c r="L229" s="73">
        <f>_xlfn.DAYS(Dashboard!B$3,Data!F229)</f>
        <v>84</v>
      </c>
    </row>
    <row r="230" spans="1:12" x14ac:dyDescent="0.25">
      <c r="A230">
        <v>104537</v>
      </c>
      <c r="B230">
        <v>0</v>
      </c>
      <c r="C230" t="s">
        <v>281</v>
      </c>
      <c r="D230" t="s">
        <v>487</v>
      </c>
      <c r="E230" t="s">
        <v>97</v>
      </c>
      <c r="F230" s="69">
        <v>42941.384722222225</v>
      </c>
      <c r="G230" s="67">
        <v>42955.708333333336</v>
      </c>
      <c r="H230" s="67">
        <v>42941.413888888892</v>
      </c>
      <c r="I230" t="s">
        <v>137</v>
      </c>
      <c r="J230" t="s">
        <v>488</v>
      </c>
      <c r="K230" t="s">
        <v>73</v>
      </c>
      <c r="L230" s="73">
        <f>_xlfn.DAYS(Dashboard!B$3,Data!F230)</f>
        <v>84</v>
      </c>
    </row>
    <row r="231" spans="1:12" x14ac:dyDescent="0.25">
      <c r="A231">
        <v>104538</v>
      </c>
      <c r="B231">
        <v>0</v>
      </c>
      <c r="C231" t="s">
        <v>281</v>
      </c>
      <c r="D231" t="s">
        <v>489</v>
      </c>
      <c r="E231" t="s">
        <v>321</v>
      </c>
      <c r="F231" s="69">
        <v>42941.396527777775</v>
      </c>
      <c r="G231" s="67">
        <v>42948.708333333336</v>
      </c>
      <c r="H231" s="67">
        <v>42941.640972222223</v>
      </c>
      <c r="I231" t="s">
        <v>67</v>
      </c>
      <c r="J231" t="s">
        <v>490</v>
      </c>
      <c r="K231" t="s">
        <v>323</v>
      </c>
      <c r="L231" s="73">
        <f>_xlfn.DAYS(Dashboard!B$3,Data!F231)</f>
        <v>84</v>
      </c>
    </row>
    <row r="232" spans="1:12" x14ac:dyDescent="0.25">
      <c r="A232">
        <v>104539</v>
      </c>
      <c r="B232">
        <v>0</v>
      </c>
      <c r="C232" t="s">
        <v>281</v>
      </c>
      <c r="D232" t="s">
        <v>491</v>
      </c>
      <c r="E232" t="s">
        <v>71</v>
      </c>
      <c r="F232" s="69">
        <v>42941.409722222219</v>
      </c>
      <c r="G232" s="67">
        <v>42948.708333333336</v>
      </c>
      <c r="H232" s="67">
        <v>42941.409722222219</v>
      </c>
      <c r="I232" t="s">
        <v>63</v>
      </c>
      <c r="J232" t="s">
        <v>492</v>
      </c>
      <c r="K232" t="s">
        <v>73</v>
      </c>
      <c r="L232" s="73">
        <f>_xlfn.DAYS(Dashboard!B$3,Data!F232)</f>
        <v>84</v>
      </c>
    </row>
    <row r="233" spans="1:12" x14ac:dyDescent="0.25">
      <c r="A233">
        <v>104540</v>
      </c>
      <c r="B233">
        <v>0</v>
      </c>
      <c r="C233" t="s">
        <v>281</v>
      </c>
      <c r="D233" t="s">
        <v>493</v>
      </c>
      <c r="E233" t="s">
        <v>90</v>
      </c>
      <c r="F233" s="69">
        <v>42941.419444444444</v>
      </c>
      <c r="G233" s="67">
        <v>42955.708333333336</v>
      </c>
      <c r="H233" s="67">
        <v>42955.4</v>
      </c>
      <c r="I233" t="s">
        <v>63</v>
      </c>
      <c r="J233" t="s">
        <v>494</v>
      </c>
      <c r="K233" t="s">
        <v>73</v>
      </c>
      <c r="L233" s="73">
        <f>_xlfn.DAYS(Dashboard!B$3,Data!F233)</f>
        <v>84</v>
      </c>
    </row>
    <row r="234" spans="1:12" x14ac:dyDescent="0.25">
      <c r="A234">
        <v>104542</v>
      </c>
      <c r="B234">
        <v>0</v>
      </c>
      <c r="C234" t="s">
        <v>439</v>
      </c>
      <c r="D234" t="s">
        <v>495</v>
      </c>
      <c r="E234" t="s">
        <v>368</v>
      </c>
      <c r="F234" s="69">
        <v>42941.445833333331</v>
      </c>
      <c r="G234" s="67">
        <v>42943.708333333336</v>
      </c>
      <c r="H234" s="67">
        <v>42941.45</v>
      </c>
      <c r="I234" t="s">
        <v>63</v>
      </c>
      <c r="J234" t="s">
        <v>498</v>
      </c>
      <c r="K234" t="s">
        <v>294</v>
      </c>
      <c r="L234" s="73">
        <f>_xlfn.DAYS(Dashboard!B$3,Data!F234)</f>
        <v>84</v>
      </c>
    </row>
    <row r="235" spans="1:12" x14ac:dyDescent="0.25">
      <c r="A235">
        <v>104541</v>
      </c>
      <c r="B235">
        <v>0</v>
      </c>
      <c r="C235" t="s">
        <v>281</v>
      </c>
      <c r="D235" t="s">
        <v>495</v>
      </c>
      <c r="E235" t="s">
        <v>296</v>
      </c>
      <c r="F235" s="69">
        <v>42941.445833333331</v>
      </c>
      <c r="G235" s="67">
        <v>42943.708333333336</v>
      </c>
      <c r="H235" s="67">
        <v>42943.411805555559</v>
      </c>
      <c r="I235" t="s">
        <v>63</v>
      </c>
      <c r="J235" t="s">
        <v>496</v>
      </c>
      <c r="K235" t="s">
        <v>497</v>
      </c>
      <c r="L235" s="73">
        <f>_xlfn.DAYS(Dashboard!B$3,Data!F235)</f>
        <v>84</v>
      </c>
    </row>
    <row r="236" spans="1:12" x14ac:dyDescent="0.25">
      <c r="A236">
        <v>104543</v>
      </c>
      <c r="B236">
        <v>0</v>
      </c>
      <c r="C236" t="s">
        <v>281</v>
      </c>
      <c r="D236" t="s">
        <v>186</v>
      </c>
      <c r="E236" t="s">
        <v>321</v>
      </c>
      <c r="F236" s="69">
        <v>42941.458333333336</v>
      </c>
      <c r="G236" s="67">
        <v>42948.708333333336</v>
      </c>
      <c r="H236" s="67">
        <v>42949.37222222222</v>
      </c>
      <c r="I236" t="s">
        <v>67</v>
      </c>
      <c r="J236" t="s">
        <v>499</v>
      </c>
      <c r="K236" t="s">
        <v>323</v>
      </c>
      <c r="L236" s="73">
        <f>_xlfn.DAYS(Dashboard!B$3,Data!F236)</f>
        <v>84</v>
      </c>
    </row>
    <row r="237" spans="1:12" x14ac:dyDescent="0.25">
      <c r="A237">
        <v>104543</v>
      </c>
      <c r="B237">
        <v>1</v>
      </c>
      <c r="C237" t="s">
        <v>281</v>
      </c>
      <c r="D237" t="s">
        <v>321</v>
      </c>
      <c r="E237" t="s">
        <v>233</v>
      </c>
      <c r="F237" s="69">
        <v>42941.459722222222</v>
      </c>
      <c r="G237" s="67">
        <v>42948.708333333336</v>
      </c>
      <c r="H237" s="67">
        <v>42949.37222222222</v>
      </c>
      <c r="I237" t="s">
        <v>67</v>
      </c>
      <c r="J237" t="s">
        <v>500</v>
      </c>
      <c r="K237" t="s">
        <v>284</v>
      </c>
      <c r="L237" s="73">
        <f>_xlfn.DAYS(Dashboard!B$3,Data!F237)</f>
        <v>84</v>
      </c>
    </row>
    <row r="238" spans="1:12" x14ac:dyDescent="0.25">
      <c r="A238">
        <v>104544</v>
      </c>
      <c r="B238">
        <v>0</v>
      </c>
      <c r="C238" t="s">
        <v>281</v>
      </c>
      <c r="D238" t="s">
        <v>352</v>
      </c>
      <c r="E238" t="s">
        <v>71</v>
      </c>
      <c r="F238" s="69">
        <v>42941.463194444441</v>
      </c>
      <c r="G238" s="67">
        <v>42943.708333333336</v>
      </c>
      <c r="H238" s="67">
        <v>43004.668749999997</v>
      </c>
      <c r="I238" t="s">
        <v>67</v>
      </c>
      <c r="J238" t="s">
        <v>501</v>
      </c>
      <c r="K238" t="s">
        <v>73</v>
      </c>
      <c r="L238" s="73">
        <f>_xlfn.DAYS(Dashboard!B$3,Data!F238)</f>
        <v>84</v>
      </c>
    </row>
    <row r="239" spans="1:12" x14ac:dyDescent="0.25">
      <c r="A239">
        <v>104545</v>
      </c>
      <c r="B239">
        <v>0</v>
      </c>
      <c r="C239" t="s">
        <v>82</v>
      </c>
      <c r="D239" t="s">
        <v>3067</v>
      </c>
      <c r="E239" t="s">
        <v>321</v>
      </c>
      <c r="F239" s="69">
        <v>42941.466203703705</v>
      </c>
      <c r="G239" s="67">
        <v>43099.708333333336</v>
      </c>
      <c r="I239" t="s">
        <v>67</v>
      </c>
      <c r="J239" t="s">
        <v>3068</v>
      </c>
      <c r="K239" t="s">
        <v>323</v>
      </c>
      <c r="L239" s="73">
        <f>_xlfn.DAYS(Dashboard!B$3,Data!F239)</f>
        <v>84</v>
      </c>
    </row>
    <row r="240" spans="1:12" x14ac:dyDescent="0.25">
      <c r="A240">
        <v>104546</v>
      </c>
      <c r="B240">
        <v>0</v>
      </c>
      <c r="C240" t="s">
        <v>281</v>
      </c>
      <c r="D240" t="s">
        <v>502</v>
      </c>
      <c r="E240" t="s">
        <v>62</v>
      </c>
      <c r="F240" s="69">
        <v>42941.478472222225</v>
      </c>
      <c r="G240" s="67">
        <v>42965</v>
      </c>
      <c r="H240" s="67">
        <v>42977.706944444442</v>
      </c>
      <c r="I240" t="s">
        <v>63</v>
      </c>
      <c r="J240" t="s">
        <v>503</v>
      </c>
      <c r="K240" t="s">
        <v>73</v>
      </c>
      <c r="L240" s="73">
        <f>_xlfn.DAYS(Dashboard!B$3,Data!F240)</f>
        <v>84</v>
      </c>
    </row>
    <row r="241" spans="1:12" x14ac:dyDescent="0.25">
      <c r="A241">
        <v>104546</v>
      </c>
      <c r="B241">
        <v>1</v>
      </c>
      <c r="C241" t="s">
        <v>281</v>
      </c>
      <c r="D241" t="s">
        <v>502</v>
      </c>
      <c r="E241" t="s">
        <v>97</v>
      </c>
      <c r="F241" s="69">
        <v>42941.478472222225</v>
      </c>
      <c r="G241" s="67">
        <v>42965</v>
      </c>
      <c r="H241" s="67">
        <v>42977.706250000003</v>
      </c>
      <c r="I241" t="s">
        <v>137</v>
      </c>
      <c r="J241" t="s">
        <v>503</v>
      </c>
      <c r="K241" t="s">
        <v>65</v>
      </c>
      <c r="L241" s="73">
        <f>_xlfn.DAYS(Dashboard!B$3,Data!F241)</f>
        <v>84</v>
      </c>
    </row>
    <row r="242" spans="1:12" x14ac:dyDescent="0.25">
      <c r="A242">
        <v>104547</v>
      </c>
      <c r="B242">
        <v>0</v>
      </c>
      <c r="C242" t="s">
        <v>281</v>
      </c>
      <c r="D242" t="s">
        <v>502</v>
      </c>
      <c r="E242" t="s">
        <v>62</v>
      </c>
      <c r="F242" s="69">
        <v>42941.479166666664</v>
      </c>
      <c r="G242" s="67">
        <v>42965</v>
      </c>
      <c r="H242" s="67">
        <v>42979.53402777778</v>
      </c>
      <c r="I242" t="s">
        <v>63</v>
      </c>
      <c r="J242" t="s">
        <v>503</v>
      </c>
      <c r="K242" t="s">
        <v>73</v>
      </c>
      <c r="L242" s="73">
        <f>_xlfn.DAYS(Dashboard!B$3,Data!F242)</f>
        <v>84</v>
      </c>
    </row>
    <row r="243" spans="1:12" x14ac:dyDescent="0.25">
      <c r="A243">
        <v>104547</v>
      </c>
      <c r="B243">
        <v>1</v>
      </c>
      <c r="C243" t="s">
        <v>281</v>
      </c>
      <c r="D243" t="s">
        <v>502</v>
      </c>
      <c r="E243" t="s">
        <v>62</v>
      </c>
      <c r="F243" s="69">
        <v>42941.479166666664</v>
      </c>
      <c r="G243" s="67">
        <v>42965</v>
      </c>
      <c r="H243" s="67">
        <v>42979.533333333333</v>
      </c>
      <c r="I243" t="s">
        <v>63</v>
      </c>
      <c r="J243" t="s">
        <v>503</v>
      </c>
      <c r="K243" t="s">
        <v>65</v>
      </c>
      <c r="L243" s="73">
        <f>_xlfn.DAYS(Dashboard!B$3,Data!F243)</f>
        <v>84</v>
      </c>
    </row>
    <row r="244" spans="1:12" x14ac:dyDescent="0.25">
      <c r="A244">
        <v>104548</v>
      </c>
      <c r="B244">
        <v>0</v>
      </c>
      <c r="C244" t="s">
        <v>69</v>
      </c>
      <c r="D244" t="s">
        <v>92</v>
      </c>
      <c r="E244" t="s">
        <v>93</v>
      </c>
      <c r="F244" s="69">
        <v>42941.481828703705</v>
      </c>
      <c r="G244" s="67">
        <v>43028.708333333336</v>
      </c>
      <c r="I244" t="s">
        <v>63</v>
      </c>
      <c r="J244" t="s">
        <v>94</v>
      </c>
      <c r="K244" t="s">
        <v>73</v>
      </c>
      <c r="L244" s="73">
        <f>_xlfn.DAYS(Dashboard!B$3,Data!F244)</f>
        <v>84</v>
      </c>
    </row>
    <row r="245" spans="1:12" x14ac:dyDescent="0.25">
      <c r="A245">
        <v>104549</v>
      </c>
      <c r="B245">
        <v>0</v>
      </c>
      <c r="C245" t="s">
        <v>281</v>
      </c>
      <c r="D245" t="s">
        <v>103</v>
      </c>
      <c r="E245" t="s">
        <v>90</v>
      </c>
      <c r="F245" s="69">
        <v>42941.546527777777</v>
      </c>
      <c r="G245" s="67">
        <v>42955.708333333336</v>
      </c>
      <c r="H245" s="67">
        <v>42956.443055555559</v>
      </c>
      <c r="I245" t="s">
        <v>63</v>
      </c>
      <c r="J245" t="s">
        <v>504</v>
      </c>
      <c r="K245" t="s">
        <v>73</v>
      </c>
      <c r="L245" s="73">
        <f>_xlfn.DAYS(Dashboard!B$3,Data!F245)</f>
        <v>84</v>
      </c>
    </row>
    <row r="246" spans="1:12" x14ac:dyDescent="0.25">
      <c r="A246">
        <v>104550</v>
      </c>
      <c r="B246">
        <v>0</v>
      </c>
      <c r="C246" t="s">
        <v>281</v>
      </c>
      <c r="D246" t="s">
        <v>173</v>
      </c>
      <c r="E246" t="s">
        <v>321</v>
      </c>
      <c r="F246" s="69">
        <v>42941.549305555556</v>
      </c>
      <c r="G246" s="67">
        <v>42943.708333333336</v>
      </c>
      <c r="H246" s="67">
        <v>42941.630555555559</v>
      </c>
      <c r="I246" t="s">
        <v>63</v>
      </c>
      <c r="J246" t="s">
        <v>505</v>
      </c>
      <c r="K246" t="s">
        <v>323</v>
      </c>
      <c r="L246" s="73">
        <f>_xlfn.DAYS(Dashboard!B$3,Data!F246)</f>
        <v>84</v>
      </c>
    </row>
    <row r="247" spans="1:12" x14ac:dyDescent="0.25">
      <c r="A247">
        <v>104551</v>
      </c>
      <c r="B247">
        <v>0</v>
      </c>
      <c r="C247" t="s">
        <v>281</v>
      </c>
      <c r="D247" t="s">
        <v>506</v>
      </c>
      <c r="E247" t="s">
        <v>84</v>
      </c>
      <c r="F247" s="69">
        <v>42941.582638888889</v>
      </c>
      <c r="G247" s="67">
        <v>42955.708333333336</v>
      </c>
      <c r="H247" s="67">
        <v>42949.495138888888</v>
      </c>
      <c r="I247" t="s">
        <v>137</v>
      </c>
      <c r="J247" t="s">
        <v>507</v>
      </c>
      <c r="K247" t="s">
        <v>73</v>
      </c>
      <c r="L247" s="73">
        <f>_xlfn.DAYS(Dashboard!B$3,Data!F247)</f>
        <v>84</v>
      </c>
    </row>
    <row r="248" spans="1:12" x14ac:dyDescent="0.25">
      <c r="A248">
        <v>104552</v>
      </c>
      <c r="B248">
        <v>0</v>
      </c>
      <c r="C248" t="s">
        <v>281</v>
      </c>
      <c r="D248" t="s">
        <v>97</v>
      </c>
      <c r="E248" t="s">
        <v>84</v>
      </c>
      <c r="F248" s="69">
        <v>42941.602083333331</v>
      </c>
      <c r="G248" s="67">
        <v>42955.708333333336</v>
      </c>
      <c r="H248" s="67">
        <v>42941.712500000001</v>
      </c>
      <c r="I248" t="s">
        <v>63</v>
      </c>
      <c r="J248" t="s">
        <v>335</v>
      </c>
      <c r="K248" t="s">
        <v>73</v>
      </c>
      <c r="L248" s="73">
        <f>_xlfn.DAYS(Dashboard!B$3,Data!F248)</f>
        <v>84</v>
      </c>
    </row>
    <row r="249" spans="1:12" x14ac:dyDescent="0.25">
      <c r="A249">
        <v>104553</v>
      </c>
      <c r="B249">
        <v>0</v>
      </c>
      <c r="C249" t="s">
        <v>281</v>
      </c>
      <c r="D249" t="s">
        <v>86</v>
      </c>
      <c r="E249" t="s">
        <v>75</v>
      </c>
      <c r="F249" s="69">
        <v>42941.605555555558</v>
      </c>
      <c r="G249" s="67">
        <v>42948.708333333336</v>
      </c>
      <c r="H249" s="67">
        <v>43007.620138888888</v>
      </c>
      <c r="I249" t="s">
        <v>325</v>
      </c>
      <c r="J249" t="s">
        <v>508</v>
      </c>
      <c r="K249" t="s">
        <v>73</v>
      </c>
      <c r="L249" s="73">
        <f>_xlfn.DAYS(Dashboard!B$3,Data!F249)</f>
        <v>84</v>
      </c>
    </row>
    <row r="250" spans="1:12" x14ac:dyDescent="0.25">
      <c r="A250">
        <v>104554</v>
      </c>
      <c r="B250">
        <v>0</v>
      </c>
      <c r="C250" t="s">
        <v>281</v>
      </c>
      <c r="D250" t="s">
        <v>509</v>
      </c>
      <c r="E250" t="s">
        <v>62</v>
      </c>
      <c r="F250" s="69">
        <v>42941.611805555556</v>
      </c>
      <c r="G250" s="67">
        <v>42943.708333333336</v>
      </c>
      <c r="H250" s="67">
        <v>42942.404166666667</v>
      </c>
      <c r="I250" t="s">
        <v>63</v>
      </c>
      <c r="J250" t="s">
        <v>510</v>
      </c>
      <c r="K250" t="s">
        <v>73</v>
      </c>
      <c r="L250" s="73">
        <f>_xlfn.DAYS(Dashboard!B$3,Data!F250)</f>
        <v>84</v>
      </c>
    </row>
    <row r="251" spans="1:12" x14ac:dyDescent="0.25">
      <c r="A251">
        <v>104555</v>
      </c>
      <c r="B251">
        <v>0</v>
      </c>
      <c r="C251" t="s">
        <v>281</v>
      </c>
      <c r="D251" t="s">
        <v>148</v>
      </c>
      <c r="E251" t="s">
        <v>321</v>
      </c>
      <c r="F251" s="69">
        <v>42941.619444444441</v>
      </c>
      <c r="G251" s="67">
        <v>42943.708333333336</v>
      </c>
      <c r="H251" s="67">
        <v>42941.621527777781</v>
      </c>
      <c r="I251" t="s">
        <v>67</v>
      </c>
      <c r="J251" t="s">
        <v>511</v>
      </c>
      <c r="K251" t="s">
        <v>323</v>
      </c>
      <c r="L251" s="73">
        <f>_xlfn.DAYS(Dashboard!B$3,Data!F251)</f>
        <v>84</v>
      </c>
    </row>
    <row r="252" spans="1:12" x14ac:dyDescent="0.25">
      <c r="A252">
        <v>104556</v>
      </c>
      <c r="B252">
        <v>0</v>
      </c>
      <c r="C252" t="s">
        <v>281</v>
      </c>
      <c r="D252" t="s">
        <v>89</v>
      </c>
      <c r="E252" t="s">
        <v>84</v>
      </c>
      <c r="F252" s="69">
        <v>42941.631944444445</v>
      </c>
      <c r="G252" s="67">
        <v>42955.708333333336</v>
      </c>
      <c r="H252" s="67">
        <v>43005.638194444444</v>
      </c>
      <c r="I252" t="s">
        <v>63</v>
      </c>
      <c r="J252" t="s">
        <v>512</v>
      </c>
      <c r="K252" t="s">
        <v>73</v>
      </c>
      <c r="L252" s="73">
        <f>_xlfn.DAYS(Dashboard!B$3,Data!F252)</f>
        <v>84</v>
      </c>
    </row>
    <row r="253" spans="1:12" x14ac:dyDescent="0.25">
      <c r="A253">
        <v>104557</v>
      </c>
      <c r="B253">
        <v>0</v>
      </c>
      <c r="C253" t="s">
        <v>281</v>
      </c>
      <c r="D253" t="s">
        <v>495</v>
      </c>
      <c r="E253" t="s">
        <v>90</v>
      </c>
      <c r="F253" s="69">
        <v>42941.65625</v>
      </c>
      <c r="G253" s="67">
        <v>42955.708333333336</v>
      </c>
      <c r="H253" s="67">
        <v>42955.65625</v>
      </c>
      <c r="I253" t="s">
        <v>63</v>
      </c>
      <c r="J253" t="s">
        <v>513</v>
      </c>
      <c r="K253" t="s">
        <v>73</v>
      </c>
      <c r="L253" s="73">
        <f>_xlfn.DAYS(Dashboard!B$3,Data!F253)</f>
        <v>84</v>
      </c>
    </row>
    <row r="254" spans="1:12" x14ac:dyDescent="0.25">
      <c r="A254">
        <v>104558</v>
      </c>
      <c r="B254">
        <v>0</v>
      </c>
      <c r="C254" t="s">
        <v>281</v>
      </c>
      <c r="D254" t="s">
        <v>321</v>
      </c>
      <c r="E254" t="s">
        <v>124</v>
      </c>
      <c r="F254" s="69">
        <v>42941.658333333333</v>
      </c>
      <c r="G254" s="67">
        <v>42948.708333333336</v>
      </c>
      <c r="H254" s="67">
        <v>42968.505555555559</v>
      </c>
      <c r="I254" t="s">
        <v>67</v>
      </c>
      <c r="J254" t="s">
        <v>514</v>
      </c>
      <c r="K254" t="s">
        <v>294</v>
      </c>
      <c r="L254" s="73">
        <f>_xlfn.DAYS(Dashboard!B$3,Data!F254)</f>
        <v>84</v>
      </c>
    </row>
    <row r="255" spans="1:12" x14ac:dyDescent="0.25">
      <c r="A255">
        <v>104559</v>
      </c>
      <c r="B255">
        <v>0</v>
      </c>
      <c r="C255" t="s">
        <v>281</v>
      </c>
      <c r="D255" t="s">
        <v>515</v>
      </c>
      <c r="E255" t="s">
        <v>84</v>
      </c>
      <c r="F255" s="69">
        <v>42942.334722222222</v>
      </c>
      <c r="G255" s="67">
        <v>42956.708333333336</v>
      </c>
      <c r="H255" s="67">
        <v>42947.384722222225</v>
      </c>
      <c r="I255" t="s">
        <v>63</v>
      </c>
      <c r="J255" t="s">
        <v>335</v>
      </c>
      <c r="K255" t="s">
        <v>73</v>
      </c>
      <c r="L255" s="73">
        <f>_xlfn.DAYS(Dashboard!B$3,Data!F255)</f>
        <v>83</v>
      </c>
    </row>
    <row r="256" spans="1:12" x14ac:dyDescent="0.25">
      <c r="A256">
        <v>104560</v>
      </c>
      <c r="B256">
        <v>0</v>
      </c>
      <c r="C256" t="s">
        <v>281</v>
      </c>
      <c r="D256" t="s">
        <v>516</v>
      </c>
      <c r="E256" t="s">
        <v>517</v>
      </c>
      <c r="F256" s="69">
        <v>42942.336111111108</v>
      </c>
      <c r="G256" s="67">
        <v>42949.708333333336</v>
      </c>
      <c r="H256" s="67">
        <v>42944.445833333331</v>
      </c>
      <c r="I256" t="s">
        <v>63</v>
      </c>
      <c r="J256" t="s">
        <v>518</v>
      </c>
      <c r="K256" t="s">
        <v>294</v>
      </c>
      <c r="L256" s="73">
        <f>_xlfn.DAYS(Dashboard!B$3,Data!F256)</f>
        <v>83</v>
      </c>
    </row>
    <row r="257" spans="1:12" x14ac:dyDescent="0.25">
      <c r="A257">
        <v>104561</v>
      </c>
      <c r="B257">
        <v>0</v>
      </c>
      <c r="C257" t="s">
        <v>281</v>
      </c>
      <c r="D257" t="s">
        <v>230</v>
      </c>
      <c r="E257" t="s">
        <v>84</v>
      </c>
      <c r="F257" s="69">
        <v>42942.342361111114</v>
      </c>
      <c r="G257" s="67">
        <v>42942</v>
      </c>
      <c r="H257" s="67">
        <v>43005.638194444444</v>
      </c>
      <c r="I257" t="s">
        <v>63</v>
      </c>
      <c r="J257" t="s">
        <v>519</v>
      </c>
      <c r="K257" t="s">
        <v>73</v>
      </c>
      <c r="L257" s="73">
        <f>_xlfn.DAYS(Dashboard!B$3,Data!F257)</f>
        <v>83</v>
      </c>
    </row>
    <row r="258" spans="1:12" x14ac:dyDescent="0.25">
      <c r="A258">
        <v>104561</v>
      </c>
      <c r="B258">
        <v>1</v>
      </c>
      <c r="C258" t="s">
        <v>281</v>
      </c>
      <c r="D258" t="s">
        <v>230</v>
      </c>
      <c r="E258" t="s">
        <v>108</v>
      </c>
      <c r="F258" s="69">
        <v>42942.342361111114</v>
      </c>
      <c r="G258" s="67">
        <v>42942</v>
      </c>
      <c r="H258" s="67">
        <v>42985.720138888886</v>
      </c>
      <c r="I258" t="s">
        <v>63</v>
      </c>
      <c r="J258" t="s">
        <v>519</v>
      </c>
      <c r="K258" t="s">
        <v>284</v>
      </c>
      <c r="L258" s="73">
        <f>_xlfn.DAYS(Dashboard!B$3,Data!F258)</f>
        <v>83</v>
      </c>
    </row>
    <row r="259" spans="1:12" x14ac:dyDescent="0.25">
      <c r="A259">
        <v>104561</v>
      </c>
      <c r="B259">
        <v>2</v>
      </c>
      <c r="C259" t="s">
        <v>281</v>
      </c>
      <c r="D259" t="s">
        <v>230</v>
      </c>
      <c r="E259" t="s">
        <v>108</v>
      </c>
      <c r="F259" s="69">
        <v>42942.342361111114</v>
      </c>
      <c r="G259" s="67">
        <v>42942</v>
      </c>
      <c r="H259" s="67">
        <v>42993.706250000003</v>
      </c>
      <c r="I259" t="s">
        <v>63</v>
      </c>
      <c r="J259" t="s">
        <v>519</v>
      </c>
      <c r="K259" t="s">
        <v>65</v>
      </c>
      <c r="L259" s="73">
        <f>_xlfn.DAYS(Dashboard!B$3,Data!F259)</f>
        <v>83</v>
      </c>
    </row>
    <row r="260" spans="1:12" x14ac:dyDescent="0.25">
      <c r="A260">
        <v>104561</v>
      </c>
      <c r="B260">
        <v>3</v>
      </c>
      <c r="C260" t="s">
        <v>281</v>
      </c>
      <c r="D260" t="s">
        <v>230</v>
      </c>
      <c r="E260" t="s">
        <v>368</v>
      </c>
      <c r="F260" s="69">
        <v>42942.342361111114</v>
      </c>
      <c r="G260" s="67">
        <v>42942</v>
      </c>
      <c r="H260" s="67">
        <v>42943.404861111114</v>
      </c>
      <c r="I260" t="s">
        <v>67</v>
      </c>
      <c r="J260" t="s">
        <v>520</v>
      </c>
      <c r="K260" t="s">
        <v>497</v>
      </c>
      <c r="L260" s="73">
        <f>_xlfn.DAYS(Dashboard!B$3,Data!F260)</f>
        <v>83</v>
      </c>
    </row>
    <row r="261" spans="1:12" x14ac:dyDescent="0.25">
      <c r="A261">
        <v>104562</v>
      </c>
      <c r="B261">
        <v>0</v>
      </c>
      <c r="C261" t="s">
        <v>281</v>
      </c>
      <c r="D261" t="s">
        <v>521</v>
      </c>
      <c r="E261" t="s">
        <v>66</v>
      </c>
      <c r="F261" s="69">
        <v>42942.344444444447</v>
      </c>
      <c r="G261" s="67">
        <v>42956.708333333336</v>
      </c>
      <c r="H261" s="67">
        <v>42947.62777777778</v>
      </c>
      <c r="I261" t="s">
        <v>63</v>
      </c>
      <c r="J261" t="s">
        <v>522</v>
      </c>
      <c r="K261" t="s">
        <v>65</v>
      </c>
      <c r="L261" s="73">
        <f>_xlfn.DAYS(Dashboard!B$3,Data!F261)</f>
        <v>83</v>
      </c>
    </row>
    <row r="262" spans="1:12" x14ac:dyDescent="0.25">
      <c r="A262">
        <v>104482</v>
      </c>
      <c r="B262">
        <v>1</v>
      </c>
      <c r="C262" t="s">
        <v>281</v>
      </c>
      <c r="D262" t="s">
        <v>173</v>
      </c>
      <c r="E262" t="s">
        <v>282</v>
      </c>
      <c r="F262" s="69">
        <v>42942.345833333333</v>
      </c>
      <c r="G262" s="67">
        <v>42956.708333333336</v>
      </c>
      <c r="H262" s="67">
        <v>42942.488194444442</v>
      </c>
      <c r="I262" t="s">
        <v>63</v>
      </c>
      <c r="J262" t="s">
        <v>523</v>
      </c>
      <c r="K262" t="s">
        <v>284</v>
      </c>
      <c r="L262" s="73">
        <f>_xlfn.DAYS(Dashboard!B$3,Data!F262)</f>
        <v>83</v>
      </c>
    </row>
    <row r="263" spans="1:12" x14ac:dyDescent="0.25">
      <c r="A263">
        <v>104563</v>
      </c>
      <c r="B263">
        <v>0</v>
      </c>
      <c r="C263" t="s">
        <v>281</v>
      </c>
      <c r="D263" t="s">
        <v>524</v>
      </c>
      <c r="E263" t="s">
        <v>75</v>
      </c>
      <c r="F263" s="69">
        <v>42942.36041666667</v>
      </c>
      <c r="G263" s="67">
        <v>42956.708333333336</v>
      </c>
      <c r="H263" s="67">
        <v>42942.36041666667</v>
      </c>
      <c r="I263" t="s">
        <v>63</v>
      </c>
      <c r="J263" t="s">
        <v>335</v>
      </c>
      <c r="K263" t="s">
        <v>73</v>
      </c>
      <c r="L263" s="73">
        <f>_xlfn.DAYS(Dashboard!B$3,Data!F263)</f>
        <v>83</v>
      </c>
    </row>
    <row r="264" spans="1:12" x14ac:dyDescent="0.25">
      <c r="A264">
        <v>104564</v>
      </c>
      <c r="B264">
        <v>0</v>
      </c>
      <c r="C264" t="s">
        <v>281</v>
      </c>
      <c r="D264" t="s">
        <v>97</v>
      </c>
      <c r="E264" t="s">
        <v>62</v>
      </c>
      <c r="F264" s="69">
        <v>42942.361805555556</v>
      </c>
      <c r="G264" s="67">
        <v>42956.708333333336</v>
      </c>
      <c r="H264" s="67">
        <v>42942.488194444442</v>
      </c>
      <c r="I264" t="s">
        <v>63</v>
      </c>
      <c r="J264" t="s">
        <v>525</v>
      </c>
      <c r="K264" t="s">
        <v>73</v>
      </c>
      <c r="L264" s="73">
        <f>_xlfn.DAYS(Dashboard!B$3,Data!F264)</f>
        <v>83</v>
      </c>
    </row>
    <row r="265" spans="1:12" x14ac:dyDescent="0.25">
      <c r="A265">
        <v>104565</v>
      </c>
      <c r="B265">
        <v>0</v>
      </c>
      <c r="C265" t="s">
        <v>281</v>
      </c>
      <c r="D265" t="s">
        <v>526</v>
      </c>
      <c r="E265" t="s">
        <v>62</v>
      </c>
      <c r="F265" s="69">
        <v>42942.365972222222</v>
      </c>
      <c r="G265" s="67">
        <v>42956.708333333336</v>
      </c>
      <c r="H265" s="67">
        <v>42956.46875</v>
      </c>
      <c r="I265" t="s">
        <v>67</v>
      </c>
      <c r="J265" t="s">
        <v>527</v>
      </c>
      <c r="K265" t="s">
        <v>65</v>
      </c>
      <c r="L265" s="73">
        <f>_xlfn.DAYS(Dashboard!B$3,Data!F265)</f>
        <v>83</v>
      </c>
    </row>
    <row r="266" spans="1:12" x14ac:dyDescent="0.25">
      <c r="A266">
        <v>104566</v>
      </c>
      <c r="B266">
        <v>0</v>
      </c>
      <c r="C266" t="s">
        <v>281</v>
      </c>
      <c r="D266" t="s">
        <v>367</v>
      </c>
      <c r="E266" t="s">
        <v>368</v>
      </c>
      <c r="F266" s="69">
        <v>42942.398611111108</v>
      </c>
      <c r="G266" s="67">
        <v>42956.708333333336</v>
      </c>
      <c r="H266" s="67">
        <v>42942.557638888888</v>
      </c>
      <c r="I266" t="s">
        <v>63</v>
      </c>
      <c r="J266" t="s">
        <v>528</v>
      </c>
      <c r="K266" t="s">
        <v>284</v>
      </c>
      <c r="L266" s="73">
        <f>_xlfn.DAYS(Dashboard!B$3,Data!F266)</f>
        <v>83</v>
      </c>
    </row>
    <row r="267" spans="1:12" x14ac:dyDescent="0.25">
      <c r="A267">
        <v>104567</v>
      </c>
      <c r="B267">
        <v>0</v>
      </c>
      <c r="C267" t="s">
        <v>281</v>
      </c>
      <c r="D267" t="s">
        <v>338</v>
      </c>
      <c r="E267" t="s">
        <v>321</v>
      </c>
      <c r="F267" s="69">
        <v>42942.400694444441</v>
      </c>
      <c r="G267" s="67">
        <v>42949.708333333336</v>
      </c>
      <c r="H267" s="67">
        <v>42942.401388888888</v>
      </c>
      <c r="I267" t="s">
        <v>67</v>
      </c>
      <c r="J267" t="s">
        <v>529</v>
      </c>
      <c r="K267" t="s">
        <v>323</v>
      </c>
      <c r="L267" s="73">
        <f>_xlfn.DAYS(Dashboard!B$3,Data!F267)</f>
        <v>83</v>
      </c>
    </row>
    <row r="268" spans="1:12" x14ac:dyDescent="0.25">
      <c r="A268">
        <v>104564</v>
      </c>
      <c r="B268">
        <v>1</v>
      </c>
      <c r="C268" t="s">
        <v>281</v>
      </c>
      <c r="D268" t="s">
        <v>173</v>
      </c>
      <c r="E268" t="s">
        <v>321</v>
      </c>
      <c r="F268" s="69">
        <v>42942.405555555553</v>
      </c>
      <c r="G268" s="67">
        <v>42956.708333333336</v>
      </c>
      <c r="H268" s="67">
        <v>42942.482638888891</v>
      </c>
      <c r="I268" t="s">
        <v>63</v>
      </c>
      <c r="J268" t="s">
        <v>530</v>
      </c>
      <c r="K268" t="s">
        <v>284</v>
      </c>
      <c r="L268" s="73">
        <f>_xlfn.DAYS(Dashboard!B$3,Data!F268)</f>
        <v>83</v>
      </c>
    </row>
    <row r="269" spans="1:12" x14ac:dyDescent="0.25">
      <c r="A269">
        <v>104568</v>
      </c>
      <c r="B269">
        <v>0</v>
      </c>
      <c r="C269" t="s">
        <v>35</v>
      </c>
      <c r="D269" t="s">
        <v>95</v>
      </c>
      <c r="E269" t="s">
        <v>62</v>
      </c>
      <c r="F269" s="69">
        <v>42942.406643518516</v>
      </c>
      <c r="G269" s="67">
        <v>42956.708333333336</v>
      </c>
      <c r="I269" t="s">
        <v>63</v>
      </c>
      <c r="J269" t="s">
        <v>96</v>
      </c>
      <c r="K269" t="s">
        <v>65</v>
      </c>
      <c r="L269" s="73">
        <f>_xlfn.DAYS(Dashboard!B$3,Data!F269)</f>
        <v>83</v>
      </c>
    </row>
    <row r="270" spans="1:12" x14ac:dyDescent="0.25">
      <c r="A270">
        <v>104569</v>
      </c>
      <c r="B270">
        <v>0</v>
      </c>
      <c r="C270" t="s">
        <v>281</v>
      </c>
      <c r="D270" t="s">
        <v>86</v>
      </c>
      <c r="E270" t="s">
        <v>368</v>
      </c>
      <c r="F270" s="69">
        <v>42942.406944444447</v>
      </c>
      <c r="G270" s="67">
        <v>42956.708333333336</v>
      </c>
      <c r="H270" s="67">
        <v>42964.595138888886</v>
      </c>
      <c r="I270" t="s">
        <v>63</v>
      </c>
      <c r="J270" t="s">
        <v>531</v>
      </c>
      <c r="K270" t="s">
        <v>294</v>
      </c>
      <c r="L270" s="73">
        <f>_xlfn.DAYS(Dashboard!B$3,Data!F270)</f>
        <v>83</v>
      </c>
    </row>
    <row r="271" spans="1:12" x14ac:dyDescent="0.25">
      <c r="A271">
        <v>104570</v>
      </c>
      <c r="B271">
        <v>0</v>
      </c>
      <c r="C271" t="s">
        <v>281</v>
      </c>
      <c r="D271" t="s">
        <v>97</v>
      </c>
      <c r="E271" t="s">
        <v>90</v>
      </c>
      <c r="F271" s="69">
        <v>42942.412499999999</v>
      </c>
      <c r="G271" s="67">
        <v>42956.708333333336</v>
      </c>
      <c r="H271" s="67">
        <v>42942.588194444441</v>
      </c>
      <c r="I271" t="s">
        <v>63</v>
      </c>
      <c r="J271" t="s">
        <v>532</v>
      </c>
      <c r="K271" t="s">
        <v>73</v>
      </c>
      <c r="L271" s="73">
        <f>_xlfn.DAYS(Dashboard!B$3,Data!F271)</f>
        <v>83</v>
      </c>
    </row>
    <row r="272" spans="1:12" x14ac:dyDescent="0.25">
      <c r="A272">
        <v>104568</v>
      </c>
      <c r="B272">
        <v>1</v>
      </c>
      <c r="C272" t="s">
        <v>82</v>
      </c>
      <c r="D272" t="s">
        <v>173</v>
      </c>
      <c r="E272" t="s">
        <v>233</v>
      </c>
      <c r="F272" s="69">
        <v>42942.425474537034</v>
      </c>
      <c r="G272" s="67">
        <v>43070.708333333336</v>
      </c>
      <c r="I272" t="s">
        <v>63</v>
      </c>
      <c r="J272" t="s">
        <v>3069</v>
      </c>
      <c r="K272" t="s">
        <v>284</v>
      </c>
      <c r="L272" s="73">
        <f>_xlfn.DAYS(Dashboard!B$3,Data!F272)</f>
        <v>83</v>
      </c>
    </row>
    <row r="273" spans="1:12" x14ac:dyDescent="0.25">
      <c r="A273">
        <v>104571</v>
      </c>
      <c r="B273">
        <v>0</v>
      </c>
      <c r="C273" t="s">
        <v>281</v>
      </c>
      <c r="D273" t="s">
        <v>533</v>
      </c>
      <c r="E273" t="s">
        <v>84</v>
      </c>
      <c r="F273" s="69">
        <v>42942.433333333334</v>
      </c>
      <c r="G273" s="67">
        <v>42956.708333333336</v>
      </c>
      <c r="H273" s="67">
        <v>42955.508333333331</v>
      </c>
      <c r="I273" t="s">
        <v>63</v>
      </c>
      <c r="J273" t="s">
        <v>534</v>
      </c>
      <c r="K273" t="s">
        <v>73</v>
      </c>
      <c r="L273" s="73">
        <f>_xlfn.DAYS(Dashboard!B$3,Data!F273)</f>
        <v>83</v>
      </c>
    </row>
    <row r="274" spans="1:12" x14ac:dyDescent="0.25">
      <c r="A274">
        <v>104572</v>
      </c>
      <c r="B274">
        <v>0</v>
      </c>
      <c r="C274" t="s">
        <v>281</v>
      </c>
      <c r="D274" t="s">
        <v>533</v>
      </c>
      <c r="E274" t="s">
        <v>75</v>
      </c>
      <c r="F274" s="69">
        <v>42942.434027777781</v>
      </c>
      <c r="G274" s="67">
        <v>42956.708333333336</v>
      </c>
      <c r="H274" s="67">
        <v>42956.338888888888</v>
      </c>
      <c r="I274" t="s">
        <v>63</v>
      </c>
      <c r="J274" t="s">
        <v>535</v>
      </c>
      <c r="K274" t="s">
        <v>73</v>
      </c>
      <c r="L274" s="73">
        <f>_xlfn.DAYS(Dashboard!B$3,Data!F274)</f>
        <v>83</v>
      </c>
    </row>
    <row r="275" spans="1:12" x14ac:dyDescent="0.25">
      <c r="A275">
        <v>104573</v>
      </c>
      <c r="B275">
        <v>0</v>
      </c>
      <c r="C275" t="s">
        <v>281</v>
      </c>
      <c r="D275" t="s">
        <v>536</v>
      </c>
      <c r="E275" t="s">
        <v>90</v>
      </c>
      <c r="F275" s="69">
        <v>42942.436111111114</v>
      </c>
      <c r="G275" s="67">
        <v>42949.708333333336</v>
      </c>
      <c r="H275" s="67">
        <v>42943.636805555558</v>
      </c>
      <c r="I275" t="s">
        <v>63</v>
      </c>
      <c r="J275" t="s">
        <v>537</v>
      </c>
      <c r="K275" t="s">
        <v>73</v>
      </c>
      <c r="L275" s="73">
        <f>_xlfn.DAYS(Dashboard!B$3,Data!F275)</f>
        <v>83</v>
      </c>
    </row>
    <row r="276" spans="1:12" x14ac:dyDescent="0.25">
      <c r="A276">
        <v>104533</v>
      </c>
      <c r="B276">
        <v>1</v>
      </c>
      <c r="C276" t="s">
        <v>281</v>
      </c>
      <c r="D276" t="s">
        <v>173</v>
      </c>
      <c r="E276" t="s">
        <v>61</v>
      </c>
      <c r="F276" s="69">
        <v>42942.488194444442</v>
      </c>
      <c r="G276" s="67">
        <v>42944.708333333336</v>
      </c>
      <c r="H276" s="67">
        <v>42957.319444444445</v>
      </c>
      <c r="I276" t="s">
        <v>63</v>
      </c>
      <c r="J276" t="s">
        <v>538</v>
      </c>
      <c r="K276" t="s">
        <v>284</v>
      </c>
      <c r="L276" s="73">
        <f>_xlfn.DAYS(Dashboard!B$3,Data!F276)</f>
        <v>83</v>
      </c>
    </row>
    <row r="277" spans="1:12" x14ac:dyDescent="0.25">
      <c r="A277">
        <v>104574</v>
      </c>
      <c r="B277">
        <v>0</v>
      </c>
      <c r="C277" t="s">
        <v>281</v>
      </c>
      <c r="D277" t="s">
        <v>539</v>
      </c>
      <c r="E277" t="s">
        <v>62</v>
      </c>
      <c r="F277" s="69">
        <v>42942.490277777775</v>
      </c>
      <c r="G277" s="67">
        <v>42956.708333333336</v>
      </c>
      <c r="H277" s="67">
        <v>42942.492361111108</v>
      </c>
      <c r="I277" t="s">
        <v>63</v>
      </c>
      <c r="J277" t="s">
        <v>540</v>
      </c>
      <c r="K277" t="s">
        <v>65</v>
      </c>
      <c r="L277" s="73">
        <f>_xlfn.DAYS(Dashboard!B$3,Data!F277)</f>
        <v>83</v>
      </c>
    </row>
    <row r="278" spans="1:12" x14ac:dyDescent="0.25">
      <c r="A278">
        <v>104575</v>
      </c>
      <c r="B278">
        <v>0</v>
      </c>
      <c r="C278" t="s">
        <v>281</v>
      </c>
      <c r="D278" t="s">
        <v>539</v>
      </c>
      <c r="E278" t="s">
        <v>97</v>
      </c>
      <c r="F278" s="69">
        <v>42942.497916666667</v>
      </c>
      <c r="G278" s="67">
        <v>42943.375</v>
      </c>
      <c r="H278" s="67">
        <v>42957.492361111108</v>
      </c>
      <c r="I278" t="s">
        <v>67</v>
      </c>
      <c r="J278" t="s">
        <v>541</v>
      </c>
      <c r="K278" t="s">
        <v>65</v>
      </c>
      <c r="L278" s="73">
        <f>_xlfn.DAYS(Dashboard!B$3,Data!F278)</f>
        <v>83</v>
      </c>
    </row>
    <row r="279" spans="1:12" x14ac:dyDescent="0.25">
      <c r="A279">
        <v>104576</v>
      </c>
      <c r="B279">
        <v>0</v>
      </c>
      <c r="C279" t="s">
        <v>281</v>
      </c>
      <c r="D279" t="s">
        <v>542</v>
      </c>
      <c r="E279" t="s">
        <v>282</v>
      </c>
      <c r="F279" s="69">
        <v>42942.513194444444</v>
      </c>
      <c r="G279" s="67">
        <v>42956.708333333336</v>
      </c>
      <c r="H279" s="67">
        <v>42942.572916666664</v>
      </c>
      <c r="I279" t="s">
        <v>63</v>
      </c>
      <c r="J279" t="s">
        <v>543</v>
      </c>
      <c r="K279" t="s">
        <v>284</v>
      </c>
      <c r="L279" s="73">
        <f>_xlfn.DAYS(Dashboard!B$3,Data!F279)</f>
        <v>83</v>
      </c>
    </row>
    <row r="280" spans="1:12" x14ac:dyDescent="0.25">
      <c r="A280">
        <v>104577</v>
      </c>
      <c r="B280">
        <v>0</v>
      </c>
      <c r="C280" t="s">
        <v>281</v>
      </c>
      <c r="D280" t="s">
        <v>368</v>
      </c>
      <c r="E280" t="s">
        <v>90</v>
      </c>
      <c r="F280" s="69">
        <v>42942.554166666669</v>
      </c>
      <c r="G280" s="67">
        <v>42944.708333333336</v>
      </c>
      <c r="H280" s="67">
        <v>42942.587500000001</v>
      </c>
      <c r="I280" t="s">
        <v>63</v>
      </c>
      <c r="J280" t="s">
        <v>544</v>
      </c>
      <c r="K280" t="s">
        <v>73</v>
      </c>
      <c r="L280" s="73">
        <f>_xlfn.DAYS(Dashboard!B$3,Data!F280)</f>
        <v>83</v>
      </c>
    </row>
    <row r="281" spans="1:12" x14ac:dyDescent="0.25">
      <c r="A281">
        <v>104578</v>
      </c>
      <c r="B281">
        <v>0</v>
      </c>
      <c r="C281" t="s">
        <v>281</v>
      </c>
      <c r="D281" t="s">
        <v>545</v>
      </c>
      <c r="E281" t="s">
        <v>546</v>
      </c>
      <c r="F281" s="69">
        <v>42942.554861111108</v>
      </c>
      <c r="G281" s="67">
        <v>42956.708333333336</v>
      </c>
      <c r="H281" s="67">
        <v>43023.749305555553</v>
      </c>
      <c r="I281" t="s">
        <v>63</v>
      </c>
      <c r="J281" t="s">
        <v>547</v>
      </c>
      <c r="K281" t="s">
        <v>73</v>
      </c>
      <c r="L281" s="73">
        <f>_xlfn.DAYS(Dashboard!B$3,Data!F281)</f>
        <v>83</v>
      </c>
    </row>
    <row r="282" spans="1:12" x14ac:dyDescent="0.25">
      <c r="A282">
        <v>104579</v>
      </c>
      <c r="B282">
        <v>0</v>
      </c>
      <c r="C282" t="s">
        <v>281</v>
      </c>
      <c r="D282" t="s">
        <v>548</v>
      </c>
      <c r="E282" t="s">
        <v>90</v>
      </c>
      <c r="F282" s="69">
        <v>42942.589583333334</v>
      </c>
      <c r="G282" s="67">
        <v>42956.708333333336</v>
      </c>
      <c r="H282" s="67">
        <v>42942.59097222222</v>
      </c>
      <c r="I282" t="s">
        <v>63</v>
      </c>
      <c r="J282" t="s">
        <v>549</v>
      </c>
      <c r="K282" t="s">
        <v>73</v>
      </c>
      <c r="L282" s="73">
        <f>_xlfn.DAYS(Dashboard!B$3,Data!F282)</f>
        <v>83</v>
      </c>
    </row>
    <row r="283" spans="1:12" x14ac:dyDescent="0.25">
      <c r="A283">
        <v>104580</v>
      </c>
      <c r="B283">
        <v>0</v>
      </c>
      <c r="C283" t="s">
        <v>281</v>
      </c>
      <c r="D283" t="s">
        <v>548</v>
      </c>
      <c r="E283" t="s">
        <v>90</v>
      </c>
      <c r="F283" s="69">
        <v>42942.59097222222</v>
      </c>
      <c r="G283" s="67">
        <v>42956.708333333336</v>
      </c>
      <c r="H283" s="67">
        <v>42942.591666666667</v>
      </c>
      <c r="I283" t="s">
        <v>63</v>
      </c>
      <c r="J283" t="s">
        <v>550</v>
      </c>
      <c r="K283" t="s">
        <v>73</v>
      </c>
      <c r="L283" s="73">
        <f>_xlfn.DAYS(Dashboard!B$3,Data!F283)</f>
        <v>83</v>
      </c>
    </row>
    <row r="284" spans="1:12" x14ac:dyDescent="0.25">
      <c r="A284">
        <v>104581</v>
      </c>
      <c r="B284">
        <v>0</v>
      </c>
      <c r="C284" t="s">
        <v>281</v>
      </c>
      <c r="D284" t="s">
        <v>551</v>
      </c>
      <c r="E284" t="s">
        <v>546</v>
      </c>
      <c r="F284" s="69">
        <v>42942.592361111114</v>
      </c>
      <c r="G284" s="67">
        <v>42956.708333333336</v>
      </c>
      <c r="H284" s="67">
        <v>42942.592361111114</v>
      </c>
      <c r="I284" t="s">
        <v>63</v>
      </c>
      <c r="J284" t="s">
        <v>335</v>
      </c>
      <c r="K284" t="s">
        <v>73</v>
      </c>
      <c r="L284" s="73">
        <f>_xlfn.DAYS(Dashboard!B$3,Data!F284)</f>
        <v>83</v>
      </c>
    </row>
    <row r="285" spans="1:12" x14ac:dyDescent="0.25">
      <c r="A285">
        <v>104582</v>
      </c>
      <c r="B285">
        <v>0</v>
      </c>
      <c r="C285" t="s">
        <v>281</v>
      </c>
      <c r="D285" t="s">
        <v>552</v>
      </c>
      <c r="E285" t="s">
        <v>62</v>
      </c>
      <c r="F285" s="69">
        <v>42942.59375</v>
      </c>
      <c r="G285" s="67">
        <v>42956.708333333336</v>
      </c>
      <c r="H285" s="67">
        <v>42942.606249999997</v>
      </c>
      <c r="I285" t="s">
        <v>63</v>
      </c>
      <c r="J285" t="s">
        <v>553</v>
      </c>
      <c r="K285" t="s">
        <v>65</v>
      </c>
      <c r="L285" s="73">
        <f>_xlfn.DAYS(Dashboard!B$3,Data!F285)</f>
        <v>83</v>
      </c>
    </row>
    <row r="286" spans="1:12" x14ac:dyDescent="0.25">
      <c r="A286">
        <v>104583</v>
      </c>
      <c r="B286">
        <v>0</v>
      </c>
      <c r="C286" t="s">
        <v>281</v>
      </c>
      <c r="D286" t="s">
        <v>552</v>
      </c>
      <c r="E286" t="s">
        <v>90</v>
      </c>
      <c r="F286" s="69">
        <v>42942.604166666664</v>
      </c>
      <c r="G286" s="67">
        <v>42949.708333333336</v>
      </c>
      <c r="H286" s="67">
        <v>42942.620138888888</v>
      </c>
      <c r="I286" t="s">
        <v>63</v>
      </c>
      <c r="J286" t="s">
        <v>554</v>
      </c>
      <c r="K286" t="s">
        <v>65</v>
      </c>
      <c r="L286" s="73">
        <f>_xlfn.DAYS(Dashboard!B$3,Data!F286)</f>
        <v>83</v>
      </c>
    </row>
    <row r="287" spans="1:12" x14ac:dyDescent="0.25">
      <c r="A287">
        <v>104584</v>
      </c>
      <c r="B287">
        <v>0</v>
      </c>
      <c r="C287" t="s">
        <v>281</v>
      </c>
      <c r="D287" t="s">
        <v>555</v>
      </c>
      <c r="E287" t="s">
        <v>84</v>
      </c>
      <c r="F287" s="69">
        <v>42942.618055555555</v>
      </c>
      <c r="G287" s="67">
        <v>42956.708333333336</v>
      </c>
      <c r="H287" s="67">
        <v>42947.384027777778</v>
      </c>
      <c r="I287" t="s">
        <v>63</v>
      </c>
      <c r="J287" t="s">
        <v>556</v>
      </c>
      <c r="K287" t="s">
        <v>73</v>
      </c>
      <c r="L287" s="73">
        <f>_xlfn.DAYS(Dashboard!B$3,Data!F287)</f>
        <v>83</v>
      </c>
    </row>
    <row r="288" spans="1:12" x14ac:dyDescent="0.25">
      <c r="A288">
        <v>104585</v>
      </c>
      <c r="B288">
        <v>0</v>
      </c>
      <c r="C288" t="s">
        <v>281</v>
      </c>
      <c r="D288" t="s">
        <v>557</v>
      </c>
      <c r="E288" t="s">
        <v>97</v>
      </c>
      <c r="F288" s="69">
        <v>42942.632638888892</v>
      </c>
      <c r="G288" s="67">
        <v>42942.958333333336</v>
      </c>
      <c r="H288" s="67">
        <v>42942.632638888892</v>
      </c>
      <c r="I288" t="s">
        <v>63</v>
      </c>
      <c r="J288" t="s">
        <v>558</v>
      </c>
      <c r="K288" t="s">
        <v>73</v>
      </c>
      <c r="L288" s="73">
        <f>_xlfn.DAYS(Dashboard!B$3,Data!F288)</f>
        <v>83</v>
      </c>
    </row>
    <row r="289" spans="1:12" x14ac:dyDescent="0.25">
      <c r="A289">
        <v>104586</v>
      </c>
      <c r="B289">
        <v>0</v>
      </c>
      <c r="C289" t="s">
        <v>281</v>
      </c>
      <c r="D289" t="s">
        <v>559</v>
      </c>
      <c r="E289" t="s">
        <v>546</v>
      </c>
      <c r="F289" s="69">
        <v>42942.640277777777</v>
      </c>
      <c r="G289" s="67">
        <v>42956.708333333336</v>
      </c>
      <c r="H289" s="67">
        <v>42942.640277777777</v>
      </c>
      <c r="I289" t="s">
        <v>63</v>
      </c>
      <c r="J289" t="s">
        <v>335</v>
      </c>
      <c r="K289" t="s">
        <v>73</v>
      </c>
      <c r="L289" s="73">
        <f>_xlfn.DAYS(Dashboard!B$3,Data!F289)</f>
        <v>83</v>
      </c>
    </row>
    <row r="290" spans="1:12" x14ac:dyDescent="0.25">
      <c r="A290">
        <v>104587</v>
      </c>
      <c r="B290">
        <v>0</v>
      </c>
      <c r="C290" t="s">
        <v>281</v>
      </c>
      <c r="D290" t="s">
        <v>560</v>
      </c>
      <c r="E290" t="s">
        <v>321</v>
      </c>
      <c r="F290" s="69">
        <v>42942.690972222219</v>
      </c>
      <c r="G290" s="67">
        <v>42949.708333333336</v>
      </c>
      <c r="H290" s="67">
        <v>42949.509027777778</v>
      </c>
      <c r="I290" t="s">
        <v>67</v>
      </c>
      <c r="J290" t="s">
        <v>561</v>
      </c>
      <c r="K290" t="s">
        <v>323</v>
      </c>
      <c r="L290" s="73">
        <f>_xlfn.DAYS(Dashboard!B$3,Data!F290)</f>
        <v>83</v>
      </c>
    </row>
    <row r="291" spans="1:12" x14ac:dyDescent="0.25">
      <c r="A291">
        <v>104588</v>
      </c>
      <c r="B291">
        <v>0</v>
      </c>
      <c r="C291" t="s">
        <v>281</v>
      </c>
      <c r="D291" t="s">
        <v>562</v>
      </c>
      <c r="E291" t="s">
        <v>90</v>
      </c>
      <c r="F291" s="69">
        <v>42942.691666666666</v>
      </c>
      <c r="G291" s="67">
        <v>42956.708333333336</v>
      </c>
      <c r="H291" s="67">
        <v>42978.688888888886</v>
      </c>
      <c r="I291" t="s">
        <v>63</v>
      </c>
      <c r="J291" t="s">
        <v>563</v>
      </c>
      <c r="K291" t="s">
        <v>73</v>
      </c>
      <c r="L291" s="73">
        <f>_xlfn.DAYS(Dashboard!B$3,Data!F291)</f>
        <v>83</v>
      </c>
    </row>
    <row r="292" spans="1:12" x14ac:dyDescent="0.25">
      <c r="A292">
        <v>104536</v>
      </c>
      <c r="B292">
        <v>1</v>
      </c>
      <c r="C292" t="s">
        <v>281</v>
      </c>
      <c r="D292" t="s">
        <v>173</v>
      </c>
      <c r="E292" t="s">
        <v>282</v>
      </c>
      <c r="F292" s="69">
        <v>42942.698611111111</v>
      </c>
      <c r="G292" s="67">
        <v>42955.708333333336</v>
      </c>
      <c r="H292" s="67">
        <v>42956.628472222219</v>
      </c>
      <c r="I292" t="s">
        <v>63</v>
      </c>
      <c r="J292" t="s">
        <v>486</v>
      </c>
      <c r="K292" t="s">
        <v>284</v>
      </c>
      <c r="L292" s="73">
        <f>_xlfn.DAYS(Dashboard!B$3,Data!F292)</f>
        <v>83</v>
      </c>
    </row>
    <row r="293" spans="1:12" x14ac:dyDescent="0.25">
      <c r="A293">
        <v>104589</v>
      </c>
      <c r="B293">
        <v>0</v>
      </c>
      <c r="C293" t="s">
        <v>281</v>
      </c>
      <c r="D293" t="s">
        <v>564</v>
      </c>
      <c r="E293" t="s">
        <v>90</v>
      </c>
      <c r="F293" s="69">
        <v>42943.340277777781</v>
      </c>
      <c r="G293" s="67">
        <v>42957.708333333336</v>
      </c>
      <c r="H293" s="67">
        <v>42948.34097222222</v>
      </c>
      <c r="I293" t="s">
        <v>63</v>
      </c>
      <c r="J293" t="s">
        <v>565</v>
      </c>
      <c r="K293" t="s">
        <v>73</v>
      </c>
      <c r="L293" s="73">
        <f>_xlfn.DAYS(Dashboard!B$3,Data!F293)</f>
        <v>82</v>
      </c>
    </row>
    <row r="294" spans="1:12" x14ac:dyDescent="0.25">
      <c r="A294">
        <v>104590</v>
      </c>
      <c r="B294">
        <v>0</v>
      </c>
      <c r="C294" t="s">
        <v>281</v>
      </c>
      <c r="D294" t="s">
        <v>71</v>
      </c>
      <c r="E294" t="s">
        <v>321</v>
      </c>
      <c r="F294" s="69">
        <v>42943.381249999999</v>
      </c>
      <c r="G294" s="67">
        <v>42950.708333333336</v>
      </c>
      <c r="H294" s="67">
        <v>42943.695138888892</v>
      </c>
      <c r="I294" t="s">
        <v>63</v>
      </c>
      <c r="J294" t="s">
        <v>566</v>
      </c>
      <c r="K294" t="s">
        <v>284</v>
      </c>
      <c r="L294" s="73">
        <f>_xlfn.DAYS(Dashboard!B$3,Data!F294)</f>
        <v>82</v>
      </c>
    </row>
    <row r="295" spans="1:12" x14ac:dyDescent="0.25">
      <c r="A295">
        <v>104591</v>
      </c>
      <c r="B295">
        <v>0</v>
      </c>
      <c r="C295" t="s">
        <v>281</v>
      </c>
      <c r="D295" t="s">
        <v>567</v>
      </c>
      <c r="E295" t="s">
        <v>368</v>
      </c>
      <c r="F295" s="69">
        <v>42943.404861111114</v>
      </c>
      <c r="G295" s="67">
        <v>42950.708333333336</v>
      </c>
      <c r="H295" s="67">
        <v>42944.580555555556</v>
      </c>
      <c r="I295" t="s">
        <v>63</v>
      </c>
      <c r="J295" t="s">
        <v>568</v>
      </c>
      <c r="K295" t="s">
        <v>294</v>
      </c>
      <c r="L295" s="73">
        <f>_xlfn.DAYS(Dashboard!B$3,Data!F295)</f>
        <v>82</v>
      </c>
    </row>
    <row r="296" spans="1:12" x14ac:dyDescent="0.25">
      <c r="A296">
        <v>104592</v>
      </c>
      <c r="B296">
        <v>0</v>
      </c>
      <c r="C296" t="s">
        <v>281</v>
      </c>
      <c r="D296" t="s">
        <v>569</v>
      </c>
      <c r="E296" t="s">
        <v>546</v>
      </c>
      <c r="F296" s="69">
        <v>42943.415972222225</v>
      </c>
      <c r="G296" s="67">
        <v>42957.708333333336</v>
      </c>
      <c r="H296" s="67">
        <v>42943.415972222225</v>
      </c>
      <c r="I296" t="s">
        <v>63</v>
      </c>
      <c r="J296" t="s">
        <v>570</v>
      </c>
      <c r="K296" t="s">
        <v>73</v>
      </c>
      <c r="L296" s="73">
        <f>_xlfn.DAYS(Dashboard!B$3,Data!F296)</f>
        <v>82</v>
      </c>
    </row>
    <row r="297" spans="1:12" x14ac:dyDescent="0.25">
      <c r="A297">
        <v>104593</v>
      </c>
      <c r="B297">
        <v>0</v>
      </c>
      <c r="C297" t="s">
        <v>281</v>
      </c>
      <c r="D297" t="s">
        <v>571</v>
      </c>
      <c r="E297" t="s">
        <v>90</v>
      </c>
      <c r="F297" s="69">
        <v>42943.417361111111</v>
      </c>
      <c r="G297" s="67">
        <v>42957.708333333336</v>
      </c>
      <c r="H297" s="67">
        <v>42985.679166666669</v>
      </c>
      <c r="I297" t="s">
        <v>63</v>
      </c>
      <c r="J297" t="s">
        <v>572</v>
      </c>
      <c r="K297" t="s">
        <v>73</v>
      </c>
      <c r="L297" s="73">
        <f>_xlfn.DAYS(Dashboard!B$3,Data!F297)</f>
        <v>82</v>
      </c>
    </row>
    <row r="298" spans="1:12" x14ac:dyDescent="0.25">
      <c r="A298">
        <v>104594</v>
      </c>
      <c r="B298">
        <v>0</v>
      </c>
      <c r="C298" t="s">
        <v>281</v>
      </c>
      <c r="D298" t="s">
        <v>573</v>
      </c>
      <c r="E298" t="s">
        <v>90</v>
      </c>
      <c r="F298" s="69">
        <v>42943.426388888889</v>
      </c>
      <c r="G298" s="67">
        <v>42957.708333333336</v>
      </c>
      <c r="H298" s="67">
        <v>42943.427083333336</v>
      </c>
      <c r="I298" t="s">
        <v>63</v>
      </c>
      <c r="J298" t="s">
        <v>574</v>
      </c>
      <c r="K298" t="s">
        <v>73</v>
      </c>
      <c r="L298" s="73">
        <f>_xlfn.DAYS(Dashboard!B$3,Data!F298)</f>
        <v>82</v>
      </c>
    </row>
    <row r="299" spans="1:12" x14ac:dyDescent="0.25">
      <c r="A299">
        <v>104595</v>
      </c>
      <c r="B299">
        <v>0</v>
      </c>
      <c r="C299" t="s">
        <v>281</v>
      </c>
      <c r="D299" t="s">
        <v>575</v>
      </c>
      <c r="E299" t="s">
        <v>90</v>
      </c>
      <c r="F299" s="69">
        <v>42943.439583333333</v>
      </c>
      <c r="G299" s="67">
        <v>42957.708333333336</v>
      </c>
      <c r="H299" s="67">
        <v>42943.441666666666</v>
      </c>
      <c r="I299" t="s">
        <v>63</v>
      </c>
      <c r="J299" t="s">
        <v>576</v>
      </c>
      <c r="K299" t="s">
        <v>73</v>
      </c>
      <c r="L299" s="73">
        <f>_xlfn.DAYS(Dashboard!B$3,Data!F299)</f>
        <v>82</v>
      </c>
    </row>
    <row r="300" spans="1:12" x14ac:dyDescent="0.25">
      <c r="A300">
        <v>104596</v>
      </c>
      <c r="B300">
        <v>0</v>
      </c>
      <c r="C300" t="s">
        <v>281</v>
      </c>
      <c r="D300" t="s">
        <v>575</v>
      </c>
      <c r="E300" t="s">
        <v>62</v>
      </c>
      <c r="F300" s="69">
        <v>42943.439583333333</v>
      </c>
      <c r="G300" s="67">
        <v>42957.708333333336</v>
      </c>
      <c r="H300" s="67">
        <v>43012.46875</v>
      </c>
      <c r="I300" t="s">
        <v>63</v>
      </c>
      <c r="J300" t="s">
        <v>577</v>
      </c>
      <c r="K300" t="s">
        <v>73</v>
      </c>
      <c r="L300" s="73">
        <f>_xlfn.DAYS(Dashboard!B$3,Data!F300)</f>
        <v>82</v>
      </c>
    </row>
    <row r="301" spans="1:12" x14ac:dyDescent="0.25">
      <c r="A301">
        <v>104597</v>
      </c>
      <c r="B301">
        <v>0</v>
      </c>
      <c r="C301" t="s">
        <v>281</v>
      </c>
      <c r="D301" t="s">
        <v>198</v>
      </c>
      <c r="E301" t="s">
        <v>75</v>
      </c>
      <c r="F301" s="69">
        <v>42943.447222222225</v>
      </c>
      <c r="G301" s="67">
        <v>42944</v>
      </c>
      <c r="H301" s="67">
        <v>42985.625</v>
      </c>
      <c r="I301" t="s">
        <v>137</v>
      </c>
      <c r="J301" t="s">
        <v>578</v>
      </c>
      <c r="K301" t="s">
        <v>73</v>
      </c>
      <c r="L301" s="73">
        <f>_xlfn.DAYS(Dashboard!B$3,Data!F301)</f>
        <v>82</v>
      </c>
    </row>
    <row r="302" spans="1:12" x14ac:dyDescent="0.25">
      <c r="A302">
        <v>104597</v>
      </c>
      <c r="B302">
        <v>1</v>
      </c>
      <c r="C302" t="s">
        <v>281</v>
      </c>
      <c r="D302" t="s">
        <v>198</v>
      </c>
      <c r="E302" t="s">
        <v>97</v>
      </c>
      <c r="F302" s="69">
        <v>42943.447222222225</v>
      </c>
      <c r="G302" s="67">
        <v>42944</v>
      </c>
      <c r="H302" s="67">
        <v>42985.624305555553</v>
      </c>
      <c r="I302" t="s">
        <v>63</v>
      </c>
      <c r="J302" t="s">
        <v>578</v>
      </c>
      <c r="K302" t="s">
        <v>284</v>
      </c>
      <c r="L302" s="73">
        <f>_xlfn.DAYS(Dashboard!B$3,Data!F302)</f>
        <v>82</v>
      </c>
    </row>
    <row r="303" spans="1:12" x14ac:dyDescent="0.25">
      <c r="A303">
        <v>104597</v>
      </c>
      <c r="B303">
        <v>2</v>
      </c>
      <c r="C303" t="s">
        <v>281</v>
      </c>
      <c r="D303" t="s">
        <v>198</v>
      </c>
      <c r="E303" t="s">
        <v>97</v>
      </c>
      <c r="F303" s="69">
        <v>42943.447222222225</v>
      </c>
      <c r="G303" s="67">
        <v>42944</v>
      </c>
      <c r="H303" s="67">
        <v>42957.498611111114</v>
      </c>
      <c r="I303" t="s">
        <v>63</v>
      </c>
      <c r="J303" t="s">
        <v>578</v>
      </c>
      <c r="K303" t="s">
        <v>65</v>
      </c>
      <c r="L303" s="73">
        <f>_xlfn.DAYS(Dashboard!B$3,Data!F303)</f>
        <v>82</v>
      </c>
    </row>
    <row r="304" spans="1:12" x14ac:dyDescent="0.25">
      <c r="A304">
        <v>104598</v>
      </c>
      <c r="B304">
        <v>0</v>
      </c>
      <c r="C304" t="s">
        <v>281</v>
      </c>
      <c r="D304" t="s">
        <v>298</v>
      </c>
      <c r="E304" t="s">
        <v>368</v>
      </c>
      <c r="F304" s="69">
        <v>42943.45</v>
      </c>
      <c r="G304" s="67">
        <v>42945.708333333336</v>
      </c>
      <c r="H304" s="67">
        <v>42943.452777777777</v>
      </c>
      <c r="I304" t="s">
        <v>63</v>
      </c>
      <c r="J304" t="s">
        <v>579</v>
      </c>
      <c r="K304" t="s">
        <v>580</v>
      </c>
      <c r="L304" s="73">
        <f>_xlfn.DAYS(Dashboard!B$3,Data!F304)</f>
        <v>82</v>
      </c>
    </row>
    <row r="305" spans="1:12" x14ac:dyDescent="0.25">
      <c r="A305">
        <v>104599</v>
      </c>
      <c r="B305">
        <v>0</v>
      </c>
      <c r="C305" t="s">
        <v>281</v>
      </c>
      <c r="D305" t="s">
        <v>298</v>
      </c>
      <c r="E305" t="s">
        <v>368</v>
      </c>
      <c r="F305" s="69">
        <v>42943.453472222223</v>
      </c>
      <c r="G305" s="67">
        <v>42945.708333333336</v>
      </c>
      <c r="H305" s="67">
        <v>42943.454861111109</v>
      </c>
      <c r="I305" t="s">
        <v>63</v>
      </c>
      <c r="J305" t="s">
        <v>581</v>
      </c>
      <c r="K305" t="s">
        <v>580</v>
      </c>
      <c r="L305" s="73">
        <f>_xlfn.DAYS(Dashboard!B$3,Data!F305)</f>
        <v>82</v>
      </c>
    </row>
    <row r="306" spans="1:12" x14ac:dyDescent="0.25">
      <c r="A306">
        <v>104600</v>
      </c>
      <c r="B306">
        <v>0</v>
      </c>
      <c r="C306" t="s">
        <v>281</v>
      </c>
      <c r="D306" t="s">
        <v>97</v>
      </c>
      <c r="E306" t="s">
        <v>282</v>
      </c>
      <c r="F306" s="69">
        <v>42943.454861111109</v>
      </c>
      <c r="G306" s="67">
        <v>42957.708333333336</v>
      </c>
      <c r="H306" s="67">
        <v>42947.306250000001</v>
      </c>
      <c r="I306" t="s">
        <v>63</v>
      </c>
      <c r="J306" t="s">
        <v>582</v>
      </c>
      <c r="K306" t="s">
        <v>284</v>
      </c>
      <c r="L306" s="73">
        <f>_xlfn.DAYS(Dashboard!B$3,Data!F306)</f>
        <v>82</v>
      </c>
    </row>
    <row r="307" spans="1:12" x14ac:dyDescent="0.25">
      <c r="A307">
        <v>104601</v>
      </c>
      <c r="B307">
        <v>0</v>
      </c>
      <c r="C307" t="s">
        <v>281</v>
      </c>
      <c r="D307" t="s">
        <v>573</v>
      </c>
      <c r="E307" t="s">
        <v>90</v>
      </c>
      <c r="F307" s="69">
        <v>42943.455555555556</v>
      </c>
      <c r="G307" s="67">
        <v>42957.708333333336</v>
      </c>
      <c r="H307" s="67">
        <v>42943.456250000003</v>
      </c>
      <c r="I307" t="s">
        <v>63</v>
      </c>
      <c r="J307" t="s">
        <v>583</v>
      </c>
      <c r="K307" t="s">
        <v>73</v>
      </c>
      <c r="L307" s="73">
        <f>_xlfn.DAYS(Dashboard!B$3,Data!F307)</f>
        <v>82</v>
      </c>
    </row>
    <row r="308" spans="1:12" x14ac:dyDescent="0.25">
      <c r="A308">
        <v>104602</v>
      </c>
      <c r="B308">
        <v>0</v>
      </c>
      <c r="C308" t="s">
        <v>281</v>
      </c>
      <c r="D308" t="s">
        <v>584</v>
      </c>
      <c r="E308" t="s">
        <v>546</v>
      </c>
      <c r="F308" s="69">
        <v>42943.504166666666</v>
      </c>
      <c r="G308" s="67">
        <v>42957.708333333336</v>
      </c>
      <c r="H308" s="67">
        <v>42943.504166666666</v>
      </c>
      <c r="I308" t="s">
        <v>63</v>
      </c>
      <c r="J308" t="s">
        <v>570</v>
      </c>
      <c r="K308" t="s">
        <v>73</v>
      </c>
      <c r="L308" s="73">
        <f>_xlfn.DAYS(Dashboard!B$3,Data!F308)</f>
        <v>82</v>
      </c>
    </row>
    <row r="309" spans="1:12" x14ac:dyDescent="0.25">
      <c r="A309">
        <v>104603</v>
      </c>
      <c r="B309">
        <v>0</v>
      </c>
      <c r="C309" t="s">
        <v>281</v>
      </c>
      <c r="D309" t="s">
        <v>148</v>
      </c>
      <c r="E309" t="s">
        <v>321</v>
      </c>
      <c r="F309" s="69">
        <v>42943.507638888892</v>
      </c>
      <c r="G309" s="67">
        <v>42945.708333333336</v>
      </c>
      <c r="H309" s="67">
        <v>42943.60833333333</v>
      </c>
      <c r="I309" t="s">
        <v>67</v>
      </c>
      <c r="J309" t="s">
        <v>585</v>
      </c>
      <c r="K309" t="s">
        <v>323</v>
      </c>
      <c r="L309" s="73">
        <f>_xlfn.DAYS(Dashboard!B$3,Data!F309)</f>
        <v>82</v>
      </c>
    </row>
    <row r="310" spans="1:12" x14ac:dyDescent="0.25">
      <c r="A310">
        <v>104604</v>
      </c>
      <c r="B310">
        <v>0</v>
      </c>
      <c r="C310" t="s">
        <v>281</v>
      </c>
      <c r="D310" t="s">
        <v>586</v>
      </c>
      <c r="E310" t="s">
        <v>90</v>
      </c>
      <c r="F310" s="69">
        <v>42943.525000000001</v>
      </c>
      <c r="G310" s="67">
        <v>42957.708333333336</v>
      </c>
      <c r="H310" s="67">
        <v>42998.519444444442</v>
      </c>
      <c r="I310" t="s">
        <v>63</v>
      </c>
      <c r="J310" t="s">
        <v>587</v>
      </c>
      <c r="K310" t="s">
        <v>65</v>
      </c>
      <c r="L310" s="73">
        <f>_xlfn.DAYS(Dashboard!B$3,Data!F310)</f>
        <v>82</v>
      </c>
    </row>
    <row r="311" spans="1:12" x14ac:dyDescent="0.25">
      <c r="A311">
        <v>104605</v>
      </c>
      <c r="B311">
        <v>0</v>
      </c>
      <c r="C311" t="s">
        <v>281</v>
      </c>
      <c r="D311" t="s">
        <v>588</v>
      </c>
      <c r="E311" t="s">
        <v>84</v>
      </c>
      <c r="F311" s="69">
        <v>42943.57916666667</v>
      </c>
      <c r="G311" s="67">
        <v>42957.708333333336</v>
      </c>
      <c r="H311" s="67">
        <v>42947.384722222225</v>
      </c>
      <c r="I311" t="s">
        <v>63</v>
      </c>
      <c r="J311" t="s">
        <v>589</v>
      </c>
      <c r="K311" t="s">
        <v>73</v>
      </c>
      <c r="L311" s="73">
        <f>_xlfn.DAYS(Dashboard!B$3,Data!F311)</f>
        <v>82</v>
      </c>
    </row>
    <row r="312" spans="1:12" x14ac:dyDescent="0.25">
      <c r="A312">
        <v>104606</v>
      </c>
      <c r="B312">
        <v>0</v>
      </c>
      <c r="C312" t="s">
        <v>281</v>
      </c>
      <c r="D312" t="s">
        <v>338</v>
      </c>
      <c r="E312" t="s">
        <v>321</v>
      </c>
      <c r="F312" s="69">
        <v>42943.592361111114</v>
      </c>
      <c r="G312" s="67">
        <v>42950.708333333336</v>
      </c>
      <c r="H312" s="67">
        <v>42943.602083333331</v>
      </c>
      <c r="I312" t="s">
        <v>63</v>
      </c>
      <c r="J312" t="s">
        <v>590</v>
      </c>
      <c r="K312" t="s">
        <v>323</v>
      </c>
      <c r="L312" s="73">
        <f>_xlfn.DAYS(Dashboard!B$3,Data!F312)</f>
        <v>82</v>
      </c>
    </row>
    <row r="313" spans="1:12" x14ac:dyDescent="0.25">
      <c r="A313">
        <v>104607</v>
      </c>
      <c r="B313">
        <v>0</v>
      </c>
      <c r="C313" t="s">
        <v>281</v>
      </c>
      <c r="D313" t="s">
        <v>542</v>
      </c>
      <c r="E313" t="s">
        <v>66</v>
      </c>
      <c r="F313" s="69">
        <v>42943.592361111114</v>
      </c>
      <c r="G313" s="67">
        <v>42957.708333333336</v>
      </c>
      <c r="H313" s="67">
        <v>42943.595138888886</v>
      </c>
      <c r="I313" t="s">
        <v>63</v>
      </c>
      <c r="J313" t="s">
        <v>591</v>
      </c>
      <c r="K313" t="s">
        <v>65</v>
      </c>
      <c r="L313" s="73">
        <f>_xlfn.DAYS(Dashboard!B$3,Data!F313)</f>
        <v>82</v>
      </c>
    </row>
    <row r="314" spans="1:12" x14ac:dyDescent="0.25">
      <c r="A314">
        <v>104608</v>
      </c>
      <c r="B314">
        <v>0</v>
      </c>
      <c r="C314" t="s">
        <v>281</v>
      </c>
      <c r="D314" t="s">
        <v>192</v>
      </c>
      <c r="E314" t="s">
        <v>321</v>
      </c>
      <c r="F314" s="69">
        <v>42943.666666666664</v>
      </c>
      <c r="G314" s="67">
        <v>42950.708333333336</v>
      </c>
      <c r="H314" s="67">
        <v>42949.393750000003</v>
      </c>
      <c r="I314" t="s">
        <v>67</v>
      </c>
      <c r="J314" t="s">
        <v>592</v>
      </c>
      <c r="K314" t="s">
        <v>323</v>
      </c>
      <c r="L314" s="73">
        <f>_xlfn.DAYS(Dashboard!B$3,Data!F314)</f>
        <v>82</v>
      </c>
    </row>
    <row r="315" spans="1:12" x14ac:dyDescent="0.25">
      <c r="A315">
        <v>104133</v>
      </c>
      <c r="B315">
        <v>1</v>
      </c>
      <c r="C315" t="s">
        <v>281</v>
      </c>
      <c r="D315" t="s">
        <v>380</v>
      </c>
      <c r="E315" t="s">
        <v>84</v>
      </c>
      <c r="F315" s="69">
        <v>42943.696527777778</v>
      </c>
      <c r="G315" s="67">
        <v>42957.708333333336</v>
      </c>
      <c r="H315" s="67">
        <v>42948.361805555556</v>
      </c>
      <c r="I315" t="s">
        <v>137</v>
      </c>
      <c r="J315" t="s">
        <v>593</v>
      </c>
      <c r="K315" t="s">
        <v>73</v>
      </c>
      <c r="L315" s="73">
        <f>_xlfn.DAYS(Dashboard!B$3,Data!F315)</f>
        <v>82</v>
      </c>
    </row>
    <row r="316" spans="1:12" x14ac:dyDescent="0.25">
      <c r="A316">
        <v>99816</v>
      </c>
      <c r="B316">
        <v>2</v>
      </c>
      <c r="C316" t="s">
        <v>281</v>
      </c>
      <c r="D316" t="s">
        <v>517</v>
      </c>
      <c r="E316" t="s">
        <v>321</v>
      </c>
      <c r="F316" s="69">
        <v>42943.697916666664</v>
      </c>
      <c r="G316" s="67">
        <v>42950.708333333336</v>
      </c>
      <c r="H316" s="67">
        <v>42977.546527777777</v>
      </c>
      <c r="I316" t="s">
        <v>67</v>
      </c>
      <c r="J316" t="s">
        <v>594</v>
      </c>
      <c r="K316" t="s">
        <v>323</v>
      </c>
      <c r="L316" s="73">
        <f>_xlfn.DAYS(Dashboard!B$3,Data!F316)</f>
        <v>82</v>
      </c>
    </row>
    <row r="317" spans="1:12" x14ac:dyDescent="0.25">
      <c r="A317">
        <v>104609</v>
      </c>
      <c r="B317">
        <v>0</v>
      </c>
      <c r="C317" t="s">
        <v>281</v>
      </c>
      <c r="D317" t="s">
        <v>359</v>
      </c>
      <c r="E317" t="s">
        <v>368</v>
      </c>
      <c r="F317" s="69">
        <v>42944.302777777775</v>
      </c>
      <c r="G317" s="67">
        <v>42950.708333333336</v>
      </c>
      <c r="H317" s="67">
        <v>42950.374305555553</v>
      </c>
      <c r="I317" t="s">
        <v>63</v>
      </c>
      <c r="J317" t="s">
        <v>595</v>
      </c>
      <c r="K317" t="s">
        <v>294</v>
      </c>
      <c r="L317" s="73">
        <f>_xlfn.DAYS(Dashboard!B$3,Data!F317)</f>
        <v>81</v>
      </c>
    </row>
    <row r="318" spans="1:12" x14ac:dyDescent="0.25">
      <c r="A318">
        <v>104610</v>
      </c>
      <c r="B318">
        <v>0</v>
      </c>
      <c r="C318" t="s">
        <v>281</v>
      </c>
      <c r="D318" t="s">
        <v>596</v>
      </c>
      <c r="E318" t="s">
        <v>368</v>
      </c>
      <c r="F318" s="69">
        <v>42944.327777777777</v>
      </c>
      <c r="G318" s="67">
        <v>42958.708333333336</v>
      </c>
      <c r="H318" s="67">
        <v>42984.621527777781</v>
      </c>
      <c r="I318" t="s">
        <v>63</v>
      </c>
      <c r="J318" t="s">
        <v>597</v>
      </c>
      <c r="K318" t="s">
        <v>294</v>
      </c>
      <c r="L318" s="73">
        <f>_xlfn.DAYS(Dashboard!B$3,Data!F318)</f>
        <v>81</v>
      </c>
    </row>
    <row r="319" spans="1:12" x14ac:dyDescent="0.25">
      <c r="A319">
        <v>104611</v>
      </c>
      <c r="B319">
        <v>0</v>
      </c>
      <c r="C319" t="s">
        <v>281</v>
      </c>
      <c r="D319" t="s">
        <v>71</v>
      </c>
      <c r="E319" t="s">
        <v>282</v>
      </c>
      <c r="F319" s="69">
        <v>42944.378472222219</v>
      </c>
      <c r="G319" s="67">
        <v>42958.708333333336</v>
      </c>
      <c r="H319" s="67">
        <v>42944.379166666666</v>
      </c>
      <c r="I319" t="s">
        <v>63</v>
      </c>
      <c r="J319" t="s">
        <v>598</v>
      </c>
      <c r="K319" t="s">
        <v>284</v>
      </c>
      <c r="L319" s="73">
        <f>_xlfn.DAYS(Dashboard!B$3,Data!F319)</f>
        <v>81</v>
      </c>
    </row>
    <row r="320" spans="1:12" x14ac:dyDescent="0.25">
      <c r="A320">
        <v>104612</v>
      </c>
      <c r="B320">
        <v>0</v>
      </c>
      <c r="C320" t="s">
        <v>281</v>
      </c>
      <c r="D320" t="s">
        <v>130</v>
      </c>
      <c r="E320" t="s">
        <v>204</v>
      </c>
      <c r="F320" s="69">
        <v>42944.412499999999</v>
      </c>
      <c r="G320" s="67">
        <v>42958</v>
      </c>
      <c r="H320" s="67">
        <v>42984.365972222222</v>
      </c>
      <c r="I320" t="s">
        <v>325</v>
      </c>
      <c r="J320" t="s">
        <v>599</v>
      </c>
      <c r="K320" t="s">
        <v>327</v>
      </c>
      <c r="L320" s="73">
        <f>_xlfn.DAYS(Dashboard!B$3,Data!F320)</f>
        <v>81</v>
      </c>
    </row>
    <row r="321" spans="1:12" x14ac:dyDescent="0.25">
      <c r="A321">
        <v>104613</v>
      </c>
      <c r="B321">
        <v>0</v>
      </c>
      <c r="C321" t="s">
        <v>281</v>
      </c>
      <c r="D321" t="s">
        <v>495</v>
      </c>
      <c r="E321" t="s">
        <v>517</v>
      </c>
      <c r="F321" s="69">
        <v>42944.418749999997</v>
      </c>
      <c r="G321" s="67">
        <v>42947.708333333336</v>
      </c>
      <c r="H321" s="67">
        <v>42949.324999999997</v>
      </c>
      <c r="I321" t="s">
        <v>63</v>
      </c>
      <c r="J321" t="s">
        <v>600</v>
      </c>
      <c r="K321" t="s">
        <v>294</v>
      </c>
      <c r="L321" s="73">
        <f>_xlfn.DAYS(Dashboard!B$3,Data!F321)</f>
        <v>81</v>
      </c>
    </row>
    <row r="322" spans="1:12" x14ac:dyDescent="0.25">
      <c r="A322">
        <v>104614</v>
      </c>
      <c r="B322">
        <v>0</v>
      </c>
      <c r="C322" t="s">
        <v>281</v>
      </c>
      <c r="D322" t="s">
        <v>601</v>
      </c>
      <c r="E322" t="s">
        <v>62</v>
      </c>
      <c r="F322" s="69">
        <v>42944.581944444442</v>
      </c>
      <c r="G322" s="67">
        <v>42958.708333333336</v>
      </c>
      <c r="H322" s="67">
        <v>42944.581944444442</v>
      </c>
      <c r="I322" t="s">
        <v>63</v>
      </c>
      <c r="J322" t="s">
        <v>602</v>
      </c>
      <c r="K322" t="s">
        <v>73</v>
      </c>
      <c r="L322" s="73">
        <f>_xlfn.DAYS(Dashboard!B$3,Data!F322)</f>
        <v>81</v>
      </c>
    </row>
    <row r="323" spans="1:12" x14ac:dyDescent="0.25">
      <c r="A323">
        <v>104275</v>
      </c>
      <c r="B323">
        <v>1</v>
      </c>
      <c r="C323" t="s">
        <v>281</v>
      </c>
      <c r="D323" t="s">
        <v>71</v>
      </c>
      <c r="E323" t="s">
        <v>282</v>
      </c>
      <c r="F323" s="69">
        <v>42944.613194444442</v>
      </c>
      <c r="G323" s="67">
        <v>42958.708333333336</v>
      </c>
      <c r="H323" s="67">
        <v>42947.306944444441</v>
      </c>
      <c r="I323" t="s">
        <v>63</v>
      </c>
      <c r="J323" t="s">
        <v>378</v>
      </c>
      <c r="K323" t="s">
        <v>284</v>
      </c>
      <c r="L323" s="73">
        <f>_xlfn.DAYS(Dashboard!B$3,Data!F323)</f>
        <v>81</v>
      </c>
    </row>
    <row r="324" spans="1:12" x14ac:dyDescent="0.25">
      <c r="A324">
        <v>104615</v>
      </c>
      <c r="B324">
        <v>0</v>
      </c>
      <c r="C324" t="s">
        <v>281</v>
      </c>
      <c r="D324" t="s">
        <v>130</v>
      </c>
      <c r="E324" t="s">
        <v>62</v>
      </c>
      <c r="F324" s="69">
        <v>42944.665972222225</v>
      </c>
      <c r="G324" s="67">
        <v>42940</v>
      </c>
      <c r="H324" s="67">
        <v>42944.69027777778</v>
      </c>
      <c r="I324" t="s">
        <v>350</v>
      </c>
      <c r="J324" t="s">
        <v>603</v>
      </c>
      <c r="K324" t="s">
        <v>327</v>
      </c>
      <c r="L324" s="73">
        <f>_xlfn.DAYS(Dashboard!B$3,Data!F324)</f>
        <v>81</v>
      </c>
    </row>
    <row r="325" spans="1:12" x14ac:dyDescent="0.25">
      <c r="A325">
        <v>104616</v>
      </c>
      <c r="B325">
        <v>0</v>
      </c>
      <c r="C325" t="s">
        <v>281</v>
      </c>
      <c r="D325" t="s">
        <v>108</v>
      </c>
      <c r="E325" t="s">
        <v>282</v>
      </c>
      <c r="F325" s="69">
        <v>42947.303472222222</v>
      </c>
      <c r="G325" s="67">
        <v>42961.708333333336</v>
      </c>
      <c r="H325" s="67">
        <v>42956.313194444447</v>
      </c>
      <c r="I325" t="s">
        <v>63</v>
      </c>
      <c r="J325" t="s">
        <v>604</v>
      </c>
      <c r="K325" t="s">
        <v>284</v>
      </c>
      <c r="L325" s="73">
        <f>_xlfn.DAYS(Dashboard!B$3,Data!F325)</f>
        <v>78</v>
      </c>
    </row>
    <row r="326" spans="1:12" x14ac:dyDescent="0.25">
      <c r="A326">
        <v>104617</v>
      </c>
      <c r="B326">
        <v>0</v>
      </c>
      <c r="C326" t="s">
        <v>281</v>
      </c>
      <c r="D326" t="s">
        <v>605</v>
      </c>
      <c r="E326" t="s">
        <v>66</v>
      </c>
      <c r="F326" s="69">
        <v>42947.381944444445</v>
      </c>
      <c r="G326" s="67">
        <v>42961.708333333336</v>
      </c>
      <c r="H326" s="67">
        <v>42947.623611111114</v>
      </c>
      <c r="I326" t="s">
        <v>63</v>
      </c>
      <c r="J326" t="s">
        <v>606</v>
      </c>
      <c r="K326" t="s">
        <v>73</v>
      </c>
      <c r="L326" s="73">
        <f>_xlfn.DAYS(Dashboard!B$3,Data!F326)</f>
        <v>78</v>
      </c>
    </row>
    <row r="327" spans="1:12" x14ac:dyDescent="0.25">
      <c r="A327">
        <v>104618</v>
      </c>
      <c r="B327">
        <v>0</v>
      </c>
      <c r="C327" t="s">
        <v>281</v>
      </c>
      <c r="D327" t="s">
        <v>516</v>
      </c>
      <c r="E327" t="s">
        <v>517</v>
      </c>
      <c r="F327" s="69">
        <v>42947.401388888888</v>
      </c>
      <c r="G327" s="67">
        <v>42947</v>
      </c>
      <c r="H327" s="67">
        <v>42947.402777777781</v>
      </c>
      <c r="I327" t="s">
        <v>67</v>
      </c>
      <c r="J327" t="s">
        <v>607</v>
      </c>
      <c r="K327" t="s">
        <v>497</v>
      </c>
      <c r="L327" s="73">
        <f>_xlfn.DAYS(Dashboard!B$3,Data!F327)</f>
        <v>78</v>
      </c>
    </row>
    <row r="328" spans="1:12" x14ac:dyDescent="0.25">
      <c r="A328">
        <v>104619</v>
      </c>
      <c r="B328">
        <v>0</v>
      </c>
      <c r="C328" t="s">
        <v>281</v>
      </c>
      <c r="D328" t="s">
        <v>516</v>
      </c>
      <c r="E328" t="s">
        <v>517</v>
      </c>
      <c r="F328" s="69">
        <v>42947.411805555559</v>
      </c>
      <c r="G328" s="67">
        <v>42947</v>
      </c>
      <c r="H328" s="67">
        <v>42947.412499999999</v>
      </c>
      <c r="I328" t="s">
        <v>67</v>
      </c>
      <c r="J328" t="s">
        <v>608</v>
      </c>
      <c r="K328" t="s">
        <v>497</v>
      </c>
      <c r="L328" s="73">
        <f>_xlfn.DAYS(Dashboard!B$3,Data!F328)</f>
        <v>78</v>
      </c>
    </row>
    <row r="329" spans="1:12" x14ac:dyDescent="0.25">
      <c r="A329">
        <v>104620</v>
      </c>
      <c r="B329">
        <v>0</v>
      </c>
      <c r="C329" t="s">
        <v>281</v>
      </c>
      <c r="D329" t="s">
        <v>609</v>
      </c>
      <c r="E329" t="s">
        <v>75</v>
      </c>
      <c r="F329" s="69">
        <v>42947.413194444445</v>
      </c>
      <c r="G329" s="67">
        <v>42961.708333333336</v>
      </c>
      <c r="H329" s="67">
        <v>42970.35</v>
      </c>
      <c r="I329" t="s">
        <v>63</v>
      </c>
      <c r="J329" t="s">
        <v>610</v>
      </c>
      <c r="K329" t="s">
        <v>73</v>
      </c>
      <c r="L329" s="73">
        <f>_xlfn.DAYS(Dashboard!B$3,Data!F329)</f>
        <v>78</v>
      </c>
    </row>
    <row r="330" spans="1:12" x14ac:dyDescent="0.25">
      <c r="A330">
        <v>104621</v>
      </c>
      <c r="B330">
        <v>0</v>
      </c>
      <c r="C330" t="s">
        <v>281</v>
      </c>
      <c r="D330" t="s">
        <v>97</v>
      </c>
      <c r="E330" t="s">
        <v>282</v>
      </c>
      <c r="F330" s="69">
        <v>42947.44027777778</v>
      </c>
      <c r="G330" s="67">
        <v>42961.708333333336</v>
      </c>
      <c r="H330" s="67">
        <v>42947.44027777778</v>
      </c>
      <c r="I330" t="s">
        <v>63</v>
      </c>
      <c r="J330" t="s">
        <v>611</v>
      </c>
      <c r="K330" t="s">
        <v>284</v>
      </c>
      <c r="L330" s="73">
        <f>_xlfn.DAYS(Dashboard!B$3,Data!F330)</f>
        <v>78</v>
      </c>
    </row>
    <row r="331" spans="1:12" x14ac:dyDescent="0.25">
      <c r="A331">
        <v>104622</v>
      </c>
      <c r="B331">
        <v>0</v>
      </c>
      <c r="C331" t="s">
        <v>281</v>
      </c>
      <c r="D331" t="s">
        <v>612</v>
      </c>
      <c r="E331" t="s">
        <v>66</v>
      </c>
      <c r="F331" s="69">
        <v>42947.456250000003</v>
      </c>
      <c r="G331" s="67">
        <v>42961.708333333336</v>
      </c>
      <c r="H331" s="67">
        <v>42947.623611111114</v>
      </c>
      <c r="I331" t="s">
        <v>63</v>
      </c>
      <c r="J331" t="s">
        <v>510</v>
      </c>
      <c r="K331" t="s">
        <v>65</v>
      </c>
      <c r="L331" s="73">
        <f>_xlfn.DAYS(Dashboard!B$3,Data!F331)</f>
        <v>78</v>
      </c>
    </row>
    <row r="332" spans="1:12" x14ac:dyDescent="0.25">
      <c r="A332">
        <v>104623</v>
      </c>
      <c r="B332">
        <v>0</v>
      </c>
      <c r="C332" t="s">
        <v>281</v>
      </c>
      <c r="D332" t="s">
        <v>613</v>
      </c>
      <c r="E332" t="s">
        <v>75</v>
      </c>
      <c r="F332" s="69">
        <v>42947.461111111108</v>
      </c>
      <c r="G332" s="67">
        <v>42961.708333333336</v>
      </c>
      <c r="H332" s="67">
        <v>42951.34652777778</v>
      </c>
      <c r="I332" t="s">
        <v>63</v>
      </c>
      <c r="J332" t="s">
        <v>614</v>
      </c>
      <c r="K332" t="s">
        <v>73</v>
      </c>
      <c r="L332" s="73">
        <f>_xlfn.DAYS(Dashboard!B$3,Data!F332)</f>
        <v>78</v>
      </c>
    </row>
    <row r="333" spans="1:12" x14ac:dyDescent="0.25">
      <c r="A333">
        <v>104624</v>
      </c>
      <c r="B333">
        <v>0</v>
      </c>
      <c r="C333" t="s">
        <v>439</v>
      </c>
      <c r="D333" t="s">
        <v>90</v>
      </c>
      <c r="E333" t="s">
        <v>75</v>
      </c>
      <c r="F333" s="69">
        <v>42947.47152777778</v>
      </c>
      <c r="G333" s="67">
        <v>42954.708333333336</v>
      </c>
      <c r="H333" s="67">
        <v>42947.478472222225</v>
      </c>
      <c r="I333" t="s">
        <v>63</v>
      </c>
      <c r="J333" t="s">
        <v>615</v>
      </c>
      <c r="K333" t="s">
        <v>73</v>
      </c>
      <c r="L333" s="73">
        <f>_xlfn.DAYS(Dashboard!B$3,Data!F333)</f>
        <v>78</v>
      </c>
    </row>
    <row r="334" spans="1:12" x14ac:dyDescent="0.25">
      <c r="A334">
        <v>104625</v>
      </c>
      <c r="B334">
        <v>0</v>
      </c>
      <c r="C334" t="s">
        <v>281</v>
      </c>
      <c r="D334" t="s">
        <v>616</v>
      </c>
      <c r="E334" t="s">
        <v>398</v>
      </c>
      <c r="F334" s="69">
        <v>42947.47152777778</v>
      </c>
      <c r="G334" s="67">
        <v>42954.708333333336</v>
      </c>
      <c r="H334" s="67">
        <v>43010.48541666667</v>
      </c>
      <c r="I334" t="s">
        <v>67</v>
      </c>
      <c r="J334" t="s">
        <v>617</v>
      </c>
      <c r="K334" t="s">
        <v>580</v>
      </c>
      <c r="L334" s="73">
        <f>_xlfn.DAYS(Dashboard!B$3,Data!F334)</f>
        <v>78</v>
      </c>
    </row>
    <row r="335" spans="1:12" x14ac:dyDescent="0.25">
      <c r="A335">
        <v>104626</v>
      </c>
      <c r="B335">
        <v>0</v>
      </c>
      <c r="C335" t="s">
        <v>281</v>
      </c>
      <c r="D335" t="s">
        <v>86</v>
      </c>
      <c r="E335" t="s">
        <v>66</v>
      </c>
      <c r="F335" s="69">
        <v>42947.472222222219</v>
      </c>
      <c r="G335" s="67">
        <v>42961.708333333336</v>
      </c>
      <c r="H335" s="67">
        <v>42947.620833333334</v>
      </c>
      <c r="I335" t="s">
        <v>67</v>
      </c>
      <c r="J335" t="s">
        <v>618</v>
      </c>
      <c r="K335" t="s">
        <v>65</v>
      </c>
      <c r="L335" s="73">
        <f>_xlfn.DAYS(Dashboard!B$3,Data!F335)</f>
        <v>78</v>
      </c>
    </row>
    <row r="336" spans="1:12" x14ac:dyDescent="0.25">
      <c r="A336">
        <v>104627</v>
      </c>
      <c r="B336">
        <v>0</v>
      </c>
      <c r="C336" t="s">
        <v>281</v>
      </c>
      <c r="D336" t="s">
        <v>86</v>
      </c>
      <c r="E336" t="s">
        <v>75</v>
      </c>
      <c r="F336" s="69">
        <v>42947.472916666666</v>
      </c>
      <c r="G336" s="67">
        <v>42961.708333333336</v>
      </c>
      <c r="H336" s="67">
        <v>42957.438194444447</v>
      </c>
      <c r="I336" t="s">
        <v>137</v>
      </c>
      <c r="J336" t="s">
        <v>619</v>
      </c>
      <c r="K336" t="s">
        <v>73</v>
      </c>
      <c r="L336" s="73">
        <f>_xlfn.DAYS(Dashboard!B$3,Data!F336)</f>
        <v>78</v>
      </c>
    </row>
    <row r="337" spans="1:12" x14ac:dyDescent="0.25">
      <c r="A337">
        <v>104628</v>
      </c>
      <c r="B337">
        <v>0</v>
      </c>
      <c r="C337" t="s">
        <v>281</v>
      </c>
      <c r="D337" t="s">
        <v>620</v>
      </c>
      <c r="E337" t="s">
        <v>90</v>
      </c>
      <c r="F337" s="69">
        <v>42947.477083333331</v>
      </c>
      <c r="G337" s="67">
        <v>42961.708333333336</v>
      </c>
      <c r="H337" s="67">
        <v>42947.477083333331</v>
      </c>
      <c r="I337" t="s">
        <v>63</v>
      </c>
      <c r="J337" t="s">
        <v>621</v>
      </c>
      <c r="K337" t="s">
        <v>73</v>
      </c>
      <c r="L337" s="73">
        <f>_xlfn.DAYS(Dashboard!B$3,Data!F337)</f>
        <v>78</v>
      </c>
    </row>
    <row r="338" spans="1:12" x14ac:dyDescent="0.25">
      <c r="A338">
        <v>104492</v>
      </c>
      <c r="B338">
        <v>2</v>
      </c>
      <c r="C338" t="s">
        <v>281</v>
      </c>
      <c r="D338" t="s">
        <v>71</v>
      </c>
      <c r="E338" t="s">
        <v>282</v>
      </c>
      <c r="F338" s="69">
        <v>42947.48333333333</v>
      </c>
      <c r="G338" s="67">
        <v>42961.708333333336</v>
      </c>
      <c r="H338" s="67">
        <v>42947.630555555559</v>
      </c>
      <c r="I338" t="s">
        <v>63</v>
      </c>
      <c r="J338" t="s">
        <v>622</v>
      </c>
      <c r="K338" t="s">
        <v>284</v>
      </c>
      <c r="L338" s="73">
        <f>_xlfn.DAYS(Dashboard!B$3,Data!F338)</f>
        <v>78</v>
      </c>
    </row>
    <row r="339" spans="1:12" x14ac:dyDescent="0.25">
      <c r="A339">
        <v>104281</v>
      </c>
      <c r="B339">
        <v>1</v>
      </c>
      <c r="C339" t="s">
        <v>281</v>
      </c>
      <c r="D339" t="s">
        <v>71</v>
      </c>
      <c r="E339" t="s">
        <v>282</v>
      </c>
      <c r="F339" s="69">
        <v>42947.484722222223</v>
      </c>
      <c r="G339" s="67">
        <v>42949.708333333336</v>
      </c>
      <c r="H339" s="67">
        <v>42947.631249999999</v>
      </c>
      <c r="I339" t="s">
        <v>63</v>
      </c>
      <c r="J339" t="s">
        <v>623</v>
      </c>
      <c r="K339" t="s">
        <v>284</v>
      </c>
      <c r="L339" s="73">
        <f>_xlfn.DAYS(Dashboard!B$3,Data!F339)</f>
        <v>78</v>
      </c>
    </row>
    <row r="340" spans="1:12" x14ac:dyDescent="0.25">
      <c r="A340">
        <v>104629</v>
      </c>
      <c r="B340">
        <v>0</v>
      </c>
      <c r="C340" t="s">
        <v>281</v>
      </c>
      <c r="D340" t="s">
        <v>624</v>
      </c>
      <c r="E340" t="s">
        <v>90</v>
      </c>
      <c r="F340" s="69">
        <v>42947.488888888889</v>
      </c>
      <c r="G340" s="67">
        <v>42961.708333333336</v>
      </c>
      <c r="H340" s="67">
        <v>42947.699305555558</v>
      </c>
      <c r="I340" t="s">
        <v>63</v>
      </c>
      <c r="J340" t="s">
        <v>625</v>
      </c>
      <c r="K340" t="s">
        <v>73</v>
      </c>
      <c r="L340" s="73">
        <f>_xlfn.DAYS(Dashboard!B$3,Data!F340)</f>
        <v>78</v>
      </c>
    </row>
    <row r="341" spans="1:12" x14ac:dyDescent="0.25">
      <c r="A341">
        <v>104630</v>
      </c>
      <c r="B341">
        <v>0</v>
      </c>
      <c r="C341" t="s">
        <v>281</v>
      </c>
      <c r="D341" t="s">
        <v>97</v>
      </c>
      <c r="E341" t="s">
        <v>90</v>
      </c>
      <c r="F341" s="69">
        <v>42947.490277777775</v>
      </c>
      <c r="G341" s="67">
        <v>42947.958333333336</v>
      </c>
      <c r="H341" s="67">
        <v>42963.63958333333</v>
      </c>
      <c r="I341" t="s">
        <v>63</v>
      </c>
      <c r="J341" t="s">
        <v>324</v>
      </c>
      <c r="K341" t="s">
        <v>73</v>
      </c>
      <c r="L341" s="73">
        <f>_xlfn.DAYS(Dashboard!B$3,Data!F341)</f>
        <v>78</v>
      </c>
    </row>
    <row r="342" spans="1:12" x14ac:dyDescent="0.25">
      <c r="A342">
        <v>104631</v>
      </c>
      <c r="B342">
        <v>0</v>
      </c>
      <c r="C342" t="s">
        <v>281</v>
      </c>
      <c r="D342" t="s">
        <v>142</v>
      </c>
      <c r="E342" t="s">
        <v>84</v>
      </c>
      <c r="F342" s="69">
        <v>42947.50277777778</v>
      </c>
      <c r="G342" s="67">
        <v>42961.708333333336</v>
      </c>
      <c r="H342" s="67">
        <v>42970.685416666667</v>
      </c>
      <c r="I342" t="s">
        <v>63</v>
      </c>
      <c r="J342" t="s">
        <v>626</v>
      </c>
      <c r="K342" t="s">
        <v>73</v>
      </c>
      <c r="L342" s="73">
        <f>_xlfn.DAYS(Dashboard!B$3,Data!F342)</f>
        <v>78</v>
      </c>
    </row>
    <row r="343" spans="1:12" x14ac:dyDescent="0.25">
      <c r="A343">
        <v>104632</v>
      </c>
      <c r="B343">
        <v>0</v>
      </c>
      <c r="C343" t="s">
        <v>281</v>
      </c>
      <c r="D343" t="s">
        <v>627</v>
      </c>
      <c r="E343" t="s">
        <v>84</v>
      </c>
      <c r="F343" s="69">
        <v>42947.529166666667</v>
      </c>
      <c r="G343" s="67">
        <v>42954.708333333336</v>
      </c>
      <c r="H343" s="67">
        <v>42947.529166666667</v>
      </c>
      <c r="I343" t="s">
        <v>63</v>
      </c>
      <c r="J343" t="s">
        <v>628</v>
      </c>
      <c r="K343" t="s">
        <v>73</v>
      </c>
      <c r="L343" s="73">
        <f>_xlfn.DAYS(Dashboard!B$3,Data!F343)</f>
        <v>78</v>
      </c>
    </row>
    <row r="344" spans="1:12" x14ac:dyDescent="0.25">
      <c r="A344">
        <v>104633</v>
      </c>
      <c r="B344">
        <v>0</v>
      </c>
      <c r="C344" t="s">
        <v>281</v>
      </c>
      <c r="D344" t="s">
        <v>605</v>
      </c>
      <c r="E344" t="s">
        <v>84</v>
      </c>
      <c r="F344" s="69">
        <v>42947.53125</v>
      </c>
      <c r="G344" s="67">
        <v>42954.708333333336</v>
      </c>
      <c r="H344" s="67">
        <v>42947.53125</v>
      </c>
      <c r="I344" t="s">
        <v>63</v>
      </c>
      <c r="J344" t="s">
        <v>629</v>
      </c>
      <c r="K344" t="s">
        <v>73</v>
      </c>
      <c r="L344" s="73">
        <f>_xlfn.DAYS(Dashboard!B$3,Data!F344)</f>
        <v>78</v>
      </c>
    </row>
    <row r="345" spans="1:12" x14ac:dyDescent="0.25">
      <c r="A345">
        <v>104634</v>
      </c>
      <c r="B345">
        <v>0</v>
      </c>
      <c r="C345" t="s">
        <v>281</v>
      </c>
      <c r="D345" t="s">
        <v>630</v>
      </c>
      <c r="E345" t="s">
        <v>66</v>
      </c>
      <c r="F345" s="69">
        <v>42947.534722222219</v>
      </c>
      <c r="G345" s="67">
        <v>42961.708333333336</v>
      </c>
      <c r="H345" s="67">
        <v>42951.34652777778</v>
      </c>
      <c r="I345" t="s">
        <v>63</v>
      </c>
      <c r="J345" t="s">
        <v>631</v>
      </c>
      <c r="K345" t="s">
        <v>73</v>
      </c>
      <c r="L345" s="73">
        <f>_xlfn.DAYS(Dashboard!B$3,Data!F345)</f>
        <v>78</v>
      </c>
    </row>
    <row r="346" spans="1:12" x14ac:dyDescent="0.25">
      <c r="A346">
        <v>104635</v>
      </c>
      <c r="B346">
        <v>0</v>
      </c>
      <c r="C346" t="s">
        <v>281</v>
      </c>
      <c r="D346" t="s">
        <v>632</v>
      </c>
      <c r="E346" t="s">
        <v>90</v>
      </c>
      <c r="F346" s="69">
        <v>42947.560416666667</v>
      </c>
      <c r="G346" s="67">
        <v>42961.708333333336</v>
      </c>
      <c r="H346" s="67">
        <v>42947.560416666667</v>
      </c>
      <c r="I346" t="s">
        <v>63</v>
      </c>
      <c r="J346" t="s">
        <v>633</v>
      </c>
      <c r="K346" t="s">
        <v>73</v>
      </c>
      <c r="L346" s="73">
        <f>_xlfn.DAYS(Dashboard!B$3,Data!F346)</f>
        <v>78</v>
      </c>
    </row>
    <row r="347" spans="1:12" x14ac:dyDescent="0.25">
      <c r="A347">
        <v>104636</v>
      </c>
      <c r="B347">
        <v>0</v>
      </c>
      <c r="C347" t="s">
        <v>281</v>
      </c>
      <c r="D347" t="s">
        <v>97</v>
      </c>
      <c r="E347" t="s">
        <v>84</v>
      </c>
      <c r="F347" s="69">
        <v>42947.59097222222</v>
      </c>
      <c r="G347" s="67">
        <v>42961.708333333336</v>
      </c>
      <c r="H347" s="67">
        <v>42947.59097222222</v>
      </c>
      <c r="I347" t="s">
        <v>63</v>
      </c>
      <c r="J347" t="s">
        <v>634</v>
      </c>
      <c r="K347" t="s">
        <v>73</v>
      </c>
      <c r="L347" s="73">
        <f>_xlfn.DAYS(Dashboard!B$3,Data!F347)</f>
        <v>78</v>
      </c>
    </row>
    <row r="348" spans="1:12" x14ac:dyDescent="0.25">
      <c r="A348">
        <v>104637</v>
      </c>
      <c r="B348">
        <v>0</v>
      </c>
      <c r="C348" t="s">
        <v>281</v>
      </c>
      <c r="D348" t="s">
        <v>97</v>
      </c>
      <c r="E348" t="s">
        <v>282</v>
      </c>
      <c r="F348" s="69">
        <v>42947.609722222223</v>
      </c>
      <c r="G348" s="67">
        <v>42961.708333333336</v>
      </c>
      <c r="H348" s="67">
        <v>42947.626388888886</v>
      </c>
      <c r="I348" t="s">
        <v>63</v>
      </c>
      <c r="J348" t="s">
        <v>635</v>
      </c>
      <c r="K348" t="s">
        <v>284</v>
      </c>
      <c r="L348" s="73">
        <f>_xlfn.DAYS(Dashboard!B$3,Data!F348)</f>
        <v>78</v>
      </c>
    </row>
    <row r="349" spans="1:12" x14ac:dyDescent="0.25">
      <c r="A349">
        <v>104638</v>
      </c>
      <c r="B349">
        <v>0</v>
      </c>
      <c r="C349" t="s">
        <v>281</v>
      </c>
      <c r="D349" t="s">
        <v>97</v>
      </c>
      <c r="E349" t="s">
        <v>282</v>
      </c>
      <c r="F349" s="69">
        <v>42947.611111111109</v>
      </c>
      <c r="G349" s="67">
        <v>42961.708333333336</v>
      </c>
      <c r="H349" s="67">
        <v>42948.43472222222</v>
      </c>
      <c r="I349" t="s">
        <v>63</v>
      </c>
      <c r="J349" t="s">
        <v>636</v>
      </c>
      <c r="K349" t="s">
        <v>284</v>
      </c>
      <c r="L349" s="73">
        <f>_xlfn.DAYS(Dashboard!B$3,Data!F349)</f>
        <v>78</v>
      </c>
    </row>
    <row r="350" spans="1:12" x14ac:dyDescent="0.25">
      <c r="A350">
        <v>104639</v>
      </c>
      <c r="B350">
        <v>0</v>
      </c>
      <c r="C350" t="s">
        <v>281</v>
      </c>
      <c r="D350" t="s">
        <v>637</v>
      </c>
      <c r="E350" t="s">
        <v>97</v>
      </c>
      <c r="F350" s="69">
        <v>42947.620833333334</v>
      </c>
      <c r="G350" s="67">
        <v>42947.958333333336</v>
      </c>
      <c r="H350" s="67">
        <v>42947.620833333334</v>
      </c>
      <c r="I350" t="s">
        <v>63</v>
      </c>
      <c r="J350" t="s">
        <v>638</v>
      </c>
      <c r="K350" t="s">
        <v>73</v>
      </c>
      <c r="L350" s="73">
        <f>_xlfn.DAYS(Dashboard!B$3,Data!F350)</f>
        <v>78</v>
      </c>
    </row>
    <row r="351" spans="1:12" x14ac:dyDescent="0.25">
      <c r="A351">
        <v>104640</v>
      </c>
      <c r="B351">
        <v>0</v>
      </c>
      <c r="C351" t="s">
        <v>281</v>
      </c>
      <c r="D351" t="s">
        <v>159</v>
      </c>
      <c r="E351" t="s">
        <v>75</v>
      </c>
      <c r="F351" s="69">
        <v>42947.631249999999</v>
      </c>
      <c r="G351" s="67">
        <v>42961.708333333336</v>
      </c>
      <c r="H351" s="67">
        <v>43006.662499999999</v>
      </c>
      <c r="I351" t="s">
        <v>63</v>
      </c>
      <c r="J351" t="s">
        <v>639</v>
      </c>
      <c r="K351" t="s">
        <v>73</v>
      </c>
      <c r="L351" s="73">
        <f>_xlfn.DAYS(Dashboard!B$3,Data!F351)</f>
        <v>78</v>
      </c>
    </row>
    <row r="352" spans="1:12" x14ac:dyDescent="0.25">
      <c r="A352">
        <v>104641</v>
      </c>
      <c r="B352">
        <v>0</v>
      </c>
      <c r="C352" t="s">
        <v>281</v>
      </c>
      <c r="D352" t="s">
        <v>86</v>
      </c>
      <c r="E352" t="s">
        <v>97</v>
      </c>
      <c r="F352" s="69">
        <v>42947.634027777778</v>
      </c>
      <c r="G352" s="67">
        <v>42948</v>
      </c>
      <c r="H352" s="67">
        <v>42957.44027777778</v>
      </c>
      <c r="I352" t="s">
        <v>137</v>
      </c>
      <c r="J352" t="s">
        <v>640</v>
      </c>
      <c r="K352" t="s">
        <v>73</v>
      </c>
      <c r="L352" s="73">
        <f>_xlfn.DAYS(Dashboard!B$3,Data!F352)</f>
        <v>78</v>
      </c>
    </row>
    <row r="353" spans="1:12" x14ac:dyDescent="0.25">
      <c r="A353">
        <v>104641</v>
      </c>
      <c r="B353">
        <v>1</v>
      </c>
      <c r="C353" t="s">
        <v>281</v>
      </c>
      <c r="D353" t="s">
        <v>86</v>
      </c>
      <c r="E353" t="s">
        <v>75</v>
      </c>
      <c r="F353" s="69">
        <v>42947.634027777778</v>
      </c>
      <c r="G353" s="67">
        <v>42948</v>
      </c>
      <c r="H353" s="67">
        <v>42957.438888888886</v>
      </c>
      <c r="I353" t="s">
        <v>137</v>
      </c>
      <c r="J353" t="s">
        <v>640</v>
      </c>
      <c r="K353" t="s">
        <v>73</v>
      </c>
      <c r="L353" s="73">
        <f>_xlfn.DAYS(Dashboard!B$3,Data!F353)</f>
        <v>78</v>
      </c>
    </row>
    <row r="354" spans="1:12" x14ac:dyDescent="0.25">
      <c r="A354">
        <v>104641</v>
      </c>
      <c r="B354">
        <v>2</v>
      </c>
      <c r="C354" t="s">
        <v>281</v>
      </c>
      <c r="D354" t="s">
        <v>86</v>
      </c>
      <c r="E354" t="s">
        <v>66</v>
      </c>
      <c r="F354" s="69">
        <v>42947.634027777778</v>
      </c>
      <c r="G354" s="67">
        <v>42948</v>
      </c>
      <c r="H354" s="67">
        <v>42957.439583333333</v>
      </c>
      <c r="I354" t="s">
        <v>137</v>
      </c>
      <c r="J354" t="s">
        <v>640</v>
      </c>
      <c r="K354" t="s">
        <v>65</v>
      </c>
      <c r="L354" s="73">
        <f>_xlfn.DAYS(Dashboard!B$3,Data!F354)</f>
        <v>78</v>
      </c>
    </row>
    <row r="355" spans="1:12" x14ac:dyDescent="0.25">
      <c r="A355">
        <v>104641</v>
      </c>
      <c r="B355">
        <v>3</v>
      </c>
      <c r="C355" t="s">
        <v>281</v>
      </c>
      <c r="D355" t="s">
        <v>86</v>
      </c>
      <c r="E355" t="s">
        <v>296</v>
      </c>
      <c r="F355" s="69">
        <v>42947.634027777778</v>
      </c>
      <c r="G355" s="67">
        <v>42948</v>
      </c>
      <c r="H355" s="67">
        <v>42951.361111111109</v>
      </c>
      <c r="I355" t="s">
        <v>67</v>
      </c>
      <c r="J355" t="s">
        <v>641</v>
      </c>
      <c r="K355" t="s">
        <v>497</v>
      </c>
      <c r="L355" s="73">
        <f>_xlfn.DAYS(Dashboard!B$3,Data!F355)</f>
        <v>78</v>
      </c>
    </row>
    <row r="356" spans="1:12" x14ac:dyDescent="0.25">
      <c r="A356">
        <v>104642</v>
      </c>
      <c r="B356">
        <v>0</v>
      </c>
      <c r="C356" t="s">
        <v>281</v>
      </c>
      <c r="D356" t="s">
        <v>642</v>
      </c>
      <c r="E356" t="s">
        <v>84</v>
      </c>
      <c r="F356" s="69">
        <v>42947.644444444442</v>
      </c>
      <c r="G356" s="67">
        <v>42961.708333333336</v>
      </c>
      <c r="H356" s="67">
        <v>42949.406944444447</v>
      </c>
      <c r="I356" t="s">
        <v>63</v>
      </c>
      <c r="J356" t="s">
        <v>643</v>
      </c>
      <c r="K356" t="s">
        <v>73</v>
      </c>
      <c r="L356" s="73">
        <f>_xlfn.DAYS(Dashboard!B$3,Data!F356)</f>
        <v>78</v>
      </c>
    </row>
    <row r="357" spans="1:12" x14ac:dyDescent="0.25">
      <c r="A357">
        <v>104643</v>
      </c>
      <c r="B357">
        <v>0</v>
      </c>
      <c r="C357" t="s">
        <v>281</v>
      </c>
      <c r="D357" t="s">
        <v>71</v>
      </c>
      <c r="E357" t="s">
        <v>71</v>
      </c>
      <c r="F357" s="69">
        <v>42947.65347222222</v>
      </c>
      <c r="G357" s="67">
        <v>42954.708333333336</v>
      </c>
      <c r="H357" s="67">
        <v>43004.605555555558</v>
      </c>
      <c r="I357" t="s">
        <v>63</v>
      </c>
      <c r="J357" t="s">
        <v>644</v>
      </c>
      <c r="K357" t="s">
        <v>73</v>
      </c>
      <c r="L357" s="73">
        <f>_xlfn.DAYS(Dashboard!B$3,Data!F357)</f>
        <v>78</v>
      </c>
    </row>
    <row r="358" spans="1:12" x14ac:dyDescent="0.25">
      <c r="A358">
        <v>104644</v>
      </c>
      <c r="B358">
        <v>0</v>
      </c>
      <c r="C358" t="s">
        <v>281</v>
      </c>
      <c r="D358" t="s">
        <v>155</v>
      </c>
      <c r="E358" t="s">
        <v>84</v>
      </c>
      <c r="F358" s="69">
        <v>42947.686805555553</v>
      </c>
      <c r="G358" s="67">
        <v>42954</v>
      </c>
      <c r="H358" s="67">
        <v>42949.583333333336</v>
      </c>
      <c r="I358" t="s">
        <v>63</v>
      </c>
      <c r="J358" t="s">
        <v>645</v>
      </c>
      <c r="K358" t="s">
        <v>73</v>
      </c>
      <c r="L358" s="73">
        <f>_xlfn.DAYS(Dashboard!B$3,Data!F358)</f>
        <v>78</v>
      </c>
    </row>
    <row r="359" spans="1:12" x14ac:dyDescent="0.25">
      <c r="A359">
        <v>104645</v>
      </c>
      <c r="B359">
        <v>0</v>
      </c>
      <c r="C359" t="s">
        <v>281</v>
      </c>
      <c r="D359" t="s">
        <v>646</v>
      </c>
      <c r="E359" t="s">
        <v>321</v>
      </c>
      <c r="F359" s="69">
        <v>42947.691666666666</v>
      </c>
      <c r="G359" s="67">
        <v>42961.708333333336</v>
      </c>
      <c r="H359" s="67">
        <v>42949.393750000003</v>
      </c>
      <c r="I359" t="s">
        <v>63</v>
      </c>
      <c r="J359" t="s">
        <v>647</v>
      </c>
      <c r="K359" t="s">
        <v>323</v>
      </c>
      <c r="L359" s="73">
        <f>_xlfn.DAYS(Dashboard!B$3,Data!F359)</f>
        <v>78</v>
      </c>
    </row>
    <row r="360" spans="1:12" x14ac:dyDescent="0.25">
      <c r="A360">
        <v>104646</v>
      </c>
      <c r="B360">
        <v>0</v>
      </c>
      <c r="C360" t="s">
        <v>281</v>
      </c>
      <c r="D360" t="s">
        <v>648</v>
      </c>
      <c r="E360" t="s">
        <v>282</v>
      </c>
      <c r="F360" s="69">
        <v>42948.305555555555</v>
      </c>
      <c r="G360" s="67">
        <v>42962.708333333336</v>
      </c>
      <c r="H360" s="67">
        <v>42948.370833333334</v>
      </c>
      <c r="I360" t="s">
        <v>63</v>
      </c>
      <c r="J360" t="s">
        <v>649</v>
      </c>
      <c r="K360" t="s">
        <v>284</v>
      </c>
      <c r="L360" s="73">
        <f>_xlfn.DAYS(Dashboard!B$3,Data!F360)</f>
        <v>77</v>
      </c>
    </row>
    <row r="361" spans="1:12" x14ac:dyDescent="0.25">
      <c r="A361">
        <v>104647</v>
      </c>
      <c r="B361">
        <v>0</v>
      </c>
      <c r="C361" t="s">
        <v>281</v>
      </c>
      <c r="D361" t="s">
        <v>650</v>
      </c>
      <c r="E361" t="s">
        <v>296</v>
      </c>
      <c r="F361" s="69">
        <v>42948.308333333334</v>
      </c>
      <c r="G361" s="67">
        <v>42950.708333333336</v>
      </c>
      <c r="H361" s="67">
        <v>42948.332638888889</v>
      </c>
      <c r="I361" t="s">
        <v>63</v>
      </c>
      <c r="J361" t="s">
        <v>651</v>
      </c>
      <c r="K361" t="s">
        <v>294</v>
      </c>
      <c r="L361" s="73">
        <f>_xlfn.DAYS(Dashboard!B$3,Data!F361)</f>
        <v>77</v>
      </c>
    </row>
    <row r="362" spans="1:12" x14ac:dyDescent="0.25">
      <c r="A362">
        <v>104648</v>
      </c>
      <c r="B362">
        <v>0</v>
      </c>
      <c r="C362" t="s">
        <v>281</v>
      </c>
      <c r="D362" t="s">
        <v>97</v>
      </c>
      <c r="E362" t="s">
        <v>84</v>
      </c>
      <c r="F362" s="69">
        <v>42948.355555555558</v>
      </c>
      <c r="G362" s="67">
        <v>42962.708333333336</v>
      </c>
      <c r="H362" s="67">
        <v>42948.356944444444</v>
      </c>
      <c r="I362" t="s">
        <v>63</v>
      </c>
      <c r="J362" t="s">
        <v>652</v>
      </c>
      <c r="K362" t="s">
        <v>73</v>
      </c>
      <c r="L362" s="73">
        <f>_xlfn.DAYS(Dashboard!B$3,Data!F362)</f>
        <v>77</v>
      </c>
    </row>
    <row r="363" spans="1:12" x14ac:dyDescent="0.25">
      <c r="A363">
        <v>104649</v>
      </c>
      <c r="B363">
        <v>0</v>
      </c>
      <c r="C363" t="s">
        <v>281</v>
      </c>
      <c r="D363" t="s">
        <v>653</v>
      </c>
      <c r="E363" t="s">
        <v>292</v>
      </c>
      <c r="F363" s="69">
        <v>42948.359722222223</v>
      </c>
      <c r="G363" s="67">
        <v>42955.708333333336</v>
      </c>
      <c r="H363" s="67">
        <v>42969.636111111111</v>
      </c>
      <c r="I363" t="s">
        <v>63</v>
      </c>
      <c r="J363" t="s">
        <v>654</v>
      </c>
      <c r="K363" t="s">
        <v>294</v>
      </c>
      <c r="L363" s="73">
        <f>_xlfn.DAYS(Dashboard!B$3,Data!F363)</f>
        <v>77</v>
      </c>
    </row>
    <row r="364" spans="1:12" x14ac:dyDescent="0.25">
      <c r="A364">
        <v>104650</v>
      </c>
      <c r="B364">
        <v>0</v>
      </c>
      <c r="C364" t="s">
        <v>281</v>
      </c>
      <c r="D364" t="s">
        <v>130</v>
      </c>
      <c r="E364" t="s">
        <v>282</v>
      </c>
      <c r="F364" s="69">
        <v>42948.364583333336</v>
      </c>
      <c r="G364" s="67">
        <v>42962.708333333336</v>
      </c>
      <c r="H364" s="67">
        <v>42948.366666666669</v>
      </c>
      <c r="I364" t="s">
        <v>63</v>
      </c>
      <c r="J364" t="s">
        <v>655</v>
      </c>
      <c r="K364" t="s">
        <v>284</v>
      </c>
      <c r="L364" s="73">
        <f>_xlfn.DAYS(Dashboard!B$3,Data!F364)</f>
        <v>77</v>
      </c>
    </row>
    <row r="365" spans="1:12" x14ac:dyDescent="0.25">
      <c r="A365">
        <v>104659</v>
      </c>
      <c r="B365">
        <v>3</v>
      </c>
      <c r="C365" t="s">
        <v>281</v>
      </c>
      <c r="D365" t="s">
        <v>208</v>
      </c>
      <c r="E365" t="s">
        <v>75</v>
      </c>
      <c r="F365" s="69">
        <v>42948.368055555555</v>
      </c>
      <c r="G365" s="67">
        <v>42962.708333333336</v>
      </c>
      <c r="H365" s="67">
        <v>42948.432638888888</v>
      </c>
      <c r="I365" t="s">
        <v>63</v>
      </c>
      <c r="J365" t="s">
        <v>656</v>
      </c>
      <c r="K365" t="s">
        <v>73</v>
      </c>
      <c r="L365" s="73">
        <f>_xlfn.DAYS(Dashboard!B$3,Data!F365)</f>
        <v>77</v>
      </c>
    </row>
    <row r="366" spans="1:12" x14ac:dyDescent="0.25">
      <c r="A366">
        <v>104652</v>
      </c>
      <c r="B366">
        <v>0</v>
      </c>
      <c r="C366" t="s">
        <v>281</v>
      </c>
      <c r="D366" t="s">
        <v>464</v>
      </c>
      <c r="E366" t="s">
        <v>62</v>
      </c>
      <c r="F366" s="69">
        <v>42948.37222222222</v>
      </c>
      <c r="G366" s="67">
        <v>42962.708333333336</v>
      </c>
      <c r="H366" s="67">
        <v>42968.678472222222</v>
      </c>
      <c r="I366" t="s">
        <v>63</v>
      </c>
      <c r="J366" t="s">
        <v>657</v>
      </c>
      <c r="K366" t="s">
        <v>65</v>
      </c>
      <c r="L366" s="73">
        <f>_xlfn.DAYS(Dashboard!B$3,Data!F366)</f>
        <v>77</v>
      </c>
    </row>
    <row r="367" spans="1:12" x14ac:dyDescent="0.25">
      <c r="A367">
        <v>104653</v>
      </c>
      <c r="B367">
        <v>0</v>
      </c>
      <c r="C367" t="s">
        <v>281</v>
      </c>
      <c r="D367" t="s">
        <v>90</v>
      </c>
      <c r="E367" t="s">
        <v>75</v>
      </c>
      <c r="F367" s="69">
        <v>42948.373611111114</v>
      </c>
      <c r="G367" s="67">
        <v>42962.708333333336</v>
      </c>
      <c r="H367" s="67">
        <v>42948.405555555553</v>
      </c>
      <c r="I367" t="s">
        <v>63</v>
      </c>
      <c r="J367" t="s">
        <v>658</v>
      </c>
      <c r="K367" t="s">
        <v>73</v>
      </c>
      <c r="L367" s="73">
        <f>_xlfn.DAYS(Dashboard!B$3,Data!F367)</f>
        <v>77</v>
      </c>
    </row>
    <row r="368" spans="1:12" x14ac:dyDescent="0.25">
      <c r="A368">
        <v>104654</v>
      </c>
      <c r="B368">
        <v>0</v>
      </c>
      <c r="C368" t="s">
        <v>35</v>
      </c>
      <c r="D368" t="s">
        <v>97</v>
      </c>
      <c r="E368" t="s">
        <v>62</v>
      </c>
      <c r="F368" s="69">
        <v>42948.381481481483</v>
      </c>
      <c r="G368" s="67">
        <v>42962.708333333336</v>
      </c>
      <c r="I368" t="s">
        <v>63</v>
      </c>
      <c r="J368" t="s">
        <v>98</v>
      </c>
      <c r="K368" t="s">
        <v>65</v>
      </c>
      <c r="L368" s="73">
        <f>_xlfn.DAYS(Dashboard!B$3,Data!F368)</f>
        <v>77</v>
      </c>
    </row>
    <row r="369" spans="1:12" x14ac:dyDescent="0.25">
      <c r="A369">
        <v>104627</v>
      </c>
      <c r="B369">
        <v>1</v>
      </c>
      <c r="C369" t="s">
        <v>281</v>
      </c>
      <c r="D369" t="s">
        <v>86</v>
      </c>
      <c r="E369" t="s">
        <v>282</v>
      </c>
      <c r="F369" s="69">
        <v>42948.398611111108</v>
      </c>
      <c r="G369" s="67">
        <v>42962.708333333336</v>
      </c>
      <c r="H369" s="67">
        <v>42948.40347222222</v>
      </c>
      <c r="I369" t="s">
        <v>63</v>
      </c>
      <c r="J369" t="s">
        <v>659</v>
      </c>
      <c r="K369" t="s">
        <v>284</v>
      </c>
      <c r="L369" s="73">
        <f>_xlfn.DAYS(Dashboard!B$3,Data!F369)</f>
        <v>77</v>
      </c>
    </row>
    <row r="370" spans="1:12" x14ac:dyDescent="0.25">
      <c r="A370">
        <v>104655</v>
      </c>
      <c r="B370">
        <v>0</v>
      </c>
      <c r="C370" t="s">
        <v>281</v>
      </c>
      <c r="D370" t="s">
        <v>660</v>
      </c>
      <c r="E370" t="s">
        <v>90</v>
      </c>
      <c r="F370" s="69">
        <v>42948.399305555555</v>
      </c>
      <c r="G370" s="67">
        <v>42962.708333333336</v>
      </c>
      <c r="H370" s="67">
        <v>42948.399305555555</v>
      </c>
      <c r="I370" t="s">
        <v>63</v>
      </c>
      <c r="J370" t="s">
        <v>661</v>
      </c>
      <c r="K370" t="s">
        <v>73</v>
      </c>
      <c r="L370" s="73">
        <f>_xlfn.DAYS(Dashboard!B$3,Data!F370)</f>
        <v>77</v>
      </c>
    </row>
    <row r="371" spans="1:12" x14ac:dyDescent="0.25">
      <c r="A371">
        <v>104656</v>
      </c>
      <c r="B371">
        <v>0</v>
      </c>
      <c r="C371" t="s">
        <v>281</v>
      </c>
      <c r="D371" t="s">
        <v>662</v>
      </c>
      <c r="E371" t="s">
        <v>292</v>
      </c>
      <c r="F371" s="69">
        <v>42948.4</v>
      </c>
      <c r="G371" s="67">
        <v>42950.708333333336</v>
      </c>
      <c r="H371" s="67">
        <v>42948.611805555556</v>
      </c>
      <c r="I371" t="s">
        <v>63</v>
      </c>
      <c r="J371" t="s">
        <v>663</v>
      </c>
      <c r="K371" t="s">
        <v>294</v>
      </c>
      <c r="L371" s="73">
        <f>_xlfn.DAYS(Dashboard!B$3,Data!F371)</f>
        <v>77</v>
      </c>
    </row>
    <row r="372" spans="1:12" x14ac:dyDescent="0.25">
      <c r="A372">
        <v>104657</v>
      </c>
      <c r="B372">
        <v>0</v>
      </c>
      <c r="C372" t="s">
        <v>281</v>
      </c>
      <c r="D372" t="s">
        <v>664</v>
      </c>
      <c r="E372" t="s">
        <v>84</v>
      </c>
      <c r="F372" s="69">
        <v>42948.405555555553</v>
      </c>
      <c r="G372" s="67">
        <v>42962.708333333336</v>
      </c>
      <c r="H372" s="67">
        <v>42949.397222222222</v>
      </c>
      <c r="I372" t="s">
        <v>63</v>
      </c>
      <c r="J372" t="s">
        <v>665</v>
      </c>
      <c r="K372" t="s">
        <v>73</v>
      </c>
      <c r="L372" s="73">
        <f>_xlfn.DAYS(Dashboard!B$3,Data!F372)</f>
        <v>77</v>
      </c>
    </row>
    <row r="373" spans="1:12" x14ac:dyDescent="0.25">
      <c r="A373">
        <v>104658</v>
      </c>
      <c r="B373">
        <v>0</v>
      </c>
      <c r="C373" t="s">
        <v>439</v>
      </c>
      <c r="D373" t="s">
        <v>208</v>
      </c>
      <c r="E373" t="s">
        <v>97</v>
      </c>
      <c r="F373" s="69">
        <v>42948.416666666664</v>
      </c>
      <c r="G373" s="67">
        <v>42961</v>
      </c>
      <c r="H373" s="67">
        <v>42948.431944444441</v>
      </c>
      <c r="I373" t="s">
        <v>137</v>
      </c>
      <c r="J373" t="s">
        <v>666</v>
      </c>
      <c r="K373" t="s">
        <v>73</v>
      </c>
      <c r="L373" s="73">
        <f>_xlfn.DAYS(Dashboard!B$3,Data!F373)</f>
        <v>77</v>
      </c>
    </row>
    <row r="374" spans="1:12" x14ac:dyDescent="0.25">
      <c r="A374">
        <v>104658</v>
      </c>
      <c r="B374">
        <v>1</v>
      </c>
      <c r="C374" t="s">
        <v>439</v>
      </c>
      <c r="D374" t="s">
        <v>208</v>
      </c>
      <c r="E374" t="s">
        <v>97</v>
      </c>
      <c r="F374" s="69">
        <v>42948.416666666664</v>
      </c>
      <c r="G374" s="67">
        <v>42961</v>
      </c>
      <c r="H374" s="67">
        <v>42948.431250000001</v>
      </c>
      <c r="I374" t="s">
        <v>137</v>
      </c>
      <c r="J374" t="s">
        <v>666</v>
      </c>
      <c r="K374" t="s">
        <v>284</v>
      </c>
      <c r="L374" s="73">
        <f>_xlfn.DAYS(Dashboard!B$3,Data!F374)</f>
        <v>77</v>
      </c>
    </row>
    <row r="375" spans="1:12" x14ac:dyDescent="0.25">
      <c r="A375">
        <v>104658</v>
      </c>
      <c r="B375">
        <v>2</v>
      </c>
      <c r="C375" t="s">
        <v>439</v>
      </c>
      <c r="D375" t="s">
        <v>208</v>
      </c>
      <c r="E375" t="s">
        <v>97</v>
      </c>
      <c r="F375" s="69">
        <v>42948.416666666664</v>
      </c>
      <c r="G375" s="67">
        <v>42961</v>
      </c>
      <c r="H375" s="67">
        <v>42948.431250000001</v>
      </c>
      <c r="I375" t="s">
        <v>137</v>
      </c>
      <c r="J375" t="s">
        <v>666</v>
      </c>
      <c r="K375" t="s">
        <v>65</v>
      </c>
      <c r="L375" s="73">
        <f>_xlfn.DAYS(Dashboard!B$3,Data!F375)</f>
        <v>77</v>
      </c>
    </row>
    <row r="376" spans="1:12" x14ac:dyDescent="0.25">
      <c r="A376">
        <v>104659</v>
      </c>
      <c r="B376">
        <v>0</v>
      </c>
      <c r="C376" t="s">
        <v>281</v>
      </c>
      <c r="D376" t="s">
        <v>208</v>
      </c>
      <c r="E376" t="s">
        <v>84</v>
      </c>
      <c r="F376" s="69">
        <v>42948.416666666664</v>
      </c>
      <c r="G376" s="67">
        <v>42961</v>
      </c>
      <c r="H376" s="67">
        <v>43005.638888888891</v>
      </c>
      <c r="I376" t="s">
        <v>137</v>
      </c>
      <c r="J376" t="s">
        <v>666</v>
      </c>
      <c r="K376" t="s">
        <v>73</v>
      </c>
      <c r="L376" s="73">
        <f>_xlfn.DAYS(Dashboard!B$3,Data!F376)</f>
        <v>77</v>
      </c>
    </row>
    <row r="377" spans="1:12" x14ac:dyDescent="0.25">
      <c r="A377">
        <v>104659</v>
      </c>
      <c r="B377">
        <v>1</v>
      </c>
      <c r="C377" t="s">
        <v>281</v>
      </c>
      <c r="D377" t="s">
        <v>208</v>
      </c>
      <c r="E377" t="s">
        <v>62</v>
      </c>
      <c r="F377" s="69">
        <v>42948.416666666664</v>
      </c>
      <c r="G377" s="67">
        <v>42961</v>
      </c>
      <c r="H377" s="67">
        <v>42998.398611111108</v>
      </c>
      <c r="I377" t="s">
        <v>137</v>
      </c>
      <c r="J377" t="s">
        <v>666</v>
      </c>
      <c r="K377" t="s">
        <v>65</v>
      </c>
      <c r="L377" s="73">
        <f>_xlfn.DAYS(Dashboard!B$3,Data!F377)</f>
        <v>77</v>
      </c>
    </row>
    <row r="378" spans="1:12" x14ac:dyDescent="0.25">
      <c r="A378">
        <v>104659</v>
      </c>
      <c r="B378">
        <v>2</v>
      </c>
      <c r="C378" t="s">
        <v>281</v>
      </c>
      <c r="D378" t="s">
        <v>208</v>
      </c>
      <c r="E378" t="s">
        <v>62</v>
      </c>
      <c r="F378" s="69">
        <v>42948.416666666664</v>
      </c>
      <c r="G378" s="67">
        <v>42961</v>
      </c>
      <c r="H378" s="67">
        <v>42998.381944444445</v>
      </c>
      <c r="I378" t="s">
        <v>137</v>
      </c>
      <c r="J378" t="s">
        <v>666</v>
      </c>
      <c r="K378" t="s">
        <v>65</v>
      </c>
      <c r="L378" s="73">
        <f>_xlfn.DAYS(Dashboard!B$3,Data!F378)</f>
        <v>77</v>
      </c>
    </row>
    <row r="379" spans="1:12" x14ac:dyDescent="0.25">
      <c r="A379">
        <v>104660</v>
      </c>
      <c r="B379">
        <v>0</v>
      </c>
      <c r="C379" t="s">
        <v>281</v>
      </c>
      <c r="D379" t="s">
        <v>667</v>
      </c>
      <c r="E379" t="s">
        <v>296</v>
      </c>
      <c r="F379" s="69">
        <v>42948.417361111111</v>
      </c>
      <c r="G379" s="67">
        <v>42955.708333333336</v>
      </c>
      <c r="H379" s="67">
        <v>42949.324305555558</v>
      </c>
      <c r="I379" t="s">
        <v>63</v>
      </c>
      <c r="J379" t="s">
        <v>668</v>
      </c>
      <c r="K379" t="s">
        <v>294</v>
      </c>
      <c r="L379" s="73">
        <f>_xlfn.DAYS(Dashboard!B$3,Data!F379)</f>
        <v>77</v>
      </c>
    </row>
    <row r="380" spans="1:12" x14ac:dyDescent="0.25">
      <c r="A380">
        <v>104661</v>
      </c>
      <c r="B380">
        <v>0</v>
      </c>
      <c r="C380" t="s">
        <v>281</v>
      </c>
      <c r="D380" t="s">
        <v>669</v>
      </c>
      <c r="E380" t="s">
        <v>546</v>
      </c>
      <c r="F380" s="69">
        <v>42948.418749999997</v>
      </c>
      <c r="G380" s="67">
        <v>42962.708333333336</v>
      </c>
      <c r="H380" s="67">
        <v>42948.418749999997</v>
      </c>
      <c r="I380" t="s">
        <v>63</v>
      </c>
      <c r="J380" t="s">
        <v>335</v>
      </c>
      <c r="K380" t="s">
        <v>73</v>
      </c>
      <c r="L380" s="73">
        <f>_xlfn.DAYS(Dashboard!B$3,Data!F380)</f>
        <v>77</v>
      </c>
    </row>
    <row r="381" spans="1:12" x14ac:dyDescent="0.25">
      <c r="A381">
        <v>104662</v>
      </c>
      <c r="B381">
        <v>0</v>
      </c>
      <c r="C381" t="s">
        <v>281</v>
      </c>
      <c r="D381" t="s">
        <v>148</v>
      </c>
      <c r="E381" t="s">
        <v>71</v>
      </c>
      <c r="F381" s="69">
        <v>42948.428472222222</v>
      </c>
      <c r="G381" s="67">
        <v>42962.708333333336</v>
      </c>
      <c r="H381" s="67">
        <v>43013.319444444445</v>
      </c>
      <c r="I381" t="s">
        <v>63</v>
      </c>
      <c r="J381" t="s">
        <v>670</v>
      </c>
      <c r="K381" t="s">
        <v>73</v>
      </c>
      <c r="L381" s="73">
        <f>_xlfn.DAYS(Dashboard!B$3,Data!F381)</f>
        <v>77</v>
      </c>
    </row>
    <row r="382" spans="1:12" x14ac:dyDescent="0.25">
      <c r="A382">
        <v>104663</v>
      </c>
      <c r="B382">
        <v>0</v>
      </c>
      <c r="C382" t="s">
        <v>281</v>
      </c>
      <c r="D382" t="s">
        <v>464</v>
      </c>
      <c r="E382" t="s">
        <v>62</v>
      </c>
      <c r="F382" s="69">
        <v>42948.4375</v>
      </c>
      <c r="G382" s="67">
        <v>42968</v>
      </c>
      <c r="H382" s="67">
        <v>42984.684027777781</v>
      </c>
      <c r="I382" t="s">
        <v>63</v>
      </c>
      <c r="J382" t="s">
        <v>671</v>
      </c>
      <c r="K382" t="s">
        <v>65</v>
      </c>
      <c r="L382" s="73">
        <f>_xlfn.DAYS(Dashboard!B$3,Data!F382)</f>
        <v>77</v>
      </c>
    </row>
    <row r="383" spans="1:12" x14ac:dyDescent="0.25">
      <c r="A383">
        <v>104663</v>
      </c>
      <c r="B383">
        <v>1</v>
      </c>
      <c r="C383" t="s">
        <v>281</v>
      </c>
      <c r="D383" t="s">
        <v>464</v>
      </c>
      <c r="E383" t="s">
        <v>282</v>
      </c>
      <c r="F383" s="69">
        <v>42948.4375</v>
      </c>
      <c r="G383" s="67">
        <v>42968</v>
      </c>
      <c r="H383" s="67">
        <v>42978.672222222223</v>
      </c>
      <c r="I383" t="s">
        <v>672</v>
      </c>
      <c r="J383" t="s">
        <v>671</v>
      </c>
      <c r="K383" t="s">
        <v>284</v>
      </c>
      <c r="L383" s="73">
        <f>_xlfn.DAYS(Dashboard!B$3,Data!F383)</f>
        <v>77</v>
      </c>
    </row>
    <row r="384" spans="1:12" x14ac:dyDescent="0.25">
      <c r="A384">
        <v>104663</v>
      </c>
      <c r="B384">
        <v>2</v>
      </c>
      <c r="C384" t="s">
        <v>281</v>
      </c>
      <c r="D384" t="s">
        <v>464</v>
      </c>
      <c r="E384" t="s">
        <v>62</v>
      </c>
      <c r="F384" s="69">
        <v>42948.4375</v>
      </c>
      <c r="G384" s="67">
        <v>42968</v>
      </c>
      <c r="H384" s="67">
        <v>42968.679166666669</v>
      </c>
      <c r="I384" t="s">
        <v>137</v>
      </c>
      <c r="J384" t="s">
        <v>671</v>
      </c>
      <c r="K384" t="s">
        <v>65</v>
      </c>
      <c r="L384" s="73">
        <f>_xlfn.DAYS(Dashboard!B$3,Data!F384)</f>
        <v>77</v>
      </c>
    </row>
    <row r="385" spans="1:12" x14ac:dyDescent="0.25">
      <c r="A385">
        <v>104663</v>
      </c>
      <c r="B385">
        <v>3</v>
      </c>
      <c r="C385" t="s">
        <v>281</v>
      </c>
      <c r="D385" t="s">
        <v>464</v>
      </c>
      <c r="E385" t="s">
        <v>296</v>
      </c>
      <c r="F385" s="69">
        <v>42948.4375</v>
      </c>
      <c r="G385" s="67">
        <v>42968</v>
      </c>
      <c r="H385" s="67">
        <v>42969.43472222222</v>
      </c>
      <c r="I385" t="s">
        <v>672</v>
      </c>
      <c r="J385" t="s">
        <v>673</v>
      </c>
      <c r="K385" t="s">
        <v>497</v>
      </c>
      <c r="L385" s="73">
        <f>_xlfn.DAYS(Dashboard!B$3,Data!F385)</f>
        <v>77</v>
      </c>
    </row>
    <row r="386" spans="1:12" x14ac:dyDescent="0.25">
      <c r="A386">
        <v>104664</v>
      </c>
      <c r="B386">
        <v>0</v>
      </c>
      <c r="C386" t="s">
        <v>281</v>
      </c>
      <c r="D386" t="s">
        <v>674</v>
      </c>
      <c r="E386" t="s">
        <v>75</v>
      </c>
      <c r="F386" s="69">
        <v>42948.439583333333</v>
      </c>
      <c r="G386" s="67">
        <v>42962.708333333336</v>
      </c>
      <c r="H386" s="67">
        <v>42955.65</v>
      </c>
      <c r="I386" t="s">
        <v>63</v>
      </c>
      <c r="J386" t="s">
        <v>675</v>
      </c>
      <c r="K386" t="s">
        <v>73</v>
      </c>
      <c r="L386" s="73">
        <f>_xlfn.DAYS(Dashboard!B$3,Data!F386)</f>
        <v>77</v>
      </c>
    </row>
    <row r="387" spans="1:12" x14ac:dyDescent="0.25">
      <c r="A387">
        <v>104665</v>
      </c>
      <c r="B387">
        <v>0</v>
      </c>
      <c r="C387" t="s">
        <v>281</v>
      </c>
      <c r="D387" t="s">
        <v>130</v>
      </c>
      <c r="E387" t="s">
        <v>62</v>
      </c>
      <c r="F387" s="69">
        <v>42948.484027777777</v>
      </c>
      <c r="G387" s="67">
        <v>42951</v>
      </c>
      <c r="H387" s="67">
        <v>42956.667361111111</v>
      </c>
      <c r="I387" t="s">
        <v>350</v>
      </c>
      <c r="J387" t="s">
        <v>676</v>
      </c>
      <c r="K387" t="s">
        <v>327</v>
      </c>
      <c r="L387" s="73">
        <f>_xlfn.DAYS(Dashboard!B$3,Data!F387)</f>
        <v>77</v>
      </c>
    </row>
    <row r="388" spans="1:12" x14ac:dyDescent="0.25">
      <c r="A388">
        <v>104666</v>
      </c>
      <c r="B388">
        <v>0</v>
      </c>
      <c r="C388" t="s">
        <v>281</v>
      </c>
      <c r="D388" t="s">
        <v>101</v>
      </c>
      <c r="E388" t="s">
        <v>62</v>
      </c>
      <c r="F388" s="69">
        <v>42948.506249999999</v>
      </c>
      <c r="G388" s="67">
        <v>42962.708333333336</v>
      </c>
      <c r="H388" s="67">
        <v>42958.640277777777</v>
      </c>
      <c r="I388" t="s">
        <v>63</v>
      </c>
      <c r="J388" t="s">
        <v>677</v>
      </c>
      <c r="K388" t="s">
        <v>73</v>
      </c>
      <c r="L388" s="73">
        <f>_xlfn.DAYS(Dashboard!B$3,Data!F388)</f>
        <v>77</v>
      </c>
    </row>
    <row r="389" spans="1:12" x14ac:dyDescent="0.25">
      <c r="A389">
        <v>104667</v>
      </c>
      <c r="B389">
        <v>0</v>
      </c>
      <c r="C389" t="s">
        <v>281</v>
      </c>
      <c r="D389" t="s">
        <v>678</v>
      </c>
      <c r="E389" t="s">
        <v>75</v>
      </c>
      <c r="F389" s="69">
        <v>42948.515972222223</v>
      </c>
      <c r="G389" s="67">
        <v>42962.708333333336</v>
      </c>
      <c r="H389" s="67">
        <v>42948.52847222222</v>
      </c>
      <c r="I389" t="s">
        <v>67</v>
      </c>
      <c r="J389" t="s">
        <v>679</v>
      </c>
      <c r="K389" t="s">
        <v>73</v>
      </c>
      <c r="L389" s="73">
        <f>_xlfn.DAYS(Dashboard!B$3,Data!F389)</f>
        <v>77</v>
      </c>
    </row>
    <row r="390" spans="1:12" x14ac:dyDescent="0.25">
      <c r="A390">
        <v>104668</v>
      </c>
      <c r="B390">
        <v>0</v>
      </c>
      <c r="C390" t="s">
        <v>281</v>
      </c>
      <c r="D390" t="s">
        <v>680</v>
      </c>
      <c r="E390" t="s">
        <v>75</v>
      </c>
      <c r="F390" s="69">
        <v>42948.521527777775</v>
      </c>
      <c r="G390" s="67">
        <v>42962.708333333336</v>
      </c>
      <c r="H390" s="67">
        <v>43006.662499999999</v>
      </c>
      <c r="I390" t="s">
        <v>63</v>
      </c>
      <c r="J390" t="s">
        <v>681</v>
      </c>
      <c r="K390" t="s">
        <v>73</v>
      </c>
      <c r="L390" s="73">
        <f>_xlfn.DAYS(Dashboard!B$3,Data!F390)</f>
        <v>77</v>
      </c>
    </row>
    <row r="391" spans="1:12" x14ac:dyDescent="0.25">
      <c r="A391">
        <v>104668</v>
      </c>
      <c r="B391">
        <v>1</v>
      </c>
      <c r="C391" t="s">
        <v>281</v>
      </c>
      <c r="D391" t="s">
        <v>680</v>
      </c>
      <c r="E391" t="s">
        <v>204</v>
      </c>
      <c r="F391" s="69">
        <v>42948.522222222222</v>
      </c>
      <c r="G391" s="67">
        <v>42962.708333333336</v>
      </c>
      <c r="H391" s="67">
        <v>43006.557638888888</v>
      </c>
      <c r="I391" t="s">
        <v>451</v>
      </c>
      <c r="J391" t="s">
        <v>682</v>
      </c>
      <c r="K391" t="s">
        <v>73</v>
      </c>
      <c r="L391" s="73">
        <f>_xlfn.DAYS(Dashboard!B$3,Data!F391)</f>
        <v>77</v>
      </c>
    </row>
    <row r="392" spans="1:12" x14ac:dyDescent="0.25">
      <c r="A392">
        <v>104669</v>
      </c>
      <c r="B392">
        <v>0</v>
      </c>
      <c r="C392" t="s">
        <v>281</v>
      </c>
      <c r="D392" t="s">
        <v>97</v>
      </c>
      <c r="E392" t="s">
        <v>84</v>
      </c>
      <c r="F392" s="69">
        <v>42948.538888888892</v>
      </c>
      <c r="G392" s="67">
        <v>42962.708333333336</v>
      </c>
      <c r="H392" s="67">
        <v>42965.432638888888</v>
      </c>
      <c r="I392" t="s">
        <v>63</v>
      </c>
      <c r="J392" t="s">
        <v>683</v>
      </c>
      <c r="K392" t="s">
        <v>73</v>
      </c>
      <c r="L392" s="73">
        <f>_xlfn.DAYS(Dashboard!B$3,Data!F392)</f>
        <v>77</v>
      </c>
    </row>
    <row r="393" spans="1:12" x14ac:dyDescent="0.25">
      <c r="A393">
        <v>104670</v>
      </c>
      <c r="B393">
        <v>0</v>
      </c>
      <c r="C393" t="s">
        <v>281</v>
      </c>
      <c r="D393" t="s">
        <v>97</v>
      </c>
      <c r="E393" t="s">
        <v>282</v>
      </c>
      <c r="F393" s="69">
        <v>42948.56527777778</v>
      </c>
      <c r="G393" s="67">
        <v>42962.708333333336</v>
      </c>
      <c r="H393" s="67">
        <v>42948.56527777778</v>
      </c>
      <c r="I393" t="s">
        <v>63</v>
      </c>
      <c r="J393" t="s">
        <v>684</v>
      </c>
      <c r="K393" t="s">
        <v>284</v>
      </c>
      <c r="L393" s="73">
        <f>_xlfn.DAYS(Dashboard!B$3,Data!F393)</f>
        <v>77</v>
      </c>
    </row>
    <row r="394" spans="1:12" x14ac:dyDescent="0.25">
      <c r="A394">
        <v>104671</v>
      </c>
      <c r="B394">
        <v>0</v>
      </c>
      <c r="C394" t="s">
        <v>281</v>
      </c>
      <c r="D394" t="s">
        <v>97</v>
      </c>
      <c r="E394" t="s">
        <v>282</v>
      </c>
      <c r="F394" s="69">
        <v>42948.570138888892</v>
      </c>
      <c r="G394" s="67">
        <v>42962.708333333336</v>
      </c>
      <c r="H394" s="67">
        <v>42956.633333333331</v>
      </c>
      <c r="I394" t="s">
        <v>63</v>
      </c>
      <c r="J394" t="s">
        <v>685</v>
      </c>
      <c r="K394" t="s">
        <v>284</v>
      </c>
      <c r="L394" s="73">
        <f>_xlfn.DAYS(Dashboard!B$3,Data!F394)</f>
        <v>77</v>
      </c>
    </row>
    <row r="395" spans="1:12" x14ac:dyDescent="0.25">
      <c r="A395">
        <v>104672</v>
      </c>
      <c r="B395">
        <v>0</v>
      </c>
      <c r="C395" t="s">
        <v>281</v>
      </c>
      <c r="D395" t="s">
        <v>516</v>
      </c>
      <c r="E395" t="s">
        <v>517</v>
      </c>
      <c r="F395" s="69">
        <v>42948.579861111109</v>
      </c>
      <c r="G395" s="67">
        <v>42962.708333333336</v>
      </c>
      <c r="H395" s="67">
        <v>42949.324305555558</v>
      </c>
      <c r="I395" t="s">
        <v>67</v>
      </c>
      <c r="J395" t="s">
        <v>686</v>
      </c>
      <c r="K395" t="s">
        <v>294</v>
      </c>
      <c r="L395" s="73">
        <f>_xlfn.DAYS(Dashboard!B$3,Data!F395)</f>
        <v>77</v>
      </c>
    </row>
    <row r="396" spans="1:12" x14ac:dyDescent="0.25">
      <c r="A396">
        <v>104673</v>
      </c>
      <c r="B396">
        <v>0</v>
      </c>
      <c r="C396" t="s">
        <v>281</v>
      </c>
      <c r="D396" t="s">
        <v>687</v>
      </c>
      <c r="E396" t="s">
        <v>282</v>
      </c>
      <c r="F396" s="69">
        <v>42948.592361111114</v>
      </c>
      <c r="G396" s="67">
        <v>42962.708333333336</v>
      </c>
      <c r="H396" s="67">
        <v>42951.359722222223</v>
      </c>
      <c r="I396" t="s">
        <v>63</v>
      </c>
      <c r="J396" t="s">
        <v>688</v>
      </c>
      <c r="K396" t="s">
        <v>284</v>
      </c>
      <c r="L396" s="73">
        <f>_xlfn.DAYS(Dashboard!B$3,Data!F396)</f>
        <v>77</v>
      </c>
    </row>
    <row r="397" spans="1:12" x14ac:dyDescent="0.25">
      <c r="A397">
        <v>104674</v>
      </c>
      <c r="B397">
        <v>0</v>
      </c>
      <c r="C397" t="s">
        <v>281</v>
      </c>
      <c r="D397" t="s">
        <v>650</v>
      </c>
      <c r="E397" t="s">
        <v>292</v>
      </c>
      <c r="F397" s="69">
        <v>42948.611111111109</v>
      </c>
      <c r="G397" s="67">
        <v>42950.708333333336</v>
      </c>
      <c r="H397" s="67">
        <v>42948.714583333334</v>
      </c>
      <c r="I397" t="s">
        <v>63</v>
      </c>
      <c r="J397" t="s">
        <v>689</v>
      </c>
      <c r="K397" t="s">
        <v>294</v>
      </c>
      <c r="L397" s="73">
        <f>_xlfn.DAYS(Dashboard!B$3,Data!F397)</f>
        <v>77</v>
      </c>
    </row>
    <row r="398" spans="1:12" x14ac:dyDescent="0.25">
      <c r="A398">
        <v>104487</v>
      </c>
      <c r="B398">
        <v>3</v>
      </c>
      <c r="C398" t="s">
        <v>281</v>
      </c>
      <c r="D398" t="s">
        <v>362</v>
      </c>
      <c r="E398" t="s">
        <v>75</v>
      </c>
      <c r="F398" s="69">
        <v>42948.622916666667</v>
      </c>
      <c r="G398" s="67">
        <v>42962.708333333336</v>
      </c>
      <c r="H398" s="67">
        <v>42949.351388888892</v>
      </c>
      <c r="I398" t="s">
        <v>325</v>
      </c>
      <c r="J398" t="s">
        <v>690</v>
      </c>
      <c r="K398" t="s">
        <v>73</v>
      </c>
      <c r="L398" s="73">
        <f>_xlfn.DAYS(Dashboard!B$3,Data!F398)</f>
        <v>77</v>
      </c>
    </row>
    <row r="399" spans="1:12" x14ac:dyDescent="0.25">
      <c r="A399">
        <v>104676</v>
      </c>
      <c r="B399">
        <v>0</v>
      </c>
      <c r="C399" t="s">
        <v>281</v>
      </c>
      <c r="D399" t="s">
        <v>691</v>
      </c>
      <c r="E399" t="s">
        <v>90</v>
      </c>
      <c r="F399" s="69">
        <v>42948.629861111112</v>
      </c>
      <c r="G399" s="67">
        <v>42948.958333333336</v>
      </c>
      <c r="H399" s="67">
        <v>42948.629861111112</v>
      </c>
      <c r="I399" t="s">
        <v>63</v>
      </c>
      <c r="J399" t="s">
        <v>692</v>
      </c>
      <c r="K399" t="s">
        <v>73</v>
      </c>
      <c r="L399" s="73">
        <f>_xlfn.DAYS(Dashboard!B$3,Data!F399)</f>
        <v>77</v>
      </c>
    </row>
    <row r="400" spans="1:12" x14ac:dyDescent="0.25">
      <c r="A400">
        <v>104677</v>
      </c>
      <c r="B400">
        <v>0</v>
      </c>
      <c r="C400" t="s">
        <v>281</v>
      </c>
      <c r="D400" t="s">
        <v>693</v>
      </c>
      <c r="E400" t="s">
        <v>90</v>
      </c>
      <c r="F400" s="69">
        <v>42948.631944444445</v>
      </c>
      <c r="G400" s="67">
        <v>42948.958333333336</v>
      </c>
      <c r="H400" s="67">
        <v>42948.631944444445</v>
      </c>
      <c r="I400" t="s">
        <v>63</v>
      </c>
      <c r="J400" t="s">
        <v>694</v>
      </c>
      <c r="K400" t="s">
        <v>73</v>
      </c>
      <c r="L400" s="73">
        <f>_xlfn.DAYS(Dashboard!B$3,Data!F400)</f>
        <v>77</v>
      </c>
    </row>
    <row r="401" spans="1:12" x14ac:dyDescent="0.25">
      <c r="A401">
        <v>104487</v>
      </c>
      <c r="B401">
        <v>1</v>
      </c>
      <c r="C401" t="s">
        <v>281</v>
      </c>
      <c r="D401" t="s">
        <v>406</v>
      </c>
      <c r="E401" t="s">
        <v>204</v>
      </c>
      <c r="F401" s="69">
        <v>42948.634722222225</v>
      </c>
      <c r="G401" s="67">
        <v>42950.708333333336</v>
      </c>
      <c r="H401" s="67">
        <v>43003.501388888886</v>
      </c>
      <c r="I401" t="s">
        <v>451</v>
      </c>
      <c r="J401" t="s">
        <v>695</v>
      </c>
      <c r="K401" t="s">
        <v>73</v>
      </c>
      <c r="L401" s="73">
        <f>_xlfn.DAYS(Dashboard!B$3,Data!F401)</f>
        <v>77</v>
      </c>
    </row>
    <row r="402" spans="1:12" x14ac:dyDescent="0.25">
      <c r="A402">
        <v>104678</v>
      </c>
      <c r="B402">
        <v>0</v>
      </c>
      <c r="C402" t="s">
        <v>281</v>
      </c>
      <c r="D402" t="s">
        <v>296</v>
      </c>
      <c r="E402" t="s">
        <v>296</v>
      </c>
      <c r="F402" s="69">
        <v>42948.65</v>
      </c>
      <c r="G402" s="67">
        <v>42955.708333333336</v>
      </c>
      <c r="H402" s="67">
        <v>42957.557638888888</v>
      </c>
      <c r="I402" t="s">
        <v>63</v>
      </c>
      <c r="J402" t="s">
        <v>696</v>
      </c>
      <c r="K402" t="s">
        <v>294</v>
      </c>
      <c r="L402" s="73">
        <f>_xlfn.DAYS(Dashboard!B$3,Data!F402)</f>
        <v>77</v>
      </c>
    </row>
    <row r="403" spans="1:12" x14ac:dyDescent="0.25">
      <c r="A403">
        <v>104679</v>
      </c>
      <c r="B403">
        <v>0</v>
      </c>
      <c r="C403" t="s">
        <v>281</v>
      </c>
      <c r="D403" t="s">
        <v>697</v>
      </c>
      <c r="E403" t="s">
        <v>66</v>
      </c>
      <c r="F403" s="69">
        <v>42948.662499999999</v>
      </c>
      <c r="G403" s="67">
        <v>42955.708333333336</v>
      </c>
      <c r="H403" s="67">
        <v>42948.681944444441</v>
      </c>
      <c r="I403" t="s">
        <v>63</v>
      </c>
      <c r="J403" t="s">
        <v>698</v>
      </c>
      <c r="K403" t="s">
        <v>65</v>
      </c>
      <c r="L403" s="73">
        <f>_xlfn.DAYS(Dashboard!B$3,Data!F403)</f>
        <v>77</v>
      </c>
    </row>
    <row r="404" spans="1:12" x14ac:dyDescent="0.25">
      <c r="A404">
        <v>104680</v>
      </c>
      <c r="B404">
        <v>0</v>
      </c>
      <c r="C404" t="s">
        <v>281</v>
      </c>
      <c r="D404" t="s">
        <v>180</v>
      </c>
      <c r="E404" t="s">
        <v>296</v>
      </c>
      <c r="F404" s="69">
        <v>42948.670138888891</v>
      </c>
      <c r="G404" s="67">
        <v>42962.708333333336</v>
      </c>
      <c r="H404" s="67">
        <v>42949.602083333331</v>
      </c>
      <c r="I404" t="s">
        <v>63</v>
      </c>
      <c r="J404" t="s">
        <v>699</v>
      </c>
      <c r="K404" t="s">
        <v>294</v>
      </c>
      <c r="L404" s="73">
        <f>_xlfn.DAYS(Dashboard!B$3,Data!F404)</f>
        <v>77</v>
      </c>
    </row>
    <row r="405" spans="1:12" x14ac:dyDescent="0.25">
      <c r="A405">
        <v>104681</v>
      </c>
      <c r="B405">
        <v>0</v>
      </c>
      <c r="C405" t="s">
        <v>281</v>
      </c>
      <c r="D405" t="s">
        <v>180</v>
      </c>
      <c r="E405" t="s">
        <v>296</v>
      </c>
      <c r="F405" s="69">
        <v>42948.67291666667</v>
      </c>
      <c r="G405" s="67">
        <v>42962.708333333336</v>
      </c>
      <c r="H405" s="67">
        <v>42949.324305555558</v>
      </c>
      <c r="I405" t="s">
        <v>63</v>
      </c>
      <c r="J405" t="s">
        <v>700</v>
      </c>
      <c r="K405" t="s">
        <v>294</v>
      </c>
      <c r="L405" s="73">
        <f>_xlfn.DAYS(Dashboard!B$3,Data!F405)</f>
        <v>77</v>
      </c>
    </row>
    <row r="406" spans="1:12" x14ac:dyDescent="0.25">
      <c r="A406">
        <v>104682</v>
      </c>
      <c r="B406">
        <v>0</v>
      </c>
      <c r="C406" t="s">
        <v>281</v>
      </c>
      <c r="D406" t="s">
        <v>71</v>
      </c>
      <c r="E406" t="s">
        <v>282</v>
      </c>
      <c r="F406" s="69">
        <v>42948.673611111109</v>
      </c>
      <c r="G406" s="67">
        <v>42955.708333333336</v>
      </c>
      <c r="H406" s="67">
        <v>42949.327777777777</v>
      </c>
      <c r="I406" t="s">
        <v>67</v>
      </c>
      <c r="J406" t="s">
        <v>701</v>
      </c>
      <c r="K406" t="s">
        <v>284</v>
      </c>
      <c r="L406" s="73">
        <f>_xlfn.DAYS(Dashboard!B$3,Data!F406)</f>
        <v>77</v>
      </c>
    </row>
    <row r="407" spans="1:12" x14ac:dyDescent="0.25">
      <c r="A407">
        <v>104683</v>
      </c>
      <c r="B407">
        <v>0</v>
      </c>
      <c r="C407" t="s">
        <v>281</v>
      </c>
      <c r="D407" t="s">
        <v>702</v>
      </c>
      <c r="E407" t="s">
        <v>71</v>
      </c>
      <c r="F407" s="69">
        <v>42948.697916666664</v>
      </c>
      <c r="G407" s="67">
        <v>42955.708333333336</v>
      </c>
      <c r="H407" s="67">
        <v>43004.612500000003</v>
      </c>
      <c r="I407" t="s">
        <v>63</v>
      </c>
      <c r="J407" t="s">
        <v>703</v>
      </c>
      <c r="K407" t="s">
        <v>73</v>
      </c>
      <c r="L407" s="73">
        <f>_xlfn.DAYS(Dashboard!B$3,Data!F407)</f>
        <v>77</v>
      </c>
    </row>
    <row r="408" spans="1:12" x14ac:dyDescent="0.25">
      <c r="A408">
        <v>104683</v>
      </c>
      <c r="B408">
        <v>1</v>
      </c>
      <c r="C408" t="s">
        <v>281</v>
      </c>
      <c r="D408" t="s">
        <v>71</v>
      </c>
      <c r="E408" t="s">
        <v>321</v>
      </c>
      <c r="F408" s="69">
        <v>42948.699305555558</v>
      </c>
      <c r="G408" s="67">
        <v>42955.708333333336</v>
      </c>
      <c r="H408" s="67">
        <v>42948.717361111114</v>
      </c>
      <c r="I408" t="s">
        <v>63</v>
      </c>
      <c r="J408" t="s">
        <v>704</v>
      </c>
      <c r="K408" t="s">
        <v>323</v>
      </c>
      <c r="L408" s="73">
        <f>_xlfn.DAYS(Dashboard!B$3,Data!F408)</f>
        <v>77</v>
      </c>
    </row>
    <row r="409" spans="1:12" x14ac:dyDescent="0.25">
      <c r="A409">
        <v>104684</v>
      </c>
      <c r="B409">
        <v>0</v>
      </c>
      <c r="C409" t="s">
        <v>281</v>
      </c>
      <c r="D409" t="s">
        <v>155</v>
      </c>
      <c r="E409" t="s">
        <v>93</v>
      </c>
      <c r="F409" s="69">
        <v>42948.702777777777</v>
      </c>
      <c r="G409" s="67">
        <v>42962.541666666664</v>
      </c>
      <c r="H409" s="67">
        <v>42949.574999999997</v>
      </c>
      <c r="I409" t="s">
        <v>63</v>
      </c>
      <c r="J409" t="s">
        <v>705</v>
      </c>
      <c r="K409" t="s">
        <v>73</v>
      </c>
      <c r="L409" s="73">
        <f>_xlfn.DAYS(Dashboard!B$3,Data!F409)</f>
        <v>77</v>
      </c>
    </row>
    <row r="410" spans="1:12" x14ac:dyDescent="0.25">
      <c r="A410">
        <v>104685</v>
      </c>
      <c r="B410">
        <v>0</v>
      </c>
      <c r="C410" t="s">
        <v>281</v>
      </c>
      <c r="D410" t="s">
        <v>97</v>
      </c>
      <c r="E410" t="s">
        <v>75</v>
      </c>
      <c r="F410" s="69">
        <v>42948.808333333334</v>
      </c>
      <c r="G410" s="67">
        <v>42962.708333333336</v>
      </c>
      <c r="H410" s="67">
        <v>42949.557638888888</v>
      </c>
      <c r="I410" t="s">
        <v>63</v>
      </c>
      <c r="J410" t="s">
        <v>706</v>
      </c>
      <c r="K410" t="s">
        <v>73</v>
      </c>
      <c r="L410" s="73">
        <f>_xlfn.DAYS(Dashboard!B$3,Data!F410)</f>
        <v>77</v>
      </c>
    </row>
    <row r="411" spans="1:12" x14ac:dyDescent="0.25">
      <c r="A411">
        <v>104686</v>
      </c>
      <c r="B411">
        <v>0</v>
      </c>
      <c r="C411" t="s">
        <v>281</v>
      </c>
      <c r="D411" t="s">
        <v>362</v>
      </c>
      <c r="E411" t="s">
        <v>66</v>
      </c>
      <c r="F411" s="69">
        <v>42949.328472222223</v>
      </c>
      <c r="G411" s="67">
        <v>42963.708333333336</v>
      </c>
      <c r="H411" s="67">
        <v>42949.330555555556</v>
      </c>
      <c r="I411" t="s">
        <v>374</v>
      </c>
      <c r="J411" t="s">
        <v>707</v>
      </c>
      <c r="K411" t="s">
        <v>73</v>
      </c>
      <c r="L411" s="73">
        <f>_xlfn.DAYS(Dashboard!B$3,Data!F411)</f>
        <v>76</v>
      </c>
    </row>
    <row r="412" spans="1:12" x14ac:dyDescent="0.25">
      <c r="A412">
        <v>104687</v>
      </c>
      <c r="B412">
        <v>0</v>
      </c>
      <c r="C412" t="s">
        <v>281</v>
      </c>
      <c r="D412" t="s">
        <v>560</v>
      </c>
      <c r="E412" t="s">
        <v>90</v>
      </c>
      <c r="F412" s="69">
        <v>42949.345138888886</v>
      </c>
      <c r="G412" s="67">
        <v>42963.708333333336</v>
      </c>
      <c r="H412" s="67">
        <v>42949.37777777778</v>
      </c>
      <c r="I412" t="s">
        <v>63</v>
      </c>
      <c r="J412" t="s">
        <v>708</v>
      </c>
      <c r="K412" t="s">
        <v>73</v>
      </c>
      <c r="L412" s="73">
        <f>_xlfn.DAYS(Dashboard!B$3,Data!F412)</f>
        <v>76</v>
      </c>
    </row>
    <row r="413" spans="1:12" x14ac:dyDescent="0.25">
      <c r="A413">
        <v>104487</v>
      </c>
      <c r="B413">
        <v>2</v>
      </c>
      <c r="C413" t="s">
        <v>281</v>
      </c>
      <c r="D413" t="s">
        <v>173</v>
      </c>
      <c r="E413" t="s">
        <v>282</v>
      </c>
      <c r="F413" s="69">
        <v>42949.349305555559</v>
      </c>
      <c r="G413" s="67">
        <v>42951.708333333336</v>
      </c>
      <c r="H413" s="67">
        <v>42949.436805555553</v>
      </c>
      <c r="I413" t="s">
        <v>67</v>
      </c>
      <c r="J413" t="s">
        <v>709</v>
      </c>
      <c r="K413" t="s">
        <v>284</v>
      </c>
      <c r="L413" s="73">
        <f>_xlfn.DAYS(Dashboard!B$3,Data!F413)</f>
        <v>76</v>
      </c>
    </row>
    <row r="414" spans="1:12" x14ac:dyDescent="0.25">
      <c r="A414">
        <v>104688</v>
      </c>
      <c r="B414">
        <v>0</v>
      </c>
      <c r="C414" t="s">
        <v>281</v>
      </c>
      <c r="D414" t="s">
        <v>710</v>
      </c>
      <c r="E414" t="s">
        <v>321</v>
      </c>
      <c r="F414" s="69">
        <v>42949.354861111111</v>
      </c>
      <c r="G414" s="67">
        <v>42956.708333333336</v>
      </c>
      <c r="H414" s="67">
        <v>42949.482638888891</v>
      </c>
      <c r="I414" t="s">
        <v>67</v>
      </c>
      <c r="J414" t="s">
        <v>711</v>
      </c>
      <c r="K414" t="s">
        <v>323</v>
      </c>
      <c r="L414" s="73">
        <f>_xlfn.DAYS(Dashboard!B$3,Data!F414)</f>
        <v>76</v>
      </c>
    </row>
    <row r="415" spans="1:12" x14ac:dyDescent="0.25">
      <c r="A415">
        <v>104487</v>
      </c>
      <c r="B415">
        <v>4</v>
      </c>
      <c r="C415" t="s">
        <v>281</v>
      </c>
      <c r="D415" t="s">
        <v>406</v>
      </c>
      <c r="E415" t="s">
        <v>282</v>
      </c>
      <c r="F415" s="69">
        <v>42949.354861111111</v>
      </c>
      <c r="G415" s="67">
        <v>42963.708333333336</v>
      </c>
      <c r="H415" s="67">
        <v>42949.438194444447</v>
      </c>
      <c r="I415" t="s">
        <v>63</v>
      </c>
      <c r="J415" t="s">
        <v>712</v>
      </c>
      <c r="K415" t="s">
        <v>284</v>
      </c>
      <c r="L415" s="73">
        <f>_xlfn.DAYS(Dashboard!B$3,Data!F415)</f>
        <v>76</v>
      </c>
    </row>
    <row r="416" spans="1:12" x14ac:dyDescent="0.25">
      <c r="A416">
        <v>104640</v>
      </c>
      <c r="B416">
        <v>1</v>
      </c>
      <c r="C416" t="s">
        <v>281</v>
      </c>
      <c r="D416" t="s">
        <v>159</v>
      </c>
      <c r="E416" t="s">
        <v>204</v>
      </c>
      <c r="F416" s="69">
        <v>42949.361805555556</v>
      </c>
      <c r="G416" s="67">
        <v>42963.708333333336</v>
      </c>
      <c r="H416" s="67">
        <v>43006.555555555555</v>
      </c>
      <c r="I416" t="s">
        <v>451</v>
      </c>
      <c r="J416" t="s">
        <v>713</v>
      </c>
      <c r="K416" t="s">
        <v>73</v>
      </c>
      <c r="L416" s="73">
        <f>_xlfn.DAYS(Dashboard!B$3,Data!F416)</f>
        <v>76</v>
      </c>
    </row>
    <row r="417" spans="1:12" x14ac:dyDescent="0.25">
      <c r="A417">
        <v>104689</v>
      </c>
      <c r="B417">
        <v>0</v>
      </c>
      <c r="C417" t="s">
        <v>35</v>
      </c>
      <c r="D417" t="s">
        <v>2541</v>
      </c>
      <c r="E417" t="s">
        <v>61</v>
      </c>
      <c r="F417" s="69">
        <v>42949.368344907409</v>
      </c>
      <c r="G417" s="67">
        <v>43035.708333333336</v>
      </c>
      <c r="I417" t="s">
        <v>63</v>
      </c>
      <c r="J417" t="s">
        <v>3070</v>
      </c>
      <c r="K417" t="s">
        <v>284</v>
      </c>
      <c r="L417" s="73">
        <f>_xlfn.DAYS(Dashboard!B$3,Data!F417)</f>
        <v>76</v>
      </c>
    </row>
    <row r="418" spans="1:12" x14ac:dyDescent="0.25">
      <c r="A418">
        <v>104365</v>
      </c>
      <c r="B418">
        <v>2</v>
      </c>
      <c r="C418" t="s">
        <v>281</v>
      </c>
      <c r="D418" t="s">
        <v>97</v>
      </c>
      <c r="E418" t="s">
        <v>282</v>
      </c>
      <c r="F418" s="69">
        <v>42949.368750000001</v>
      </c>
      <c r="G418" s="67">
        <v>42956.708333333336</v>
      </c>
      <c r="H418" s="67">
        <v>42950.353472222225</v>
      </c>
      <c r="I418" t="s">
        <v>63</v>
      </c>
      <c r="J418" t="s">
        <v>714</v>
      </c>
      <c r="K418" t="s">
        <v>284</v>
      </c>
      <c r="L418" s="73">
        <f>_xlfn.DAYS(Dashboard!B$3,Data!F418)</f>
        <v>76</v>
      </c>
    </row>
    <row r="419" spans="1:12" x14ac:dyDescent="0.25">
      <c r="A419">
        <v>104365</v>
      </c>
      <c r="B419">
        <v>3</v>
      </c>
      <c r="C419" t="s">
        <v>281</v>
      </c>
      <c r="D419" t="s">
        <v>97</v>
      </c>
      <c r="E419" t="s">
        <v>282</v>
      </c>
      <c r="F419" s="69">
        <v>42949.370138888888</v>
      </c>
      <c r="G419" s="67">
        <v>42963.708333333336</v>
      </c>
      <c r="H419" s="67">
        <v>42949.370138888888</v>
      </c>
      <c r="I419" t="s">
        <v>63</v>
      </c>
      <c r="J419" t="s">
        <v>715</v>
      </c>
      <c r="K419" t="s">
        <v>284</v>
      </c>
      <c r="L419" s="73">
        <f>_xlfn.DAYS(Dashboard!B$3,Data!F419)</f>
        <v>76</v>
      </c>
    </row>
    <row r="420" spans="1:12" x14ac:dyDescent="0.25">
      <c r="A420">
        <v>104690</v>
      </c>
      <c r="B420">
        <v>0</v>
      </c>
      <c r="C420" t="s">
        <v>281</v>
      </c>
      <c r="D420" t="s">
        <v>306</v>
      </c>
      <c r="E420" t="s">
        <v>71</v>
      </c>
      <c r="F420" s="69">
        <v>42949.372916666667</v>
      </c>
      <c r="G420" s="67">
        <v>42951.708333333336</v>
      </c>
      <c r="H420" s="67">
        <v>43004.67083333333</v>
      </c>
      <c r="I420" t="s">
        <v>63</v>
      </c>
      <c r="J420" t="s">
        <v>716</v>
      </c>
      <c r="K420" t="s">
        <v>73</v>
      </c>
      <c r="L420" s="73">
        <f>_xlfn.DAYS(Dashboard!B$3,Data!F420)</f>
        <v>76</v>
      </c>
    </row>
    <row r="421" spans="1:12" x14ac:dyDescent="0.25">
      <c r="A421">
        <v>104690</v>
      </c>
      <c r="B421">
        <v>1</v>
      </c>
      <c r="C421" t="s">
        <v>281</v>
      </c>
      <c r="D421" t="s">
        <v>71</v>
      </c>
      <c r="E421" t="s">
        <v>282</v>
      </c>
      <c r="F421" s="69">
        <v>42949.373611111114</v>
      </c>
      <c r="G421" s="67">
        <v>42951.708333333336</v>
      </c>
      <c r="H421" s="67">
        <v>42949.438888888886</v>
      </c>
      <c r="I421" t="s">
        <v>63</v>
      </c>
      <c r="J421" t="s">
        <v>716</v>
      </c>
      <c r="K421" t="s">
        <v>284</v>
      </c>
      <c r="L421" s="73">
        <f>_xlfn.DAYS(Dashboard!B$3,Data!F421)</f>
        <v>76</v>
      </c>
    </row>
    <row r="422" spans="1:12" x14ac:dyDescent="0.25">
      <c r="A422">
        <v>104691</v>
      </c>
      <c r="B422">
        <v>0</v>
      </c>
      <c r="C422" t="s">
        <v>281</v>
      </c>
      <c r="D422" t="s">
        <v>717</v>
      </c>
      <c r="E422" t="s">
        <v>62</v>
      </c>
      <c r="F422" s="69">
        <v>42949.393750000003</v>
      </c>
      <c r="G422" s="67">
        <v>42956.708333333336</v>
      </c>
      <c r="H422" s="67">
        <v>43013.447222222225</v>
      </c>
      <c r="I422" t="s">
        <v>63</v>
      </c>
      <c r="J422" t="s">
        <v>718</v>
      </c>
      <c r="K422" t="s">
        <v>73</v>
      </c>
      <c r="L422" s="73">
        <f>_xlfn.DAYS(Dashboard!B$3,Data!F422)</f>
        <v>76</v>
      </c>
    </row>
    <row r="423" spans="1:12" x14ac:dyDescent="0.25">
      <c r="A423">
        <v>104692</v>
      </c>
      <c r="B423">
        <v>0</v>
      </c>
      <c r="C423" t="s">
        <v>281</v>
      </c>
      <c r="D423" t="s">
        <v>482</v>
      </c>
      <c r="E423" t="s">
        <v>292</v>
      </c>
      <c r="F423" s="69">
        <v>42949.45</v>
      </c>
      <c r="G423" s="67">
        <v>42956.708333333336</v>
      </c>
      <c r="H423" s="67">
        <v>42949.631249999999</v>
      </c>
      <c r="I423" t="s">
        <v>63</v>
      </c>
      <c r="J423" t="s">
        <v>719</v>
      </c>
      <c r="K423" t="s">
        <v>294</v>
      </c>
      <c r="L423" s="73">
        <f>_xlfn.DAYS(Dashboard!B$3,Data!F423)</f>
        <v>76</v>
      </c>
    </row>
    <row r="424" spans="1:12" x14ac:dyDescent="0.25">
      <c r="A424">
        <v>104693</v>
      </c>
      <c r="B424">
        <v>0</v>
      </c>
      <c r="C424" t="s">
        <v>281</v>
      </c>
      <c r="D424" t="s">
        <v>362</v>
      </c>
      <c r="E424" t="s">
        <v>75</v>
      </c>
      <c r="F424" s="69">
        <v>42949.45</v>
      </c>
      <c r="G424" s="67">
        <v>42963.708333333336</v>
      </c>
      <c r="H424" s="67">
        <v>42949.451388888891</v>
      </c>
      <c r="I424" t="s">
        <v>63</v>
      </c>
      <c r="J424" t="s">
        <v>720</v>
      </c>
      <c r="K424" t="s">
        <v>73</v>
      </c>
      <c r="L424" s="73">
        <f>_xlfn.DAYS(Dashboard!B$3,Data!F424)</f>
        <v>76</v>
      </c>
    </row>
    <row r="425" spans="1:12" x14ac:dyDescent="0.25">
      <c r="A425">
        <v>104694</v>
      </c>
      <c r="B425">
        <v>0</v>
      </c>
      <c r="C425" t="s">
        <v>281</v>
      </c>
      <c r="D425" t="s">
        <v>306</v>
      </c>
      <c r="E425" t="s">
        <v>517</v>
      </c>
      <c r="F425" s="69">
        <v>42949.451388888891</v>
      </c>
      <c r="G425" s="67">
        <v>42949</v>
      </c>
      <c r="H425" s="67">
        <v>42949.465277777781</v>
      </c>
      <c r="I425" t="s">
        <v>67</v>
      </c>
      <c r="J425" t="s">
        <v>721</v>
      </c>
      <c r="K425" t="s">
        <v>497</v>
      </c>
      <c r="L425" s="73">
        <f>_xlfn.DAYS(Dashboard!B$3,Data!F425)</f>
        <v>76</v>
      </c>
    </row>
    <row r="426" spans="1:12" x14ac:dyDescent="0.25">
      <c r="A426">
        <v>104695</v>
      </c>
      <c r="B426">
        <v>0</v>
      </c>
      <c r="C426" t="s">
        <v>281</v>
      </c>
      <c r="D426" t="s">
        <v>395</v>
      </c>
      <c r="E426" t="s">
        <v>62</v>
      </c>
      <c r="F426" s="69">
        <v>42949.464583333334</v>
      </c>
      <c r="G426" s="67">
        <v>42963.708333333336</v>
      </c>
      <c r="H426" s="67">
        <v>42956.611805555556</v>
      </c>
      <c r="I426" t="s">
        <v>63</v>
      </c>
      <c r="J426" t="s">
        <v>722</v>
      </c>
      <c r="K426" t="s">
        <v>73</v>
      </c>
      <c r="L426" s="73">
        <f>_xlfn.DAYS(Dashboard!B$3,Data!F426)</f>
        <v>76</v>
      </c>
    </row>
    <row r="427" spans="1:12" x14ac:dyDescent="0.25">
      <c r="A427">
        <v>104696</v>
      </c>
      <c r="B427">
        <v>0</v>
      </c>
      <c r="C427" t="s">
        <v>281</v>
      </c>
      <c r="D427" t="s">
        <v>723</v>
      </c>
      <c r="E427" t="s">
        <v>90</v>
      </c>
      <c r="F427" s="69">
        <v>42949.493750000001</v>
      </c>
      <c r="G427" s="67">
        <v>42949.958333333336</v>
      </c>
      <c r="H427" s="67">
        <v>42949.506249999999</v>
      </c>
      <c r="I427" t="s">
        <v>63</v>
      </c>
      <c r="J427" t="s">
        <v>724</v>
      </c>
      <c r="K427" t="s">
        <v>73</v>
      </c>
      <c r="L427" s="73">
        <f>_xlfn.DAYS(Dashboard!B$3,Data!F427)</f>
        <v>76</v>
      </c>
    </row>
    <row r="428" spans="1:12" x14ac:dyDescent="0.25">
      <c r="A428">
        <v>104697</v>
      </c>
      <c r="B428">
        <v>0</v>
      </c>
      <c r="C428" t="s">
        <v>281</v>
      </c>
      <c r="D428" t="s">
        <v>674</v>
      </c>
      <c r="E428" t="s">
        <v>84</v>
      </c>
      <c r="F428" s="69">
        <v>42949.496527777781</v>
      </c>
      <c r="G428" s="67">
        <v>42963.708333333336</v>
      </c>
      <c r="H428" s="67">
        <v>42949.49722222222</v>
      </c>
      <c r="I428" t="s">
        <v>63</v>
      </c>
      <c r="J428" t="s">
        <v>725</v>
      </c>
      <c r="K428" t="s">
        <v>73</v>
      </c>
      <c r="L428" s="73">
        <f>_xlfn.DAYS(Dashboard!B$3,Data!F428)</f>
        <v>76</v>
      </c>
    </row>
    <row r="429" spans="1:12" x14ac:dyDescent="0.25">
      <c r="A429">
        <v>104698</v>
      </c>
      <c r="B429">
        <v>0</v>
      </c>
      <c r="C429" t="s">
        <v>281</v>
      </c>
      <c r="D429" t="s">
        <v>321</v>
      </c>
      <c r="E429" t="s">
        <v>321</v>
      </c>
      <c r="F429" s="69">
        <v>42949.502083333333</v>
      </c>
      <c r="G429" s="67">
        <v>42956.708333333336</v>
      </c>
      <c r="H429" s="67">
        <v>42964.418749999997</v>
      </c>
      <c r="I429" t="s">
        <v>63</v>
      </c>
      <c r="J429" t="s">
        <v>726</v>
      </c>
      <c r="K429" t="s">
        <v>323</v>
      </c>
      <c r="L429" s="73">
        <f>_xlfn.DAYS(Dashboard!B$3,Data!F429)</f>
        <v>76</v>
      </c>
    </row>
    <row r="430" spans="1:12" x14ac:dyDescent="0.25">
      <c r="A430">
        <v>104699</v>
      </c>
      <c r="B430">
        <v>0</v>
      </c>
      <c r="C430" t="s">
        <v>281</v>
      </c>
      <c r="D430" t="s">
        <v>517</v>
      </c>
      <c r="E430" t="s">
        <v>282</v>
      </c>
      <c r="F430" s="69">
        <v>42949.530555555553</v>
      </c>
      <c r="G430" s="67">
        <v>42949</v>
      </c>
      <c r="H430" s="67">
        <v>42949.536805555559</v>
      </c>
      <c r="I430" t="s">
        <v>63</v>
      </c>
      <c r="J430" t="s">
        <v>727</v>
      </c>
      <c r="K430" t="s">
        <v>284</v>
      </c>
      <c r="L430" s="73">
        <f>_xlfn.DAYS(Dashboard!B$3,Data!F430)</f>
        <v>76</v>
      </c>
    </row>
    <row r="431" spans="1:12" x14ac:dyDescent="0.25">
      <c r="A431">
        <v>104700</v>
      </c>
      <c r="B431">
        <v>0</v>
      </c>
      <c r="C431" t="s">
        <v>281</v>
      </c>
      <c r="D431" t="s">
        <v>306</v>
      </c>
      <c r="E431" t="s">
        <v>84</v>
      </c>
      <c r="F431" s="69">
        <v>42949.625694444447</v>
      </c>
      <c r="G431" s="67">
        <v>42957</v>
      </c>
      <c r="H431" s="67">
        <v>42969.623611111114</v>
      </c>
      <c r="I431" t="s">
        <v>63</v>
      </c>
      <c r="J431" t="s">
        <v>728</v>
      </c>
      <c r="K431" t="s">
        <v>73</v>
      </c>
      <c r="L431" s="73">
        <f>_xlfn.DAYS(Dashboard!B$3,Data!F431)</f>
        <v>76</v>
      </c>
    </row>
    <row r="432" spans="1:12" x14ac:dyDescent="0.25">
      <c r="A432">
        <v>104700</v>
      </c>
      <c r="B432">
        <v>1</v>
      </c>
      <c r="C432" t="s">
        <v>281</v>
      </c>
      <c r="D432" t="s">
        <v>306</v>
      </c>
      <c r="E432" t="s">
        <v>282</v>
      </c>
      <c r="F432" s="69">
        <v>42949.625694444447</v>
      </c>
      <c r="G432" s="67">
        <v>42957</v>
      </c>
      <c r="H432" s="67">
        <v>42965.531944444447</v>
      </c>
      <c r="I432" t="s">
        <v>63</v>
      </c>
      <c r="J432" t="s">
        <v>729</v>
      </c>
      <c r="K432" t="s">
        <v>284</v>
      </c>
      <c r="L432" s="73">
        <f>_xlfn.DAYS(Dashboard!B$3,Data!F432)</f>
        <v>76</v>
      </c>
    </row>
    <row r="433" spans="1:12" x14ac:dyDescent="0.25">
      <c r="A433">
        <v>104700</v>
      </c>
      <c r="B433">
        <v>2</v>
      </c>
      <c r="C433" t="s">
        <v>281</v>
      </c>
      <c r="D433" t="s">
        <v>306</v>
      </c>
      <c r="E433" t="s">
        <v>62</v>
      </c>
      <c r="F433" s="69">
        <v>42949.625694444447</v>
      </c>
      <c r="G433" s="67">
        <v>42957</v>
      </c>
      <c r="H433" s="67">
        <v>42963.374305555553</v>
      </c>
      <c r="I433" t="s">
        <v>672</v>
      </c>
      <c r="J433" t="s">
        <v>728</v>
      </c>
      <c r="K433" t="s">
        <v>65</v>
      </c>
      <c r="L433" s="73">
        <f>_xlfn.DAYS(Dashboard!B$3,Data!F433)</f>
        <v>76</v>
      </c>
    </row>
    <row r="434" spans="1:12" x14ac:dyDescent="0.25">
      <c r="A434">
        <v>104700</v>
      </c>
      <c r="B434">
        <v>3</v>
      </c>
      <c r="C434" t="s">
        <v>281</v>
      </c>
      <c r="D434" t="s">
        <v>306</v>
      </c>
      <c r="E434" t="s">
        <v>296</v>
      </c>
      <c r="F434" s="69">
        <v>42949.625694444447</v>
      </c>
      <c r="G434" s="67">
        <v>42957</v>
      </c>
      <c r="H434" s="67">
        <v>42968.324999999997</v>
      </c>
      <c r="I434" t="s">
        <v>672</v>
      </c>
      <c r="J434" t="s">
        <v>730</v>
      </c>
      <c r="K434" t="s">
        <v>497</v>
      </c>
      <c r="L434" s="73">
        <f>_xlfn.DAYS(Dashboard!B$3,Data!F434)</f>
        <v>76</v>
      </c>
    </row>
    <row r="435" spans="1:12" x14ac:dyDescent="0.25">
      <c r="A435">
        <v>104701</v>
      </c>
      <c r="B435">
        <v>0</v>
      </c>
      <c r="C435" t="s">
        <v>281</v>
      </c>
      <c r="D435" t="s">
        <v>653</v>
      </c>
      <c r="E435" t="s">
        <v>292</v>
      </c>
      <c r="F435" s="69">
        <v>42949.648611111108</v>
      </c>
      <c r="G435" s="67">
        <v>42951.708333333336</v>
      </c>
      <c r="H435" s="67">
        <v>42955.581250000003</v>
      </c>
      <c r="I435" t="s">
        <v>63</v>
      </c>
      <c r="J435" t="s">
        <v>731</v>
      </c>
      <c r="K435" t="s">
        <v>294</v>
      </c>
      <c r="L435" s="73">
        <f>_xlfn.DAYS(Dashboard!B$3,Data!F435)</f>
        <v>76</v>
      </c>
    </row>
    <row r="436" spans="1:12" x14ac:dyDescent="0.25">
      <c r="A436">
        <v>104702</v>
      </c>
      <c r="B436">
        <v>0</v>
      </c>
      <c r="C436" t="s">
        <v>281</v>
      </c>
      <c r="D436" t="s">
        <v>373</v>
      </c>
      <c r="E436" t="s">
        <v>282</v>
      </c>
      <c r="F436" s="69">
        <v>42949.654861111114</v>
      </c>
      <c r="G436" s="67">
        <v>42956.708333333336</v>
      </c>
      <c r="H436" s="67">
        <v>42956.634027777778</v>
      </c>
      <c r="I436" t="s">
        <v>67</v>
      </c>
      <c r="J436" t="s">
        <v>732</v>
      </c>
      <c r="K436" t="s">
        <v>284</v>
      </c>
      <c r="L436" s="73">
        <f>_xlfn.DAYS(Dashboard!B$3,Data!F436)</f>
        <v>76</v>
      </c>
    </row>
    <row r="437" spans="1:12" x14ac:dyDescent="0.25">
      <c r="A437">
        <v>104703</v>
      </c>
      <c r="B437">
        <v>0</v>
      </c>
      <c r="C437" t="s">
        <v>281</v>
      </c>
      <c r="D437" t="s">
        <v>560</v>
      </c>
      <c r="E437" t="s">
        <v>368</v>
      </c>
      <c r="F437" s="69">
        <v>42949.670138888891</v>
      </c>
      <c r="G437" s="67">
        <v>42951.708333333336</v>
      </c>
      <c r="H437" s="67">
        <v>42959.570138888892</v>
      </c>
      <c r="I437" t="s">
        <v>67</v>
      </c>
      <c r="J437" t="s">
        <v>733</v>
      </c>
      <c r="K437" t="s">
        <v>294</v>
      </c>
      <c r="L437" s="73">
        <f>_xlfn.DAYS(Dashboard!B$3,Data!F437)</f>
        <v>76</v>
      </c>
    </row>
    <row r="438" spans="1:12" x14ac:dyDescent="0.25">
      <c r="A438">
        <v>104704</v>
      </c>
      <c r="B438">
        <v>0</v>
      </c>
      <c r="C438" t="s">
        <v>281</v>
      </c>
      <c r="D438" t="s">
        <v>401</v>
      </c>
      <c r="E438" t="s">
        <v>90</v>
      </c>
      <c r="F438" s="69">
        <v>42949.68472222222</v>
      </c>
      <c r="G438" s="67">
        <v>42963.708333333336</v>
      </c>
      <c r="H438" s="67">
        <v>42977.418749999997</v>
      </c>
      <c r="I438" t="s">
        <v>63</v>
      </c>
      <c r="J438" t="s">
        <v>734</v>
      </c>
      <c r="K438" t="s">
        <v>73</v>
      </c>
      <c r="L438" s="73">
        <f>_xlfn.DAYS(Dashboard!B$3,Data!F438)</f>
        <v>76</v>
      </c>
    </row>
    <row r="439" spans="1:12" x14ac:dyDescent="0.25">
      <c r="A439">
        <v>104705</v>
      </c>
      <c r="B439">
        <v>0</v>
      </c>
      <c r="C439" t="s">
        <v>281</v>
      </c>
      <c r="D439" t="s">
        <v>735</v>
      </c>
      <c r="E439" t="s">
        <v>84</v>
      </c>
      <c r="F439" s="69">
        <v>42950.340277777781</v>
      </c>
      <c r="G439" s="67">
        <v>42964.708333333336</v>
      </c>
      <c r="H439" s="67">
        <v>42954.477083333331</v>
      </c>
      <c r="I439" t="s">
        <v>63</v>
      </c>
      <c r="J439" t="s">
        <v>736</v>
      </c>
      <c r="K439" t="s">
        <v>73</v>
      </c>
      <c r="L439" s="73">
        <f>_xlfn.DAYS(Dashboard!B$3,Data!F439)</f>
        <v>75</v>
      </c>
    </row>
    <row r="440" spans="1:12" x14ac:dyDescent="0.25">
      <c r="A440">
        <v>104706</v>
      </c>
      <c r="B440">
        <v>0</v>
      </c>
      <c r="C440" t="s">
        <v>281</v>
      </c>
      <c r="D440" t="s">
        <v>77</v>
      </c>
      <c r="E440" t="s">
        <v>204</v>
      </c>
      <c r="F440" s="69">
        <v>42950.34375</v>
      </c>
      <c r="G440" s="67">
        <v>42952.708333333336</v>
      </c>
      <c r="H440" s="67">
        <v>42950.352083333331</v>
      </c>
      <c r="I440" t="s">
        <v>67</v>
      </c>
      <c r="J440" t="s">
        <v>737</v>
      </c>
      <c r="K440" t="s">
        <v>73</v>
      </c>
      <c r="L440" s="73">
        <f>_xlfn.DAYS(Dashboard!B$3,Data!F440)</f>
        <v>75</v>
      </c>
    </row>
    <row r="441" spans="1:12" x14ac:dyDescent="0.25">
      <c r="A441">
        <v>104707</v>
      </c>
      <c r="B441">
        <v>0</v>
      </c>
      <c r="C441" t="s">
        <v>281</v>
      </c>
      <c r="D441" t="s">
        <v>542</v>
      </c>
      <c r="E441" t="s">
        <v>84</v>
      </c>
      <c r="F441" s="69">
        <v>42950.381249999999</v>
      </c>
      <c r="G441" s="67">
        <v>42950</v>
      </c>
      <c r="H441" s="67">
        <v>42970.343055555553</v>
      </c>
      <c r="I441" t="s">
        <v>137</v>
      </c>
      <c r="J441" t="s">
        <v>738</v>
      </c>
      <c r="K441" t="s">
        <v>73</v>
      </c>
      <c r="L441" s="73">
        <f>_xlfn.DAYS(Dashboard!B$3,Data!F441)</f>
        <v>75</v>
      </c>
    </row>
    <row r="442" spans="1:12" x14ac:dyDescent="0.25">
      <c r="A442">
        <v>104707</v>
      </c>
      <c r="B442">
        <v>1</v>
      </c>
      <c r="C442" t="s">
        <v>281</v>
      </c>
      <c r="D442" t="s">
        <v>542</v>
      </c>
      <c r="E442" t="s">
        <v>282</v>
      </c>
      <c r="F442" s="69">
        <v>42950.381249999999</v>
      </c>
      <c r="G442" s="67">
        <v>42950</v>
      </c>
      <c r="H442" s="67">
        <v>42957.671527777777</v>
      </c>
      <c r="I442" t="s">
        <v>672</v>
      </c>
      <c r="J442" t="s">
        <v>738</v>
      </c>
      <c r="K442" t="s">
        <v>284</v>
      </c>
      <c r="L442" s="73">
        <f>_xlfn.DAYS(Dashboard!B$3,Data!F442)</f>
        <v>75</v>
      </c>
    </row>
    <row r="443" spans="1:12" x14ac:dyDescent="0.25">
      <c r="A443">
        <v>104707</v>
      </c>
      <c r="B443">
        <v>2</v>
      </c>
      <c r="C443" t="s">
        <v>281</v>
      </c>
      <c r="D443" t="s">
        <v>542</v>
      </c>
      <c r="E443" t="s">
        <v>66</v>
      </c>
      <c r="F443" s="69">
        <v>42950.381249999999</v>
      </c>
      <c r="G443" s="67">
        <v>42950</v>
      </c>
      <c r="H443" s="67">
        <v>42951.345138888886</v>
      </c>
      <c r="I443" t="s">
        <v>672</v>
      </c>
      <c r="J443" t="s">
        <v>738</v>
      </c>
      <c r="K443" t="s">
        <v>65</v>
      </c>
      <c r="L443" s="73">
        <f>_xlfn.DAYS(Dashboard!B$3,Data!F443)</f>
        <v>75</v>
      </c>
    </row>
    <row r="444" spans="1:12" x14ac:dyDescent="0.25">
      <c r="A444">
        <v>104708</v>
      </c>
      <c r="B444">
        <v>0</v>
      </c>
      <c r="C444" t="s">
        <v>281</v>
      </c>
      <c r="D444" t="s">
        <v>516</v>
      </c>
      <c r="E444" t="s">
        <v>517</v>
      </c>
      <c r="F444" s="69">
        <v>42950.382638888892</v>
      </c>
      <c r="G444" s="67">
        <v>42950</v>
      </c>
      <c r="H444" s="67">
        <v>42950.384027777778</v>
      </c>
      <c r="I444" t="s">
        <v>67</v>
      </c>
      <c r="J444" t="s">
        <v>739</v>
      </c>
      <c r="K444" t="s">
        <v>497</v>
      </c>
      <c r="L444" s="73">
        <f>_xlfn.DAYS(Dashboard!B$3,Data!F444)</f>
        <v>75</v>
      </c>
    </row>
    <row r="445" spans="1:12" x14ac:dyDescent="0.25">
      <c r="A445">
        <v>104709</v>
      </c>
      <c r="B445">
        <v>0</v>
      </c>
      <c r="C445" t="s">
        <v>281</v>
      </c>
      <c r="D445" t="s">
        <v>516</v>
      </c>
      <c r="E445" t="s">
        <v>517</v>
      </c>
      <c r="F445" s="69">
        <v>42950.382638888892</v>
      </c>
      <c r="G445" s="67">
        <v>42950</v>
      </c>
      <c r="H445" s="67">
        <v>42950.384027777778</v>
      </c>
      <c r="I445" t="s">
        <v>67</v>
      </c>
      <c r="J445" t="s">
        <v>740</v>
      </c>
      <c r="K445" t="s">
        <v>497</v>
      </c>
      <c r="L445" s="73">
        <f>_xlfn.DAYS(Dashboard!B$3,Data!F445)</f>
        <v>75</v>
      </c>
    </row>
    <row r="446" spans="1:12" x14ac:dyDescent="0.25">
      <c r="A446">
        <v>104710</v>
      </c>
      <c r="B446">
        <v>0</v>
      </c>
      <c r="C446" t="s">
        <v>281</v>
      </c>
      <c r="D446" t="s">
        <v>741</v>
      </c>
      <c r="E446" t="s">
        <v>84</v>
      </c>
      <c r="F446" s="69">
        <v>42950.393055555556</v>
      </c>
      <c r="G446" s="67">
        <v>42957.708333333336</v>
      </c>
      <c r="H446" s="67">
        <v>42950.393055555556</v>
      </c>
      <c r="I446" t="s">
        <v>63</v>
      </c>
      <c r="J446" t="s">
        <v>742</v>
      </c>
      <c r="K446" t="s">
        <v>73</v>
      </c>
      <c r="L446" s="73">
        <f>_xlfn.DAYS(Dashboard!B$3,Data!F446)</f>
        <v>75</v>
      </c>
    </row>
    <row r="447" spans="1:12" x14ac:dyDescent="0.25">
      <c r="A447">
        <v>104279</v>
      </c>
      <c r="B447">
        <v>1</v>
      </c>
      <c r="C447" t="s">
        <v>281</v>
      </c>
      <c r="D447" t="s">
        <v>173</v>
      </c>
      <c r="E447" t="s">
        <v>282</v>
      </c>
      <c r="F447" s="69">
        <v>42950.434027777781</v>
      </c>
      <c r="G447" s="67">
        <v>42957.708333333336</v>
      </c>
      <c r="H447" s="67">
        <v>42951.347222222219</v>
      </c>
      <c r="I447" t="s">
        <v>63</v>
      </c>
      <c r="J447" t="s">
        <v>743</v>
      </c>
      <c r="K447" t="s">
        <v>284</v>
      </c>
      <c r="L447" s="73">
        <f>_xlfn.DAYS(Dashboard!B$3,Data!F447)</f>
        <v>75</v>
      </c>
    </row>
    <row r="448" spans="1:12" x14ac:dyDescent="0.25">
      <c r="A448">
        <v>104711</v>
      </c>
      <c r="B448">
        <v>0</v>
      </c>
      <c r="C448" t="s">
        <v>281</v>
      </c>
      <c r="D448" t="s">
        <v>744</v>
      </c>
      <c r="E448" t="s">
        <v>84</v>
      </c>
      <c r="F448" s="69">
        <v>42950.449305555558</v>
      </c>
      <c r="G448" s="67">
        <v>42964.708333333336</v>
      </c>
      <c r="H448" s="67">
        <v>42954.566666666666</v>
      </c>
      <c r="I448" t="s">
        <v>63</v>
      </c>
      <c r="J448" t="s">
        <v>335</v>
      </c>
      <c r="K448" t="s">
        <v>73</v>
      </c>
      <c r="L448" s="73">
        <f>_xlfn.DAYS(Dashboard!B$3,Data!F448)</f>
        <v>75</v>
      </c>
    </row>
    <row r="449" spans="1:12" x14ac:dyDescent="0.25">
      <c r="A449">
        <v>104712</v>
      </c>
      <c r="B449">
        <v>0</v>
      </c>
      <c r="C449" t="s">
        <v>281</v>
      </c>
      <c r="D449" t="s">
        <v>516</v>
      </c>
      <c r="E449" t="s">
        <v>321</v>
      </c>
      <c r="F449" s="69">
        <v>42950.451388888891</v>
      </c>
      <c r="G449" s="67">
        <v>42964.708333333336</v>
      </c>
      <c r="H449" s="67">
        <v>42956.424305555556</v>
      </c>
      <c r="I449" t="s">
        <v>63</v>
      </c>
      <c r="J449" t="s">
        <v>745</v>
      </c>
      <c r="K449" t="s">
        <v>323</v>
      </c>
      <c r="L449" s="73">
        <f>_xlfn.DAYS(Dashboard!B$3,Data!F449)</f>
        <v>75</v>
      </c>
    </row>
    <row r="450" spans="1:12" x14ac:dyDescent="0.25">
      <c r="A450">
        <v>104713</v>
      </c>
      <c r="B450">
        <v>0</v>
      </c>
      <c r="C450" t="s">
        <v>281</v>
      </c>
      <c r="D450" t="s">
        <v>306</v>
      </c>
      <c r="E450" t="s">
        <v>90</v>
      </c>
      <c r="F450" s="69">
        <v>42950.467361111114</v>
      </c>
      <c r="G450" s="67">
        <v>42964.708333333336</v>
      </c>
      <c r="H450" s="67">
        <v>42950.47152777778</v>
      </c>
      <c r="I450" t="s">
        <v>63</v>
      </c>
      <c r="J450" t="s">
        <v>746</v>
      </c>
      <c r="K450" t="s">
        <v>73</v>
      </c>
      <c r="L450" s="73">
        <f>_xlfn.DAYS(Dashboard!B$3,Data!F450)</f>
        <v>75</v>
      </c>
    </row>
    <row r="451" spans="1:12" x14ac:dyDescent="0.25">
      <c r="A451">
        <v>104714</v>
      </c>
      <c r="B451">
        <v>0</v>
      </c>
      <c r="C451" t="s">
        <v>281</v>
      </c>
      <c r="D451" t="s">
        <v>747</v>
      </c>
      <c r="E451" t="s">
        <v>321</v>
      </c>
      <c r="F451" s="69">
        <v>42950.472222222219</v>
      </c>
      <c r="G451" s="67">
        <v>42957.708333333336</v>
      </c>
      <c r="H451" s="67">
        <v>42950.474305555559</v>
      </c>
      <c r="I451" t="s">
        <v>63</v>
      </c>
      <c r="J451" t="s">
        <v>748</v>
      </c>
      <c r="K451" t="s">
        <v>323</v>
      </c>
      <c r="L451" s="73">
        <f>_xlfn.DAYS(Dashboard!B$3,Data!F451)</f>
        <v>75</v>
      </c>
    </row>
    <row r="452" spans="1:12" x14ac:dyDescent="0.25">
      <c r="A452">
        <v>104715</v>
      </c>
      <c r="B452">
        <v>0</v>
      </c>
      <c r="C452" t="s">
        <v>281</v>
      </c>
      <c r="D452" t="s">
        <v>586</v>
      </c>
      <c r="E452" t="s">
        <v>296</v>
      </c>
      <c r="F452" s="69">
        <v>42950.501388888886</v>
      </c>
      <c r="G452" s="67">
        <v>42964.708333333336</v>
      </c>
      <c r="H452" s="67">
        <v>42955.320138888892</v>
      </c>
      <c r="I452" t="s">
        <v>63</v>
      </c>
      <c r="J452" t="s">
        <v>749</v>
      </c>
      <c r="K452" t="s">
        <v>294</v>
      </c>
      <c r="L452" s="73">
        <f>_xlfn.DAYS(Dashboard!B$3,Data!F452)</f>
        <v>75</v>
      </c>
    </row>
    <row r="453" spans="1:12" x14ac:dyDescent="0.25">
      <c r="A453">
        <v>104716</v>
      </c>
      <c r="B453">
        <v>0</v>
      </c>
      <c r="C453" t="s">
        <v>281</v>
      </c>
      <c r="D453" t="s">
        <v>97</v>
      </c>
      <c r="E453" t="s">
        <v>282</v>
      </c>
      <c r="F453" s="69">
        <v>42950.539583333331</v>
      </c>
      <c r="G453" s="67">
        <v>42964.708333333336</v>
      </c>
      <c r="H453" s="67">
        <v>42951.344444444447</v>
      </c>
      <c r="I453" t="s">
        <v>63</v>
      </c>
      <c r="J453" t="s">
        <v>750</v>
      </c>
      <c r="K453" t="s">
        <v>284</v>
      </c>
      <c r="L453" s="73">
        <f>_xlfn.DAYS(Dashboard!B$3,Data!F453)</f>
        <v>75</v>
      </c>
    </row>
    <row r="454" spans="1:12" x14ac:dyDescent="0.25">
      <c r="A454">
        <v>104717</v>
      </c>
      <c r="B454">
        <v>0</v>
      </c>
      <c r="C454" t="s">
        <v>281</v>
      </c>
      <c r="D454" t="s">
        <v>384</v>
      </c>
      <c r="E454" t="s">
        <v>292</v>
      </c>
      <c r="F454" s="69">
        <v>42950.591666666667</v>
      </c>
      <c r="G454" s="67">
        <v>42952.708333333336</v>
      </c>
      <c r="H454" s="67">
        <v>42956.461111111108</v>
      </c>
      <c r="I454" t="s">
        <v>63</v>
      </c>
      <c r="J454" t="s">
        <v>751</v>
      </c>
      <c r="K454" t="s">
        <v>294</v>
      </c>
      <c r="L454" s="73">
        <f>_xlfn.DAYS(Dashboard!B$3,Data!F454)</f>
        <v>75</v>
      </c>
    </row>
    <row r="455" spans="1:12" x14ac:dyDescent="0.25">
      <c r="A455">
        <v>104718</v>
      </c>
      <c r="B455">
        <v>0</v>
      </c>
      <c r="C455" t="s">
        <v>281</v>
      </c>
      <c r="D455" t="s">
        <v>208</v>
      </c>
      <c r="E455" t="s">
        <v>90</v>
      </c>
      <c r="F455" s="69">
        <v>42950.61041666667</v>
      </c>
      <c r="G455" s="67">
        <v>42964.708333333336</v>
      </c>
      <c r="H455" s="67">
        <v>42950.61041666667</v>
      </c>
      <c r="I455" t="s">
        <v>63</v>
      </c>
      <c r="J455" t="s">
        <v>752</v>
      </c>
      <c r="K455" t="s">
        <v>73</v>
      </c>
      <c r="L455" s="73">
        <f>_xlfn.DAYS(Dashboard!B$3,Data!F455)</f>
        <v>75</v>
      </c>
    </row>
    <row r="456" spans="1:12" x14ac:dyDescent="0.25">
      <c r="A456">
        <v>104719</v>
      </c>
      <c r="B456">
        <v>0</v>
      </c>
      <c r="C456" t="s">
        <v>281</v>
      </c>
      <c r="D456" t="s">
        <v>208</v>
      </c>
      <c r="E456" t="s">
        <v>90</v>
      </c>
      <c r="F456" s="69">
        <v>42950.611111111109</v>
      </c>
      <c r="G456" s="67">
        <v>42964.708333333336</v>
      </c>
      <c r="H456" s="67">
        <v>42950.611805555556</v>
      </c>
      <c r="I456" t="s">
        <v>63</v>
      </c>
      <c r="J456" t="s">
        <v>753</v>
      </c>
      <c r="K456" t="s">
        <v>73</v>
      </c>
      <c r="L456" s="73">
        <f>_xlfn.DAYS(Dashboard!B$3,Data!F456)</f>
        <v>75</v>
      </c>
    </row>
    <row r="457" spans="1:12" x14ac:dyDescent="0.25">
      <c r="A457">
        <v>104720</v>
      </c>
      <c r="B457">
        <v>0</v>
      </c>
      <c r="C457" t="s">
        <v>281</v>
      </c>
      <c r="D457" t="s">
        <v>516</v>
      </c>
      <c r="E457" t="s">
        <v>62</v>
      </c>
      <c r="F457" s="69">
        <v>42950.613888888889</v>
      </c>
      <c r="G457" s="67">
        <v>42964.708333333336</v>
      </c>
      <c r="H457" s="67">
        <v>42958.45208333333</v>
      </c>
      <c r="I457" t="s">
        <v>63</v>
      </c>
      <c r="J457" t="s">
        <v>754</v>
      </c>
      <c r="K457" t="s">
        <v>73</v>
      </c>
      <c r="L457" s="73">
        <f>_xlfn.DAYS(Dashboard!B$3,Data!F457)</f>
        <v>75</v>
      </c>
    </row>
    <row r="458" spans="1:12" x14ac:dyDescent="0.25">
      <c r="A458">
        <v>104721</v>
      </c>
      <c r="B458">
        <v>0</v>
      </c>
      <c r="C458" t="s">
        <v>281</v>
      </c>
      <c r="D458" t="s">
        <v>755</v>
      </c>
      <c r="E458" t="s">
        <v>90</v>
      </c>
      <c r="F458" s="69">
        <v>42950.628472222219</v>
      </c>
      <c r="G458" s="67">
        <v>42950.958333333336</v>
      </c>
      <c r="H458" s="67">
        <v>42950.629166666666</v>
      </c>
      <c r="I458" t="s">
        <v>63</v>
      </c>
      <c r="J458" t="s">
        <v>756</v>
      </c>
      <c r="K458" t="s">
        <v>73</v>
      </c>
      <c r="L458" s="73">
        <f>_xlfn.DAYS(Dashboard!B$3,Data!F458)</f>
        <v>75</v>
      </c>
    </row>
    <row r="459" spans="1:12" x14ac:dyDescent="0.25">
      <c r="A459">
        <v>104722</v>
      </c>
      <c r="B459">
        <v>0</v>
      </c>
      <c r="C459" t="s">
        <v>281</v>
      </c>
      <c r="D459" t="s">
        <v>757</v>
      </c>
      <c r="E459" t="s">
        <v>71</v>
      </c>
      <c r="F459" s="69">
        <v>42950.649305555555</v>
      </c>
      <c r="G459" s="67">
        <v>42957.708333333336</v>
      </c>
      <c r="H459" s="67">
        <v>42950.649305555555</v>
      </c>
      <c r="I459" t="s">
        <v>63</v>
      </c>
      <c r="J459" t="s">
        <v>758</v>
      </c>
      <c r="K459" t="s">
        <v>73</v>
      </c>
      <c r="L459" s="73">
        <f>_xlfn.DAYS(Dashboard!B$3,Data!F459)</f>
        <v>75</v>
      </c>
    </row>
    <row r="460" spans="1:12" x14ac:dyDescent="0.25">
      <c r="A460">
        <v>104723</v>
      </c>
      <c r="B460">
        <v>0</v>
      </c>
      <c r="C460" t="s">
        <v>281</v>
      </c>
      <c r="D460" t="s">
        <v>338</v>
      </c>
      <c r="E460" t="s">
        <v>321</v>
      </c>
      <c r="F460" s="69">
        <v>42950.65625</v>
      </c>
      <c r="G460" s="67">
        <v>42957.708333333336</v>
      </c>
      <c r="H460" s="67">
        <v>42951.489583333336</v>
      </c>
      <c r="I460" t="s">
        <v>63</v>
      </c>
      <c r="J460" t="s">
        <v>759</v>
      </c>
      <c r="K460" t="s">
        <v>323</v>
      </c>
      <c r="L460" s="73">
        <f>_xlfn.DAYS(Dashboard!B$3,Data!F460)</f>
        <v>75</v>
      </c>
    </row>
    <row r="461" spans="1:12" x14ac:dyDescent="0.25">
      <c r="A461">
        <v>104724</v>
      </c>
      <c r="B461">
        <v>0</v>
      </c>
      <c r="C461" t="s">
        <v>281</v>
      </c>
      <c r="D461" t="s">
        <v>328</v>
      </c>
      <c r="E461" t="s">
        <v>90</v>
      </c>
      <c r="F461" s="69">
        <v>42950.682638888888</v>
      </c>
      <c r="G461" s="67">
        <v>42964.708333333336</v>
      </c>
      <c r="H461" s="67">
        <v>42978.554166666669</v>
      </c>
      <c r="I461" t="s">
        <v>63</v>
      </c>
      <c r="J461" t="s">
        <v>760</v>
      </c>
      <c r="K461" t="s">
        <v>73</v>
      </c>
      <c r="L461" s="73">
        <f>_xlfn.DAYS(Dashboard!B$3,Data!F461)</f>
        <v>75</v>
      </c>
    </row>
    <row r="462" spans="1:12" x14ac:dyDescent="0.25">
      <c r="A462">
        <v>104725</v>
      </c>
      <c r="B462">
        <v>0</v>
      </c>
      <c r="C462" t="s">
        <v>281</v>
      </c>
      <c r="D462" t="s">
        <v>180</v>
      </c>
      <c r="E462" t="s">
        <v>321</v>
      </c>
      <c r="F462" s="69">
        <v>42950.936111111114</v>
      </c>
      <c r="G462" s="67">
        <v>42957.708333333336</v>
      </c>
      <c r="H462" s="67">
        <v>42955.661805555559</v>
      </c>
      <c r="I462" t="s">
        <v>63</v>
      </c>
      <c r="J462" t="s">
        <v>761</v>
      </c>
      <c r="K462" t="s">
        <v>323</v>
      </c>
      <c r="L462" s="73">
        <f>_xlfn.DAYS(Dashboard!B$3,Data!F462)</f>
        <v>75</v>
      </c>
    </row>
    <row r="463" spans="1:12" x14ac:dyDescent="0.25">
      <c r="A463">
        <v>104726</v>
      </c>
      <c r="B463">
        <v>0</v>
      </c>
      <c r="C463" t="s">
        <v>281</v>
      </c>
      <c r="D463" t="s">
        <v>482</v>
      </c>
      <c r="E463" t="s">
        <v>292</v>
      </c>
      <c r="F463" s="69">
        <v>42951.318055555559</v>
      </c>
      <c r="G463" s="67">
        <v>42965.708333333336</v>
      </c>
      <c r="H463" s="67">
        <v>42951.484027777777</v>
      </c>
      <c r="I463" t="s">
        <v>63</v>
      </c>
      <c r="J463" t="s">
        <v>762</v>
      </c>
      <c r="K463" t="s">
        <v>294</v>
      </c>
      <c r="L463" s="73">
        <f>_xlfn.DAYS(Dashboard!B$3,Data!F463)</f>
        <v>74</v>
      </c>
    </row>
    <row r="464" spans="1:12" x14ac:dyDescent="0.25">
      <c r="A464">
        <v>104727</v>
      </c>
      <c r="B464">
        <v>0</v>
      </c>
      <c r="C464" t="s">
        <v>281</v>
      </c>
      <c r="D464" t="s">
        <v>97</v>
      </c>
      <c r="E464" t="s">
        <v>282</v>
      </c>
      <c r="F464" s="69">
        <v>42951.332638888889</v>
      </c>
      <c r="G464" s="67">
        <v>42965.708333333336</v>
      </c>
      <c r="H464" s="67">
        <v>42951.332638888889</v>
      </c>
      <c r="I464" t="s">
        <v>63</v>
      </c>
      <c r="J464" t="s">
        <v>763</v>
      </c>
      <c r="K464" t="s">
        <v>284</v>
      </c>
      <c r="L464" s="73">
        <f>_xlfn.DAYS(Dashboard!B$3,Data!F464)</f>
        <v>74</v>
      </c>
    </row>
    <row r="465" spans="1:12" x14ac:dyDescent="0.25">
      <c r="A465">
        <v>104728</v>
      </c>
      <c r="B465">
        <v>0</v>
      </c>
      <c r="C465" t="s">
        <v>281</v>
      </c>
      <c r="D465" t="s">
        <v>97</v>
      </c>
      <c r="E465" t="s">
        <v>282</v>
      </c>
      <c r="F465" s="69">
        <v>42951.345138888886</v>
      </c>
      <c r="G465" s="67">
        <v>42965.708333333336</v>
      </c>
      <c r="H465" s="67">
        <v>42951.522916666669</v>
      </c>
      <c r="I465" t="s">
        <v>63</v>
      </c>
      <c r="J465" t="s">
        <v>764</v>
      </c>
      <c r="K465" t="s">
        <v>284</v>
      </c>
      <c r="L465" s="73">
        <f>_xlfn.DAYS(Dashboard!B$3,Data!F465)</f>
        <v>74</v>
      </c>
    </row>
    <row r="466" spans="1:12" x14ac:dyDescent="0.25">
      <c r="A466">
        <v>104729</v>
      </c>
      <c r="B466">
        <v>0</v>
      </c>
      <c r="C466" t="s">
        <v>281</v>
      </c>
      <c r="D466" t="s">
        <v>653</v>
      </c>
      <c r="E466" t="s">
        <v>368</v>
      </c>
      <c r="F466" s="69">
        <v>42951.357638888891</v>
      </c>
      <c r="G466" s="67">
        <v>42953.708333333336</v>
      </c>
      <c r="H466" s="67">
        <v>42955.429861111108</v>
      </c>
      <c r="I466" t="s">
        <v>63</v>
      </c>
      <c r="J466" t="s">
        <v>765</v>
      </c>
      <c r="K466" t="s">
        <v>294</v>
      </c>
      <c r="L466" s="73">
        <f>_xlfn.DAYS(Dashboard!B$3,Data!F466)</f>
        <v>74</v>
      </c>
    </row>
    <row r="467" spans="1:12" x14ac:dyDescent="0.25">
      <c r="A467">
        <v>104730</v>
      </c>
      <c r="B467">
        <v>0</v>
      </c>
      <c r="C467" t="s">
        <v>281</v>
      </c>
      <c r="D467" t="s">
        <v>97</v>
      </c>
      <c r="E467" t="s">
        <v>84</v>
      </c>
      <c r="F467" s="69">
        <v>42951.423611111109</v>
      </c>
      <c r="G467" s="67">
        <v>42965.708333333336</v>
      </c>
      <c r="H467" s="67">
        <v>42965.429861111108</v>
      </c>
      <c r="I467" t="s">
        <v>63</v>
      </c>
      <c r="J467" t="s">
        <v>766</v>
      </c>
      <c r="K467" t="s">
        <v>73</v>
      </c>
      <c r="L467" s="73">
        <f>_xlfn.DAYS(Dashboard!B$3,Data!F467)</f>
        <v>74</v>
      </c>
    </row>
    <row r="468" spans="1:12" x14ac:dyDescent="0.25">
      <c r="A468">
        <v>104731</v>
      </c>
      <c r="B468">
        <v>0</v>
      </c>
      <c r="C468" t="s">
        <v>281</v>
      </c>
      <c r="D468" t="s">
        <v>99</v>
      </c>
      <c r="E468" t="s">
        <v>517</v>
      </c>
      <c r="F468" s="69">
        <v>42951.445138888892</v>
      </c>
      <c r="G468" s="67">
        <v>42951</v>
      </c>
      <c r="H468" s="67">
        <v>42951.654166666667</v>
      </c>
      <c r="I468" t="s">
        <v>67</v>
      </c>
      <c r="J468" t="s">
        <v>767</v>
      </c>
      <c r="K468" t="s">
        <v>294</v>
      </c>
      <c r="L468" s="73">
        <f>_xlfn.DAYS(Dashboard!B$3,Data!F468)</f>
        <v>74</v>
      </c>
    </row>
    <row r="469" spans="1:12" x14ac:dyDescent="0.25">
      <c r="A469">
        <v>104732</v>
      </c>
      <c r="B469">
        <v>0</v>
      </c>
      <c r="C469" t="s">
        <v>281</v>
      </c>
      <c r="D469" t="s">
        <v>768</v>
      </c>
      <c r="E469" t="s">
        <v>71</v>
      </c>
      <c r="F469" s="69">
        <v>42951.46597222222</v>
      </c>
      <c r="G469" s="67">
        <v>42958.708333333336</v>
      </c>
      <c r="H469" s="67">
        <v>43004.671527777777</v>
      </c>
      <c r="I469" t="s">
        <v>63</v>
      </c>
      <c r="J469" t="s">
        <v>769</v>
      </c>
      <c r="K469" t="s">
        <v>73</v>
      </c>
      <c r="L469" s="73">
        <f>_xlfn.DAYS(Dashboard!B$3,Data!F469)</f>
        <v>74</v>
      </c>
    </row>
    <row r="470" spans="1:12" x14ac:dyDescent="0.25">
      <c r="A470">
        <v>104733</v>
      </c>
      <c r="B470">
        <v>0</v>
      </c>
      <c r="C470" t="s">
        <v>281</v>
      </c>
      <c r="D470" t="s">
        <v>71</v>
      </c>
      <c r="E470" t="s">
        <v>282</v>
      </c>
      <c r="F470" s="69">
        <v>42951.59652777778</v>
      </c>
      <c r="G470" s="67">
        <v>42965.708333333336</v>
      </c>
      <c r="H470" s="67">
        <v>42984.400694444441</v>
      </c>
      <c r="I470" t="s">
        <v>63</v>
      </c>
      <c r="J470" t="s">
        <v>770</v>
      </c>
      <c r="K470" t="s">
        <v>284</v>
      </c>
      <c r="L470" s="73">
        <f>_xlfn.DAYS(Dashboard!B$3,Data!F470)</f>
        <v>74</v>
      </c>
    </row>
    <row r="471" spans="1:12" x14ac:dyDescent="0.25">
      <c r="A471">
        <v>104734</v>
      </c>
      <c r="B471">
        <v>0</v>
      </c>
      <c r="C471" t="s">
        <v>281</v>
      </c>
      <c r="D471" t="s">
        <v>667</v>
      </c>
      <c r="E471" t="s">
        <v>93</v>
      </c>
      <c r="F471" s="69">
        <v>42951.631944444445</v>
      </c>
      <c r="G471" s="67">
        <v>42965.708333333336</v>
      </c>
      <c r="H471" s="67">
        <v>42970.670138888891</v>
      </c>
      <c r="I471" t="s">
        <v>63</v>
      </c>
      <c r="J471" t="s">
        <v>771</v>
      </c>
      <c r="K471" t="s">
        <v>73</v>
      </c>
      <c r="L471" s="73">
        <f>_xlfn.DAYS(Dashboard!B$3,Data!F471)</f>
        <v>74</v>
      </c>
    </row>
    <row r="472" spans="1:12" x14ac:dyDescent="0.25">
      <c r="A472">
        <v>104735</v>
      </c>
      <c r="B472">
        <v>0</v>
      </c>
      <c r="C472" t="s">
        <v>281</v>
      </c>
      <c r="D472" t="s">
        <v>772</v>
      </c>
      <c r="E472" t="s">
        <v>296</v>
      </c>
      <c r="F472" s="69">
        <v>42951.645138888889</v>
      </c>
      <c r="G472" s="67">
        <v>42958.708333333336</v>
      </c>
      <c r="H472" s="67">
        <v>42955.330555555556</v>
      </c>
      <c r="I472" t="s">
        <v>63</v>
      </c>
      <c r="J472" t="s">
        <v>773</v>
      </c>
      <c r="K472" t="s">
        <v>294</v>
      </c>
      <c r="L472" s="73">
        <f>_xlfn.DAYS(Dashboard!B$3,Data!F472)</f>
        <v>74</v>
      </c>
    </row>
    <row r="473" spans="1:12" x14ac:dyDescent="0.25">
      <c r="A473">
        <v>104736</v>
      </c>
      <c r="B473">
        <v>0</v>
      </c>
      <c r="C473" t="s">
        <v>281</v>
      </c>
      <c r="D473" t="s">
        <v>516</v>
      </c>
      <c r="E473" t="s">
        <v>517</v>
      </c>
      <c r="F473" s="69">
        <v>42951.650694444441</v>
      </c>
      <c r="G473" s="67">
        <v>42951.708333333336</v>
      </c>
      <c r="H473" s="67">
        <v>42951.650694444441</v>
      </c>
      <c r="I473" t="s">
        <v>67</v>
      </c>
      <c r="J473" t="s">
        <v>774</v>
      </c>
      <c r="K473" t="s">
        <v>497</v>
      </c>
      <c r="L473" s="73">
        <f>_xlfn.DAYS(Dashboard!B$3,Data!F473)</f>
        <v>74</v>
      </c>
    </row>
    <row r="474" spans="1:12" x14ac:dyDescent="0.25">
      <c r="A474">
        <v>104737</v>
      </c>
      <c r="B474">
        <v>0</v>
      </c>
      <c r="C474" t="s">
        <v>281</v>
      </c>
      <c r="D474" t="s">
        <v>516</v>
      </c>
      <c r="E474" t="s">
        <v>517</v>
      </c>
      <c r="F474" s="69">
        <v>42951.652777777781</v>
      </c>
      <c r="G474" s="67">
        <v>42965.708333333336</v>
      </c>
      <c r="H474" s="67">
        <v>42965.673611111109</v>
      </c>
      <c r="I474" t="s">
        <v>67</v>
      </c>
      <c r="J474" t="s">
        <v>774</v>
      </c>
      <c r="K474" t="s">
        <v>497</v>
      </c>
      <c r="L474" s="73">
        <f>_xlfn.DAYS(Dashboard!B$3,Data!F474)</f>
        <v>74</v>
      </c>
    </row>
    <row r="475" spans="1:12" x14ac:dyDescent="0.25">
      <c r="A475">
        <v>104738</v>
      </c>
      <c r="B475">
        <v>0</v>
      </c>
      <c r="C475" t="s">
        <v>281</v>
      </c>
      <c r="D475" t="s">
        <v>206</v>
      </c>
      <c r="E475" t="s">
        <v>90</v>
      </c>
      <c r="F475" s="69">
        <v>42951.688194444447</v>
      </c>
      <c r="G475" s="67">
        <v>42958.708333333336</v>
      </c>
      <c r="H475" s="67">
        <v>43010.492361111108</v>
      </c>
      <c r="I475" t="s">
        <v>67</v>
      </c>
      <c r="J475" t="s">
        <v>775</v>
      </c>
      <c r="K475" t="s">
        <v>73</v>
      </c>
      <c r="L475" s="73">
        <f>_xlfn.DAYS(Dashboard!B$3,Data!F475)</f>
        <v>74</v>
      </c>
    </row>
    <row r="476" spans="1:12" x14ac:dyDescent="0.25">
      <c r="A476">
        <v>104738</v>
      </c>
      <c r="B476">
        <v>1</v>
      </c>
      <c r="C476" t="s">
        <v>281</v>
      </c>
      <c r="D476" t="s">
        <v>206</v>
      </c>
      <c r="E476" t="s">
        <v>204</v>
      </c>
      <c r="F476" s="69">
        <v>42951.689583333333</v>
      </c>
      <c r="G476" s="67">
        <v>42958.708333333336</v>
      </c>
      <c r="H476" s="67">
        <v>43006.561805555553</v>
      </c>
      <c r="I476" t="s">
        <v>451</v>
      </c>
      <c r="J476" t="s">
        <v>776</v>
      </c>
      <c r="K476" t="s">
        <v>73</v>
      </c>
      <c r="L476" s="73">
        <f>_xlfn.DAYS(Dashboard!B$3,Data!F476)</f>
        <v>74</v>
      </c>
    </row>
    <row r="477" spans="1:12" x14ac:dyDescent="0.25">
      <c r="A477">
        <v>104739</v>
      </c>
      <c r="B477">
        <v>0</v>
      </c>
      <c r="C477" t="s">
        <v>281</v>
      </c>
      <c r="D477" t="s">
        <v>464</v>
      </c>
      <c r="E477" t="s">
        <v>90</v>
      </c>
      <c r="F477" s="69">
        <v>42954.318055555559</v>
      </c>
      <c r="G477" s="67">
        <v>42968.708333333336</v>
      </c>
      <c r="H477" s="67">
        <v>42970.686111111114</v>
      </c>
      <c r="I477" t="s">
        <v>63</v>
      </c>
      <c r="J477" t="s">
        <v>777</v>
      </c>
      <c r="K477" t="s">
        <v>73</v>
      </c>
      <c r="L477" s="73">
        <f>_xlfn.DAYS(Dashboard!B$3,Data!F477)</f>
        <v>71</v>
      </c>
    </row>
    <row r="478" spans="1:12" x14ac:dyDescent="0.25">
      <c r="A478">
        <v>104740</v>
      </c>
      <c r="B478">
        <v>0</v>
      </c>
      <c r="C478" t="s">
        <v>281</v>
      </c>
      <c r="D478" t="s">
        <v>409</v>
      </c>
      <c r="E478" t="s">
        <v>62</v>
      </c>
      <c r="F478" s="69">
        <v>42954.345138888886</v>
      </c>
      <c r="G478" s="67">
        <v>42968.708333333336</v>
      </c>
      <c r="H478" s="67">
        <v>43013.386111111111</v>
      </c>
      <c r="I478" t="s">
        <v>63</v>
      </c>
      <c r="J478" t="s">
        <v>778</v>
      </c>
      <c r="K478" t="s">
        <v>73</v>
      </c>
      <c r="L478" s="73">
        <f>_xlfn.DAYS(Dashboard!B$3,Data!F478)</f>
        <v>71</v>
      </c>
    </row>
    <row r="479" spans="1:12" x14ac:dyDescent="0.25">
      <c r="A479">
        <v>104741</v>
      </c>
      <c r="B479">
        <v>0</v>
      </c>
      <c r="C479" t="s">
        <v>281</v>
      </c>
      <c r="D479" t="s">
        <v>208</v>
      </c>
      <c r="E479" t="s">
        <v>296</v>
      </c>
      <c r="F479" s="69">
        <v>42954.357638888891</v>
      </c>
      <c r="G479" s="67">
        <v>42968.708333333336</v>
      </c>
      <c r="H479" s="67">
        <v>42955.316666666666</v>
      </c>
      <c r="I479" t="s">
        <v>63</v>
      </c>
      <c r="J479" t="s">
        <v>779</v>
      </c>
      <c r="K479" t="s">
        <v>294</v>
      </c>
      <c r="L479" s="73">
        <f>_xlfn.DAYS(Dashboard!B$3,Data!F479)</f>
        <v>71</v>
      </c>
    </row>
    <row r="480" spans="1:12" x14ac:dyDescent="0.25">
      <c r="A480">
        <v>104742</v>
      </c>
      <c r="B480">
        <v>0</v>
      </c>
      <c r="C480" t="s">
        <v>281</v>
      </c>
      <c r="D480" t="s">
        <v>780</v>
      </c>
      <c r="E480" t="s">
        <v>321</v>
      </c>
      <c r="F480" s="69">
        <v>42954.414583333331</v>
      </c>
      <c r="G480" s="67">
        <v>42968.708333333336</v>
      </c>
      <c r="H480" s="67">
        <v>42954.595138888886</v>
      </c>
      <c r="I480" t="s">
        <v>63</v>
      </c>
      <c r="J480" t="s">
        <v>781</v>
      </c>
      <c r="K480" t="s">
        <v>284</v>
      </c>
      <c r="L480" s="73">
        <f>_xlfn.DAYS(Dashboard!B$3,Data!F480)</f>
        <v>71</v>
      </c>
    </row>
    <row r="481" spans="1:12" x14ac:dyDescent="0.25">
      <c r="A481">
        <v>104743</v>
      </c>
      <c r="B481">
        <v>0</v>
      </c>
      <c r="C481" t="s">
        <v>281</v>
      </c>
      <c r="D481" t="s">
        <v>782</v>
      </c>
      <c r="E481" t="s">
        <v>90</v>
      </c>
      <c r="F481" s="69">
        <v>42954.453472222223</v>
      </c>
      <c r="G481" s="67">
        <v>42968.708333333336</v>
      </c>
      <c r="H481" s="67">
        <v>42954.453472222223</v>
      </c>
      <c r="I481" t="s">
        <v>63</v>
      </c>
      <c r="J481" t="s">
        <v>783</v>
      </c>
      <c r="K481" t="s">
        <v>73</v>
      </c>
      <c r="L481" s="73">
        <f>_xlfn.DAYS(Dashboard!B$3,Data!F481)</f>
        <v>71</v>
      </c>
    </row>
    <row r="482" spans="1:12" x14ac:dyDescent="0.25">
      <c r="A482">
        <v>104744</v>
      </c>
      <c r="B482">
        <v>0</v>
      </c>
      <c r="C482" t="s">
        <v>281</v>
      </c>
      <c r="D482" t="s">
        <v>782</v>
      </c>
      <c r="E482" t="s">
        <v>84</v>
      </c>
      <c r="F482" s="69">
        <v>42954.460416666669</v>
      </c>
      <c r="G482" s="67">
        <v>42968.708333333336</v>
      </c>
      <c r="H482" s="67">
        <v>42954.460416666669</v>
      </c>
      <c r="I482" t="s">
        <v>63</v>
      </c>
      <c r="J482" t="s">
        <v>570</v>
      </c>
      <c r="K482" t="s">
        <v>73</v>
      </c>
      <c r="L482" s="73">
        <f>_xlfn.DAYS(Dashboard!B$3,Data!F482)</f>
        <v>71</v>
      </c>
    </row>
    <row r="483" spans="1:12" x14ac:dyDescent="0.25">
      <c r="A483">
        <v>104745</v>
      </c>
      <c r="B483">
        <v>0</v>
      </c>
      <c r="C483" t="s">
        <v>281</v>
      </c>
      <c r="D483" t="s">
        <v>784</v>
      </c>
      <c r="E483" t="s">
        <v>84</v>
      </c>
      <c r="F483" s="69">
        <v>42954.462500000001</v>
      </c>
      <c r="G483" s="67">
        <v>42968.708333333336</v>
      </c>
      <c r="H483" s="67">
        <v>42965.372916666667</v>
      </c>
      <c r="I483" t="s">
        <v>63</v>
      </c>
      <c r="J483" t="s">
        <v>570</v>
      </c>
      <c r="K483" t="s">
        <v>73</v>
      </c>
      <c r="L483" s="73">
        <f>_xlfn.DAYS(Dashboard!B$3,Data!F483)</f>
        <v>71</v>
      </c>
    </row>
    <row r="484" spans="1:12" x14ac:dyDescent="0.25">
      <c r="A484">
        <v>104746</v>
      </c>
      <c r="B484">
        <v>0</v>
      </c>
      <c r="C484" t="s">
        <v>281</v>
      </c>
      <c r="D484" t="s">
        <v>97</v>
      </c>
      <c r="E484" t="s">
        <v>84</v>
      </c>
      <c r="F484" s="69">
        <v>42954.464583333334</v>
      </c>
      <c r="G484" s="67">
        <v>42968.708333333336</v>
      </c>
      <c r="H484" s="67">
        <v>42965.372916666667</v>
      </c>
      <c r="I484" t="s">
        <v>63</v>
      </c>
      <c r="J484" t="s">
        <v>335</v>
      </c>
      <c r="K484" t="s">
        <v>73</v>
      </c>
      <c r="L484" s="73">
        <f>_xlfn.DAYS(Dashboard!B$3,Data!F484)</f>
        <v>71</v>
      </c>
    </row>
    <row r="485" spans="1:12" x14ac:dyDescent="0.25">
      <c r="A485">
        <v>104747</v>
      </c>
      <c r="B485">
        <v>0</v>
      </c>
      <c r="C485" t="s">
        <v>281</v>
      </c>
      <c r="D485" t="s">
        <v>785</v>
      </c>
      <c r="E485" t="s">
        <v>84</v>
      </c>
      <c r="F485" s="69">
        <v>42954.469444444447</v>
      </c>
      <c r="G485" s="67">
        <v>42968.708333333336</v>
      </c>
      <c r="H485" s="67">
        <v>42968.560416666667</v>
      </c>
      <c r="I485" t="s">
        <v>63</v>
      </c>
      <c r="J485" t="s">
        <v>335</v>
      </c>
      <c r="K485" t="s">
        <v>73</v>
      </c>
      <c r="L485" s="73">
        <f>_xlfn.DAYS(Dashboard!B$3,Data!F485)</f>
        <v>71</v>
      </c>
    </row>
    <row r="486" spans="1:12" x14ac:dyDescent="0.25">
      <c r="A486">
        <v>104748</v>
      </c>
      <c r="B486">
        <v>0</v>
      </c>
      <c r="C486" t="s">
        <v>281</v>
      </c>
      <c r="D486" t="s">
        <v>786</v>
      </c>
      <c r="E486" t="s">
        <v>90</v>
      </c>
      <c r="F486" s="69">
        <v>42954.48541666667</v>
      </c>
      <c r="G486" s="67">
        <v>42961.708333333336</v>
      </c>
      <c r="H486" s="67">
        <v>42954.48541666667</v>
      </c>
      <c r="I486" t="s">
        <v>63</v>
      </c>
      <c r="J486" t="s">
        <v>787</v>
      </c>
      <c r="K486" t="s">
        <v>73</v>
      </c>
      <c r="L486" s="73">
        <f>_xlfn.DAYS(Dashboard!B$3,Data!F486)</f>
        <v>71</v>
      </c>
    </row>
    <row r="487" spans="1:12" x14ac:dyDescent="0.25">
      <c r="A487">
        <v>104749</v>
      </c>
      <c r="B487">
        <v>0</v>
      </c>
      <c r="C487" t="s">
        <v>281</v>
      </c>
      <c r="D487" t="s">
        <v>667</v>
      </c>
      <c r="E487" t="s">
        <v>62</v>
      </c>
      <c r="F487" s="69">
        <v>42954.488888888889</v>
      </c>
      <c r="G487" s="67">
        <v>42968.708333333336</v>
      </c>
      <c r="H487" s="67">
        <v>42957.406944444447</v>
      </c>
      <c r="I487" t="s">
        <v>63</v>
      </c>
      <c r="J487" t="s">
        <v>788</v>
      </c>
      <c r="K487" t="s">
        <v>73</v>
      </c>
      <c r="L487" s="73">
        <f>_xlfn.DAYS(Dashboard!B$3,Data!F487)</f>
        <v>71</v>
      </c>
    </row>
    <row r="488" spans="1:12" x14ac:dyDescent="0.25">
      <c r="A488">
        <v>104750</v>
      </c>
      <c r="B488">
        <v>0</v>
      </c>
      <c r="C488" t="s">
        <v>281</v>
      </c>
      <c r="D488" t="s">
        <v>789</v>
      </c>
      <c r="E488" t="s">
        <v>62</v>
      </c>
      <c r="F488" s="69">
        <v>42954.499305555553</v>
      </c>
      <c r="G488" s="67">
        <v>42968.708333333336</v>
      </c>
      <c r="H488" s="67">
        <v>42954.499305555553</v>
      </c>
      <c r="I488" t="s">
        <v>63</v>
      </c>
      <c r="J488" t="s">
        <v>790</v>
      </c>
      <c r="K488" t="s">
        <v>73</v>
      </c>
      <c r="L488" s="73">
        <f>_xlfn.DAYS(Dashboard!B$3,Data!F488)</f>
        <v>71</v>
      </c>
    </row>
    <row r="489" spans="1:12" x14ac:dyDescent="0.25">
      <c r="A489">
        <v>104695</v>
      </c>
      <c r="B489">
        <v>1</v>
      </c>
      <c r="C489" t="s">
        <v>281</v>
      </c>
      <c r="D489" t="s">
        <v>173</v>
      </c>
      <c r="E489" t="s">
        <v>282</v>
      </c>
      <c r="F489" s="69">
        <v>42954.504861111112</v>
      </c>
      <c r="G489" s="67">
        <v>42968.708333333336</v>
      </c>
      <c r="H489" s="67">
        <v>42956.563194444447</v>
      </c>
      <c r="I489" t="s">
        <v>63</v>
      </c>
      <c r="J489" t="s">
        <v>791</v>
      </c>
      <c r="K489" t="s">
        <v>284</v>
      </c>
      <c r="L489" s="73">
        <f>_xlfn.DAYS(Dashboard!B$3,Data!F489)</f>
        <v>71</v>
      </c>
    </row>
    <row r="490" spans="1:12" x14ac:dyDescent="0.25">
      <c r="A490">
        <v>104751</v>
      </c>
      <c r="B490">
        <v>0</v>
      </c>
      <c r="C490" t="s">
        <v>281</v>
      </c>
      <c r="D490" t="s">
        <v>362</v>
      </c>
      <c r="E490" t="s">
        <v>90</v>
      </c>
      <c r="F490" s="69">
        <v>42954.559027777781</v>
      </c>
      <c r="G490" s="67">
        <v>42968.708333333336</v>
      </c>
      <c r="H490" s="67">
        <v>42954.567361111112</v>
      </c>
      <c r="I490" t="s">
        <v>63</v>
      </c>
      <c r="J490" t="s">
        <v>792</v>
      </c>
      <c r="K490" t="s">
        <v>73</v>
      </c>
      <c r="L490" s="73">
        <f>_xlfn.DAYS(Dashboard!B$3,Data!F490)</f>
        <v>71</v>
      </c>
    </row>
    <row r="491" spans="1:12" x14ac:dyDescent="0.25">
      <c r="A491">
        <v>104752</v>
      </c>
      <c r="B491">
        <v>0</v>
      </c>
      <c r="C491" t="s">
        <v>281</v>
      </c>
      <c r="D491" t="s">
        <v>793</v>
      </c>
      <c r="E491" t="s">
        <v>84</v>
      </c>
      <c r="F491" s="69">
        <v>42954.560416666667</v>
      </c>
      <c r="G491" s="67">
        <v>42968.708333333336</v>
      </c>
      <c r="H491" s="67">
        <v>42984.57708333333</v>
      </c>
      <c r="I491" t="s">
        <v>63</v>
      </c>
      <c r="J491" t="s">
        <v>794</v>
      </c>
      <c r="K491" t="s">
        <v>73</v>
      </c>
      <c r="L491" s="73">
        <f>_xlfn.DAYS(Dashboard!B$3,Data!F491)</f>
        <v>71</v>
      </c>
    </row>
    <row r="492" spans="1:12" x14ac:dyDescent="0.25">
      <c r="A492">
        <v>104753</v>
      </c>
      <c r="B492">
        <v>0</v>
      </c>
      <c r="C492" t="s">
        <v>69</v>
      </c>
      <c r="D492" t="s">
        <v>237</v>
      </c>
      <c r="E492" t="s">
        <v>90</v>
      </c>
      <c r="F492" s="69">
        <v>42954.608877314815</v>
      </c>
      <c r="G492" s="67">
        <v>43031.708333333336</v>
      </c>
      <c r="I492" t="s">
        <v>350</v>
      </c>
      <c r="J492" t="s">
        <v>3071</v>
      </c>
      <c r="K492" t="s">
        <v>73</v>
      </c>
      <c r="L492" s="73">
        <f>_xlfn.DAYS(Dashboard!B$3,Data!F492)</f>
        <v>71</v>
      </c>
    </row>
    <row r="493" spans="1:12" x14ac:dyDescent="0.25">
      <c r="A493">
        <v>103988</v>
      </c>
      <c r="B493">
        <v>3</v>
      </c>
      <c r="C493" t="s">
        <v>69</v>
      </c>
      <c r="D493" t="s">
        <v>71</v>
      </c>
      <c r="E493" t="s">
        <v>321</v>
      </c>
      <c r="F493" s="69">
        <v>42954.609293981484</v>
      </c>
      <c r="G493" s="67">
        <v>43099.708333333336</v>
      </c>
      <c r="I493" t="s">
        <v>67</v>
      </c>
      <c r="J493" t="s">
        <v>3072</v>
      </c>
      <c r="K493" t="s">
        <v>323</v>
      </c>
      <c r="L493" s="73">
        <f>_xlfn.DAYS(Dashboard!B$3,Data!F493)</f>
        <v>71</v>
      </c>
    </row>
    <row r="494" spans="1:12" x14ac:dyDescent="0.25">
      <c r="A494">
        <v>104754</v>
      </c>
      <c r="B494">
        <v>0</v>
      </c>
      <c r="C494" t="s">
        <v>281</v>
      </c>
      <c r="D494" t="s">
        <v>795</v>
      </c>
      <c r="E494" t="s">
        <v>97</v>
      </c>
      <c r="F494" s="69">
        <v>42954.622916666667</v>
      </c>
      <c r="G494" s="67">
        <v>42968.708333333336</v>
      </c>
      <c r="H494" s="67">
        <v>42956.45</v>
      </c>
      <c r="I494" t="s">
        <v>63</v>
      </c>
      <c r="J494" t="s">
        <v>796</v>
      </c>
      <c r="K494" t="s">
        <v>73</v>
      </c>
      <c r="L494" s="73">
        <f>_xlfn.DAYS(Dashboard!B$3,Data!F494)</f>
        <v>71</v>
      </c>
    </row>
    <row r="495" spans="1:12" x14ac:dyDescent="0.25">
      <c r="A495">
        <v>104755</v>
      </c>
      <c r="B495">
        <v>0</v>
      </c>
      <c r="C495" t="s">
        <v>281</v>
      </c>
      <c r="D495" t="s">
        <v>97</v>
      </c>
      <c r="E495" t="s">
        <v>90</v>
      </c>
      <c r="F495" s="69">
        <v>42954.636805555558</v>
      </c>
      <c r="G495" s="67">
        <v>42968.708333333336</v>
      </c>
      <c r="H495" s="67">
        <v>42954.636805555558</v>
      </c>
      <c r="I495" t="s">
        <v>63</v>
      </c>
      <c r="J495" t="s">
        <v>797</v>
      </c>
      <c r="K495" t="s">
        <v>73</v>
      </c>
      <c r="L495" s="73">
        <f>_xlfn.DAYS(Dashboard!B$3,Data!F495)</f>
        <v>71</v>
      </c>
    </row>
    <row r="496" spans="1:12" x14ac:dyDescent="0.25">
      <c r="A496">
        <v>104756</v>
      </c>
      <c r="B496">
        <v>0</v>
      </c>
      <c r="C496" t="s">
        <v>281</v>
      </c>
      <c r="D496" t="s">
        <v>798</v>
      </c>
      <c r="E496" t="s">
        <v>75</v>
      </c>
      <c r="F496" s="69">
        <v>42954.646527777775</v>
      </c>
      <c r="G496" s="67">
        <v>42968.708333333336</v>
      </c>
      <c r="H496" s="67">
        <v>42975.351388888892</v>
      </c>
      <c r="I496" t="s">
        <v>63</v>
      </c>
      <c r="J496" t="s">
        <v>799</v>
      </c>
      <c r="K496" t="s">
        <v>73</v>
      </c>
      <c r="L496" s="73">
        <f>_xlfn.DAYS(Dashboard!B$3,Data!F496)</f>
        <v>71</v>
      </c>
    </row>
    <row r="497" spans="1:12" x14ac:dyDescent="0.25">
      <c r="A497">
        <v>104757</v>
      </c>
      <c r="B497">
        <v>0</v>
      </c>
      <c r="C497" t="s">
        <v>281</v>
      </c>
      <c r="D497" t="s">
        <v>97</v>
      </c>
      <c r="E497" t="s">
        <v>66</v>
      </c>
      <c r="F497" s="69">
        <v>42954.6875</v>
      </c>
      <c r="G497" s="67">
        <v>42961.6875</v>
      </c>
      <c r="H497" s="67">
        <v>42955.340277777781</v>
      </c>
      <c r="I497" t="s">
        <v>67</v>
      </c>
      <c r="J497" t="s">
        <v>800</v>
      </c>
      <c r="K497" t="s">
        <v>73</v>
      </c>
      <c r="L497" s="73">
        <f>_xlfn.DAYS(Dashboard!B$3,Data!F497)</f>
        <v>71</v>
      </c>
    </row>
    <row r="498" spans="1:12" x14ac:dyDescent="0.25">
      <c r="A498">
        <v>104758</v>
      </c>
      <c r="B498">
        <v>0</v>
      </c>
      <c r="C498" t="s">
        <v>281</v>
      </c>
      <c r="D498" t="s">
        <v>282</v>
      </c>
      <c r="E498" t="s">
        <v>321</v>
      </c>
      <c r="F498" s="69">
        <v>42954.697222222225</v>
      </c>
      <c r="G498" s="67">
        <v>42961.708333333336</v>
      </c>
      <c r="H498" s="67">
        <v>42957.65625</v>
      </c>
      <c r="I498" t="s">
        <v>63</v>
      </c>
      <c r="J498" t="s">
        <v>801</v>
      </c>
      <c r="K498" t="s">
        <v>323</v>
      </c>
      <c r="L498" s="73">
        <f>_xlfn.DAYS(Dashboard!B$3,Data!F498)</f>
        <v>71</v>
      </c>
    </row>
    <row r="499" spans="1:12" x14ac:dyDescent="0.25">
      <c r="A499">
        <v>104759</v>
      </c>
      <c r="B499">
        <v>0</v>
      </c>
      <c r="C499" t="s">
        <v>281</v>
      </c>
      <c r="D499" t="s">
        <v>802</v>
      </c>
      <c r="E499" t="s">
        <v>84</v>
      </c>
      <c r="F499" s="69">
        <v>42954.933333333334</v>
      </c>
      <c r="G499" s="67">
        <v>42968.708333333336</v>
      </c>
      <c r="H499" s="67">
        <v>42955.369444444441</v>
      </c>
      <c r="I499" t="s">
        <v>63</v>
      </c>
      <c r="J499" t="s">
        <v>803</v>
      </c>
      <c r="K499" t="s">
        <v>73</v>
      </c>
      <c r="L499" s="73">
        <f>_xlfn.DAYS(Dashboard!B$3,Data!F499)</f>
        <v>71</v>
      </c>
    </row>
    <row r="500" spans="1:12" x14ac:dyDescent="0.25">
      <c r="A500">
        <v>104760</v>
      </c>
      <c r="B500">
        <v>0</v>
      </c>
      <c r="C500" t="s">
        <v>281</v>
      </c>
      <c r="D500" t="s">
        <v>306</v>
      </c>
      <c r="E500" t="s">
        <v>75</v>
      </c>
      <c r="F500" s="69">
        <v>42955.311805555553</v>
      </c>
      <c r="G500" s="67">
        <v>42957</v>
      </c>
      <c r="H500" s="67">
        <v>42970.339583333334</v>
      </c>
      <c r="I500" t="s">
        <v>63</v>
      </c>
      <c r="J500" t="s">
        <v>804</v>
      </c>
      <c r="K500" t="s">
        <v>73</v>
      </c>
      <c r="L500" s="73">
        <f>_xlfn.DAYS(Dashboard!B$3,Data!F500)</f>
        <v>70</v>
      </c>
    </row>
    <row r="501" spans="1:12" x14ac:dyDescent="0.25">
      <c r="A501">
        <v>104760</v>
      </c>
      <c r="B501">
        <v>1</v>
      </c>
      <c r="C501" t="s">
        <v>281</v>
      </c>
      <c r="D501" t="s">
        <v>306</v>
      </c>
      <c r="E501" t="s">
        <v>282</v>
      </c>
      <c r="F501" s="69">
        <v>42955.311805555553</v>
      </c>
      <c r="G501" s="67">
        <v>42957</v>
      </c>
      <c r="H501" s="67">
        <v>42965.530555555553</v>
      </c>
      <c r="I501" t="s">
        <v>63</v>
      </c>
      <c r="J501" t="s">
        <v>805</v>
      </c>
      <c r="K501" t="s">
        <v>284</v>
      </c>
      <c r="L501" s="73">
        <f>_xlfn.DAYS(Dashboard!B$3,Data!F501)</f>
        <v>70</v>
      </c>
    </row>
    <row r="502" spans="1:12" x14ac:dyDescent="0.25">
      <c r="A502">
        <v>104760</v>
      </c>
      <c r="B502">
        <v>2</v>
      </c>
      <c r="C502" t="s">
        <v>281</v>
      </c>
      <c r="D502" t="s">
        <v>306</v>
      </c>
      <c r="E502" t="s">
        <v>62</v>
      </c>
      <c r="F502" s="69">
        <v>42955.311805555553</v>
      </c>
      <c r="G502" s="67">
        <v>42957</v>
      </c>
      <c r="H502" s="67">
        <v>42963.375</v>
      </c>
      <c r="I502" t="s">
        <v>63</v>
      </c>
      <c r="J502" t="s">
        <v>804</v>
      </c>
      <c r="K502" t="s">
        <v>65</v>
      </c>
      <c r="L502" s="73">
        <f>_xlfn.DAYS(Dashboard!B$3,Data!F502)</f>
        <v>70</v>
      </c>
    </row>
    <row r="503" spans="1:12" x14ac:dyDescent="0.25">
      <c r="A503">
        <v>104760</v>
      </c>
      <c r="B503">
        <v>3</v>
      </c>
      <c r="C503" t="s">
        <v>281</v>
      </c>
      <c r="D503" t="s">
        <v>306</v>
      </c>
      <c r="E503" t="s">
        <v>296</v>
      </c>
      <c r="F503" s="69">
        <v>42955.311805555553</v>
      </c>
      <c r="G503" s="67">
        <v>42957</v>
      </c>
      <c r="H503" s="67">
        <v>42968.325694444444</v>
      </c>
      <c r="I503" t="s">
        <v>672</v>
      </c>
      <c r="J503" t="s">
        <v>806</v>
      </c>
      <c r="K503" t="s">
        <v>497</v>
      </c>
      <c r="L503" s="73">
        <f>_xlfn.DAYS(Dashboard!B$3,Data!F503)</f>
        <v>70</v>
      </c>
    </row>
    <row r="504" spans="1:12" x14ac:dyDescent="0.25">
      <c r="A504">
        <v>104761</v>
      </c>
      <c r="B504">
        <v>0</v>
      </c>
      <c r="C504" t="s">
        <v>281</v>
      </c>
      <c r="D504" t="s">
        <v>230</v>
      </c>
      <c r="E504" t="s">
        <v>62</v>
      </c>
      <c r="F504" s="69">
        <v>42955.320833333331</v>
      </c>
      <c r="G504" s="67">
        <v>42969.708333333336</v>
      </c>
      <c r="H504" s="67">
        <v>42968.680555555555</v>
      </c>
      <c r="I504" t="s">
        <v>63</v>
      </c>
      <c r="J504" t="s">
        <v>807</v>
      </c>
      <c r="K504" t="s">
        <v>73</v>
      </c>
      <c r="L504" s="73">
        <f>_xlfn.DAYS(Dashboard!B$3,Data!F504)</f>
        <v>70</v>
      </c>
    </row>
    <row r="505" spans="1:12" x14ac:dyDescent="0.25">
      <c r="A505">
        <v>104762</v>
      </c>
      <c r="B505">
        <v>0</v>
      </c>
      <c r="C505" t="s">
        <v>281</v>
      </c>
      <c r="D505" t="s">
        <v>230</v>
      </c>
      <c r="E505" t="s">
        <v>90</v>
      </c>
      <c r="F505" s="69">
        <v>42955.324999999997</v>
      </c>
      <c r="G505" s="67">
        <v>42969.708333333336</v>
      </c>
      <c r="H505" s="67">
        <v>43023.758333333331</v>
      </c>
      <c r="I505" t="s">
        <v>63</v>
      </c>
      <c r="J505" t="s">
        <v>808</v>
      </c>
      <c r="K505" t="s">
        <v>73</v>
      </c>
      <c r="L505" s="73">
        <f>_xlfn.DAYS(Dashboard!B$3,Data!F505)</f>
        <v>70</v>
      </c>
    </row>
    <row r="506" spans="1:12" x14ac:dyDescent="0.25">
      <c r="A506">
        <v>104763</v>
      </c>
      <c r="B506">
        <v>0</v>
      </c>
      <c r="C506" t="s">
        <v>281</v>
      </c>
      <c r="D506" t="s">
        <v>77</v>
      </c>
      <c r="E506" t="s">
        <v>90</v>
      </c>
      <c r="F506" s="69">
        <v>42955.352777777778</v>
      </c>
      <c r="G506" s="67">
        <v>42969.708333333336</v>
      </c>
      <c r="H506" s="67">
        <v>42955.579861111109</v>
      </c>
      <c r="I506" t="s">
        <v>63</v>
      </c>
      <c r="J506" t="s">
        <v>809</v>
      </c>
      <c r="K506" t="s">
        <v>73</v>
      </c>
      <c r="L506" s="73">
        <f>_xlfn.DAYS(Dashboard!B$3,Data!F506)</f>
        <v>70</v>
      </c>
    </row>
    <row r="507" spans="1:12" x14ac:dyDescent="0.25">
      <c r="A507">
        <v>104764</v>
      </c>
      <c r="B507">
        <v>0</v>
      </c>
      <c r="C507" t="s">
        <v>35</v>
      </c>
      <c r="D507" t="s">
        <v>62</v>
      </c>
      <c r="E507" t="s">
        <v>321</v>
      </c>
      <c r="F507" s="69">
        <v>42955.366030092591</v>
      </c>
      <c r="G507" s="67">
        <v>43014.708333333336</v>
      </c>
      <c r="I507" t="s">
        <v>63</v>
      </c>
      <c r="J507" t="s">
        <v>3073</v>
      </c>
      <c r="K507" t="s">
        <v>323</v>
      </c>
      <c r="L507" s="73">
        <f>_xlfn.DAYS(Dashboard!B$3,Data!F507)</f>
        <v>70</v>
      </c>
    </row>
    <row r="508" spans="1:12" x14ac:dyDescent="0.25">
      <c r="A508">
        <v>104765</v>
      </c>
      <c r="B508">
        <v>0</v>
      </c>
      <c r="C508" t="s">
        <v>281</v>
      </c>
      <c r="D508" t="s">
        <v>230</v>
      </c>
      <c r="E508" t="s">
        <v>296</v>
      </c>
      <c r="F508" s="69">
        <v>42955.401388888888</v>
      </c>
      <c r="G508" s="67">
        <v>42962.708333333336</v>
      </c>
      <c r="H508" s="67">
        <v>42989.459027777775</v>
      </c>
      <c r="I508" t="s">
        <v>67</v>
      </c>
      <c r="J508" t="s">
        <v>810</v>
      </c>
      <c r="K508" t="s">
        <v>294</v>
      </c>
      <c r="L508" s="73">
        <f>_xlfn.DAYS(Dashboard!B$3,Data!F508)</f>
        <v>70</v>
      </c>
    </row>
    <row r="509" spans="1:12" x14ac:dyDescent="0.25">
      <c r="A509">
        <v>104766</v>
      </c>
      <c r="B509">
        <v>0</v>
      </c>
      <c r="C509" t="s">
        <v>281</v>
      </c>
      <c r="D509" t="s">
        <v>464</v>
      </c>
      <c r="E509" t="s">
        <v>75</v>
      </c>
      <c r="F509" s="69">
        <v>42955.4375</v>
      </c>
      <c r="G509" s="67">
        <v>42969.708333333336</v>
      </c>
      <c r="H509" s="67">
        <v>42956.444444444445</v>
      </c>
      <c r="I509" t="s">
        <v>63</v>
      </c>
      <c r="J509" t="s">
        <v>811</v>
      </c>
      <c r="K509" t="s">
        <v>73</v>
      </c>
      <c r="L509" s="73">
        <f>_xlfn.DAYS(Dashboard!B$3,Data!F509)</f>
        <v>70</v>
      </c>
    </row>
    <row r="510" spans="1:12" x14ac:dyDescent="0.25">
      <c r="A510">
        <v>104767</v>
      </c>
      <c r="B510">
        <v>0</v>
      </c>
      <c r="C510" t="s">
        <v>281</v>
      </c>
      <c r="D510" t="s">
        <v>296</v>
      </c>
      <c r="E510" t="s">
        <v>296</v>
      </c>
      <c r="F510" s="69">
        <v>42955.453472222223</v>
      </c>
      <c r="G510" s="67">
        <v>42962.708333333336</v>
      </c>
      <c r="H510" s="67">
        <v>42975.434027777781</v>
      </c>
      <c r="I510" t="s">
        <v>63</v>
      </c>
      <c r="J510" t="s">
        <v>812</v>
      </c>
      <c r="K510" t="s">
        <v>294</v>
      </c>
      <c r="L510" s="73">
        <f>_xlfn.DAYS(Dashboard!B$3,Data!F510)</f>
        <v>70</v>
      </c>
    </row>
    <row r="511" spans="1:12" x14ac:dyDescent="0.25">
      <c r="A511">
        <v>104768</v>
      </c>
      <c r="B511">
        <v>0</v>
      </c>
      <c r="C511" t="s">
        <v>281</v>
      </c>
      <c r="D511" t="s">
        <v>813</v>
      </c>
      <c r="E511" t="s">
        <v>90</v>
      </c>
      <c r="F511" s="69">
        <v>42955.45416666667</v>
      </c>
      <c r="G511" s="67">
        <v>42969.708333333336</v>
      </c>
      <c r="H511" s="67">
        <v>42955.45416666667</v>
      </c>
      <c r="I511" t="s">
        <v>63</v>
      </c>
      <c r="J511" t="s">
        <v>814</v>
      </c>
      <c r="K511" t="s">
        <v>73</v>
      </c>
      <c r="L511" s="73">
        <f>_xlfn.DAYS(Dashboard!B$3,Data!F511)</f>
        <v>70</v>
      </c>
    </row>
    <row r="512" spans="1:12" x14ac:dyDescent="0.25">
      <c r="A512">
        <v>104769</v>
      </c>
      <c r="B512">
        <v>0</v>
      </c>
      <c r="C512" t="s">
        <v>281</v>
      </c>
      <c r="D512" t="s">
        <v>815</v>
      </c>
      <c r="E512" t="s">
        <v>84</v>
      </c>
      <c r="F512" s="69">
        <v>42955.478472222225</v>
      </c>
      <c r="G512" s="67">
        <v>42969.708333333336</v>
      </c>
      <c r="H512" s="67">
        <v>42955.478472222225</v>
      </c>
      <c r="I512" t="s">
        <v>63</v>
      </c>
      <c r="J512" t="s">
        <v>570</v>
      </c>
      <c r="K512" t="s">
        <v>73</v>
      </c>
      <c r="L512" s="73">
        <f>_xlfn.DAYS(Dashboard!B$3,Data!F512)</f>
        <v>70</v>
      </c>
    </row>
    <row r="513" spans="1:12" x14ac:dyDescent="0.25">
      <c r="A513">
        <v>104770</v>
      </c>
      <c r="B513">
        <v>0</v>
      </c>
      <c r="C513" t="s">
        <v>281</v>
      </c>
      <c r="D513" t="s">
        <v>173</v>
      </c>
      <c r="E513" t="s">
        <v>62</v>
      </c>
      <c r="F513" s="69">
        <v>42955.479166666664</v>
      </c>
      <c r="G513" s="67">
        <v>42962.708333333336</v>
      </c>
      <c r="H513" s="67">
        <v>42984.682638888888</v>
      </c>
      <c r="I513" t="s">
        <v>63</v>
      </c>
      <c r="J513" t="s">
        <v>816</v>
      </c>
      <c r="K513" t="s">
        <v>73</v>
      </c>
      <c r="L513" s="73">
        <f>_xlfn.DAYS(Dashboard!B$3,Data!F513)</f>
        <v>70</v>
      </c>
    </row>
    <row r="514" spans="1:12" x14ac:dyDescent="0.25">
      <c r="A514">
        <v>104771</v>
      </c>
      <c r="B514">
        <v>0</v>
      </c>
      <c r="C514" t="s">
        <v>281</v>
      </c>
      <c r="D514" t="s">
        <v>817</v>
      </c>
      <c r="E514" t="s">
        <v>90</v>
      </c>
      <c r="F514" s="69">
        <v>42955.480555555558</v>
      </c>
      <c r="G514" s="67">
        <v>42969.708333333336</v>
      </c>
      <c r="H514" s="67">
        <v>42955.480555555558</v>
      </c>
      <c r="I514" t="s">
        <v>63</v>
      </c>
      <c r="J514" t="s">
        <v>818</v>
      </c>
      <c r="K514" t="s">
        <v>73</v>
      </c>
      <c r="L514" s="73">
        <f>_xlfn.DAYS(Dashboard!B$3,Data!F514)</f>
        <v>70</v>
      </c>
    </row>
    <row r="515" spans="1:12" x14ac:dyDescent="0.25">
      <c r="A515">
        <v>104770</v>
      </c>
      <c r="B515">
        <v>1</v>
      </c>
      <c r="C515" t="s">
        <v>281</v>
      </c>
      <c r="D515" t="s">
        <v>173</v>
      </c>
      <c r="E515" t="s">
        <v>61</v>
      </c>
      <c r="F515" s="69">
        <v>42955.484722222223</v>
      </c>
      <c r="G515" s="67">
        <v>42962.708333333336</v>
      </c>
      <c r="H515" s="67">
        <v>42983.510416666664</v>
      </c>
      <c r="I515" t="s">
        <v>63</v>
      </c>
      <c r="J515" t="s">
        <v>819</v>
      </c>
      <c r="K515" t="s">
        <v>284</v>
      </c>
      <c r="L515" s="73">
        <f>_xlfn.DAYS(Dashboard!B$3,Data!F515)</f>
        <v>70</v>
      </c>
    </row>
    <row r="516" spans="1:12" x14ac:dyDescent="0.25">
      <c r="A516">
        <v>104772</v>
      </c>
      <c r="B516">
        <v>0</v>
      </c>
      <c r="C516" t="s">
        <v>281</v>
      </c>
      <c r="D516" t="s">
        <v>71</v>
      </c>
      <c r="E516" t="s">
        <v>61</v>
      </c>
      <c r="F516" s="69">
        <v>42955.523611111108</v>
      </c>
      <c r="G516" s="67">
        <v>42962.708333333336</v>
      </c>
      <c r="H516" s="67">
        <v>42957.311111111114</v>
      </c>
      <c r="I516" t="s">
        <v>63</v>
      </c>
      <c r="J516" t="s">
        <v>820</v>
      </c>
      <c r="K516" t="s">
        <v>284</v>
      </c>
      <c r="L516" s="73">
        <f>_xlfn.DAYS(Dashboard!B$3,Data!F516)</f>
        <v>70</v>
      </c>
    </row>
    <row r="517" spans="1:12" x14ac:dyDescent="0.25">
      <c r="A517">
        <v>104773</v>
      </c>
      <c r="B517">
        <v>0</v>
      </c>
      <c r="C517" t="s">
        <v>281</v>
      </c>
      <c r="D517" t="s">
        <v>821</v>
      </c>
      <c r="E517" t="s">
        <v>62</v>
      </c>
      <c r="F517" s="69">
        <v>42955.54791666667</v>
      </c>
      <c r="G517" s="67">
        <v>42957.708333333336</v>
      </c>
      <c r="H517" s="67">
        <v>42957.404861111114</v>
      </c>
      <c r="I517" t="s">
        <v>63</v>
      </c>
      <c r="J517" t="s">
        <v>822</v>
      </c>
      <c r="K517" t="s">
        <v>73</v>
      </c>
      <c r="L517" s="73">
        <f>_xlfn.DAYS(Dashboard!B$3,Data!F517)</f>
        <v>70</v>
      </c>
    </row>
    <row r="518" spans="1:12" x14ac:dyDescent="0.25">
      <c r="A518">
        <v>104774</v>
      </c>
      <c r="B518">
        <v>0</v>
      </c>
      <c r="C518" t="s">
        <v>281</v>
      </c>
      <c r="D518" t="s">
        <v>173</v>
      </c>
      <c r="E518" t="s">
        <v>62</v>
      </c>
      <c r="F518" s="69">
        <v>42955.56527777778</v>
      </c>
      <c r="G518" s="67">
        <v>42962.708333333336</v>
      </c>
      <c r="H518" s="67">
        <v>42955.595833333333</v>
      </c>
      <c r="I518" t="s">
        <v>63</v>
      </c>
      <c r="J518" t="s">
        <v>823</v>
      </c>
      <c r="K518" t="s">
        <v>73</v>
      </c>
      <c r="L518" s="73">
        <f>_xlfn.DAYS(Dashboard!B$3,Data!F518)</f>
        <v>70</v>
      </c>
    </row>
    <row r="519" spans="1:12" x14ac:dyDescent="0.25">
      <c r="A519">
        <v>104774</v>
      </c>
      <c r="B519">
        <v>1</v>
      </c>
      <c r="C519" t="s">
        <v>281</v>
      </c>
      <c r="D519" t="s">
        <v>173</v>
      </c>
      <c r="E519" t="s">
        <v>61</v>
      </c>
      <c r="F519" s="69">
        <v>42955.565972222219</v>
      </c>
      <c r="G519" s="67">
        <v>42962.708333333336</v>
      </c>
      <c r="H519" s="67">
        <v>42955.583333333336</v>
      </c>
      <c r="I519" t="s">
        <v>63</v>
      </c>
      <c r="J519" t="s">
        <v>824</v>
      </c>
      <c r="K519" t="s">
        <v>284</v>
      </c>
      <c r="L519" s="73">
        <f>_xlfn.DAYS(Dashboard!B$3,Data!F519)</f>
        <v>70</v>
      </c>
    </row>
    <row r="520" spans="1:12" x14ac:dyDescent="0.25">
      <c r="A520">
        <v>104775</v>
      </c>
      <c r="B520">
        <v>0</v>
      </c>
      <c r="C520" t="s">
        <v>281</v>
      </c>
      <c r="D520" t="s">
        <v>61</v>
      </c>
      <c r="E520" t="s">
        <v>61</v>
      </c>
      <c r="F520" s="69">
        <v>42955.570833333331</v>
      </c>
      <c r="G520" s="67">
        <v>42956</v>
      </c>
      <c r="H520" s="67">
        <v>42955.573611111111</v>
      </c>
      <c r="I520" t="s">
        <v>255</v>
      </c>
      <c r="J520" t="s">
        <v>825</v>
      </c>
      <c r="K520" t="s">
        <v>284</v>
      </c>
      <c r="L520" s="73">
        <f>_xlfn.DAYS(Dashboard!B$3,Data!F520)</f>
        <v>70</v>
      </c>
    </row>
    <row r="521" spans="1:12" x14ac:dyDescent="0.25">
      <c r="A521">
        <v>104776</v>
      </c>
      <c r="B521">
        <v>0</v>
      </c>
      <c r="C521" t="s">
        <v>281</v>
      </c>
      <c r="D521" t="s">
        <v>180</v>
      </c>
      <c r="E521" t="s">
        <v>321</v>
      </c>
      <c r="F521" s="69">
        <v>42955.575694444444</v>
      </c>
      <c r="G521" s="67">
        <v>42969.708333333336</v>
      </c>
      <c r="H521" s="67">
        <v>42992.754166666666</v>
      </c>
      <c r="I521" t="s">
        <v>63</v>
      </c>
      <c r="J521" t="s">
        <v>826</v>
      </c>
      <c r="K521" t="s">
        <v>323</v>
      </c>
      <c r="L521" s="73">
        <f>_xlfn.DAYS(Dashboard!B$3,Data!F521)</f>
        <v>70</v>
      </c>
    </row>
    <row r="522" spans="1:12" x14ac:dyDescent="0.25">
      <c r="A522">
        <v>104777</v>
      </c>
      <c r="B522">
        <v>0</v>
      </c>
      <c r="C522" t="s">
        <v>281</v>
      </c>
      <c r="D522" t="s">
        <v>265</v>
      </c>
      <c r="E522" t="s">
        <v>62</v>
      </c>
      <c r="F522" s="69">
        <v>42955.583333333336</v>
      </c>
      <c r="G522" s="67">
        <v>42969.708333333336</v>
      </c>
      <c r="H522" s="67">
        <v>42985.717361111114</v>
      </c>
      <c r="I522" t="s">
        <v>63</v>
      </c>
      <c r="J522" t="s">
        <v>827</v>
      </c>
      <c r="K522" t="s">
        <v>73</v>
      </c>
      <c r="L522" s="73">
        <f>_xlfn.DAYS(Dashboard!B$3,Data!F522)</f>
        <v>70</v>
      </c>
    </row>
    <row r="523" spans="1:12" x14ac:dyDescent="0.25">
      <c r="A523">
        <v>104778</v>
      </c>
      <c r="B523">
        <v>0</v>
      </c>
      <c r="C523" t="s">
        <v>281</v>
      </c>
      <c r="D523" t="s">
        <v>371</v>
      </c>
      <c r="E523" t="s">
        <v>84</v>
      </c>
      <c r="F523" s="69">
        <v>42955.595833333333</v>
      </c>
      <c r="G523" s="67">
        <v>42969.708333333336</v>
      </c>
      <c r="H523" s="67">
        <v>42955.595833333333</v>
      </c>
      <c r="I523" t="s">
        <v>63</v>
      </c>
      <c r="J523" t="s">
        <v>828</v>
      </c>
      <c r="K523" t="s">
        <v>73</v>
      </c>
      <c r="L523" s="73">
        <f>_xlfn.DAYS(Dashboard!B$3,Data!F523)</f>
        <v>70</v>
      </c>
    </row>
    <row r="524" spans="1:12" x14ac:dyDescent="0.25">
      <c r="A524">
        <v>104779</v>
      </c>
      <c r="B524">
        <v>0</v>
      </c>
      <c r="C524" t="s">
        <v>281</v>
      </c>
      <c r="D524" t="s">
        <v>181</v>
      </c>
      <c r="E524" t="s">
        <v>321</v>
      </c>
      <c r="F524" s="69">
        <v>42955.598611111112</v>
      </c>
      <c r="G524" s="67">
        <v>42969.708333333336</v>
      </c>
      <c r="H524" s="67">
        <v>42957.398611111108</v>
      </c>
      <c r="I524" t="s">
        <v>67</v>
      </c>
      <c r="J524" t="s">
        <v>829</v>
      </c>
      <c r="K524" t="s">
        <v>323</v>
      </c>
      <c r="L524" s="73">
        <f>_xlfn.DAYS(Dashboard!B$3,Data!F524)</f>
        <v>70</v>
      </c>
    </row>
    <row r="525" spans="1:12" x14ac:dyDescent="0.25">
      <c r="A525">
        <v>104780</v>
      </c>
      <c r="B525">
        <v>0</v>
      </c>
      <c r="C525" t="s">
        <v>281</v>
      </c>
      <c r="D525" t="s">
        <v>830</v>
      </c>
      <c r="E525" t="s">
        <v>84</v>
      </c>
      <c r="F525" s="69">
        <v>42955.660416666666</v>
      </c>
      <c r="G525" s="67">
        <v>42969.708333333336</v>
      </c>
      <c r="H525" s="67">
        <v>42968.548611111109</v>
      </c>
      <c r="I525" t="s">
        <v>63</v>
      </c>
      <c r="J525" t="s">
        <v>831</v>
      </c>
      <c r="K525" t="s">
        <v>73</v>
      </c>
      <c r="L525" s="73">
        <f>_xlfn.DAYS(Dashboard!B$3,Data!F525)</f>
        <v>70</v>
      </c>
    </row>
    <row r="526" spans="1:12" x14ac:dyDescent="0.25">
      <c r="A526">
        <v>104781</v>
      </c>
      <c r="B526">
        <v>0</v>
      </c>
      <c r="C526" t="s">
        <v>281</v>
      </c>
      <c r="D526" t="s">
        <v>784</v>
      </c>
      <c r="E526" t="s">
        <v>93</v>
      </c>
      <c r="F526" s="69">
        <v>42955.665277777778</v>
      </c>
      <c r="G526" s="67">
        <v>42969.708333333336</v>
      </c>
      <c r="H526" s="67">
        <v>42955.665277777778</v>
      </c>
      <c r="I526" t="s">
        <v>63</v>
      </c>
      <c r="J526" t="s">
        <v>832</v>
      </c>
      <c r="K526" t="s">
        <v>73</v>
      </c>
      <c r="L526" s="73">
        <f>_xlfn.DAYS(Dashboard!B$3,Data!F526)</f>
        <v>70</v>
      </c>
    </row>
    <row r="527" spans="1:12" x14ac:dyDescent="0.25">
      <c r="A527">
        <v>104782</v>
      </c>
      <c r="B527">
        <v>0</v>
      </c>
      <c r="C527" t="s">
        <v>281</v>
      </c>
      <c r="D527" t="s">
        <v>97</v>
      </c>
      <c r="E527" t="s">
        <v>97</v>
      </c>
      <c r="F527" s="69">
        <v>42955.665277777778</v>
      </c>
      <c r="G527" s="67">
        <v>42969.708333333336</v>
      </c>
      <c r="H527" s="67">
        <v>42957.4375</v>
      </c>
      <c r="I527" t="s">
        <v>63</v>
      </c>
      <c r="J527" t="s">
        <v>833</v>
      </c>
      <c r="K527" t="s">
        <v>73</v>
      </c>
      <c r="L527" s="73">
        <f>_xlfn.DAYS(Dashboard!B$3,Data!F527)</f>
        <v>70</v>
      </c>
    </row>
    <row r="528" spans="1:12" x14ac:dyDescent="0.25">
      <c r="A528">
        <v>104783</v>
      </c>
      <c r="B528">
        <v>0</v>
      </c>
      <c r="C528" t="s">
        <v>281</v>
      </c>
      <c r="D528" t="s">
        <v>784</v>
      </c>
      <c r="E528" t="s">
        <v>93</v>
      </c>
      <c r="F528" s="69">
        <v>42955.673611111109</v>
      </c>
      <c r="G528" s="67">
        <v>42969.708333333336</v>
      </c>
      <c r="H528" s="67">
        <v>42955.673611111109</v>
      </c>
      <c r="I528" t="s">
        <v>63</v>
      </c>
      <c r="J528" t="s">
        <v>832</v>
      </c>
      <c r="K528" t="s">
        <v>73</v>
      </c>
      <c r="L528" s="73">
        <f>_xlfn.DAYS(Dashboard!B$3,Data!F528)</f>
        <v>70</v>
      </c>
    </row>
    <row r="529" spans="1:12" x14ac:dyDescent="0.25">
      <c r="A529">
        <v>104784</v>
      </c>
      <c r="B529">
        <v>0</v>
      </c>
      <c r="C529" t="s">
        <v>281</v>
      </c>
      <c r="D529" t="s">
        <v>204</v>
      </c>
      <c r="E529" t="s">
        <v>321</v>
      </c>
      <c r="F529" s="69">
        <v>42955.7</v>
      </c>
      <c r="G529" s="67">
        <v>42962.708333333336</v>
      </c>
      <c r="H529" s="67">
        <v>42957.397222222222</v>
      </c>
      <c r="I529" t="s">
        <v>67</v>
      </c>
      <c r="J529" t="s">
        <v>834</v>
      </c>
      <c r="K529" t="s">
        <v>323</v>
      </c>
      <c r="L529" s="73">
        <f>_xlfn.DAYS(Dashboard!B$3,Data!F529)</f>
        <v>70</v>
      </c>
    </row>
    <row r="530" spans="1:12" x14ac:dyDescent="0.25">
      <c r="A530">
        <v>104785</v>
      </c>
      <c r="B530">
        <v>0</v>
      </c>
      <c r="C530" t="s">
        <v>281</v>
      </c>
      <c r="D530" t="s">
        <v>108</v>
      </c>
      <c r="E530" t="s">
        <v>282</v>
      </c>
      <c r="F530" s="69">
        <v>42956.313194444447</v>
      </c>
      <c r="G530" s="67">
        <v>42970.708333333336</v>
      </c>
      <c r="H530" s="67">
        <v>42964.399305555555</v>
      </c>
      <c r="I530" t="s">
        <v>63</v>
      </c>
      <c r="J530" t="s">
        <v>835</v>
      </c>
      <c r="K530" t="s">
        <v>284</v>
      </c>
      <c r="L530" s="73">
        <f>_xlfn.DAYS(Dashboard!B$3,Data!F530)</f>
        <v>69</v>
      </c>
    </row>
    <row r="531" spans="1:12" x14ac:dyDescent="0.25">
      <c r="A531">
        <v>104786</v>
      </c>
      <c r="B531">
        <v>0</v>
      </c>
      <c r="C531" t="s">
        <v>281</v>
      </c>
      <c r="D531" t="s">
        <v>97</v>
      </c>
      <c r="E531" t="s">
        <v>282</v>
      </c>
      <c r="F531" s="69">
        <v>42956.31527777778</v>
      </c>
      <c r="G531" s="67">
        <v>42970.708333333336</v>
      </c>
      <c r="H531" s="67">
        <v>42956.397916666669</v>
      </c>
      <c r="I531" t="s">
        <v>63</v>
      </c>
      <c r="J531" t="s">
        <v>635</v>
      </c>
      <c r="K531" t="s">
        <v>284</v>
      </c>
      <c r="L531" s="73">
        <f>_xlfn.DAYS(Dashboard!B$3,Data!F531)</f>
        <v>69</v>
      </c>
    </row>
    <row r="532" spans="1:12" x14ac:dyDescent="0.25">
      <c r="A532">
        <v>104787</v>
      </c>
      <c r="B532">
        <v>0</v>
      </c>
      <c r="C532" t="s">
        <v>281</v>
      </c>
      <c r="D532" t="s">
        <v>97</v>
      </c>
      <c r="E532" t="s">
        <v>321</v>
      </c>
      <c r="F532" s="69">
        <v>42956.321527777778</v>
      </c>
      <c r="G532" s="67">
        <v>42970.708333333336</v>
      </c>
      <c r="H532" s="67">
        <v>42957.396527777775</v>
      </c>
      <c r="I532" t="s">
        <v>63</v>
      </c>
      <c r="J532" t="s">
        <v>836</v>
      </c>
      <c r="K532" t="s">
        <v>284</v>
      </c>
      <c r="L532" s="73">
        <f>_xlfn.DAYS(Dashboard!B$3,Data!F532)</f>
        <v>69</v>
      </c>
    </row>
    <row r="533" spans="1:12" x14ac:dyDescent="0.25">
      <c r="A533">
        <v>104788</v>
      </c>
      <c r="B533">
        <v>0</v>
      </c>
      <c r="C533" t="s">
        <v>281</v>
      </c>
      <c r="D533" t="s">
        <v>662</v>
      </c>
      <c r="E533" t="s">
        <v>296</v>
      </c>
      <c r="F533" s="69">
        <v>42956.327777777777</v>
      </c>
      <c r="G533" s="67">
        <v>42958.708333333336</v>
      </c>
      <c r="H533" s="67">
        <v>42957.556250000001</v>
      </c>
      <c r="I533" t="s">
        <v>63</v>
      </c>
      <c r="J533" t="s">
        <v>837</v>
      </c>
      <c r="K533" t="s">
        <v>294</v>
      </c>
      <c r="L533" s="73">
        <f>_xlfn.DAYS(Dashboard!B$3,Data!F533)</f>
        <v>69</v>
      </c>
    </row>
    <row r="534" spans="1:12" x14ac:dyDescent="0.25">
      <c r="A534">
        <v>104739</v>
      </c>
      <c r="B534">
        <v>1</v>
      </c>
      <c r="C534" t="s">
        <v>281</v>
      </c>
      <c r="D534" t="s">
        <v>464</v>
      </c>
      <c r="E534" t="s">
        <v>204</v>
      </c>
      <c r="F534" s="69">
        <v>42956.334722222222</v>
      </c>
      <c r="G534" s="67">
        <v>42970.708333333336</v>
      </c>
      <c r="H534" s="67">
        <v>42970.686111111114</v>
      </c>
      <c r="I534" t="s">
        <v>451</v>
      </c>
      <c r="J534" t="s">
        <v>838</v>
      </c>
      <c r="K534" t="s">
        <v>73</v>
      </c>
      <c r="L534" s="73">
        <f>_xlfn.DAYS(Dashboard!B$3,Data!F534)</f>
        <v>69</v>
      </c>
    </row>
    <row r="535" spans="1:12" x14ac:dyDescent="0.25">
      <c r="A535">
        <v>104734</v>
      </c>
      <c r="B535">
        <v>1</v>
      </c>
      <c r="C535" t="s">
        <v>281</v>
      </c>
      <c r="D535" t="s">
        <v>667</v>
      </c>
      <c r="E535" t="s">
        <v>204</v>
      </c>
      <c r="F535" s="69">
        <v>42956.336111111108</v>
      </c>
      <c r="G535" s="67">
        <v>42970.708333333336</v>
      </c>
      <c r="H535" s="67">
        <v>42970.670138888891</v>
      </c>
      <c r="I535" t="s">
        <v>451</v>
      </c>
      <c r="J535" t="s">
        <v>839</v>
      </c>
      <c r="K535" t="s">
        <v>73</v>
      </c>
      <c r="L535" s="73">
        <f>_xlfn.DAYS(Dashboard!B$3,Data!F535)</f>
        <v>69</v>
      </c>
    </row>
    <row r="536" spans="1:12" x14ac:dyDescent="0.25">
      <c r="A536">
        <v>104789</v>
      </c>
      <c r="B536">
        <v>0</v>
      </c>
      <c r="C536" t="s">
        <v>281</v>
      </c>
      <c r="D536" t="s">
        <v>650</v>
      </c>
      <c r="E536" t="s">
        <v>296</v>
      </c>
      <c r="F536" s="69">
        <v>42956.351388888892</v>
      </c>
      <c r="G536" s="67">
        <v>42958.708333333336</v>
      </c>
      <c r="H536" s="67">
        <v>42957.556944444441</v>
      </c>
      <c r="I536" t="s">
        <v>63</v>
      </c>
      <c r="J536" t="s">
        <v>840</v>
      </c>
      <c r="K536" t="s">
        <v>294</v>
      </c>
      <c r="L536" s="73">
        <f>_xlfn.DAYS(Dashboard!B$3,Data!F536)</f>
        <v>69</v>
      </c>
    </row>
    <row r="537" spans="1:12" x14ac:dyDescent="0.25">
      <c r="A537">
        <v>104790</v>
      </c>
      <c r="B537">
        <v>0</v>
      </c>
      <c r="C537" t="s">
        <v>281</v>
      </c>
      <c r="D537" t="s">
        <v>184</v>
      </c>
      <c r="E537" t="s">
        <v>296</v>
      </c>
      <c r="F537" s="69">
        <v>42956.356944444444</v>
      </c>
      <c r="G537" s="67">
        <v>42958.708333333336</v>
      </c>
      <c r="H537" s="67">
        <v>42957.556944444441</v>
      </c>
      <c r="I537" t="s">
        <v>63</v>
      </c>
      <c r="J537" t="s">
        <v>841</v>
      </c>
      <c r="K537" t="s">
        <v>294</v>
      </c>
      <c r="L537" s="73">
        <f>_xlfn.DAYS(Dashboard!B$3,Data!F537)</f>
        <v>69</v>
      </c>
    </row>
    <row r="538" spans="1:12" x14ac:dyDescent="0.25">
      <c r="A538">
        <v>104791</v>
      </c>
      <c r="B538">
        <v>0</v>
      </c>
      <c r="C538" t="s">
        <v>281</v>
      </c>
      <c r="D538" t="s">
        <v>502</v>
      </c>
      <c r="E538" t="s">
        <v>62</v>
      </c>
      <c r="F538" s="69">
        <v>42956.376388888886</v>
      </c>
      <c r="G538" s="67">
        <v>42963.708333333336</v>
      </c>
      <c r="H538" s="67">
        <v>42989.684027777781</v>
      </c>
      <c r="I538" t="s">
        <v>63</v>
      </c>
      <c r="J538" t="s">
        <v>842</v>
      </c>
      <c r="K538" t="s">
        <v>73</v>
      </c>
      <c r="L538" s="73">
        <f>_xlfn.DAYS(Dashboard!B$3,Data!F538)</f>
        <v>69</v>
      </c>
    </row>
    <row r="539" spans="1:12" x14ac:dyDescent="0.25">
      <c r="A539">
        <v>104792</v>
      </c>
      <c r="B539">
        <v>0</v>
      </c>
      <c r="C539" t="s">
        <v>281</v>
      </c>
      <c r="D539" t="s">
        <v>542</v>
      </c>
      <c r="E539" t="s">
        <v>282</v>
      </c>
      <c r="F539" s="69">
        <v>42956.379166666666</v>
      </c>
      <c r="G539" s="67">
        <v>42963.708333333336</v>
      </c>
      <c r="H539" s="67">
        <v>42956.393750000003</v>
      </c>
      <c r="I539" t="s">
        <v>63</v>
      </c>
      <c r="J539" t="s">
        <v>843</v>
      </c>
      <c r="K539" t="s">
        <v>284</v>
      </c>
      <c r="L539" s="73">
        <f>_xlfn.DAYS(Dashboard!B$3,Data!F539)</f>
        <v>69</v>
      </c>
    </row>
    <row r="540" spans="1:12" x14ac:dyDescent="0.25">
      <c r="A540">
        <v>104793</v>
      </c>
      <c r="B540">
        <v>0</v>
      </c>
      <c r="C540" t="s">
        <v>281</v>
      </c>
      <c r="D540" t="s">
        <v>502</v>
      </c>
      <c r="E540" t="s">
        <v>282</v>
      </c>
      <c r="F540" s="69">
        <v>42956.381249999999</v>
      </c>
      <c r="G540" s="67">
        <v>42970.708333333336</v>
      </c>
      <c r="H540" s="67">
        <v>42957.368055555555</v>
      </c>
      <c r="I540" t="s">
        <v>63</v>
      </c>
      <c r="J540" t="s">
        <v>844</v>
      </c>
      <c r="K540" t="s">
        <v>284</v>
      </c>
      <c r="L540" s="73">
        <f>_xlfn.DAYS(Dashboard!B$3,Data!F540)</f>
        <v>69</v>
      </c>
    </row>
    <row r="541" spans="1:12" x14ac:dyDescent="0.25">
      <c r="A541">
        <v>104794</v>
      </c>
      <c r="B541">
        <v>0</v>
      </c>
      <c r="C541" t="s">
        <v>281</v>
      </c>
      <c r="D541" t="s">
        <v>291</v>
      </c>
      <c r="E541" t="s">
        <v>296</v>
      </c>
      <c r="F541" s="69">
        <v>42956.412499999999</v>
      </c>
      <c r="G541" s="67">
        <v>42970.708333333336</v>
      </c>
      <c r="H541" s="67">
        <v>42956.555555555555</v>
      </c>
      <c r="I541" t="s">
        <v>63</v>
      </c>
      <c r="J541" t="s">
        <v>845</v>
      </c>
      <c r="K541" t="s">
        <v>294</v>
      </c>
      <c r="L541" s="73">
        <f>_xlfn.DAYS(Dashboard!B$3,Data!F541)</f>
        <v>69</v>
      </c>
    </row>
    <row r="542" spans="1:12" x14ac:dyDescent="0.25">
      <c r="A542">
        <v>104795</v>
      </c>
      <c r="B542">
        <v>0</v>
      </c>
      <c r="C542" t="s">
        <v>281</v>
      </c>
      <c r="D542" t="s">
        <v>306</v>
      </c>
      <c r="E542" t="s">
        <v>75</v>
      </c>
      <c r="F542" s="69">
        <v>42956.425694444442</v>
      </c>
      <c r="G542" s="67">
        <v>42970.708333333336</v>
      </c>
      <c r="H542" s="67">
        <v>43006.662499999999</v>
      </c>
      <c r="I542" t="s">
        <v>63</v>
      </c>
      <c r="J542" t="s">
        <v>846</v>
      </c>
      <c r="K542" t="s">
        <v>73</v>
      </c>
      <c r="L542" s="73">
        <f>_xlfn.DAYS(Dashboard!B$3,Data!F542)</f>
        <v>69</v>
      </c>
    </row>
    <row r="543" spans="1:12" x14ac:dyDescent="0.25">
      <c r="A543">
        <v>104796</v>
      </c>
      <c r="B543">
        <v>0</v>
      </c>
      <c r="C543" t="s">
        <v>281</v>
      </c>
      <c r="D543" t="s">
        <v>386</v>
      </c>
      <c r="E543" t="s">
        <v>84</v>
      </c>
      <c r="F543" s="69">
        <v>42956.426388888889</v>
      </c>
      <c r="G543" s="67">
        <v>42970.708333333336</v>
      </c>
      <c r="H543" s="67">
        <v>42956.426388888889</v>
      </c>
      <c r="I543" t="s">
        <v>63</v>
      </c>
      <c r="J543" t="s">
        <v>847</v>
      </c>
      <c r="K543" t="s">
        <v>73</v>
      </c>
      <c r="L543" s="73">
        <f>_xlfn.DAYS(Dashboard!B$3,Data!F543)</f>
        <v>69</v>
      </c>
    </row>
    <row r="544" spans="1:12" x14ac:dyDescent="0.25">
      <c r="A544">
        <v>104797</v>
      </c>
      <c r="B544">
        <v>0</v>
      </c>
      <c r="C544" t="s">
        <v>281</v>
      </c>
      <c r="D544" t="s">
        <v>848</v>
      </c>
      <c r="E544" t="s">
        <v>848</v>
      </c>
      <c r="F544" s="69">
        <v>42956.445138888892</v>
      </c>
      <c r="G544" s="67">
        <v>42958.708333333336</v>
      </c>
      <c r="H544" s="67">
        <v>42971.636111111111</v>
      </c>
      <c r="I544" t="s">
        <v>63</v>
      </c>
      <c r="J544" t="s">
        <v>849</v>
      </c>
      <c r="K544" t="s">
        <v>400</v>
      </c>
      <c r="L544" s="73">
        <f>_xlfn.DAYS(Dashboard!B$3,Data!F544)</f>
        <v>69</v>
      </c>
    </row>
    <row r="545" spans="1:12" x14ac:dyDescent="0.25">
      <c r="A545">
        <v>104695</v>
      </c>
      <c r="B545">
        <v>2</v>
      </c>
      <c r="C545" t="s">
        <v>281</v>
      </c>
      <c r="D545" t="s">
        <v>395</v>
      </c>
      <c r="E545" t="s">
        <v>62</v>
      </c>
      <c r="F545" s="69">
        <v>42956.479861111111</v>
      </c>
      <c r="G545" s="67">
        <v>42970.708333333336</v>
      </c>
      <c r="H545" s="67">
        <v>42956.611111111109</v>
      </c>
      <c r="I545" t="s">
        <v>63</v>
      </c>
      <c r="J545" t="s">
        <v>850</v>
      </c>
      <c r="K545" t="s">
        <v>73</v>
      </c>
      <c r="L545" s="73">
        <f>_xlfn.DAYS(Dashboard!B$3,Data!F545)</f>
        <v>69</v>
      </c>
    </row>
    <row r="546" spans="1:12" x14ac:dyDescent="0.25">
      <c r="A546">
        <v>104799</v>
      </c>
      <c r="B546">
        <v>0</v>
      </c>
      <c r="C546" t="s">
        <v>281</v>
      </c>
      <c r="D546" t="s">
        <v>62</v>
      </c>
      <c r="E546" t="s">
        <v>282</v>
      </c>
      <c r="F546" s="69">
        <v>42956.530555555553</v>
      </c>
      <c r="G546" s="67">
        <v>42970.708333333336</v>
      </c>
      <c r="H546" s="67">
        <v>42956.564583333333</v>
      </c>
      <c r="I546" t="s">
        <v>63</v>
      </c>
      <c r="J546" t="s">
        <v>851</v>
      </c>
      <c r="K546" t="s">
        <v>284</v>
      </c>
      <c r="L546" s="73">
        <f>_xlfn.DAYS(Dashboard!B$3,Data!F546)</f>
        <v>69</v>
      </c>
    </row>
    <row r="547" spans="1:12" x14ac:dyDescent="0.25">
      <c r="A547">
        <v>104800</v>
      </c>
      <c r="B547">
        <v>0</v>
      </c>
      <c r="C547" t="s">
        <v>281</v>
      </c>
      <c r="D547" t="s">
        <v>406</v>
      </c>
      <c r="E547" t="s">
        <v>75</v>
      </c>
      <c r="F547" s="69">
        <v>42956.554166666669</v>
      </c>
      <c r="G547" s="67">
        <v>42970.708333333336</v>
      </c>
      <c r="H547" s="67">
        <v>42957.397222222222</v>
      </c>
      <c r="I547" t="s">
        <v>137</v>
      </c>
      <c r="J547" t="s">
        <v>852</v>
      </c>
      <c r="K547" t="s">
        <v>73</v>
      </c>
      <c r="L547" s="73">
        <f>_xlfn.DAYS(Dashboard!B$3,Data!F547)</f>
        <v>69</v>
      </c>
    </row>
    <row r="548" spans="1:12" x14ac:dyDescent="0.25">
      <c r="A548">
        <v>104801</v>
      </c>
      <c r="B548">
        <v>0</v>
      </c>
      <c r="C548" t="s">
        <v>281</v>
      </c>
      <c r="D548" t="s">
        <v>208</v>
      </c>
      <c r="E548" t="s">
        <v>296</v>
      </c>
      <c r="F548" s="69">
        <v>42956.584722222222</v>
      </c>
      <c r="G548" s="67">
        <v>42970.708333333336</v>
      </c>
      <c r="H548" s="67">
        <v>42957.59652777778</v>
      </c>
      <c r="I548" t="s">
        <v>63</v>
      </c>
      <c r="J548" t="s">
        <v>853</v>
      </c>
      <c r="K548" t="s">
        <v>294</v>
      </c>
      <c r="L548" s="73">
        <f>_xlfn.DAYS(Dashboard!B$3,Data!F548)</f>
        <v>69</v>
      </c>
    </row>
    <row r="549" spans="1:12" x14ac:dyDescent="0.25">
      <c r="A549">
        <v>104791</v>
      </c>
      <c r="B549">
        <v>1</v>
      </c>
      <c r="C549" t="s">
        <v>281</v>
      </c>
      <c r="D549" t="s">
        <v>173</v>
      </c>
      <c r="E549" t="s">
        <v>321</v>
      </c>
      <c r="F549" s="69">
        <v>42956.679166666669</v>
      </c>
      <c r="G549" s="67">
        <v>42963.708333333336</v>
      </c>
      <c r="H549" s="67">
        <v>42986.9</v>
      </c>
      <c r="I549" t="s">
        <v>63</v>
      </c>
      <c r="J549" t="s">
        <v>854</v>
      </c>
      <c r="K549" t="s">
        <v>323</v>
      </c>
      <c r="L549" s="73">
        <f>_xlfn.DAYS(Dashboard!B$3,Data!F549)</f>
        <v>69</v>
      </c>
    </row>
    <row r="550" spans="1:12" x14ac:dyDescent="0.25">
      <c r="A550">
        <v>104802</v>
      </c>
      <c r="B550">
        <v>0</v>
      </c>
      <c r="C550" t="s">
        <v>281</v>
      </c>
      <c r="D550" t="s">
        <v>855</v>
      </c>
      <c r="E550" t="s">
        <v>90</v>
      </c>
      <c r="F550" s="69">
        <v>42956.681250000001</v>
      </c>
      <c r="G550" s="67">
        <v>42970.708333333336</v>
      </c>
      <c r="H550" s="67">
        <v>42956.681250000001</v>
      </c>
      <c r="I550" t="s">
        <v>63</v>
      </c>
      <c r="J550" t="s">
        <v>856</v>
      </c>
      <c r="K550" t="s">
        <v>73</v>
      </c>
      <c r="L550" s="73">
        <f>_xlfn.DAYS(Dashboard!B$3,Data!F550)</f>
        <v>69</v>
      </c>
    </row>
    <row r="551" spans="1:12" x14ac:dyDescent="0.25">
      <c r="A551">
        <v>104749</v>
      </c>
      <c r="B551">
        <v>1</v>
      </c>
      <c r="C551" t="s">
        <v>281</v>
      </c>
      <c r="D551" t="s">
        <v>173</v>
      </c>
      <c r="E551" t="s">
        <v>282</v>
      </c>
      <c r="F551" s="69">
        <v>42956.7</v>
      </c>
      <c r="G551" s="67">
        <v>42970.708333333336</v>
      </c>
      <c r="H551" s="67">
        <v>42957.31527777778</v>
      </c>
      <c r="I551" t="s">
        <v>63</v>
      </c>
      <c r="J551" t="s">
        <v>788</v>
      </c>
      <c r="K551" t="s">
        <v>284</v>
      </c>
      <c r="L551" s="73">
        <f>_xlfn.DAYS(Dashboard!B$3,Data!F551)</f>
        <v>69</v>
      </c>
    </row>
    <row r="552" spans="1:12" x14ac:dyDescent="0.25">
      <c r="A552">
        <v>104803</v>
      </c>
      <c r="B552">
        <v>0</v>
      </c>
      <c r="C552" t="s">
        <v>281</v>
      </c>
      <c r="D552" t="s">
        <v>857</v>
      </c>
      <c r="E552" t="s">
        <v>398</v>
      </c>
      <c r="F552" s="69">
        <v>42956.700694444444</v>
      </c>
      <c r="G552" s="67">
        <v>42963.708333333336</v>
      </c>
      <c r="H552" s="67">
        <v>43010.484027777777</v>
      </c>
      <c r="I552" t="s">
        <v>67</v>
      </c>
      <c r="J552" t="s">
        <v>858</v>
      </c>
      <c r="K552" t="s">
        <v>400</v>
      </c>
      <c r="L552" s="73">
        <f>_xlfn.DAYS(Dashboard!B$3,Data!F552)</f>
        <v>69</v>
      </c>
    </row>
    <row r="553" spans="1:12" x14ac:dyDescent="0.25">
      <c r="A553">
        <v>104803</v>
      </c>
      <c r="B553">
        <v>1</v>
      </c>
      <c r="C553" t="s">
        <v>281</v>
      </c>
      <c r="D553" t="s">
        <v>857</v>
      </c>
      <c r="E553" t="s">
        <v>204</v>
      </c>
      <c r="F553" s="69">
        <v>42956.70208333333</v>
      </c>
      <c r="G553" s="67">
        <v>42970.708333333336</v>
      </c>
      <c r="H553" s="67">
        <v>43006.527777777781</v>
      </c>
      <c r="I553" t="s">
        <v>451</v>
      </c>
      <c r="J553" t="s">
        <v>859</v>
      </c>
      <c r="K553" t="s">
        <v>73</v>
      </c>
      <c r="L553" s="73">
        <f>_xlfn.DAYS(Dashboard!B$3,Data!F553)</f>
        <v>69</v>
      </c>
    </row>
    <row r="554" spans="1:12" x14ac:dyDescent="0.25">
      <c r="A554">
        <v>104804</v>
      </c>
      <c r="B554">
        <v>0</v>
      </c>
      <c r="C554" t="s">
        <v>281</v>
      </c>
      <c r="D554" t="s">
        <v>62</v>
      </c>
      <c r="E554" t="s">
        <v>233</v>
      </c>
      <c r="F554" s="69">
        <v>42956.710416666669</v>
      </c>
      <c r="G554" s="67">
        <v>42963.708333333336</v>
      </c>
      <c r="H554" s="67">
        <v>42957.018750000003</v>
      </c>
      <c r="I554" t="s">
        <v>63</v>
      </c>
      <c r="J554" t="s">
        <v>860</v>
      </c>
      <c r="K554" t="s">
        <v>284</v>
      </c>
      <c r="L554" s="73">
        <f>_xlfn.DAYS(Dashboard!B$3,Data!F554)</f>
        <v>69</v>
      </c>
    </row>
    <row r="555" spans="1:12" x14ac:dyDescent="0.25">
      <c r="A555">
        <v>104805</v>
      </c>
      <c r="B555">
        <v>0</v>
      </c>
      <c r="C555" t="s">
        <v>281</v>
      </c>
      <c r="D555" t="s">
        <v>398</v>
      </c>
      <c r="E555" t="s">
        <v>204</v>
      </c>
      <c r="F555" s="69">
        <v>42956.711805555555</v>
      </c>
      <c r="G555" s="67">
        <v>42963.708333333336</v>
      </c>
      <c r="H555" s="67">
        <v>42980.555555555555</v>
      </c>
      <c r="I555" t="s">
        <v>325</v>
      </c>
      <c r="J555" t="s">
        <v>861</v>
      </c>
      <c r="K555" t="s">
        <v>73</v>
      </c>
      <c r="L555" s="73">
        <f>_xlfn.DAYS(Dashboard!B$3,Data!F555)</f>
        <v>69</v>
      </c>
    </row>
    <row r="556" spans="1:12" x14ac:dyDescent="0.25">
      <c r="A556">
        <v>104806</v>
      </c>
      <c r="B556">
        <v>0</v>
      </c>
      <c r="C556" t="s">
        <v>281</v>
      </c>
      <c r="D556" t="s">
        <v>596</v>
      </c>
      <c r="E556" t="s">
        <v>62</v>
      </c>
      <c r="F556" s="69">
        <v>42957.345138888886</v>
      </c>
      <c r="G556" s="67">
        <v>42971.708333333336</v>
      </c>
      <c r="H556" s="67">
        <v>42957.352777777778</v>
      </c>
      <c r="I556" t="s">
        <v>63</v>
      </c>
      <c r="J556" t="s">
        <v>862</v>
      </c>
      <c r="K556" t="s">
        <v>73</v>
      </c>
      <c r="L556" s="73">
        <f>_xlfn.DAYS(Dashboard!B$3,Data!F556)</f>
        <v>68</v>
      </c>
    </row>
    <row r="557" spans="1:12" x14ac:dyDescent="0.25">
      <c r="A557">
        <v>104807</v>
      </c>
      <c r="B557">
        <v>0</v>
      </c>
      <c r="C557" t="s">
        <v>281</v>
      </c>
      <c r="D557" t="s">
        <v>95</v>
      </c>
      <c r="E557" t="s">
        <v>296</v>
      </c>
      <c r="F557" s="69">
        <v>42957.351388888892</v>
      </c>
      <c r="G557" s="67">
        <v>42971.708333333336</v>
      </c>
      <c r="H557" s="67">
        <v>42962.69027777778</v>
      </c>
      <c r="I557" t="s">
        <v>63</v>
      </c>
      <c r="J557" t="s">
        <v>863</v>
      </c>
      <c r="K557" t="s">
        <v>294</v>
      </c>
      <c r="L557" s="73">
        <f>_xlfn.DAYS(Dashboard!B$3,Data!F557)</f>
        <v>68</v>
      </c>
    </row>
    <row r="558" spans="1:12" x14ac:dyDescent="0.25">
      <c r="A558">
        <v>104808</v>
      </c>
      <c r="B558">
        <v>0</v>
      </c>
      <c r="C558" t="s">
        <v>281</v>
      </c>
      <c r="D558" t="s">
        <v>864</v>
      </c>
      <c r="E558" t="s">
        <v>62</v>
      </c>
      <c r="F558" s="69">
        <v>42957.354861111111</v>
      </c>
      <c r="G558" s="67">
        <v>42971.708333333336</v>
      </c>
      <c r="H558" s="67">
        <v>42958.34652777778</v>
      </c>
      <c r="I558" t="s">
        <v>63</v>
      </c>
      <c r="J558" t="s">
        <v>865</v>
      </c>
      <c r="K558" t="s">
        <v>73</v>
      </c>
      <c r="L558" s="73">
        <f>_xlfn.DAYS(Dashboard!B$3,Data!F558)</f>
        <v>68</v>
      </c>
    </row>
    <row r="559" spans="1:12" x14ac:dyDescent="0.25">
      <c r="A559">
        <v>104809</v>
      </c>
      <c r="B559">
        <v>0</v>
      </c>
      <c r="C559" t="s">
        <v>281</v>
      </c>
      <c r="D559" t="s">
        <v>866</v>
      </c>
      <c r="E559" t="s">
        <v>75</v>
      </c>
      <c r="F559" s="69">
        <v>42957.359722222223</v>
      </c>
      <c r="G559" s="67">
        <v>42971.708333333336</v>
      </c>
      <c r="H559" s="67">
        <v>42957.359722222223</v>
      </c>
      <c r="I559" t="s">
        <v>63</v>
      </c>
      <c r="J559" t="s">
        <v>867</v>
      </c>
      <c r="K559" t="s">
        <v>73</v>
      </c>
      <c r="L559" s="73">
        <f>_xlfn.DAYS(Dashboard!B$3,Data!F559)</f>
        <v>68</v>
      </c>
    </row>
    <row r="560" spans="1:12" x14ac:dyDescent="0.25">
      <c r="A560">
        <v>104810</v>
      </c>
      <c r="B560">
        <v>0</v>
      </c>
      <c r="C560" t="s">
        <v>281</v>
      </c>
      <c r="D560" t="s">
        <v>868</v>
      </c>
      <c r="E560" t="s">
        <v>321</v>
      </c>
      <c r="F560" s="69">
        <v>42957.371527777781</v>
      </c>
      <c r="G560" s="67">
        <v>42964.708333333336</v>
      </c>
      <c r="H560" s="67">
        <v>42957.663194444445</v>
      </c>
      <c r="I560" t="s">
        <v>67</v>
      </c>
      <c r="J560" t="s">
        <v>869</v>
      </c>
      <c r="K560" t="s">
        <v>323</v>
      </c>
      <c r="L560" s="73">
        <f>_xlfn.DAYS(Dashboard!B$3,Data!F560)</f>
        <v>68</v>
      </c>
    </row>
    <row r="561" spans="1:12" x14ac:dyDescent="0.25">
      <c r="A561">
        <v>104811</v>
      </c>
      <c r="B561">
        <v>0</v>
      </c>
      <c r="C561" t="s">
        <v>281</v>
      </c>
      <c r="D561" t="s">
        <v>208</v>
      </c>
      <c r="E561" t="s">
        <v>84</v>
      </c>
      <c r="F561" s="69">
        <v>42957.371527777781</v>
      </c>
      <c r="G561" s="67">
        <v>42971.708333333336</v>
      </c>
      <c r="H561" s="67">
        <v>42957.371527777781</v>
      </c>
      <c r="I561" t="s">
        <v>63</v>
      </c>
      <c r="J561" t="s">
        <v>870</v>
      </c>
      <c r="K561" t="s">
        <v>73</v>
      </c>
      <c r="L561" s="73">
        <f>_xlfn.DAYS(Dashboard!B$3,Data!F561)</f>
        <v>68</v>
      </c>
    </row>
    <row r="562" spans="1:12" x14ac:dyDescent="0.25">
      <c r="A562">
        <v>104812</v>
      </c>
      <c r="B562">
        <v>0</v>
      </c>
      <c r="C562" t="s">
        <v>281</v>
      </c>
      <c r="D562" t="s">
        <v>306</v>
      </c>
      <c r="E562" t="s">
        <v>75</v>
      </c>
      <c r="F562" s="69">
        <v>42957.441666666666</v>
      </c>
      <c r="G562" s="67">
        <v>42971.708333333336</v>
      </c>
      <c r="H562" s="67">
        <v>42957.442361111112</v>
      </c>
      <c r="I562" t="s">
        <v>63</v>
      </c>
      <c r="J562" t="s">
        <v>871</v>
      </c>
      <c r="K562" t="s">
        <v>73</v>
      </c>
      <c r="L562" s="73">
        <f>_xlfn.DAYS(Dashboard!B$3,Data!F562)</f>
        <v>68</v>
      </c>
    </row>
    <row r="563" spans="1:12" x14ac:dyDescent="0.25">
      <c r="A563">
        <v>104813</v>
      </c>
      <c r="B563">
        <v>0</v>
      </c>
      <c r="C563" t="s">
        <v>281</v>
      </c>
      <c r="D563" t="s">
        <v>181</v>
      </c>
      <c r="E563" t="s">
        <v>71</v>
      </c>
      <c r="F563" s="69">
        <v>42957.444444444445</v>
      </c>
      <c r="G563" s="67">
        <v>42971.708333333336</v>
      </c>
      <c r="H563" s="67">
        <v>43004.668055555558</v>
      </c>
      <c r="I563" t="s">
        <v>63</v>
      </c>
      <c r="J563" t="s">
        <v>872</v>
      </c>
      <c r="K563" t="s">
        <v>73</v>
      </c>
      <c r="L563" s="73">
        <f>_xlfn.DAYS(Dashboard!B$3,Data!F563)</f>
        <v>68</v>
      </c>
    </row>
    <row r="564" spans="1:12" x14ac:dyDescent="0.25">
      <c r="A564">
        <v>104814</v>
      </c>
      <c r="B564">
        <v>0</v>
      </c>
      <c r="C564" t="s">
        <v>281</v>
      </c>
      <c r="D564" t="s">
        <v>62</v>
      </c>
      <c r="E564" t="s">
        <v>321</v>
      </c>
      <c r="F564" s="69">
        <v>42957.470138888886</v>
      </c>
      <c r="G564" s="67">
        <v>42971.708333333336</v>
      </c>
      <c r="H564" s="67">
        <v>42957.580555555556</v>
      </c>
      <c r="I564" t="s">
        <v>63</v>
      </c>
      <c r="J564" t="s">
        <v>873</v>
      </c>
      <c r="K564" t="s">
        <v>323</v>
      </c>
      <c r="L564" s="73">
        <f>_xlfn.DAYS(Dashboard!B$3,Data!F564)</f>
        <v>68</v>
      </c>
    </row>
    <row r="565" spans="1:12" x14ac:dyDescent="0.25">
      <c r="A565">
        <v>104815</v>
      </c>
      <c r="B565">
        <v>0</v>
      </c>
      <c r="C565" t="s">
        <v>281</v>
      </c>
      <c r="D565" t="s">
        <v>62</v>
      </c>
      <c r="E565" t="s">
        <v>321</v>
      </c>
      <c r="F565" s="69">
        <v>42957.472222222219</v>
      </c>
      <c r="G565" s="67">
        <v>42964.708333333336</v>
      </c>
      <c r="H565" s="67">
        <v>42979.555555555555</v>
      </c>
      <c r="I565" t="s">
        <v>63</v>
      </c>
      <c r="J565" t="s">
        <v>874</v>
      </c>
      <c r="K565" t="s">
        <v>323</v>
      </c>
      <c r="L565" s="73">
        <f>_xlfn.DAYS(Dashboard!B$3,Data!F565)</f>
        <v>68</v>
      </c>
    </row>
    <row r="566" spans="1:12" x14ac:dyDescent="0.25">
      <c r="A566">
        <v>104816</v>
      </c>
      <c r="B566">
        <v>0</v>
      </c>
      <c r="C566" t="s">
        <v>281</v>
      </c>
      <c r="D566" t="s">
        <v>208</v>
      </c>
      <c r="E566" t="s">
        <v>90</v>
      </c>
      <c r="F566" s="69">
        <v>42957.48541666667</v>
      </c>
      <c r="G566" s="67">
        <v>42971.708333333336</v>
      </c>
      <c r="H566" s="67">
        <v>42964.441666666666</v>
      </c>
      <c r="I566" t="s">
        <v>63</v>
      </c>
      <c r="J566" t="s">
        <v>875</v>
      </c>
      <c r="K566" t="s">
        <v>73</v>
      </c>
      <c r="L566" s="73">
        <f>_xlfn.DAYS(Dashboard!B$3,Data!F566)</f>
        <v>68</v>
      </c>
    </row>
    <row r="567" spans="1:12" x14ac:dyDescent="0.25">
      <c r="A567">
        <v>104817</v>
      </c>
      <c r="B567">
        <v>0</v>
      </c>
      <c r="C567" t="s">
        <v>281</v>
      </c>
      <c r="D567" t="s">
        <v>208</v>
      </c>
      <c r="E567" t="s">
        <v>84</v>
      </c>
      <c r="F567" s="69">
        <v>42957.488194444442</v>
      </c>
      <c r="G567" s="67">
        <v>42965</v>
      </c>
      <c r="H567" s="67">
        <v>43021.599305555559</v>
      </c>
      <c r="I567" t="s">
        <v>137</v>
      </c>
      <c r="J567" t="s">
        <v>666</v>
      </c>
      <c r="K567" t="s">
        <v>73</v>
      </c>
      <c r="L567" s="73">
        <f>_xlfn.DAYS(Dashboard!B$3,Data!F567)</f>
        <v>68</v>
      </c>
    </row>
    <row r="568" spans="1:12" x14ac:dyDescent="0.25">
      <c r="A568">
        <v>104817</v>
      </c>
      <c r="B568">
        <v>1</v>
      </c>
      <c r="C568" t="s">
        <v>281</v>
      </c>
      <c r="D568" t="s">
        <v>208</v>
      </c>
      <c r="E568" t="s">
        <v>108</v>
      </c>
      <c r="F568" s="69">
        <v>42957.488194444442</v>
      </c>
      <c r="G568" s="67">
        <v>42965</v>
      </c>
      <c r="H568" s="67">
        <v>42985.718055555553</v>
      </c>
      <c r="I568" t="s">
        <v>63</v>
      </c>
      <c r="J568" t="s">
        <v>876</v>
      </c>
      <c r="K568" t="s">
        <v>284</v>
      </c>
      <c r="L568" s="73">
        <f>_xlfn.DAYS(Dashboard!B$3,Data!F568)</f>
        <v>68</v>
      </c>
    </row>
    <row r="569" spans="1:12" x14ac:dyDescent="0.25">
      <c r="A569">
        <v>104817</v>
      </c>
      <c r="B569">
        <v>2</v>
      </c>
      <c r="C569" t="s">
        <v>281</v>
      </c>
      <c r="D569" t="s">
        <v>208</v>
      </c>
      <c r="E569" t="s">
        <v>62</v>
      </c>
      <c r="F569" s="69">
        <v>42957.488194444442</v>
      </c>
      <c r="G569" s="67">
        <v>42965</v>
      </c>
      <c r="H569" s="67">
        <v>42998.380555555559</v>
      </c>
      <c r="I569" t="s">
        <v>63</v>
      </c>
      <c r="J569" t="s">
        <v>877</v>
      </c>
      <c r="K569" t="s">
        <v>65</v>
      </c>
      <c r="L569" s="73">
        <f>_xlfn.DAYS(Dashboard!B$3,Data!F569)</f>
        <v>68</v>
      </c>
    </row>
    <row r="570" spans="1:12" x14ac:dyDescent="0.25">
      <c r="A570">
        <v>104817</v>
      </c>
      <c r="B570">
        <v>3</v>
      </c>
      <c r="C570" t="s">
        <v>281</v>
      </c>
      <c r="D570" t="s">
        <v>208</v>
      </c>
      <c r="E570" t="s">
        <v>296</v>
      </c>
      <c r="F570" s="69">
        <v>42957.488194444442</v>
      </c>
      <c r="G570" s="67">
        <v>42965</v>
      </c>
      <c r="H570" s="67">
        <v>43017.399305555555</v>
      </c>
      <c r="I570" t="s">
        <v>67</v>
      </c>
      <c r="J570" t="s">
        <v>878</v>
      </c>
      <c r="K570" t="s">
        <v>294</v>
      </c>
      <c r="L570" s="73">
        <f>_xlfn.DAYS(Dashboard!B$3,Data!F570)</f>
        <v>68</v>
      </c>
    </row>
    <row r="571" spans="1:12" x14ac:dyDescent="0.25">
      <c r="A571">
        <v>104818</v>
      </c>
      <c r="B571">
        <v>0</v>
      </c>
      <c r="C571" t="s">
        <v>281</v>
      </c>
      <c r="D571" t="s">
        <v>421</v>
      </c>
      <c r="E571" t="s">
        <v>296</v>
      </c>
      <c r="F571" s="69">
        <v>42957.488888888889</v>
      </c>
      <c r="G571" s="67">
        <v>42964.708333333336</v>
      </c>
      <c r="H571" s="67">
        <v>42957.552083333336</v>
      </c>
      <c r="I571" t="s">
        <v>63</v>
      </c>
      <c r="J571" t="s">
        <v>879</v>
      </c>
      <c r="K571" t="s">
        <v>294</v>
      </c>
      <c r="L571" s="73">
        <f>_xlfn.DAYS(Dashboard!B$3,Data!F571)</f>
        <v>68</v>
      </c>
    </row>
    <row r="572" spans="1:12" x14ac:dyDescent="0.25">
      <c r="A572">
        <v>104819</v>
      </c>
      <c r="B572">
        <v>0</v>
      </c>
      <c r="C572" t="s">
        <v>281</v>
      </c>
      <c r="D572" t="s">
        <v>208</v>
      </c>
      <c r="E572" t="s">
        <v>90</v>
      </c>
      <c r="F572" s="69">
        <v>42957.489583333336</v>
      </c>
      <c r="G572" s="67">
        <v>42964.708333333336</v>
      </c>
      <c r="H572" s="67">
        <v>42999.411111111112</v>
      </c>
      <c r="I572" t="s">
        <v>137</v>
      </c>
      <c r="J572" t="s">
        <v>880</v>
      </c>
      <c r="K572" t="s">
        <v>73</v>
      </c>
      <c r="L572" s="73">
        <f>_xlfn.DAYS(Dashboard!B$3,Data!F572)</f>
        <v>68</v>
      </c>
    </row>
    <row r="573" spans="1:12" x14ac:dyDescent="0.25">
      <c r="A573">
        <v>104820</v>
      </c>
      <c r="B573">
        <v>0</v>
      </c>
      <c r="C573" t="s">
        <v>281</v>
      </c>
      <c r="D573" t="s">
        <v>296</v>
      </c>
      <c r="E573" t="s">
        <v>75</v>
      </c>
      <c r="F573" s="69">
        <v>42957.526388888888</v>
      </c>
      <c r="G573" s="67">
        <v>42964.708333333336</v>
      </c>
      <c r="H573" s="67">
        <v>42970.454861111109</v>
      </c>
      <c r="I573" t="s">
        <v>63</v>
      </c>
      <c r="J573" t="s">
        <v>881</v>
      </c>
      <c r="K573" t="s">
        <v>73</v>
      </c>
      <c r="L573" s="73">
        <f>_xlfn.DAYS(Dashboard!B$3,Data!F573)</f>
        <v>68</v>
      </c>
    </row>
    <row r="574" spans="1:12" x14ac:dyDescent="0.25">
      <c r="A574">
        <v>104640</v>
      </c>
      <c r="B574">
        <v>2</v>
      </c>
      <c r="C574" t="s">
        <v>281</v>
      </c>
      <c r="D574" t="s">
        <v>159</v>
      </c>
      <c r="E574" t="s">
        <v>93</v>
      </c>
      <c r="F574" s="69">
        <v>42957.534722222219</v>
      </c>
      <c r="G574" s="67">
        <v>42971.708333333336</v>
      </c>
      <c r="H574" s="67">
        <v>42957.636111111111</v>
      </c>
      <c r="I574" t="s">
        <v>63</v>
      </c>
      <c r="J574" t="s">
        <v>882</v>
      </c>
      <c r="K574" t="s">
        <v>73</v>
      </c>
      <c r="L574" s="73">
        <f>_xlfn.DAYS(Dashboard!B$3,Data!F574)</f>
        <v>68</v>
      </c>
    </row>
    <row r="575" spans="1:12" x14ac:dyDescent="0.25">
      <c r="A575">
        <v>104668</v>
      </c>
      <c r="B575">
        <v>2</v>
      </c>
      <c r="C575" t="s">
        <v>281</v>
      </c>
      <c r="D575" t="s">
        <v>883</v>
      </c>
      <c r="E575" t="s">
        <v>93</v>
      </c>
      <c r="F575" s="69">
        <v>42957.535416666666</v>
      </c>
      <c r="G575" s="67">
        <v>42971.708333333336</v>
      </c>
      <c r="H575" s="67">
        <v>42957.635416666664</v>
      </c>
      <c r="I575" t="s">
        <v>63</v>
      </c>
      <c r="J575" t="s">
        <v>622</v>
      </c>
      <c r="K575" t="s">
        <v>73</v>
      </c>
      <c r="L575" s="73">
        <f>_xlfn.DAYS(Dashboard!B$3,Data!F575)</f>
        <v>68</v>
      </c>
    </row>
    <row r="576" spans="1:12" x14ac:dyDescent="0.25">
      <c r="A576">
        <v>104821</v>
      </c>
      <c r="B576">
        <v>0</v>
      </c>
      <c r="C576" t="s">
        <v>281</v>
      </c>
      <c r="D576" t="s">
        <v>650</v>
      </c>
      <c r="E576" t="s">
        <v>292</v>
      </c>
      <c r="F576" s="69">
        <v>42957.550694444442</v>
      </c>
      <c r="G576" s="67">
        <v>42959.708333333336</v>
      </c>
      <c r="H576" s="67">
        <v>42957.561805555553</v>
      </c>
      <c r="I576" t="s">
        <v>63</v>
      </c>
      <c r="J576" t="s">
        <v>884</v>
      </c>
      <c r="K576" t="s">
        <v>294</v>
      </c>
      <c r="L576" s="73">
        <f>_xlfn.DAYS(Dashboard!B$3,Data!F576)</f>
        <v>68</v>
      </c>
    </row>
    <row r="577" spans="1:12" x14ac:dyDescent="0.25">
      <c r="A577">
        <v>104822</v>
      </c>
      <c r="B577">
        <v>0</v>
      </c>
      <c r="C577" t="s">
        <v>281</v>
      </c>
      <c r="D577" t="s">
        <v>885</v>
      </c>
      <c r="E577" t="s">
        <v>84</v>
      </c>
      <c r="F577" s="69">
        <v>42957.552777777775</v>
      </c>
      <c r="G577" s="67">
        <v>42971.708333333336</v>
      </c>
      <c r="H577" s="67">
        <v>42957.552777777775</v>
      </c>
      <c r="I577" t="s">
        <v>63</v>
      </c>
      <c r="J577" t="s">
        <v>335</v>
      </c>
      <c r="K577" t="s">
        <v>73</v>
      </c>
      <c r="L577" s="73">
        <f>_xlfn.DAYS(Dashboard!B$3,Data!F577)</f>
        <v>68</v>
      </c>
    </row>
    <row r="578" spans="1:12" x14ac:dyDescent="0.25">
      <c r="A578">
        <v>104808</v>
      </c>
      <c r="B578">
        <v>1</v>
      </c>
      <c r="C578" t="s">
        <v>281</v>
      </c>
      <c r="D578" t="s">
        <v>173</v>
      </c>
      <c r="E578" t="s">
        <v>282</v>
      </c>
      <c r="F578" s="69">
        <v>42957.590277777781</v>
      </c>
      <c r="G578" s="67">
        <v>42971.708333333336</v>
      </c>
      <c r="H578" s="67">
        <v>42957.654861111114</v>
      </c>
      <c r="I578" t="s">
        <v>63</v>
      </c>
      <c r="J578" t="s">
        <v>886</v>
      </c>
      <c r="K578" t="s">
        <v>284</v>
      </c>
      <c r="L578" s="73">
        <f>_xlfn.DAYS(Dashboard!B$3,Data!F578)</f>
        <v>68</v>
      </c>
    </row>
    <row r="579" spans="1:12" x14ac:dyDescent="0.25">
      <c r="A579">
        <v>104823</v>
      </c>
      <c r="B579">
        <v>0</v>
      </c>
      <c r="C579" t="s">
        <v>281</v>
      </c>
      <c r="D579" t="s">
        <v>887</v>
      </c>
      <c r="E579" t="s">
        <v>62</v>
      </c>
      <c r="F579" s="69">
        <v>42957.595138888886</v>
      </c>
      <c r="G579" s="67">
        <v>42971.708333333336</v>
      </c>
      <c r="H579" s="67">
        <v>42957.595138888886</v>
      </c>
      <c r="I579" t="s">
        <v>63</v>
      </c>
      <c r="J579" t="s">
        <v>888</v>
      </c>
      <c r="K579" t="s">
        <v>73</v>
      </c>
      <c r="L579" s="73">
        <f>_xlfn.DAYS(Dashboard!B$3,Data!F579)</f>
        <v>68</v>
      </c>
    </row>
    <row r="580" spans="1:12" x14ac:dyDescent="0.25">
      <c r="A580">
        <v>104824</v>
      </c>
      <c r="B580">
        <v>0</v>
      </c>
      <c r="C580" t="s">
        <v>281</v>
      </c>
      <c r="D580" t="s">
        <v>237</v>
      </c>
      <c r="E580" t="s">
        <v>62</v>
      </c>
      <c r="F580" s="69">
        <v>42957.609027777777</v>
      </c>
      <c r="G580" s="67">
        <v>42971.708333333336</v>
      </c>
      <c r="H580" s="67">
        <v>42957.640972222223</v>
      </c>
      <c r="I580" t="s">
        <v>63</v>
      </c>
      <c r="J580" t="s">
        <v>889</v>
      </c>
      <c r="K580" t="s">
        <v>73</v>
      </c>
      <c r="L580" s="73">
        <f>_xlfn.DAYS(Dashboard!B$3,Data!F580)</f>
        <v>68</v>
      </c>
    </row>
    <row r="581" spans="1:12" x14ac:dyDescent="0.25">
      <c r="A581">
        <v>104824</v>
      </c>
      <c r="B581">
        <v>1</v>
      </c>
      <c r="C581" t="s">
        <v>281</v>
      </c>
      <c r="D581" t="s">
        <v>173</v>
      </c>
      <c r="E581" t="s">
        <v>282</v>
      </c>
      <c r="F581" s="69">
        <v>42957.619444444441</v>
      </c>
      <c r="G581" s="67">
        <v>42971.708333333336</v>
      </c>
      <c r="H581" s="67">
        <v>42957.637499999997</v>
      </c>
      <c r="I581" t="s">
        <v>63</v>
      </c>
      <c r="J581" t="s">
        <v>890</v>
      </c>
      <c r="K581" t="s">
        <v>284</v>
      </c>
      <c r="L581" s="73">
        <f>_xlfn.DAYS(Dashboard!B$3,Data!F581)</f>
        <v>68</v>
      </c>
    </row>
    <row r="582" spans="1:12" x14ac:dyDescent="0.25">
      <c r="A582">
        <v>104825</v>
      </c>
      <c r="B582">
        <v>0</v>
      </c>
      <c r="C582" t="s">
        <v>281</v>
      </c>
      <c r="D582" t="s">
        <v>62</v>
      </c>
      <c r="E582" t="s">
        <v>282</v>
      </c>
      <c r="F582" s="69">
        <v>42957.620833333334</v>
      </c>
      <c r="G582" s="67">
        <v>42971.708333333336</v>
      </c>
      <c r="H582" s="67">
        <v>42957.661805555559</v>
      </c>
      <c r="I582" t="s">
        <v>63</v>
      </c>
      <c r="J582" t="s">
        <v>891</v>
      </c>
      <c r="K582" t="s">
        <v>284</v>
      </c>
      <c r="L582" s="73">
        <f>_xlfn.DAYS(Dashboard!B$3,Data!F582)</f>
        <v>68</v>
      </c>
    </row>
    <row r="583" spans="1:12" x14ac:dyDescent="0.25">
      <c r="A583">
        <v>104826</v>
      </c>
      <c r="B583">
        <v>0</v>
      </c>
      <c r="C583" t="s">
        <v>281</v>
      </c>
      <c r="D583" t="s">
        <v>892</v>
      </c>
      <c r="E583" t="s">
        <v>321</v>
      </c>
      <c r="F583" s="69">
        <v>42957.627083333333</v>
      </c>
      <c r="G583" s="67">
        <v>42971.708333333336</v>
      </c>
      <c r="H583" s="67">
        <v>43012.688194444447</v>
      </c>
      <c r="I583" t="s">
        <v>67</v>
      </c>
      <c r="J583" t="s">
        <v>893</v>
      </c>
      <c r="K583" t="s">
        <v>323</v>
      </c>
      <c r="L583" s="73">
        <f>_xlfn.DAYS(Dashboard!B$3,Data!F583)</f>
        <v>68</v>
      </c>
    </row>
    <row r="584" spans="1:12" x14ac:dyDescent="0.25">
      <c r="A584">
        <v>103988</v>
      </c>
      <c r="B584">
        <v>4</v>
      </c>
      <c r="C584" t="s">
        <v>88</v>
      </c>
      <c r="D584" t="s">
        <v>321</v>
      </c>
      <c r="E584" t="s">
        <v>321</v>
      </c>
      <c r="F584" s="69">
        <v>42957.632638888892</v>
      </c>
      <c r="G584" s="67">
        <v>43086.708333333336</v>
      </c>
      <c r="I584" t="s">
        <v>67</v>
      </c>
      <c r="J584" t="s">
        <v>3074</v>
      </c>
      <c r="K584" t="s">
        <v>323</v>
      </c>
      <c r="L584" s="73">
        <f>_xlfn.DAYS(Dashboard!B$3,Data!F584)</f>
        <v>68</v>
      </c>
    </row>
    <row r="585" spans="1:12" x14ac:dyDescent="0.25">
      <c r="A585">
        <v>104720</v>
      </c>
      <c r="B585">
        <v>1</v>
      </c>
      <c r="C585" t="s">
        <v>281</v>
      </c>
      <c r="D585" t="s">
        <v>173</v>
      </c>
      <c r="E585" t="s">
        <v>282</v>
      </c>
      <c r="F585" s="69">
        <v>42957.661111111112</v>
      </c>
      <c r="G585" s="67">
        <v>42964.708333333336</v>
      </c>
      <c r="H585" s="67">
        <v>42958.441666666666</v>
      </c>
      <c r="I585" t="s">
        <v>63</v>
      </c>
      <c r="J585" t="s">
        <v>894</v>
      </c>
      <c r="K585" t="s">
        <v>284</v>
      </c>
      <c r="L585" s="73">
        <f>_xlfn.DAYS(Dashboard!B$3,Data!F585)</f>
        <v>68</v>
      </c>
    </row>
    <row r="586" spans="1:12" x14ac:dyDescent="0.25">
      <c r="A586">
        <v>104827</v>
      </c>
      <c r="B586">
        <v>0</v>
      </c>
      <c r="C586" t="s">
        <v>281</v>
      </c>
      <c r="D586" t="s">
        <v>62</v>
      </c>
      <c r="E586" t="s">
        <v>321</v>
      </c>
      <c r="F586" s="69">
        <v>42957.692361111112</v>
      </c>
      <c r="G586" s="67">
        <v>42964.708333333336</v>
      </c>
      <c r="H586" s="67">
        <v>42964.417361111111</v>
      </c>
      <c r="I586" t="s">
        <v>63</v>
      </c>
      <c r="J586" t="s">
        <v>895</v>
      </c>
      <c r="K586" t="s">
        <v>323</v>
      </c>
      <c r="L586" s="73">
        <f>_xlfn.DAYS(Dashboard!B$3,Data!F586)</f>
        <v>68</v>
      </c>
    </row>
    <row r="587" spans="1:12" x14ac:dyDescent="0.25">
      <c r="A587">
        <v>104828</v>
      </c>
      <c r="B587">
        <v>0</v>
      </c>
      <c r="C587" t="s">
        <v>281</v>
      </c>
      <c r="D587" t="s">
        <v>650</v>
      </c>
      <c r="E587" t="s">
        <v>292</v>
      </c>
      <c r="F587" s="69">
        <v>42958.310416666667</v>
      </c>
      <c r="G587" s="67">
        <v>42960.708333333336</v>
      </c>
      <c r="H587" s="67">
        <v>42962.611805555556</v>
      </c>
      <c r="I587" t="s">
        <v>63</v>
      </c>
      <c r="J587" t="s">
        <v>896</v>
      </c>
      <c r="K587" t="s">
        <v>294</v>
      </c>
      <c r="L587" s="73">
        <f>_xlfn.DAYS(Dashboard!B$3,Data!F587)</f>
        <v>67</v>
      </c>
    </row>
    <row r="588" spans="1:12" x14ac:dyDescent="0.25">
      <c r="A588">
        <v>104829</v>
      </c>
      <c r="B588">
        <v>0</v>
      </c>
      <c r="C588" t="s">
        <v>281</v>
      </c>
      <c r="D588" t="s">
        <v>97</v>
      </c>
      <c r="E588" t="s">
        <v>282</v>
      </c>
      <c r="F588" s="69">
        <v>42958.336805555555</v>
      </c>
      <c r="G588" s="67">
        <v>42972.708333333336</v>
      </c>
      <c r="H588" s="67">
        <v>42958.443055555559</v>
      </c>
      <c r="I588" t="s">
        <v>63</v>
      </c>
      <c r="J588" t="s">
        <v>635</v>
      </c>
      <c r="K588" t="s">
        <v>284</v>
      </c>
      <c r="L588" s="73">
        <f>_xlfn.DAYS(Dashboard!B$3,Data!F588)</f>
        <v>67</v>
      </c>
    </row>
    <row r="589" spans="1:12" x14ac:dyDescent="0.25">
      <c r="A589">
        <v>104830</v>
      </c>
      <c r="B589">
        <v>0</v>
      </c>
      <c r="C589" t="s">
        <v>281</v>
      </c>
      <c r="D589" t="s">
        <v>230</v>
      </c>
      <c r="E589" t="s">
        <v>321</v>
      </c>
      <c r="F589" s="69">
        <v>42958.364583333336</v>
      </c>
      <c r="G589" s="67">
        <v>42960.708333333336</v>
      </c>
      <c r="H589" s="67">
        <v>43006.997916666667</v>
      </c>
      <c r="I589" t="s">
        <v>67</v>
      </c>
      <c r="J589" t="s">
        <v>897</v>
      </c>
      <c r="K589" t="s">
        <v>323</v>
      </c>
      <c r="L589" s="73">
        <f>_xlfn.DAYS(Dashboard!B$3,Data!F589)</f>
        <v>67</v>
      </c>
    </row>
    <row r="590" spans="1:12" x14ac:dyDescent="0.25">
      <c r="A590">
        <v>104831</v>
      </c>
      <c r="B590">
        <v>0</v>
      </c>
      <c r="C590" t="s">
        <v>281</v>
      </c>
      <c r="D590" t="s">
        <v>898</v>
      </c>
      <c r="E590" t="s">
        <v>62</v>
      </c>
      <c r="F590" s="69">
        <v>42958.372916666667</v>
      </c>
      <c r="G590" s="67">
        <v>42972.708333333336</v>
      </c>
      <c r="H590" s="67">
        <v>42958.372916666667</v>
      </c>
      <c r="I590" t="s">
        <v>63</v>
      </c>
      <c r="J590" t="s">
        <v>899</v>
      </c>
      <c r="K590" t="s">
        <v>73</v>
      </c>
      <c r="L590" s="73">
        <f>_xlfn.DAYS(Dashboard!B$3,Data!F590)</f>
        <v>67</v>
      </c>
    </row>
    <row r="591" spans="1:12" x14ac:dyDescent="0.25">
      <c r="A591">
        <v>104832</v>
      </c>
      <c r="B591">
        <v>0</v>
      </c>
      <c r="C591" t="s">
        <v>281</v>
      </c>
      <c r="D591" t="s">
        <v>367</v>
      </c>
      <c r="E591" t="s">
        <v>75</v>
      </c>
      <c r="F591" s="69">
        <v>42958.461111111108</v>
      </c>
      <c r="G591" s="67">
        <v>42972.708333333336</v>
      </c>
      <c r="H591" s="67">
        <v>43006.663194444445</v>
      </c>
      <c r="I591" t="s">
        <v>63</v>
      </c>
      <c r="J591" t="s">
        <v>900</v>
      </c>
      <c r="K591" t="s">
        <v>73</v>
      </c>
      <c r="L591" s="73">
        <f>_xlfn.DAYS(Dashboard!B$3,Data!F591)</f>
        <v>67</v>
      </c>
    </row>
    <row r="592" spans="1:12" x14ac:dyDescent="0.25">
      <c r="A592">
        <v>104833</v>
      </c>
      <c r="B592">
        <v>0</v>
      </c>
      <c r="C592" t="s">
        <v>281</v>
      </c>
      <c r="D592" t="s">
        <v>384</v>
      </c>
      <c r="E592" t="s">
        <v>282</v>
      </c>
      <c r="F592" s="69">
        <v>42958.466666666667</v>
      </c>
      <c r="G592" s="67">
        <v>42960.708333333336</v>
      </c>
      <c r="H592" s="67">
        <v>42964.605555555558</v>
      </c>
      <c r="I592" t="s">
        <v>63</v>
      </c>
      <c r="J592" t="s">
        <v>901</v>
      </c>
      <c r="K592" t="s">
        <v>284</v>
      </c>
      <c r="L592" s="73">
        <f>_xlfn.DAYS(Dashboard!B$3,Data!F592)</f>
        <v>67</v>
      </c>
    </row>
    <row r="593" spans="1:12" x14ac:dyDescent="0.25">
      <c r="A593">
        <v>104834</v>
      </c>
      <c r="B593">
        <v>0</v>
      </c>
      <c r="C593" t="s">
        <v>281</v>
      </c>
      <c r="D593" t="s">
        <v>179</v>
      </c>
      <c r="E593" t="s">
        <v>84</v>
      </c>
      <c r="F593" s="69">
        <v>42958.522916666669</v>
      </c>
      <c r="G593" s="67">
        <v>42965.708333333336</v>
      </c>
      <c r="H593" s="67">
        <v>42989.355555555558</v>
      </c>
      <c r="I593" t="s">
        <v>325</v>
      </c>
      <c r="J593" t="s">
        <v>902</v>
      </c>
      <c r="K593" t="s">
        <v>400</v>
      </c>
      <c r="L593" s="73">
        <f>_xlfn.DAYS(Dashboard!B$3,Data!F593)</f>
        <v>67</v>
      </c>
    </row>
    <row r="594" spans="1:12" x14ac:dyDescent="0.25">
      <c r="A594">
        <v>104836</v>
      </c>
      <c r="B594">
        <v>0</v>
      </c>
      <c r="C594" t="s">
        <v>281</v>
      </c>
      <c r="D594" t="s">
        <v>650</v>
      </c>
      <c r="E594" t="s">
        <v>368</v>
      </c>
      <c r="F594" s="69">
        <v>42958.631944444445</v>
      </c>
      <c r="G594" s="67">
        <v>42960.708333333336</v>
      </c>
      <c r="H594" s="67">
        <v>42963.643055555556</v>
      </c>
      <c r="I594" t="s">
        <v>63</v>
      </c>
      <c r="J594" t="s">
        <v>903</v>
      </c>
      <c r="K594" t="s">
        <v>294</v>
      </c>
      <c r="L594" s="73">
        <f>_xlfn.DAYS(Dashboard!B$3,Data!F594)</f>
        <v>67</v>
      </c>
    </row>
    <row r="595" spans="1:12" x14ac:dyDescent="0.25">
      <c r="A595">
        <v>104837</v>
      </c>
      <c r="B595">
        <v>0</v>
      </c>
      <c r="C595" t="s">
        <v>281</v>
      </c>
      <c r="D595" t="s">
        <v>904</v>
      </c>
      <c r="E595" t="s">
        <v>904</v>
      </c>
      <c r="F595" s="69">
        <v>42958.684027777781</v>
      </c>
      <c r="G595" s="67">
        <v>42972.708333333336</v>
      </c>
      <c r="H595" s="67">
        <v>42958.684027777781</v>
      </c>
      <c r="I595" t="s">
        <v>63</v>
      </c>
      <c r="J595" t="s">
        <v>905</v>
      </c>
      <c r="K595" t="s">
        <v>73</v>
      </c>
      <c r="L595" s="73">
        <f>_xlfn.DAYS(Dashboard!B$3,Data!F595)</f>
        <v>67</v>
      </c>
    </row>
    <row r="596" spans="1:12" x14ac:dyDescent="0.25">
      <c r="A596">
        <v>104838</v>
      </c>
      <c r="B596">
        <v>0</v>
      </c>
      <c r="C596" t="s">
        <v>281</v>
      </c>
      <c r="D596" t="s">
        <v>904</v>
      </c>
      <c r="E596" t="s">
        <v>904</v>
      </c>
      <c r="F596" s="69">
        <v>42958.685416666667</v>
      </c>
      <c r="G596" s="67">
        <v>42972.708333333336</v>
      </c>
      <c r="H596" s="67">
        <v>42958.685416666667</v>
      </c>
      <c r="I596" t="s">
        <v>63</v>
      </c>
      <c r="J596" t="s">
        <v>906</v>
      </c>
      <c r="K596" t="s">
        <v>73</v>
      </c>
      <c r="L596" s="73">
        <f>_xlfn.DAYS(Dashboard!B$3,Data!F596)</f>
        <v>67</v>
      </c>
    </row>
    <row r="597" spans="1:12" x14ac:dyDescent="0.25">
      <c r="A597">
        <v>104839</v>
      </c>
      <c r="B597">
        <v>0</v>
      </c>
      <c r="C597" t="s">
        <v>281</v>
      </c>
      <c r="D597" t="s">
        <v>904</v>
      </c>
      <c r="E597" t="s">
        <v>904</v>
      </c>
      <c r="F597" s="69">
        <v>42958.686111111114</v>
      </c>
      <c r="G597" s="67">
        <v>42972.708333333336</v>
      </c>
      <c r="H597" s="67">
        <v>42958.686111111114</v>
      </c>
      <c r="I597" t="s">
        <v>63</v>
      </c>
      <c r="J597" t="s">
        <v>906</v>
      </c>
      <c r="K597" t="s">
        <v>73</v>
      </c>
      <c r="L597" s="73">
        <f>_xlfn.DAYS(Dashboard!B$3,Data!F597)</f>
        <v>67</v>
      </c>
    </row>
    <row r="598" spans="1:12" x14ac:dyDescent="0.25">
      <c r="A598">
        <v>104840</v>
      </c>
      <c r="B598">
        <v>0</v>
      </c>
      <c r="C598" t="s">
        <v>281</v>
      </c>
      <c r="D598" t="s">
        <v>907</v>
      </c>
      <c r="E598" t="s">
        <v>62</v>
      </c>
      <c r="F598" s="69">
        <v>42958.691666666666</v>
      </c>
      <c r="G598" s="67">
        <v>42972.708333333336</v>
      </c>
      <c r="H598" s="67">
        <v>42958.691666666666</v>
      </c>
      <c r="I598" t="s">
        <v>63</v>
      </c>
      <c r="J598" t="s">
        <v>908</v>
      </c>
      <c r="K598" t="s">
        <v>73</v>
      </c>
      <c r="L598" s="73">
        <f>_xlfn.DAYS(Dashboard!B$3,Data!F598)</f>
        <v>67</v>
      </c>
    </row>
    <row r="599" spans="1:12" x14ac:dyDescent="0.25">
      <c r="A599">
        <v>104841</v>
      </c>
      <c r="B599">
        <v>0</v>
      </c>
      <c r="C599" t="s">
        <v>281</v>
      </c>
      <c r="D599" t="s">
        <v>108</v>
      </c>
      <c r="E599" t="s">
        <v>282</v>
      </c>
      <c r="F599" s="69">
        <v>42961.299305555556</v>
      </c>
      <c r="G599" s="67">
        <v>42975.708333333336</v>
      </c>
      <c r="H599" s="67">
        <v>42969.430555555555</v>
      </c>
      <c r="I599" t="s">
        <v>63</v>
      </c>
      <c r="J599" t="s">
        <v>909</v>
      </c>
      <c r="K599" t="s">
        <v>284</v>
      </c>
      <c r="L599" s="73">
        <f>_xlfn.DAYS(Dashboard!B$3,Data!F599)</f>
        <v>64</v>
      </c>
    </row>
    <row r="600" spans="1:12" x14ac:dyDescent="0.25">
      <c r="A600">
        <v>104842</v>
      </c>
      <c r="B600">
        <v>0</v>
      </c>
      <c r="C600" t="s">
        <v>281</v>
      </c>
      <c r="D600" t="s">
        <v>165</v>
      </c>
      <c r="E600" t="s">
        <v>80</v>
      </c>
      <c r="F600" s="69">
        <v>42961.381249999999</v>
      </c>
      <c r="G600" s="67">
        <v>42968.708333333336</v>
      </c>
      <c r="H600" s="67">
        <v>42999.498611111114</v>
      </c>
      <c r="I600" t="s">
        <v>63</v>
      </c>
      <c r="J600" t="s">
        <v>910</v>
      </c>
      <c r="K600" t="s">
        <v>73</v>
      </c>
      <c r="L600" s="73">
        <f>_xlfn.DAYS(Dashboard!B$3,Data!F600)</f>
        <v>64</v>
      </c>
    </row>
    <row r="601" spans="1:12" x14ac:dyDescent="0.25">
      <c r="A601">
        <v>104843</v>
      </c>
      <c r="B601">
        <v>0</v>
      </c>
      <c r="C601" t="s">
        <v>281</v>
      </c>
      <c r="D601" t="s">
        <v>650</v>
      </c>
      <c r="E601" t="s">
        <v>292</v>
      </c>
      <c r="F601" s="69">
        <v>42962.575694444444</v>
      </c>
      <c r="G601" s="67">
        <v>42964.708333333336</v>
      </c>
      <c r="H601" s="67">
        <v>42962.598611111112</v>
      </c>
      <c r="I601" t="s">
        <v>63</v>
      </c>
      <c r="J601" t="s">
        <v>911</v>
      </c>
      <c r="K601" t="s">
        <v>294</v>
      </c>
      <c r="L601" s="73">
        <f>_xlfn.DAYS(Dashboard!B$3,Data!F601)</f>
        <v>63</v>
      </c>
    </row>
    <row r="602" spans="1:12" x14ac:dyDescent="0.25">
      <c r="A602">
        <v>104844</v>
      </c>
      <c r="B602">
        <v>0</v>
      </c>
      <c r="C602" t="s">
        <v>281</v>
      </c>
      <c r="D602" t="s">
        <v>424</v>
      </c>
      <c r="E602" t="s">
        <v>90</v>
      </c>
      <c r="F602" s="69">
        <v>42962.600694444445</v>
      </c>
      <c r="G602" s="67">
        <v>42976.708333333336</v>
      </c>
      <c r="H602" s="67">
        <v>42962.600694444445</v>
      </c>
      <c r="I602" t="s">
        <v>63</v>
      </c>
      <c r="J602" t="s">
        <v>912</v>
      </c>
      <c r="K602" t="s">
        <v>65</v>
      </c>
      <c r="L602" s="73">
        <f>_xlfn.DAYS(Dashboard!B$3,Data!F602)</f>
        <v>63</v>
      </c>
    </row>
    <row r="603" spans="1:12" x14ac:dyDescent="0.25">
      <c r="A603">
        <v>104845</v>
      </c>
      <c r="B603">
        <v>0</v>
      </c>
      <c r="C603" t="s">
        <v>281</v>
      </c>
      <c r="D603" t="s">
        <v>406</v>
      </c>
      <c r="E603" t="s">
        <v>62</v>
      </c>
      <c r="F603" s="69">
        <v>42962.600694444445</v>
      </c>
      <c r="G603" s="67">
        <v>42976.708333333336</v>
      </c>
      <c r="H603" s="67">
        <v>42962.665277777778</v>
      </c>
      <c r="I603" t="s">
        <v>63</v>
      </c>
      <c r="J603" t="s">
        <v>913</v>
      </c>
      <c r="K603" t="s">
        <v>73</v>
      </c>
      <c r="L603" s="73">
        <f>_xlfn.DAYS(Dashboard!B$3,Data!F603)</f>
        <v>63</v>
      </c>
    </row>
    <row r="604" spans="1:12" x14ac:dyDescent="0.25">
      <c r="A604">
        <v>104846</v>
      </c>
      <c r="B604">
        <v>0</v>
      </c>
      <c r="C604" t="s">
        <v>281</v>
      </c>
      <c r="D604" t="s">
        <v>914</v>
      </c>
      <c r="E604" t="s">
        <v>62</v>
      </c>
      <c r="F604" s="69">
        <v>42962.615277777775</v>
      </c>
      <c r="G604" s="67">
        <v>42964.708333333336</v>
      </c>
      <c r="H604" s="67">
        <v>42991.70416666667</v>
      </c>
      <c r="I604" t="s">
        <v>63</v>
      </c>
      <c r="J604" t="s">
        <v>915</v>
      </c>
      <c r="K604" t="s">
        <v>73</v>
      </c>
      <c r="L604" s="73">
        <f>_xlfn.DAYS(Dashboard!B$3,Data!F604)</f>
        <v>63</v>
      </c>
    </row>
    <row r="605" spans="1:12" x14ac:dyDescent="0.25">
      <c r="A605">
        <v>104847</v>
      </c>
      <c r="B605">
        <v>0</v>
      </c>
      <c r="C605" t="s">
        <v>281</v>
      </c>
      <c r="D605" t="s">
        <v>362</v>
      </c>
      <c r="E605" t="s">
        <v>62</v>
      </c>
      <c r="F605" s="69">
        <v>42962.618750000001</v>
      </c>
      <c r="G605" s="67">
        <v>42964.708333333336</v>
      </c>
      <c r="H605" s="67">
        <v>42962.620833333334</v>
      </c>
      <c r="I605" t="s">
        <v>63</v>
      </c>
      <c r="J605" t="s">
        <v>916</v>
      </c>
      <c r="K605" t="s">
        <v>73</v>
      </c>
      <c r="L605" s="73">
        <f>_xlfn.DAYS(Dashboard!B$3,Data!F605)</f>
        <v>63</v>
      </c>
    </row>
    <row r="606" spans="1:12" x14ac:dyDescent="0.25">
      <c r="A606">
        <v>104848</v>
      </c>
      <c r="B606">
        <v>0</v>
      </c>
      <c r="C606" t="s">
        <v>281</v>
      </c>
      <c r="D606" t="s">
        <v>142</v>
      </c>
      <c r="E606" t="s">
        <v>90</v>
      </c>
      <c r="F606" s="69">
        <v>42962.62222222222</v>
      </c>
      <c r="G606" s="67">
        <v>42976.708333333336</v>
      </c>
      <c r="H606" s="67">
        <v>42962.62222222222</v>
      </c>
      <c r="I606" t="s">
        <v>63</v>
      </c>
      <c r="J606" t="s">
        <v>917</v>
      </c>
      <c r="K606" t="s">
        <v>73</v>
      </c>
      <c r="L606" s="73">
        <f>_xlfn.DAYS(Dashboard!B$3,Data!F606)</f>
        <v>63</v>
      </c>
    </row>
    <row r="607" spans="1:12" x14ac:dyDescent="0.25">
      <c r="A607">
        <v>104849</v>
      </c>
      <c r="B607">
        <v>0</v>
      </c>
      <c r="C607" t="s">
        <v>281</v>
      </c>
      <c r="D607" t="s">
        <v>173</v>
      </c>
      <c r="E607" t="s">
        <v>282</v>
      </c>
      <c r="F607" s="69">
        <v>42962.62222222222</v>
      </c>
      <c r="G607" s="67">
        <v>42969.708333333336</v>
      </c>
      <c r="H607" s="67">
        <v>42963.345833333333</v>
      </c>
      <c r="I607" t="s">
        <v>63</v>
      </c>
      <c r="J607" t="s">
        <v>918</v>
      </c>
      <c r="K607" t="s">
        <v>284</v>
      </c>
      <c r="L607" s="73">
        <f>_xlfn.DAYS(Dashboard!B$3,Data!F607)</f>
        <v>63</v>
      </c>
    </row>
    <row r="608" spans="1:12" x14ac:dyDescent="0.25">
      <c r="A608">
        <v>104850</v>
      </c>
      <c r="B608">
        <v>0</v>
      </c>
      <c r="C608" t="s">
        <v>281</v>
      </c>
      <c r="D608" t="s">
        <v>919</v>
      </c>
      <c r="E608" t="s">
        <v>90</v>
      </c>
      <c r="F608" s="69">
        <v>42962.638888888891</v>
      </c>
      <c r="G608" s="67">
        <v>42976.708333333336</v>
      </c>
      <c r="H608" s="67">
        <v>42962.640277777777</v>
      </c>
      <c r="I608" t="s">
        <v>63</v>
      </c>
      <c r="J608" t="s">
        <v>920</v>
      </c>
      <c r="K608" t="s">
        <v>73</v>
      </c>
      <c r="L608" s="73">
        <f>_xlfn.DAYS(Dashboard!B$3,Data!F608)</f>
        <v>63</v>
      </c>
    </row>
    <row r="609" spans="1:12" x14ac:dyDescent="0.25">
      <c r="A609">
        <v>104851</v>
      </c>
      <c r="B609">
        <v>0</v>
      </c>
      <c r="C609" t="s">
        <v>281</v>
      </c>
      <c r="D609" t="s">
        <v>291</v>
      </c>
      <c r="E609" t="s">
        <v>90</v>
      </c>
      <c r="F609" s="69">
        <v>42962.63958333333</v>
      </c>
      <c r="G609" s="67">
        <v>42976.708333333336</v>
      </c>
      <c r="H609" s="67">
        <v>42962.63958333333</v>
      </c>
      <c r="I609" t="s">
        <v>63</v>
      </c>
      <c r="J609" t="s">
        <v>921</v>
      </c>
      <c r="K609" t="s">
        <v>73</v>
      </c>
      <c r="L609" s="73">
        <f>_xlfn.DAYS(Dashboard!B$3,Data!F609)</f>
        <v>63</v>
      </c>
    </row>
    <row r="610" spans="1:12" x14ac:dyDescent="0.25">
      <c r="A610">
        <v>104846</v>
      </c>
      <c r="B610">
        <v>1</v>
      </c>
      <c r="C610" t="s">
        <v>281</v>
      </c>
      <c r="D610" t="s">
        <v>173</v>
      </c>
      <c r="E610" t="s">
        <v>75</v>
      </c>
      <c r="F610" s="69">
        <v>42962.643055555556</v>
      </c>
      <c r="G610" s="67">
        <v>42964.708333333336</v>
      </c>
      <c r="H610" s="67">
        <v>42991.456944444442</v>
      </c>
      <c r="I610" t="s">
        <v>63</v>
      </c>
      <c r="J610" t="s">
        <v>922</v>
      </c>
      <c r="K610" t="s">
        <v>73</v>
      </c>
      <c r="L610" s="73">
        <f>_xlfn.DAYS(Dashboard!B$3,Data!F610)</f>
        <v>63</v>
      </c>
    </row>
    <row r="611" spans="1:12" x14ac:dyDescent="0.25">
      <c r="A611">
        <v>104852</v>
      </c>
      <c r="B611">
        <v>0</v>
      </c>
      <c r="C611" t="s">
        <v>281</v>
      </c>
      <c r="D611" t="s">
        <v>101</v>
      </c>
      <c r="E611" t="s">
        <v>62</v>
      </c>
      <c r="F611" s="69">
        <v>42962.659722222219</v>
      </c>
      <c r="G611" s="67">
        <v>42976.708333333336</v>
      </c>
      <c r="H611" s="67">
        <v>42963.377083333333</v>
      </c>
      <c r="I611" t="s">
        <v>63</v>
      </c>
      <c r="J611" t="s">
        <v>923</v>
      </c>
      <c r="K611" t="s">
        <v>73</v>
      </c>
      <c r="L611" s="73">
        <f>_xlfn.DAYS(Dashboard!B$3,Data!F611)</f>
        <v>63</v>
      </c>
    </row>
    <row r="612" spans="1:12" x14ac:dyDescent="0.25">
      <c r="A612">
        <v>104853</v>
      </c>
      <c r="B612">
        <v>0</v>
      </c>
      <c r="C612" t="s">
        <v>281</v>
      </c>
      <c r="D612" t="s">
        <v>184</v>
      </c>
      <c r="E612" t="s">
        <v>90</v>
      </c>
      <c r="F612" s="69">
        <v>42962.681944444441</v>
      </c>
      <c r="G612" s="67">
        <v>42976.708333333336</v>
      </c>
      <c r="H612" s="67">
        <v>42962.681944444441</v>
      </c>
      <c r="I612" t="s">
        <v>63</v>
      </c>
      <c r="J612" t="s">
        <v>924</v>
      </c>
      <c r="K612" t="s">
        <v>73</v>
      </c>
      <c r="L612" s="73">
        <f>_xlfn.DAYS(Dashboard!B$3,Data!F612)</f>
        <v>63</v>
      </c>
    </row>
    <row r="613" spans="1:12" x14ac:dyDescent="0.25">
      <c r="A613">
        <v>104854</v>
      </c>
      <c r="B613">
        <v>0</v>
      </c>
      <c r="C613" t="s">
        <v>281</v>
      </c>
      <c r="D613" t="s">
        <v>184</v>
      </c>
      <c r="E613" t="s">
        <v>90</v>
      </c>
      <c r="F613" s="69">
        <v>42962.682638888888</v>
      </c>
      <c r="G613" s="67">
        <v>42976.708333333336</v>
      </c>
      <c r="H613" s="67">
        <v>42962.682638888888</v>
      </c>
      <c r="I613" t="s">
        <v>63</v>
      </c>
      <c r="J613" t="s">
        <v>925</v>
      </c>
      <c r="K613" t="s">
        <v>73</v>
      </c>
      <c r="L613" s="73">
        <f>_xlfn.DAYS(Dashboard!B$3,Data!F613)</f>
        <v>63</v>
      </c>
    </row>
    <row r="614" spans="1:12" x14ac:dyDescent="0.25">
      <c r="A614">
        <v>104855</v>
      </c>
      <c r="B614">
        <v>0</v>
      </c>
      <c r="C614" t="s">
        <v>281</v>
      </c>
      <c r="D614" t="s">
        <v>653</v>
      </c>
      <c r="E614" t="s">
        <v>368</v>
      </c>
      <c r="F614" s="69">
        <v>42962.69027777778</v>
      </c>
      <c r="G614" s="67">
        <v>42986.708333333336</v>
      </c>
      <c r="H614" s="67">
        <v>42999.396527777775</v>
      </c>
      <c r="I614" t="s">
        <v>63</v>
      </c>
      <c r="J614" t="s">
        <v>926</v>
      </c>
      <c r="K614" t="s">
        <v>294</v>
      </c>
      <c r="L614" s="73">
        <f>_xlfn.DAYS(Dashboard!B$3,Data!F614)</f>
        <v>63</v>
      </c>
    </row>
    <row r="615" spans="1:12" x14ac:dyDescent="0.25">
      <c r="A615">
        <v>104856</v>
      </c>
      <c r="B615">
        <v>0</v>
      </c>
      <c r="C615" t="s">
        <v>281</v>
      </c>
      <c r="D615" t="s">
        <v>328</v>
      </c>
      <c r="E615" t="s">
        <v>90</v>
      </c>
      <c r="F615" s="69">
        <v>42963.34375</v>
      </c>
      <c r="G615" s="67">
        <v>42977.708333333336</v>
      </c>
      <c r="H615" s="67">
        <v>42963.34375</v>
      </c>
      <c r="I615" t="s">
        <v>63</v>
      </c>
      <c r="J615" t="s">
        <v>927</v>
      </c>
      <c r="K615" t="s">
        <v>73</v>
      </c>
      <c r="L615" s="73">
        <f>_xlfn.DAYS(Dashboard!B$3,Data!F615)</f>
        <v>62</v>
      </c>
    </row>
    <row r="616" spans="1:12" x14ac:dyDescent="0.25">
      <c r="A616">
        <v>104857</v>
      </c>
      <c r="B616">
        <v>0</v>
      </c>
      <c r="C616" t="s">
        <v>281</v>
      </c>
      <c r="D616" t="s">
        <v>173</v>
      </c>
      <c r="E616" t="s">
        <v>84</v>
      </c>
      <c r="F616" s="69">
        <v>42963.34652777778</v>
      </c>
      <c r="G616" s="67">
        <v>42977.708333333336</v>
      </c>
      <c r="H616" s="67">
        <v>43014.555555555555</v>
      </c>
      <c r="I616" t="s">
        <v>63</v>
      </c>
      <c r="J616" t="s">
        <v>928</v>
      </c>
      <c r="K616" t="s">
        <v>73</v>
      </c>
      <c r="L616" s="73">
        <f>_xlfn.DAYS(Dashboard!B$3,Data!F616)</f>
        <v>62</v>
      </c>
    </row>
    <row r="617" spans="1:12" x14ac:dyDescent="0.25">
      <c r="A617">
        <v>104858</v>
      </c>
      <c r="B617">
        <v>0</v>
      </c>
      <c r="C617" t="s">
        <v>281</v>
      </c>
      <c r="D617" t="s">
        <v>101</v>
      </c>
      <c r="E617" t="s">
        <v>62</v>
      </c>
      <c r="F617" s="69">
        <v>42963.351388888892</v>
      </c>
      <c r="G617" s="67">
        <v>42977.708333333336</v>
      </c>
      <c r="H617" s="67">
        <v>42968.37222222222</v>
      </c>
      <c r="I617" t="s">
        <v>63</v>
      </c>
      <c r="J617" t="s">
        <v>929</v>
      </c>
      <c r="K617" t="s">
        <v>73</v>
      </c>
      <c r="L617" s="73">
        <f>_xlfn.DAYS(Dashboard!B$3,Data!F617)</f>
        <v>62</v>
      </c>
    </row>
    <row r="618" spans="1:12" x14ac:dyDescent="0.25">
      <c r="A618">
        <v>104859</v>
      </c>
      <c r="B618">
        <v>0</v>
      </c>
      <c r="C618" t="s">
        <v>281</v>
      </c>
      <c r="D618" t="s">
        <v>130</v>
      </c>
      <c r="E618" t="s">
        <v>62</v>
      </c>
      <c r="F618" s="69">
        <v>42963.352777777778</v>
      </c>
      <c r="G618" s="67">
        <v>42965</v>
      </c>
      <c r="H618" s="67">
        <v>42963.668749999997</v>
      </c>
      <c r="I618" t="s">
        <v>67</v>
      </c>
      <c r="J618" t="s">
        <v>930</v>
      </c>
      <c r="K618" t="s">
        <v>327</v>
      </c>
      <c r="L618" s="73">
        <f>_xlfn.DAYS(Dashboard!B$3,Data!F618)</f>
        <v>62</v>
      </c>
    </row>
    <row r="619" spans="1:12" x14ac:dyDescent="0.25">
      <c r="A619">
        <v>104860</v>
      </c>
      <c r="B619">
        <v>0</v>
      </c>
      <c r="C619" t="s">
        <v>281</v>
      </c>
      <c r="D619" t="s">
        <v>482</v>
      </c>
      <c r="E619" t="s">
        <v>368</v>
      </c>
      <c r="F619" s="69">
        <v>42963.373611111114</v>
      </c>
      <c r="G619" s="67">
        <v>42965.708333333336</v>
      </c>
      <c r="H619" s="67">
        <v>42975.620833333334</v>
      </c>
      <c r="I619" t="s">
        <v>63</v>
      </c>
      <c r="J619" t="s">
        <v>931</v>
      </c>
      <c r="K619" t="s">
        <v>294</v>
      </c>
      <c r="L619" s="73">
        <f>_xlfn.DAYS(Dashboard!B$3,Data!F619)</f>
        <v>62</v>
      </c>
    </row>
    <row r="620" spans="1:12" x14ac:dyDescent="0.25">
      <c r="A620">
        <v>104861</v>
      </c>
      <c r="B620">
        <v>0</v>
      </c>
      <c r="C620" t="s">
        <v>281</v>
      </c>
      <c r="D620" t="s">
        <v>421</v>
      </c>
      <c r="E620" t="s">
        <v>368</v>
      </c>
      <c r="F620" s="69">
        <v>42963.379166666666</v>
      </c>
      <c r="G620" s="67">
        <v>42965.708333333336</v>
      </c>
      <c r="H620" s="67">
        <v>42964.501388888886</v>
      </c>
      <c r="I620" t="s">
        <v>63</v>
      </c>
      <c r="J620" t="s">
        <v>932</v>
      </c>
      <c r="K620" t="s">
        <v>294</v>
      </c>
      <c r="L620" s="73">
        <f>_xlfn.DAYS(Dashboard!B$3,Data!F620)</f>
        <v>62</v>
      </c>
    </row>
    <row r="621" spans="1:12" x14ac:dyDescent="0.25">
      <c r="A621">
        <v>104862</v>
      </c>
      <c r="B621">
        <v>0</v>
      </c>
      <c r="C621" t="s">
        <v>281</v>
      </c>
      <c r="D621" t="s">
        <v>933</v>
      </c>
      <c r="E621" t="s">
        <v>62</v>
      </c>
      <c r="F621" s="69">
        <v>42963.388888888891</v>
      </c>
      <c r="G621" s="67">
        <v>42977.708333333336</v>
      </c>
      <c r="H621" s="67">
        <v>42983.69027777778</v>
      </c>
      <c r="I621" t="s">
        <v>63</v>
      </c>
      <c r="J621" t="s">
        <v>934</v>
      </c>
      <c r="K621" t="s">
        <v>73</v>
      </c>
      <c r="L621" s="73">
        <f>_xlfn.DAYS(Dashboard!B$3,Data!F621)</f>
        <v>62</v>
      </c>
    </row>
    <row r="622" spans="1:12" x14ac:dyDescent="0.25">
      <c r="A622">
        <v>104863</v>
      </c>
      <c r="B622">
        <v>0</v>
      </c>
      <c r="C622" t="s">
        <v>281</v>
      </c>
      <c r="D622" t="s">
        <v>97</v>
      </c>
      <c r="E622" t="s">
        <v>282</v>
      </c>
      <c r="F622" s="69">
        <v>42963.415277777778</v>
      </c>
      <c r="G622" s="67">
        <v>42977.708333333336</v>
      </c>
      <c r="H622" s="67">
        <v>42964.398611111108</v>
      </c>
      <c r="I622" t="s">
        <v>63</v>
      </c>
      <c r="J622" t="s">
        <v>935</v>
      </c>
      <c r="K622" t="s">
        <v>284</v>
      </c>
      <c r="L622" s="73">
        <f>_xlfn.DAYS(Dashboard!B$3,Data!F622)</f>
        <v>62</v>
      </c>
    </row>
    <row r="623" spans="1:12" x14ac:dyDescent="0.25">
      <c r="A623">
        <v>104864</v>
      </c>
      <c r="B623">
        <v>0</v>
      </c>
      <c r="C623" t="s">
        <v>281</v>
      </c>
      <c r="D623" t="s">
        <v>184</v>
      </c>
      <c r="E623" t="s">
        <v>90</v>
      </c>
      <c r="F623" s="69">
        <v>42963.436111111114</v>
      </c>
      <c r="G623" s="67">
        <v>42977.708333333336</v>
      </c>
      <c r="H623" s="67">
        <v>42963.696527777778</v>
      </c>
      <c r="I623" t="s">
        <v>672</v>
      </c>
      <c r="J623" t="s">
        <v>936</v>
      </c>
      <c r="K623" t="s">
        <v>65</v>
      </c>
      <c r="L623" s="73">
        <f>_xlfn.DAYS(Dashboard!B$3,Data!F623)</f>
        <v>62</v>
      </c>
    </row>
    <row r="624" spans="1:12" x14ac:dyDescent="0.25">
      <c r="A624">
        <v>104865</v>
      </c>
      <c r="B624">
        <v>0</v>
      </c>
      <c r="C624" t="s">
        <v>281</v>
      </c>
      <c r="D624" t="s">
        <v>392</v>
      </c>
      <c r="E624" t="s">
        <v>62</v>
      </c>
      <c r="F624" s="69">
        <v>42963.436805555553</v>
      </c>
      <c r="G624" s="67">
        <v>42977.708333333336</v>
      </c>
      <c r="H624" s="67">
        <v>42964.696527777778</v>
      </c>
      <c r="I624" t="s">
        <v>63</v>
      </c>
      <c r="J624" t="s">
        <v>937</v>
      </c>
      <c r="K624" t="s">
        <v>73</v>
      </c>
      <c r="L624" s="73">
        <f>_xlfn.DAYS(Dashboard!B$3,Data!F624)</f>
        <v>62</v>
      </c>
    </row>
    <row r="625" spans="1:12" x14ac:dyDescent="0.25">
      <c r="A625">
        <v>104864</v>
      </c>
      <c r="B625">
        <v>1</v>
      </c>
      <c r="C625" t="s">
        <v>281</v>
      </c>
      <c r="D625" t="s">
        <v>184</v>
      </c>
      <c r="E625" t="s">
        <v>62</v>
      </c>
      <c r="F625" s="69">
        <v>42963.438888888886</v>
      </c>
      <c r="G625" s="67">
        <v>42970.708333333336</v>
      </c>
      <c r="H625" s="67">
        <v>42963.443055555559</v>
      </c>
      <c r="I625" t="s">
        <v>63</v>
      </c>
      <c r="J625" t="s">
        <v>938</v>
      </c>
      <c r="K625" t="s">
        <v>73</v>
      </c>
      <c r="L625" s="73">
        <f>_xlfn.DAYS(Dashboard!B$3,Data!F625)</f>
        <v>62</v>
      </c>
    </row>
    <row r="626" spans="1:12" x14ac:dyDescent="0.25">
      <c r="A626">
        <v>104865</v>
      </c>
      <c r="B626">
        <v>1</v>
      </c>
      <c r="C626" t="s">
        <v>281</v>
      </c>
      <c r="D626" t="s">
        <v>173</v>
      </c>
      <c r="E626" t="s">
        <v>282</v>
      </c>
      <c r="F626" s="69">
        <v>42963.439583333333</v>
      </c>
      <c r="G626" s="67">
        <v>42977.708333333336</v>
      </c>
      <c r="H626" s="67">
        <v>42964.60833333333</v>
      </c>
      <c r="I626" t="s">
        <v>63</v>
      </c>
      <c r="J626" t="s">
        <v>939</v>
      </c>
      <c r="K626" t="s">
        <v>284</v>
      </c>
      <c r="L626" s="73">
        <f>_xlfn.DAYS(Dashboard!B$3,Data!F626)</f>
        <v>62</v>
      </c>
    </row>
    <row r="627" spans="1:12" x14ac:dyDescent="0.25">
      <c r="A627">
        <v>104866</v>
      </c>
      <c r="B627">
        <v>0</v>
      </c>
      <c r="C627" t="s">
        <v>281</v>
      </c>
      <c r="D627" t="s">
        <v>627</v>
      </c>
      <c r="E627" t="s">
        <v>97</v>
      </c>
      <c r="F627" s="69">
        <v>42963.451388888891</v>
      </c>
      <c r="G627" s="67">
        <v>42977.708333333336</v>
      </c>
      <c r="H627" s="67">
        <v>42963.616666666669</v>
      </c>
      <c r="I627" t="s">
        <v>63</v>
      </c>
      <c r="J627" t="s">
        <v>940</v>
      </c>
      <c r="K627" t="s">
        <v>294</v>
      </c>
      <c r="L627" s="73">
        <f>_xlfn.DAYS(Dashboard!B$3,Data!F627)</f>
        <v>62</v>
      </c>
    </row>
    <row r="628" spans="1:12" x14ac:dyDescent="0.25">
      <c r="A628">
        <v>104867</v>
      </c>
      <c r="B628">
        <v>0</v>
      </c>
      <c r="C628" t="s">
        <v>281</v>
      </c>
      <c r="D628" t="s">
        <v>66</v>
      </c>
      <c r="E628" t="s">
        <v>61</v>
      </c>
      <c r="F628" s="69">
        <v>42963.46875</v>
      </c>
      <c r="G628" s="67">
        <v>42965.708333333336</v>
      </c>
      <c r="H628" s="67">
        <v>43012.63958333333</v>
      </c>
      <c r="I628" t="s">
        <v>63</v>
      </c>
      <c r="J628" t="s">
        <v>941</v>
      </c>
      <c r="K628" t="s">
        <v>284</v>
      </c>
      <c r="L628" s="73">
        <f>_xlfn.DAYS(Dashboard!B$3,Data!F628)</f>
        <v>62</v>
      </c>
    </row>
    <row r="629" spans="1:12" x14ac:dyDescent="0.25">
      <c r="A629">
        <v>104868</v>
      </c>
      <c r="B629">
        <v>0</v>
      </c>
      <c r="C629" t="s">
        <v>281</v>
      </c>
      <c r="D629" t="s">
        <v>124</v>
      </c>
      <c r="E629" t="s">
        <v>282</v>
      </c>
      <c r="F629" s="69">
        <v>42963.477777777778</v>
      </c>
      <c r="G629" s="67">
        <v>42963</v>
      </c>
      <c r="H629" s="67">
        <v>42963.53125</v>
      </c>
      <c r="I629" t="s">
        <v>67</v>
      </c>
      <c r="J629" t="s">
        <v>942</v>
      </c>
      <c r="K629" t="s">
        <v>284</v>
      </c>
      <c r="L629" s="73">
        <f>_xlfn.DAYS(Dashboard!B$3,Data!F629)</f>
        <v>62</v>
      </c>
    </row>
    <row r="630" spans="1:12" x14ac:dyDescent="0.25">
      <c r="A630">
        <v>104869</v>
      </c>
      <c r="B630">
        <v>0</v>
      </c>
      <c r="C630" t="s">
        <v>281</v>
      </c>
      <c r="D630" t="s">
        <v>97</v>
      </c>
      <c r="E630" t="s">
        <v>282</v>
      </c>
      <c r="F630" s="69">
        <v>42963.494444444441</v>
      </c>
      <c r="G630" s="67">
        <v>42965.708333333336</v>
      </c>
      <c r="H630" s="67">
        <v>42964.395833333336</v>
      </c>
      <c r="I630" t="s">
        <v>63</v>
      </c>
      <c r="J630" t="s">
        <v>943</v>
      </c>
      <c r="K630" t="s">
        <v>284</v>
      </c>
      <c r="L630" s="73">
        <f>_xlfn.DAYS(Dashboard!B$3,Data!F630)</f>
        <v>62</v>
      </c>
    </row>
    <row r="631" spans="1:12" x14ac:dyDescent="0.25">
      <c r="A631">
        <v>104864</v>
      </c>
      <c r="B631">
        <v>2</v>
      </c>
      <c r="C631" t="s">
        <v>281</v>
      </c>
      <c r="D631" t="s">
        <v>184</v>
      </c>
      <c r="E631" t="s">
        <v>62</v>
      </c>
      <c r="F631" s="69">
        <v>42963.547222222223</v>
      </c>
      <c r="G631" s="67">
        <v>42970.708333333336</v>
      </c>
      <c r="H631" s="67">
        <v>42963.695833333331</v>
      </c>
      <c r="I631" t="s">
        <v>63</v>
      </c>
      <c r="J631" t="s">
        <v>944</v>
      </c>
      <c r="K631" t="s">
        <v>73</v>
      </c>
      <c r="L631" s="73">
        <f>_xlfn.DAYS(Dashboard!B$3,Data!F631)</f>
        <v>62</v>
      </c>
    </row>
    <row r="632" spans="1:12" x14ac:dyDescent="0.25">
      <c r="A632">
        <v>104870</v>
      </c>
      <c r="B632">
        <v>0</v>
      </c>
      <c r="C632" t="s">
        <v>281</v>
      </c>
      <c r="D632" t="s">
        <v>945</v>
      </c>
      <c r="E632" t="s">
        <v>90</v>
      </c>
      <c r="F632" s="69">
        <v>42963.549305555556</v>
      </c>
      <c r="G632" s="67">
        <v>42977.708333333336</v>
      </c>
      <c r="H632" s="67">
        <v>42963.549305555556</v>
      </c>
      <c r="I632" t="s">
        <v>63</v>
      </c>
      <c r="J632" t="s">
        <v>946</v>
      </c>
      <c r="K632" t="s">
        <v>73</v>
      </c>
      <c r="L632" s="73">
        <f>_xlfn.DAYS(Dashboard!B$3,Data!F632)</f>
        <v>62</v>
      </c>
    </row>
    <row r="633" spans="1:12" x14ac:dyDescent="0.25">
      <c r="A633">
        <v>104871</v>
      </c>
      <c r="B633">
        <v>0</v>
      </c>
      <c r="C633" t="s">
        <v>281</v>
      </c>
      <c r="D633" t="s">
        <v>662</v>
      </c>
      <c r="E633" t="s">
        <v>90</v>
      </c>
      <c r="F633" s="69">
        <v>42963.558333333334</v>
      </c>
      <c r="G633" s="67">
        <v>42977.708333333336</v>
      </c>
      <c r="H633" s="67">
        <v>43003.585416666669</v>
      </c>
      <c r="I633" t="s">
        <v>63</v>
      </c>
      <c r="J633" t="s">
        <v>947</v>
      </c>
      <c r="K633" t="s">
        <v>65</v>
      </c>
      <c r="L633" s="73">
        <f>_xlfn.DAYS(Dashboard!B$3,Data!F633)</f>
        <v>62</v>
      </c>
    </row>
    <row r="634" spans="1:12" x14ac:dyDescent="0.25">
      <c r="A634">
        <v>104872</v>
      </c>
      <c r="B634">
        <v>0</v>
      </c>
      <c r="C634" t="s">
        <v>281</v>
      </c>
      <c r="D634" t="s">
        <v>948</v>
      </c>
      <c r="E634" t="s">
        <v>90</v>
      </c>
      <c r="F634" s="69">
        <v>42963.563888888886</v>
      </c>
      <c r="G634" s="67">
        <v>42977.708333333336</v>
      </c>
      <c r="H634" s="67">
        <v>42963.563888888886</v>
      </c>
      <c r="I634" t="s">
        <v>63</v>
      </c>
      <c r="J634" t="s">
        <v>949</v>
      </c>
      <c r="K634" t="s">
        <v>73</v>
      </c>
      <c r="L634" s="73">
        <f>_xlfn.DAYS(Dashboard!B$3,Data!F634)</f>
        <v>62</v>
      </c>
    </row>
    <row r="635" spans="1:12" x14ac:dyDescent="0.25">
      <c r="A635">
        <v>104873</v>
      </c>
      <c r="B635">
        <v>0</v>
      </c>
      <c r="C635" t="s">
        <v>281</v>
      </c>
      <c r="D635" t="s">
        <v>62</v>
      </c>
      <c r="E635" t="s">
        <v>321</v>
      </c>
      <c r="F635" s="69">
        <v>42963.613194444442</v>
      </c>
      <c r="G635" s="67">
        <v>42977.708333333336</v>
      </c>
      <c r="H635" s="67">
        <v>42964.416666666664</v>
      </c>
      <c r="I635" t="s">
        <v>63</v>
      </c>
      <c r="J635" t="s">
        <v>950</v>
      </c>
      <c r="K635" t="s">
        <v>284</v>
      </c>
      <c r="L635" s="73">
        <f>_xlfn.DAYS(Dashboard!B$3,Data!F635)</f>
        <v>62</v>
      </c>
    </row>
    <row r="636" spans="1:12" x14ac:dyDescent="0.25">
      <c r="A636">
        <v>104874</v>
      </c>
      <c r="B636">
        <v>0</v>
      </c>
      <c r="C636" t="s">
        <v>281</v>
      </c>
      <c r="D636" t="s">
        <v>951</v>
      </c>
      <c r="E636" t="s">
        <v>904</v>
      </c>
      <c r="F636" s="69">
        <v>42963.618055555555</v>
      </c>
      <c r="G636" s="67">
        <v>42977.708333333336</v>
      </c>
      <c r="H636" s="67">
        <v>42963.618055555555</v>
      </c>
      <c r="I636" t="s">
        <v>63</v>
      </c>
      <c r="J636" t="s">
        <v>952</v>
      </c>
      <c r="K636" t="s">
        <v>73</v>
      </c>
      <c r="L636" s="73">
        <f>_xlfn.DAYS(Dashboard!B$3,Data!F636)</f>
        <v>62</v>
      </c>
    </row>
    <row r="637" spans="1:12" x14ac:dyDescent="0.25">
      <c r="A637">
        <v>104875</v>
      </c>
      <c r="B637">
        <v>0</v>
      </c>
      <c r="C637" t="s">
        <v>281</v>
      </c>
      <c r="D637" t="s">
        <v>904</v>
      </c>
      <c r="E637" t="s">
        <v>904</v>
      </c>
      <c r="F637" s="69">
        <v>42963.626388888886</v>
      </c>
      <c r="G637" s="67">
        <v>42977.708333333336</v>
      </c>
      <c r="H637" s="67">
        <v>42963.626388888886</v>
      </c>
      <c r="I637" t="s">
        <v>63</v>
      </c>
      <c r="J637" t="s">
        <v>906</v>
      </c>
      <c r="K637" t="s">
        <v>73</v>
      </c>
      <c r="L637" s="73">
        <f>_xlfn.DAYS(Dashboard!B$3,Data!F637)</f>
        <v>62</v>
      </c>
    </row>
    <row r="638" spans="1:12" x14ac:dyDescent="0.25">
      <c r="A638">
        <v>104876</v>
      </c>
      <c r="B638">
        <v>0</v>
      </c>
      <c r="C638" t="s">
        <v>281</v>
      </c>
      <c r="D638" t="s">
        <v>904</v>
      </c>
      <c r="E638" t="s">
        <v>904</v>
      </c>
      <c r="F638" s="69">
        <v>42963.627083333333</v>
      </c>
      <c r="G638" s="67">
        <v>42977.708333333336</v>
      </c>
      <c r="H638" s="67">
        <v>42963.627083333333</v>
      </c>
      <c r="I638" t="s">
        <v>63</v>
      </c>
      <c r="J638" t="s">
        <v>906</v>
      </c>
      <c r="K638" t="s">
        <v>73</v>
      </c>
      <c r="L638" s="73">
        <f>_xlfn.DAYS(Dashboard!B$3,Data!F638)</f>
        <v>62</v>
      </c>
    </row>
    <row r="639" spans="1:12" x14ac:dyDescent="0.25">
      <c r="A639">
        <v>104877</v>
      </c>
      <c r="B639">
        <v>0</v>
      </c>
      <c r="C639" t="s">
        <v>281</v>
      </c>
      <c r="D639" t="s">
        <v>953</v>
      </c>
      <c r="E639" t="s">
        <v>90</v>
      </c>
      <c r="F639" s="69">
        <v>42963.638888888891</v>
      </c>
      <c r="G639" s="67">
        <v>42977.708333333336</v>
      </c>
      <c r="H639" s="67">
        <v>42963.638888888891</v>
      </c>
      <c r="I639" t="s">
        <v>63</v>
      </c>
      <c r="J639" t="s">
        <v>954</v>
      </c>
      <c r="K639" t="s">
        <v>73</v>
      </c>
      <c r="L639" s="73">
        <f>_xlfn.DAYS(Dashboard!B$3,Data!F639)</f>
        <v>62</v>
      </c>
    </row>
    <row r="640" spans="1:12" x14ac:dyDescent="0.25">
      <c r="A640">
        <v>104878</v>
      </c>
      <c r="B640">
        <v>0</v>
      </c>
      <c r="C640" t="s">
        <v>281</v>
      </c>
      <c r="D640" t="s">
        <v>431</v>
      </c>
      <c r="E640" t="s">
        <v>368</v>
      </c>
      <c r="F640" s="69">
        <v>42963.65625</v>
      </c>
      <c r="G640" s="67">
        <v>42977.708333333336</v>
      </c>
      <c r="H640" s="67">
        <v>42964.500694444447</v>
      </c>
      <c r="I640" t="s">
        <v>63</v>
      </c>
      <c r="J640" t="s">
        <v>955</v>
      </c>
      <c r="K640" t="s">
        <v>294</v>
      </c>
      <c r="L640" s="73">
        <f>_xlfn.DAYS(Dashboard!B$3,Data!F640)</f>
        <v>62</v>
      </c>
    </row>
    <row r="641" spans="1:12" x14ac:dyDescent="0.25">
      <c r="A641">
        <v>104879</v>
      </c>
      <c r="B641">
        <v>0</v>
      </c>
      <c r="C641" t="s">
        <v>281</v>
      </c>
      <c r="D641" t="s">
        <v>904</v>
      </c>
      <c r="E641" t="s">
        <v>904</v>
      </c>
      <c r="F641" s="69">
        <v>42963.668749999997</v>
      </c>
      <c r="G641" s="67">
        <v>42977.708333333336</v>
      </c>
      <c r="H641" s="67">
        <v>42963.668749999997</v>
      </c>
      <c r="I641" t="s">
        <v>63</v>
      </c>
      <c r="J641" t="s">
        <v>906</v>
      </c>
      <c r="K641" t="s">
        <v>73</v>
      </c>
      <c r="L641" s="73">
        <f>_xlfn.DAYS(Dashboard!B$3,Data!F641)</f>
        <v>62</v>
      </c>
    </row>
    <row r="642" spans="1:12" x14ac:dyDescent="0.25">
      <c r="A642">
        <v>104880</v>
      </c>
      <c r="B642">
        <v>0</v>
      </c>
      <c r="C642" t="s">
        <v>281</v>
      </c>
      <c r="D642" t="s">
        <v>904</v>
      </c>
      <c r="E642" t="s">
        <v>904</v>
      </c>
      <c r="F642" s="69">
        <v>42963.677777777775</v>
      </c>
      <c r="G642" s="67">
        <v>42977.708333333336</v>
      </c>
      <c r="H642" s="67">
        <v>42963.677777777775</v>
      </c>
      <c r="I642" t="s">
        <v>63</v>
      </c>
      <c r="J642" t="s">
        <v>906</v>
      </c>
      <c r="K642" t="s">
        <v>73</v>
      </c>
      <c r="L642" s="73">
        <f>_xlfn.DAYS(Dashboard!B$3,Data!F642)</f>
        <v>62</v>
      </c>
    </row>
    <row r="643" spans="1:12" x14ac:dyDescent="0.25">
      <c r="A643">
        <v>104881</v>
      </c>
      <c r="B643">
        <v>0</v>
      </c>
      <c r="C643" t="s">
        <v>281</v>
      </c>
      <c r="D643" t="s">
        <v>904</v>
      </c>
      <c r="E643" t="s">
        <v>904</v>
      </c>
      <c r="F643" s="69">
        <v>42963.695833333331</v>
      </c>
      <c r="G643" s="67">
        <v>42977.708333333336</v>
      </c>
      <c r="H643" s="67">
        <v>42963.695833333331</v>
      </c>
      <c r="I643" t="s">
        <v>63</v>
      </c>
      <c r="J643" t="s">
        <v>906</v>
      </c>
      <c r="K643" t="s">
        <v>73</v>
      </c>
      <c r="L643" s="73">
        <f>_xlfn.DAYS(Dashboard!B$3,Data!F643)</f>
        <v>62</v>
      </c>
    </row>
    <row r="644" spans="1:12" x14ac:dyDescent="0.25">
      <c r="A644">
        <v>104882</v>
      </c>
      <c r="B644">
        <v>0</v>
      </c>
      <c r="C644" t="s">
        <v>281</v>
      </c>
      <c r="D644" t="s">
        <v>956</v>
      </c>
      <c r="E644" t="s">
        <v>62</v>
      </c>
      <c r="F644" s="69">
        <v>42963.795138888891</v>
      </c>
      <c r="G644" s="67">
        <v>42970.708333333336</v>
      </c>
      <c r="H644" s="67">
        <v>42964.699305555558</v>
      </c>
      <c r="I644" t="s">
        <v>63</v>
      </c>
      <c r="J644" t="s">
        <v>957</v>
      </c>
      <c r="K644" t="s">
        <v>73</v>
      </c>
      <c r="L644" s="73">
        <f>_xlfn.DAYS(Dashboard!B$3,Data!F644)</f>
        <v>62</v>
      </c>
    </row>
    <row r="645" spans="1:12" x14ac:dyDescent="0.25">
      <c r="A645">
        <v>104883</v>
      </c>
      <c r="B645">
        <v>0</v>
      </c>
      <c r="C645" t="s">
        <v>281</v>
      </c>
      <c r="D645" t="s">
        <v>586</v>
      </c>
      <c r="E645" t="s">
        <v>62</v>
      </c>
      <c r="F645" s="69">
        <v>42964.321527777778</v>
      </c>
      <c r="G645" s="67">
        <v>42978.708333333336</v>
      </c>
      <c r="H645" s="67">
        <v>42964.352777777778</v>
      </c>
      <c r="I645" t="s">
        <v>63</v>
      </c>
      <c r="J645" t="s">
        <v>958</v>
      </c>
      <c r="K645" t="s">
        <v>73</v>
      </c>
      <c r="L645" s="73">
        <f>_xlfn.DAYS(Dashboard!B$3,Data!F645)</f>
        <v>61</v>
      </c>
    </row>
    <row r="646" spans="1:12" x14ac:dyDescent="0.25">
      <c r="A646">
        <v>104884</v>
      </c>
      <c r="B646">
        <v>0</v>
      </c>
      <c r="C646" t="s">
        <v>281</v>
      </c>
      <c r="D646" t="s">
        <v>567</v>
      </c>
      <c r="E646" t="s">
        <v>368</v>
      </c>
      <c r="F646" s="69">
        <v>42964.337500000001</v>
      </c>
      <c r="G646" s="67">
        <v>42971.708333333336</v>
      </c>
      <c r="H646" s="67">
        <v>42964.640972222223</v>
      </c>
      <c r="I646" t="s">
        <v>63</v>
      </c>
      <c r="J646" t="s">
        <v>959</v>
      </c>
      <c r="K646" t="s">
        <v>294</v>
      </c>
      <c r="L646" s="73">
        <f>_xlfn.DAYS(Dashboard!B$3,Data!F646)</f>
        <v>61</v>
      </c>
    </row>
    <row r="647" spans="1:12" x14ac:dyDescent="0.25">
      <c r="A647">
        <v>104885</v>
      </c>
      <c r="B647">
        <v>0</v>
      </c>
      <c r="C647" t="s">
        <v>281</v>
      </c>
      <c r="D647" t="s">
        <v>97</v>
      </c>
      <c r="E647" t="s">
        <v>90</v>
      </c>
      <c r="F647" s="69">
        <v>42964.340277777781</v>
      </c>
      <c r="G647" s="67">
        <v>42978.708333333336</v>
      </c>
      <c r="H647" s="67">
        <v>42964.340277777781</v>
      </c>
      <c r="I647" t="s">
        <v>63</v>
      </c>
      <c r="J647" t="s">
        <v>960</v>
      </c>
      <c r="K647" t="s">
        <v>65</v>
      </c>
      <c r="L647" s="73">
        <f>_xlfn.DAYS(Dashboard!B$3,Data!F647)</f>
        <v>61</v>
      </c>
    </row>
    <row r="648" spans="1:12" x14ac:dyDescent="0.25">
      <c r="A648">
        <v>104886</v>
      </c>
      <c r="B648">
        <v>0</v>
      </c>
      <c r="C648" t="s">
        <v>281</v>
      </c>
      <c r="D648" t="s">
        <v>424</v>
      </c>
      <c r="E648" t="s">
        <v>62</v>
      </c>
      <c r="F648" s="69">
        <v>42964.352083333331</v>
      </c>
      <c r="G648" s="67">
        <v>42978.708333333336</v>
      </c>
      <c r="H648" s="67">
        <v>42964.352083333331</v>
      </c>
      <c r="I648" t="s">
        <v>63</v>
      </c>
      <c r="J648" t="s">
        <v>961</v>
      </c>
      <c r="K648" t="s">
        <v>73</v>
      </c>
      <c r="L648" s="73">
        <f>_xlfn.DAYS(Dashboard!B$3,Data!F648)</f>
        <v>61</v>
      </c>
    </row>
    <row r="649" spans="1:12" x14ac:dyDescent="0.25">
      <c r="A649">
        <v>104887</v>
      </c>
      <c r="B649">
        <v>0</v>
      </c>
      <c r="C649" t="s">
        <v>281</v>
      </c>
      <c r="D649" t="s">
        <v>336</v>
      </c>
      <c r="E649" t="s">
        <v>62</v>
      </c>
      <c r="F649" s="69">
        <v>42964.357638888891</v>
      </c>
      <c r="G649" s="67">
        <v>42978.708333333336</v>
      </c>
      <c r="H649" s="67">
        <v>42964.500694444447</v>
      </c>
      <c r="I649" t="s">
        <v>63</v>
      </c>
      <c r="J649" t="s">
        <v>962</v>
      </c>
      <c r="K649" t="s">
        <v>73</v>
      </c>
      <c r="L649" s="73">
        <f>_xlfn.DAYS(Dashboard!B$3,Data!F649)</f>
        <v>61</v>
      </c>
    </row>
    <row r="650" spans="1:12" x14ac:dyDescent="0.25">
      <c r="A650">
        <v>104888</v>
      </c>
      <c r="B650">
        <v>0</v>
      </c>
      <c r="C650" t="s">
        <v>281</v>
      </c>
      <c r="D650" t="s">
        <v>298</v>
      </c>
      <c r="E650" t="s">
        <v>368</v>
      </c>
      <c r="F650" s="69">
        <v>42964.359027777777</v>
      </c>
      <c r="G650" s="67">
        <v>42966.708333333336</v>
      </c>
      <c r="H650" s="67">
        <v>42964.362500000003</v>
      </c>
      <c r="I650" t="s">
        <v>63</v>
      </c>
      <c r="J650" t="s">
        <v>963</v>
      </c>
      <c r="K650" t="s">
        <v>497</v>
      </c>
      <c r="L650" s="73">
        <f>_xlfn.DAYS(Dashboard!B$3,Data!F650)</f>
        <v>61</v>
      </c>
    </row>
    <row r="651" spans="1:12" x14ac:dyDescent="0.25">
      <c r="A651">
        <v>104889</v>
      </c>
      <c r="B651">
        <v>0</v>
      </c>
      <c r="C651" t="s">
        <v>281</v>
      </c>
      <c r="D651" t="s">
        <v>562</v>
      </c>
      <c r="E651" t="s">
        <v>62</v>
      </c>
      <c r="F651" s="69">
        <v>42964.36041666667</v>
      </c>
      <c r="G651" s="67">
        <v>42966.708333333336</v>
      </c>
      <c r="H651" s="67">
        <v>42964.500694444447</v>
      </c>
      <c r="I651" t="s">
        <v>63</v>
      </c>
      <c r="J651" t="s">
        <v>964</v>
      </c>
      <c r="K651" t="s">
        <v>73</v>
      </c>
      <c r="L651" s="73">
        <f>_xlfn.DAYS(Dashboard!B$3,Data!F651)</f>
        <v>61</v>
      </c>
    </row>
    <row r="652" spans="1:12" x14ac:dyDescent="0.25">
      <c r="A652">
        <v>104890</v>
      </c>
      <c r="B652">
        <v>0</v>
      </c>
      <c r="C652" t="s">
        <v>281</v>
      </c>
      <c r="D652" t="s">
        <v>70</v>
      </c>
      <c r="E652" t="s">
        <v>517</v>
      </c>
      <c r="F652" s="69">
        <v>42964.406944444447</v>
      </c>
      <c r="G652" s="67">
        <v>42966.708333333336</v>
      </c>
      <c r="H652" s="67">
        <v>42965.611111111109</v>
      </c>
      <c r="I652" t="s">
        <v>63</v>
      </c>
      <c r="J652" t="s">
        <v>965</v>
      </c>
      <c r="K652" t="s">
        <v>294</v>
      </c>
      <c r="L652" s="73">
        <f>_xlfn.DAYS(Dashboard!B$3,Data!F652)</f>
        <v>61</v>
      </c>
    </row>
    <row r="653" spans="1:12" x14ac:dyDescent="0.25">
      <c r="A653">
        <v>104891</v>
      </c>
      <c r="B653">
        <v>0</v>
      </c>
      <c r="C653" t="s">
        <v>281</v>
      </c>
      <c r="D653" t="s">
        <v>180</v>
      </c>
      <c r="E653" t="s">
        <v>368</v>
      </c>
      <c r="F653" s="69">
        <v>42964.432638888888</v>
      </c>
      <c r="G653" s="67">
        <v>42978.708333333336</v>
      </c>
      <c r="H653" s="67">
        <v>42965.441666666666</v>
      </c>
      <c r="I653" t="s">
        <v>63</v>
      </c>
      <c r="J653" t="s">
        <v>966</v>
      </c>
      <c r="K653" t="s">
        <v>294</v>
      </c>
      <c r="L653" s="73">
        <f>_xlfn.DAYS(Dashboard!B$3,Data!F653)</f>
        <v>61</v>
      </c>
    </row>
    <row r="654" spans="1:12" x14ac:dyDescent="0.25">
      <c r="A654">
        <v>104892</v>
      </c>
      <c r="B654">
        <v>0</v>
      </c>
      <c r="C654" t="s">
        <v>281</v>
      </c>
      <c r="D654" t="s">
        <v>967</v>
      </c>
      <c r="E654" t="s">
        <v>62</v>
      </c>
      <c r="F654" s="69">
        <v>42964.439583333333</v>
      </c>
      <c r="G654" s="67">
        <v>42978.708333333336</v>
      </c>
      <c r="H654" s="67">
        <v>42968.609027777777</v>
      </c>
      <c r="I654" t="s">
        <v>63</v>
      </c>
      <c r="J654" t="s">
        <v>968</v>
      </c>
      <c r="K654" t="s">
        <v>73</v>
      </c>
      <c r="L654" s="73">
        <f>_xlfn.DAYS(Dashboard!B$3,Data!F654)</f>
        <v>61</v>
      </c>
    </row>
    <row r="655" spans="1:12" x14ac:dyDescent="0.25">
      <c r="A655">
        <v>104893</v>
      </c>
      <c r="B655">
        <v>0</v>
      </c>
      <c r="C655" t="s">
        <v>281</v>
      </c>
      <c r="D655" t="s">
        <v>97</v>
      </c>
      <c r="E655" t="s">
        <v>90</v>
      </c>
      <c r="F655" s="69">
        <v>42964.461805555555</v>
      </c>
      <c r="G655" s="67">
        <v>42978.708333333336</v>
      </c>
      <c r="H655" s="67">
        <v>42976.447916666664</v>
      </c>
      <c r="I655" t="s">
        <v>63</v>
      </c>
      <c r="J655" t="s">
        <v>969</v>
      </c>
      <c r="K655" t="s">
        <v>73</v>
      </c>
      <c r="L655" s="73">
        <f>_xlfn.DAYS(Dashboard!B$3,Data!F655)</f>
        <v>61</v>
      </c>
    </row>
    <row r="656" spans="1:12" x14ac:dyDescent="0.25">
      <c r="A656">
        <v>104894</v>
      </c>
      <c r="B656">
        <v>0</v>
      </c>
      <c r="C656" t="s">
        <v>281</v>
      </c>
      <c r="D656" t="s">
        <v>97</v>
      </c>
      <c r="E656" t="s">
        <v>90</v>
      </c>
      <c r="F656" s="69">
        <v>42964.463194444441</v>
      </c>
      <c r="G656" s="67">
        <v>42978.708333333336</v>
      </c>
      <c r="H656" s="67">
        <v>42964.463194444441</v>
      </c>
      <c r="I656" t="s">
        <v>63</v>
      </c>
      <c r="J656" t="s">
        <v>970</v>
      </c>
      <c r="K656" t="s">
        <v>65</v>
      </c>
      <c r="L656" s="73">
        <f>_xlfn.DAYS(Dashboard!B$3,Data!F656)</f>
        <v>61</v>
      </c>
    </row>
    <row r="657" spans="1:12" x14ac:dyDescent="0.25">
      <c r="A657">
        <v>104895</v>
      </c>
      <c r="B657">
        <v>0</v>
      </c>
      <c r="C657" t="s">
        <v>281</v>
      </c>
      <c r="D657" t="s">
        <v>97</v>
      </c>
      <c r="E657" t="s">
        <v>90</v>
      </c>
      <c r="F657" s="69">
        <v>42964.466666666667</v>
      </c>
      <c r="G657" s="67">
        <v>42978.708333333336</v>
      </c>
      <c r="H657" s="67">
        <v>42964.466666666667</v>
      </c>
      <c r="I657" t="s">
        <v>63</v>
      </c>
      <c r="J657" t="s">
        <v>971</v>
      </c>
      <c r="K657" t="s">
        <v>65</v>
      </c>
      <c r="L657" s="73">
        <f>_xlfn.DAYS(Dashboard!B$3,Data!F657)</f>
        <v>61</v>
      </c>
    </row>
    <row r="658" spans="1:12" x14ac:dyDescent="0.25">
      <c r="A658">
        <v>104897</v>
      </c>
      <c r="B658">
        <v>0</v>
      </c>
      <c r="C658" t="s">
        <v>439</v>
      </c>
      <c r="D658" t="s">
        <v>653</v>
      </c>
      <c r="E658" t="s">
        <v>368</v>
      </c>
      <c r="F658" s="69">
        <v>42964.473611111112</v>
      </c>
      <c r="G658" s="67">
        <v>42966.708333333336</v>
      </c>
      <c r="H658" s="67">
        <v>42964.493750000001</v>
      </c>
      <c r="I658" t="s">
        <v>63</v>
      </c>
      <c r="J658" t="s">
        <v>973</v>
      </c>
      <c r="K658" t="s">
        <v>294</v>
      </c>
      <c r="L658" s="73">
        <f>_xlfn.DAYS(Dashboard!B$3,Data!F658)</f>
        <v>61</v>
      </c>
    </row>
    <row r="659" spans="1:12" x14ac:dyDescent="0.25">
      <c r="A659">
        <v>104896</v>
      </c>
      <c r="B659">
        <v>0</v>
      </c>
      <c r="C659" t="s">
        <v>281</v>
      </c>
      <c r="D659" t="s">
        <v>653</v>
      </c>
      <c r="E659" t="s">
        <v>368</v>
      </c>
      <c r="F659" s="69">
        <v>42964.473611111112</v>
      </c>
      <c r="G659" s="67">
        <v>42966.708333333336</v>
      </c>
      <c r="H659" s="67">
        <v>42964.570833333331</v>
      </c>
      <c r="I659" t="s">
        <v>63</v>
      </c>
      <c r="J659" t="s">
        <v>972</v>
      </c>
      <c r="K659" t="s">
        <v>294</v>
      </c>
      <c r="L659" s="73">
        <f>_xlfn.DAYS(Dashboard!B$3,Data!F659)</f>
        <v>61</v>
      </c>
    </row>
    <row r="660" spans="1:12" x14ac:dyDescent="0.25">
      <c r="A660">
        <v>104898</v>
      </c>
      <c r="B660">
        <v>0</v>
      </c>
      <c r="C660" t="s">
        <v>281</v>
      </c>
      <c r="D660" t="s">
        <v>114</v>
      </c>
      <c r="E660" t="s">
        <v>904</v>
      </c>
      <c r="F660" s="69">
        <v>42964.563888888886</v>
      </c>
      <c r="G660" s="67">
        <v>42978.708333333336</v>
      </c>
      <c r="H660" s="67">
        <v>42964.563888888886</v>
      </c>
      <c r="I660" t="s">
        <v>63</v>
      </c>
      <c r="J660" t="s">
        <v>974</v>
      </c>
      <c r="K660" t="s">
        <v>73</v>
      </c>
      <c r="L660" s="73">
        <f>_xlfn.DAYS(Dashboard!B$3,Data!F660)</f>
        <v>61</v>
      </c>
    </row>
    <row r="661" spans="1:12" x14ac:dyDescent="0.25">
      <c r="A661">
        <v>104899</v>
      </c>
      <c r="B661">
        <v>0</v>
      </c>
      <c r="C661" t="s">
        <v>281</v>
      </c>
      <c r="D661" t="s">
        <v>975</v>
      </c>
      <c r="E661" t="s">
        <v>93</v>
      </c>
      <c r="F661" s="69">
        <v>42964.566666666666</v>
      </c>
      <c r="G661" s="67">
        <v>42978.708333333336</v>
      </c>
      <c r="H661" s="67">
        <v>42965.57708333333</v>
      </c>
      <c r="I661" t="s">
        <v>63</v>
      </c>
      <c r="J661" t="s">
        <v>976</v>
      </c>
      <c r="K661" t="s">
        <v>73</v>
      </c>
      <c r="L661" s="73">
        <f>_xlfn.DAYS(Dashboard!B$3,Data!F661)</f>
        <v>61</v>
      </c>
    </row>
    <row r="662" spans="1:12" x14ac:dyDescent="0.25">
      <c r="A662">
        <v>104900</v>
      </c>
      <c r="B662">
        <v>0</v>
      </c>
      <c r="C662" t="s">
        <v>281</v>
      </c>
      <c r="D662" t="s">
        <v>386</v>
      </c>
      <c r="E662" t="s">
        <v>84</v>
      </c>
      <c r="F662" s="69">
        <v>42964.637499999997</v>
      </c>
      <c r="G662" s="67">
        <v>42971.708333333336</v>
      </c>
      <c r="H662" s="67">
        <v>42969.418749999997</v>
      </c>
      <c r="I662" t="s">
        <v>63</v>
      </c>
      <c r="J662" t="s">
        <v>977</v>
      </c>
      <c r="K662" t="s">
        <v>73</v>
      </c>
      <c r="L662" s="73">
        <f>_xlfn.DAYS(Dashboard!B$3,Data!F662)</f>
        <v>61</v>
      </c>
    </row>
    <row r="663" spans="1:12" x14ac:dyDescent="0.25">
      <c r="A663">
        <v>104901</v>
      </c>
      <c r="B663">
        <v>0</v>
      </c>
      <c r="C663" t="s">
        <v>281</v>
      </c>
      <c r="D663" t="s">
        <v>978</v>
      </c>
      <c r="E663" t="s">
        <v>904</v>
      </c>
      <c r="F663" s="69">
        <v>42964.665277777778</v>
      </c>
      <c r="G663" s="67">
        <v>42978.708333333336</v>
      </c>
      <c r="H663" s="67">
        <v>42964.665277777778</v>
      </c>
      <c r="I663" t="s">
        <v>63</v>
      </c>
      <c r="J663" t="s">
        <v>979</v>
      </c>
      <c r="K663" t="s">
        <v>73</v>
      </c>
      <c r="L663" s="73">
        <f>_xlfn.DAYS(Dashboard!B$3,Data!F663)</f>
        <v>61</v>
      </c>
    </row>
    <row r="664" spans="1:12" x14ac:dyDescent="0.25">
      <c r="A664">
        <v>104902</v>
      </c>
      <c r="B664">
        <v>0</v>
      </c>
      <c r="C664" t="s">
        <v>281</v>
      </c>
      <c r="D664" t="s">
        <v>904</v>
      </c>
      <c r="E664" t="s">
        <v>904</v>
      </c>
      <c r="F664" s="69">
        <v>42964.677777777775</v>
      </c>
      <c r="G664" s="67">
        <v>42978.708333333336</v>
      </c>
      <c r="H664" s="67">
        <v>42964.677777777775</v>
      </c>
      <c r="I664" t="s">
        <v>63</v>
      </c>
      <c r="J664" t="s">
        <v>906</v>
      </c>
      <c r="K664" t="s">
        <v>73</v>
      </c>
      <c r="L664" s="73">
        <f>_xlfn.DAYS(Dashboard!B$3,Data!F664)</f>
        <v>61</v>
      </c>
    </row>
    <row r="665" spans="1:12" x14ac:dyDescent="0.25">
      <c r="A665">
        <v>104903</v>
      </c>
      <c r="B665">
        <v>0</v>
      </c>
      <c r="C665" t="s">
        <v>281</v>
      </c>
      <c r="D665" t="s">
        <v>291</v>
      </c>
      <c r="E665" t="s">
        <v>93</v>
      </c>
      <c r="F665" s="69">
        <v>42964.704861111109</v>
      </c>
      <c r="G665" s="67">
        <v>42978.708333333336</v>
      </c>
      <c r="H665" s="67">
        <v>43013.430555555555</v>
      </c>
      <c r="I665" t="s">
        <v>63</v>
      </c>
      <c r="J665" t="s">
        <v>980</v>
      </c>
      <c r="K665" t="s">
        <v>73</v>
      </c>
      <c r="L665" s="73">
        <f>_xlfn.DAYS(Dashboard!B$3,Data!F665)</f>
        <v>61</v>
      </c>
    </row>
    <row r="666" spans="1:12" x14ac:dyDescent="0.25">
      <c r="A666">
        <v>104904</v>
      </c>
      <c r="B666">
        <v>0</v>
      </c>
      <c r="C666" t="s">
        <v>281</v>
      </c>
      <c r="D666" t="s">
        <v>914</v>
      </c>
      <c r="E666" t="s">
        <v>517</v>
      </c>
      <c r="F666" s="69">
        <v>42965.319444444445</v>
      </c>
      <c r="G666" s="67">
        <v>42965</v>
      </c>
      <c r="H666" s="67">
        <v>42965.601388888892</v>
      </c>
      <c r="I666" t="s">
        <v>63</v>
      </c>
      <c r="J666" t="s">
        <v>981</v>
      </c>
      <c r="K666" t="s">
        <v>497</v>
      </c>
      <c r="L666" s="73">
        <f>_xlfn.DAYS(Dashboard!B$3,Data!F666)</f>
        <v>60</v>
      </c>
    </row>
    <row r="667" spans="1:12" x14ac:dyDescent="0.25">
      <c r="A667">
        <v>104905</v>
      </c>
      <c r="B667">
        <v>0</v>
      </c>
      <c r="C667" t="s">
        <v>281</v>
      </c>
      <c r="D667" t="s">
        <v>914</v>
      </c>
      <c r="E667" t="s">
        <v>517</v>
      </c>
      <c r="F667" s="69">
        <v>42965.320833333331</v>
      </c>
      <c r="G667" s="67">
        <v>42965</v>
      </c>
      <c r="H667" s="67">
        <v>42965.601388888892</v>
      </c>
      <c r="I667" t="s">
        <v>63</v>
      </c>
      <c r="J667" t="s">
        <v>730</v>
      </c>
      <c r="K667" t="s">
        <v>497</v>
      </c>
      <c r="L667" s="73">
        <f>_xlfn.DAYS(Dashboard!B$3,Data!F667)</f>
        <v>60</v>
      </c>
    </row>
    <row r="668" spans="1:12" x14ac:dyDescent="0.25">
      <c r="A668">
        <v>104906</v>
      </c>
      <c r="B668">
        <v>0</v>
      </c>
      <c r="C668" t="s">
        <v>281</v>
      </c>
      <c r="D668" t="s">
        <v>516</v>
      </c>
      <c r="E668" t="s">
        <v>517</v>
      </c>
      <c r="F668" s="69">
        <v>42965.334722222222</v>
      </c>
      <c r="G668" s="67">
        <v>42965.708333333336</v>
      </c>
      <c r="H668" s="67">
        <v>42965.665277777778</v>
      </c>
      <c r="I668" t="s">
        <v>67</v>
      </c>
      <c r="J668" t="s">
        <v>982</v>
      </c>
      <c r="K668" t="s">
        <v>294</v>
      </c>
      <c r="L668" s="73">
        <f>_xlfn.DAYS(Dashboard!B$3,Data!F668)</f>
        <v>60</v>
      </c>
    </row>
    <row r="669" spans="1:12" x14ac:dyDescent="0.25">
      <c r="A669">
        <v>104907</v>
      </c>
      <c r="B669">
        <v>0</v>
      </c>
      <c r="C669" t="s">
        <v>281</v>
      </c>
      <c r="D669" t="s">
        <v>180</v>
      </c>
      <c r="E669" t="s">
        <v>321</v>
      </c>
      <c r="F669" s="69">
        <v>42965.354861111111</v>
      </c>
      <c r="G669" s="67">
        <v>42967.708333333336</v>
      </c>
      <c r="H669" s="67">
        <v>42973.62777777778</v>
      </c>
      <c r="I669" t="s">
        <v>63</v>
      </c>
      <c r="J669" t="s">
        <v>983</v>
      </c>
      <c r="K669" t="s">
        <v>323</v>
      </c>
      <c r="L669" s="73">
        <f>_xlfn.DAYS(Dashboard!B$3,Data!F669)</f>
        <v>60</v>
      </c>
    </row>
    <row r="670" spans="1:12" x14ac:dyDescent="0.25">
      <c r="A670">
        <v>104908</v>
      </c>
      <c r="B670">
        <v>0</v>
      </c>
      <c r="C670" t="s">
        <v>281</v>
      </c>
      <c r="D670" t="s">
        <v>521</v>
      </c>
      <c r="E670" t="s">
        <v>62</v>
      </c>
      <c r="F670" s="69">
        <v>42965.357638888891</v>
      </c>
      <c r="G670" s="67">
        <v>42972.708333333336</v>
      </c>
      <c r="H670" s="67">
        <v>42965.379861111112</v>
      </c>
      <c r="I670" t="s">
        <v>63</v>
      </c>
      <c r="J670" t="s">
        <v>984</v>
      </c>
      <c r="K670" t="s">
        <v>73</v>
      </c>
      <c r="L670" s="73">
        <f>_xlfn.DAYS(Dashboard!B$3,Data!F670)</f>
        <v>60</v>
      </c>
    </row>
    <row r="671" spans="1:12" x14ac:dyDescent="0.25">
      <c r="A671">
        <v>104908</v>
      </c>
      <c r="B671">
        <v>1</v>
      </c>
      <c r="C671" t="s">
        <v>281</v>
      </c>
      <c r="D671" t="s">
        <v>521</v>
      </c>
      <c r="E671" t="s">
        <v>62</v>
      </c>
      <c r="F671" s="69">
        <v>42965.357638888891</v>
      </c>
      <c r="G671" s="67">
        <v>42972.708333333336</v>
      </c>
      <c r="H671" s="67">
        <v>42965.379861111112</v>
      </c>
      <c r="I671" t="s">
        <v>63</v>
      </c>
      <c r="J671" t="s">
        <v>984</v>
      </c>
      <c r="K671" t="s">
        <v>73</v>
      </c>
      <c r="L671" s="73">
        <f>_xlfn.DAYS(Dashboard!B$3,Data!F671)</f>
        <v>60</v>
      </c>
    </row>
    <row r="672" spans="1:12" x14ac:dyDescent="0.25">
      <c r="A672">
        <v>104909</v>
      </c>
      <c r="B672">
        <v>0</v>
      </c>
      <c r="C672" t="s">
        <v>281</v>
      </c>
      <c r="D672" t="s">
        <v>562</v>
      </c>
      <c r="E672" t="s">
        <v>84</v>
      </c>
      <c r="F672" s="69">
        <v>42965.394444444442</v>
      </c>
      <c r="G672" s="67">
        <v>42979.708333333336</v>
      </c>
      <c r="H672" s="67">
        <v>42977.702777777777</v>
      </c>
      <c r="I672" t="s">
        <v>137</v>
      </c>
      <c r="J672" t="s">
        <v>985</v>
      </c>
      <c r="K672" t="s">
        <v>73</v>
      </c>
      <c r="L672" s="73">
        <f>_xlfn.DAYS(Dashboard!B$3,Data!F672)</f>
        <v>60</v>
      </c>
    </row>
    <row r="673" spans="1:12" x14ac:dyDescent="0.25">
      <c r="A673">
        <v>104910</v>
      </c>
      <c r="B673">
        <v>0</v>
      </c>
      <c r="C673" t="s">
        <v>281</v>
      </c>
      <c r="D673" t="s">
        <v>112</v>
      </c>
      <c r="E673" t="s">
        <v>62</v>
      </c>
      <c r="F673" s="69">
        <v>42965.397222222222</v>
      </c>
      <c r="G673" s="67">
        <v>42979.708333333336</v>
      </c>
      <c r="H673" s="67">
        <v>42979.488888888889</v>
      </c>
      <c r="I673" t="s">
        <v>63</v>
      </c>
      <c r="J673" t="s">
        <v>986</v>
      </c>
      <c r="K673" t="s">
        <v>73</v>
      </c>
      <c r="L673" s="73">
        <f>_xlfn.DAYS(Dashboard!B$3,Data!F673)</f>
        <v>60</v>
      </c>
    </row>
    <row r="674" spans="1:12" x14ac:dyDescent="0.25">
      <c r="A674">
        <v>104911</v>
      </c>
      <c r="B674">
        <v>0</v>
      </c>
      <c r="C674" t="s">
        <v>281</v>
      </c>
      <c r="D674" t="s">
        <v>596</v>
      </c>
      <c r="E674" t="s">
        <v>292</v>
      </c>
      <c r="F674" s="69">
        <v>42965.398611111108</v>
      </c>
      <c r="G674" s="67">
        <v>42965.708333333336</v>
      </c>
      <c r="H674" s="67">
        <v>42965.42291666667</v>
      </c>
      <c r="I674" t="s">
        <v>67</v>
      </c>
      <c r="J674" t="s">
        <v>987</v>
      </c>
      <c r="K674" t="s">
        <v>294</v>
      </c>
      <c r="L674" s="73">
        <f>_xlfn.DAYS(Dashboard!B$3,Data!F674)</f>
        <v>60</v>
      </c>
    </row>
    <row r="675" spans="1:12" x14ac:dyDescent="0.25">
      <c r="A675">
        <v>104912</v>
      </c>
      <c r="B675">
        <v>0</v>
      </c>
      <c r="C675" t="s">
        <v>281</v>
      </c>
      <c r="D675" t="s">
        <v>97</v>
      </c>
      <c r="E675" t="s">
        <v>282</v>
      </c>
      <c r="F675" s="69">
        <v>42965.462500000001</v>
      </c>
      <c r="G675" s="67">
        <v>42979.708333333336</v>
      </c>
      <c r="H675" s="67">
        <v>43004.361805555556</v>
      </c>
      <c r="I675" t="s">
        <v>63</v>
      </c>
      <c r="J675" t="s">
        <v>988</v>
      </c>
      <c r="K675" t="s">
        <v>284</v>
      </c>
      <c r="L675" s="73">
        <f>_xlfn.DAYS(Dashboard!B$3,Data!F675)</f>
        <v>60</v>
      </c>
    </row>
    <row r="676" spans="1:12" x14ac:dyDescent="0.25">
      <c r="A676">
        <v>104913</v>
      </c>
      <c r="B676">
        <v>0</v>
      </c>
      <c r="C676" t="s">
        <v>281</v>
      </c>
      <c r="D676" t="s">
        <v>567</v>
      </c>
      <c r="E676" t="s">
        <v>292</v>
      </c>
      <c r="F676" s="69">
        <v>42965.47152777778</v>
      </c>
      <c r="G676" s="67">
        <v>42979.708333333336</v>
      </c>
      <c r="H676" s="67">
        <v>42970.35</v>
      </c>
      <c r="I676" t="s">
        <v>63</v>
      </c>
      <c r="J676" t="s">
        <v>989</v>
      </c>
      <c r="K676" t="s">
        <v>294</v>
      </c>
      <c r="L676" s="73">
        <f>_xlfn.DAYS(Dashboard!B$3,Data!F676)</f>
        <v>60</v>
      </c>
    </row>
    <row r="677" spans="1:12" x14ac:dyDescent="0.25">
      <c r="A677">
        <v>104914</v>
      </c>
      <c r="B677">
        <v>0</v>
      </c>
      <c r="C677" t="s">
        <v>281</v>
      </c>
      <c r="D677" t="s">
        <v>97</v>
      </c>
      <c r="E677" t="s">
        <v>84</v>
      </c>
      <c r="F677" s="69">
        <v>42965.498611111114</v>
      </c>
      <c r="G677" s="67">
        <v>42979.708333333336</v>
      </c>
      <c r="H677" s="67">
        <v>42969.418749999997</v>
      </c>
      <c r="I677" t="s">
        <v>63</v>
      </c>
      <c r="J677" t="s">
        <v>570</v>
      </c>
      <c r="K677" t="s">
        <v>73</v>
      </c>
      <c r="L677" s="73">
        <f>_xlfn.DAYS(Dashboard!B$3,Data!F677)</f>
        <v>60</v>
      </c>
    </row>
    <row r="678" spans="1:12" x14ac:dyDescent="0.25">
      <c r="A678">
        <v>104915</v>
      </c>
      <c r="B678">
        <v>0</v>
      </c>
      <c r="C678" t="s">
        <v>281</v>
      </c>
      <c r="D678" t="s">
        <v>990</v>
      </c>
      <c r="E678" t="s">
        <v>233</v>
      </c>
      <c r="F678" s="69">
        <v>42965.499305555553</v>
      </c>
      <c r="G678" s="67">
        <v>42972.708333333336</v>
      </c>
      <c r="H678" s="67">
        <v>43003.631944444445</v>
      </c>
      <c r="I678" t="s">
        <v>63</v>
      </c>
      <c r="J678" t="s">
        <v>991</v>
      </c>
      <c r="K678" t="s">
        <v>284</v>
      </c>
      <c r="L678" s="73">
        <f>_xlfn.DAYS(Dashboard!B$3,Data!F678)</f>
        <v>60</v>
      </c>
    </row>
    <row r="679" spans="1:12" x14ac:dyDescent="0.25">
      <c r="A679">
        <v>104916</v>
      </c>
      <c r="B679">
        <v>0</v>
      </c>
      <c r="C679" t="s">
        <v>281</v>
      </c>
      <c r="D679" t="s">
        <v>992</v>
      </c>
      <c r="E679" t="s">
        <v>84</v>
      </c>
      <c r="F679" s="69">
        <v>42965.505555555559</v>
      </c>
      <c r="G679" s="67">
        <v>42979.708333333336</v>
      </c>
      <c r="H679" s="67">
        <v>42965.505555555559</v>
      </c>
      <c r="I679" t="s">
        <v>63</v>
      </c>
      <c r="J679" t="s">
        <v>335</v>
      </c>
      <c r="K679" t="s">
        <v>73</v>
      </c>
      <c r="L679" s="73">
        <f>_xlfn.DAYS(Dashboard!B$3,Data!F679)</f>
        <v>60</v>
      </c>
    </row>
    <row r="680" spans="1:12" x14ac:dyDescent="0.25">
      <c r="A680">
        <v>104917</v>
      </c>
      <c r="B680">
        <v>0</v>
      </c>
      <c r="C680" t="s">
        <v>281</v>
      </c>
      <c r="D680" t="s">
        <v>521</v>
      </c>
      <c r="E680" t="s">
        <v>93</v>
      </c>
      <c r="F680" s="69">
        <v>42965.561805555553</v>
      </c>
      <c r="G680" s="67">
        <v>42979.708333333336</v>
      </c>
      <c r="H680" s="67">
        <v>42965.67291666667</v>
      </c>
      <c r="I680" t="s">
        <v>63</v>
      </c>
      <c r="J680" t="s">
        <v>993</v>
      </c>
      <c r="K680" t="s">
        <v>73</v>
      </c>
      <c r="L680" s="73">
        <f>_xlfn.DAYS(Dashboard!B$3,Data!F680)</f>
        <v>60</v>
      </c>
    </row>
    <row r="681" spans="1:12" x14ac:dyDescent="0.25">
      <c r="A681">
        <v>104918</v>
      </c>
      <c r="B681">
        <v>0</v>
      </c>
      <c r="C681" t="s">
        <v>281</v>
      </c>
      <c r="D681" t="s">
        <v>384</v>
      </c>
      <c r="E681" t="s">
        <v>62</v>
      </c>
      <c r="F681" s="69">
        <v>42965.652083333334</v>
      </c>
      <c r="G681" s="67">
        <v>42979.708333333336</v>
      </c>
      <c r="H681" s="67">
        <v>42969.43472222222</v>
      </c>
      <c r="I681" t="s">
        <v>63</v>
      </c>
      <c r="J681" t="s">
        <v>994</v>
      </c>
      <c r="K681" t="s">
        <v>65</v>
      </c>
      <c r="L681" s="73">
        <f>_xlfn.DAYS(Dashboard!B$3,Data!F681)</f>
        <v>60</v>
      </c>
    </row>
    <row r="682" spans="1:12" x14ac:dyDescent="0.25">
      <c r="A682">
        <v>104919</v>
      </c>
      <c r="B682">
        <v>0</v>
      </c>
      <c r="C682" t="s">
        <v>281</v>
      </c>
      <c r="D682" t="s">
        <v>173</v>
      </c>
      <c r="E682" t="s">
        <v>62</v>
      </c>
      <c r="F682" s="69">
        <v>42965.676388888889</v>
      </c>
      <c r="G682" s="67">
        <v>42967.708333333336</v>
      </c>
      <c r="H682" s="67">
        <v>42969.618750000001</v>
      </c>
      <c r="I682" t="s">
        <v>63</v>
      </c>
      <c r="J682" t="s">
        <v>995</v>
      </c>
      <c r="K682" t="s">
        <v>65</v>
      </c>
      <c r="L682" s="73">
        <f>_xlfn.DAYS(Dashboard!B$3,Data!F682)</f>
        <v>60</v>
      </c>
    </row>
    <row r="683" spans="1:12" x14ac:dyDescent="0.25">
      <c r="A683">
        <v>104920</v>
      </c>
      <c r="B683">
        <v>0</v>
      </c>
      <c r="C683" t="s">
        <v>281</v>
      </c>
      <c r="D683" t="s">
        <v>421</v>
      </c>
      <c r="E683" t="s">
        <v>84</v>
      </c>
      <c r="F683" s="69">
        <v>42965.681250000001</v>
      </c>
      <c r="G683" s="67">
        <v>42972.708333333336</v>
      </c>
      <c r="H683" s="67">
        <v>42977.336805555555</v>
      </c>
      <c r="I683" t="s">
        <v>63</v>
      </c>
      <c r="J683" t="s">
        <v>996</v>
      </c>
      <c r="K683" t="s">
        <v>73</v>
      </c>
      <c r="L683" s="73">
        <f>_xlfn.DAYS(Dashboard!B$3,Data!F683)</f>
        <v>60</v>
      </c>
    </row>
    <row r="684" spans="1:12" x14ac:dyDescent="0.25">
      <c r="A684">
        <v>104919</v>
      </c>
      <c r="B684">
        <v>1</v>
      </c>
      <c r="C684" t="s">
        <v>281</v>
      </c>
      <c r="D684" t="s">
        <v>62</v>
      </c>
      <c r="E684" t="s">
        <v>282</v>
      </c>
      <c r="F684" s="69">
        <v>42965.688194444447</v>
      </c>
      <c r="G684" s="67">
        <v>42967.708333333336</v>
      </c>
      <c r="H684" s="67">
        <v>42969.429861111108</v>
      </c>
      <c r="I684" t="s">
        <v>63</v>
      </c>
      <c r="J684" t="s">
        <v>997</v>
      </c>
      <c r="K684" t="s">
        <v>284</v>
      </c>
      <c r="L684" s="73">
        <f>_xlfn.DAYS(Dashboard!B$3,Data!F684)</f>
        <v>60</v>
      </c>
    </row>
    <row r="685" spans="1:12" x14ac:dyDescent="0.25">
      <c r="A685">
        <v>104921</v>
      </c>
      <c r="B685">
        <v>0</v>
      </c>
      <c r="C685" t="s">
        <v>281</v>
      </c>
      <c r="D685" t="s">
        <v>998</v>
      </c>
      <c r="E685" t="s">
        <v>84</v>
      </c>
      <c r="F685" s="69">
        <v>42966.286111111112</v>
      </c>
      <c r="G685" s="67">
        <v>42980.708333333336</v>
      </c>
      <c r="H685" s="67">
        <v>42977.633333333331</v>
      </c>
      <c r="I685" t="s">
        <v>63</v>
      </c>
      <c r="J685" t="s">
        <v>407</v>
      </c>
      <c r="K685" t="s">
        <v>73</v>
      </c>
      <c r="L685" s="73">
        <f>_xlfn.DAYS(Dashboard!B$3,Data!F685)</f>
        <v>59</v>
      </c>
    </row>
    <row r="686" spans="1:12" x14ac:dyDescent="0.25">
      <c r="A686">
        <v>104922</v>
      </c>
      <c r="B686">
        <v>0</v>
      </c>
      <c r="C686" t="s">
        <v>281</v>
      </c>
      <c r="D686" t="s">
        <v>998</v>
      </c>
      <c r="E686" t="s">
        <v>84</v>
      </c>
      <c r="F686" s="69">
        <v>42966.512499999997</v>
      </c>
      <c r="G686" s="67">
        <v>42973.708333333336</v>
      </c>
      <c r="H686" s="67">
        <v>42977.633333333331</v>
      </c>
      <c r="I686" t="s">
        <v>63</v>
      </c>
      <c r="J686" t="s">
        <v>999</v>
      </c>
      <c r="K686" t="s">
        <v>73</v>
      </c>
      <c r="L686" s="73">
        <f>_xlfn.DAYS(Dashboard!B$3,Data!F686)</f>
        <v>59</v>
      </c>
    </row>
    <row r="687" spans="1:12" x14ac:dyDescent="0.25">
      <c r="A687">
        <v>104923</v>
      </c>
      <c r="B687">
        <v>0</v>
      </c>
      <c r="C687" t="s">
        <v>281</v>
      </c>
      <c r="D687" t="s">
        <v>97</v>
      </c>
      <c r="E687" t="s">
        <v>75</v>
      </c>
      <c r="F687" s="69">
        <v>42966.916666666664</v>
      </c>
      <c r="G687" s="67">
        <v>42980.708333333336</v>
      </c>
      <c r="H687" s="67">
        <v>42969.509722222225</v>
      </c>
      <c r="I687" t="s">
        <v>63</v>
      </c>
      <c r="J687" t="s">
        <v>1000</v>
      </c>
      <c r="K687" t="s">
        <v>73</v>
      </c>
      <c r="L687" s="73">
        <f>_xlfn.DAYS(Dashboard!B$3,Data!F687)</f>
        <v>59</v>
      </c>
    </row>
    <row r="688" spans="1:12" x14ac:dyDescent="0.25">
      <c r="A688">
        <v>104924</v>
      </c>
      <c r="B688">
        <v>0</v>
      </c>
      <c r="C688" t="s">
        <v>281</v>
      </c>
      <c r="D688" t="s">
        <v>1001</v>
      </c>
      <c r="E688" t="s">
        <v>62</v>
      </c>
      <c r="F688" s="69">
        <v>42968.304166666669</v>
      </c>
      <c r="G688" s="67">
        <v>42982.708333333336</v>
      </c>
      <c r="H688" s="67">
        <v>42971.337500000001</v>
      </c>
      <c r="I688" t="s">
        <v>63</v>
      </c>
      <c r="J688" t="s">
        <v>1002</v>
      </c>
      <c r="K688" t="s">
        <v>73</v>
      </c>
      <c r="L688" s="73">
        <f>_xlfn.DAYS(Dashboard!B$3,Data!F688)</f>
        <v>57</v>
      </c>
    </row>
    <row r="689" spans="1:12" x14ac:dyDescent="0.25">
      <c r="A689">
        <v>104925</v>
      </c>
      <c r="B689">
        <v>0</v>
      </c>
      <c r="C689" t="s">
        <v>281</v>
      </c>
      <c r="D689" t="s">
        <v>298</v>
      </c>
      <c r="E689" t="s">
        <v>90</v>
      </c>
      <c r="F689" s="69">
        <v>42968.307638888888</v>
      </c>
      <c r="G689" s="67">
        <v>42982.708333333336</v>
      </c>
      <c r="H689" s="67">
        <v>42969.449305555558</v>
      </c>
      <c r="I689" t="s">
        <v>63</v>
      </c>
      <c r="J689" t="s">
        <v>1003</v>
      </c>
      <c r="K689" t="s">
        <v>73</v>
      </c>
      <c r="L689" s="73">
        <f>_xlfn.DAYS(Dashboard!B$3,Data!F689)</f>
        <v>57</v>
      </c>
    </row>
    <row r="690" spans="1:12" x14ac:dyDescent="0.25">
      <c r="A690">
        <v>104926</v>
      </c>
      <c r="B690">
        <v>0</v>
      </c>
      <c r="C690" t="s">
        <v>281</v>
      </c>
      <c r="D690" t="s">
        <v>204</v>
      </c>
      <c r="E690" t="s">
        <v>75</v>
      </c>
      <c r="F690" s="69">
        <v>42968.359027777777</v>
      </c>
      <c r="G690" s="67">
        <v>42982.708333333336</v>
      </c>
      <c r="H690" s="67">
        <v>42972.408333333333</v>
      </c>
      <c r="I690" t="s">
        <v>63</v>
      </c>
      <c r="J690" t="s">
        <v>1004</v>
      </c>
      <c r="K690" t="s">
        <v>73</v>
      </c>
      <c r="L690" s="73">
        <f>_xlfn.DAYS(Dashboard!B$3,Data!F690)</f>
        <v>57</v>
      </c>
    </row>
    <row r="691" spans="1:12" x14ac:dyDescent="0.25">
      <c r="A691">
        <v>104927</v>
      </c>
      <c r="B691">
        <v>0</v>
      </c>
      <c r="C691" t="s">
        <v>281</v>
      </c>
      <c r="D691" t="s">
        <v>1005</v>
      </c>
      <c r="E691" t="s">
        <v>90</v>
      </c>
      <c r="F691" s="69">
        <v>42968.37222222222</v>
      </c>
      <c r="G691" s="67">
        <v>42975.708333333336</v>
      </c>
      <c r="H691" s="67">
        <v>42969.435416666667</v>
      </c>
      <c r="I691" t="s">
        <v>63</v>
      </c>
      <c r="J691" t="s">
        <v>1006</v>
      </c>
      <c r="K691" t="s">
        <v>73</v>
      </c>
      <c r="L691" s="73">
        <f>_xlfn.DAYS(Dashboard!B$3,Data!F691)</f>
        <v>57</v>
      </c>
    </row>
    <row r="692" spans="1:12" x14ac:dyDescent="0.25">
      <c r="A692">
        <v>104928</v>
      </c>
      <c r="B692">
        <v>0</v>
      </c>
      <c r="C692" t="s">
        <v>281</v>
      </c>
      <c r="D692" t="s">
        <v>97</v>
      </c>
      <c r="E692" t="s">
        <v>84</v>
      </c>
      <c r="F692" s="69">
        <v>42968.373611111114</v>
      </c>
      <c r="G692" s="67">
        <v>42982.708333333336</v>
      </c>
      <c r="H692" s="67">
        <v>42977.336111111108</v>
      </c>
      <c r="I692" t="s">
        <v>63</v>
      </c>
      <c r="J692" t="s">
        <v>570</v>
      </c>
      <c r="K692" t="s">
        <v>73</v>
      </c>
      <c r="L692" s="73">
        <f>_xlfn.DAYS(Dashboard!B$3,Data!F692)</f>
        <v>57</v>
      </c>
    </row>
    <row r="693" spans="1:12" x14ac:dyDescent="0.25">
      <c r="A693">
        <v>104929</v>
      </c>
      <c r="B693">
        <v>0</v>
      </c>
      <c r="C693" t="s">
        <v>281</v>
      </c>
      <c r="D693" t="s">
        <v>1007</v>
      </c>
      <c r="E693" t="s">
        <v>84</v>
      </c>
      <c r="F693" s="69">
        <v>42968.396527777775</v>
      </c>
      <c r="G693" s="67">
        <v>42982.708333333336</v>
      </c>
      <c r="H693" s="67">
        <v>42968.400694444441</v>
      </c>
      <c r="I693" t="s">
        <v>63</v>
      </c>
      <c r="J693" t="s">
        <v>335</v>
      </c>
      <c r="K693" t="s">
        <v>73</v>
      </c>
      <c r="L693" s="73">
        <f>_xlfn.DAYS(Dashboard!B$3,Data!F693)</f>
        <v>57</v>
      </c>
    </row>
    <row r="694" spans="1:12" x14ac:dyDescent="0.25">
      <c r="A694">
        <v>104930</v>
      </c>
      <c r="B694">
        <v>0</v>
      </c>
      <c r="C694" t="s">
        <v>281</v>
      </c>
      <c r="D694" t="s">
        <v>70</v>
      </c>
      <c r="E694" t="s">
        <v>517</v>
      </c>
      <c r="F694" s="69">
        <v>42968.398611111108</v>
      </c>
      <c r="G694" s="67">
        <v>42970.708333333336</v>
      </c>
      <c r="H694" s="67">
        <v>42968.670138888891</v>
      </c>
      <c r="I694" t="s">
        <v>63</v>
      </c>
      <c r="J694" t="s">
        <v>1008</v>
      </c>
      <c r="K694" t="s">
        <v>294</v>
      </c>
      <c r="L694" s="73">
        <f>_xlfn.DAYS(Dashboard!B$3,Data!F694)</f>
        <v>57</v>
      </c>
    </row>
    <row r="695" spans="1:12" x14ac:dyDescent="0.25">
      <c r="A695">
        <v>104931</v>
      </c>
      <c r="B695">
        <v>0</v>
      </c>
      <c r="C695" t="s">
        <v>281</v>
      </c>
      <c r="D695" t="s">
        <v>650</v>
      </c>
      <c r="E695" t="s">
        <v>292</v>
      </c>
      <c r="F695" s="69">
        <v>42968.406944444447</v>
      </c>
      <c r="G695" s="67">
        <v>42970.708333333336</v>
      </c>
      <c r="H695" s="67">
        <v>42968.532638888886</v>
      </c>
      <c r="I695" t="s">
        <v>63</v>
      </c>
      <c r="J695" t="s">
        <v>884</v>
      </c>
      <c r="K695" t="s">
        <v>294</v>
      </c>
      <c r="L695" s="73">
        <f>_xlfn.DAYS(Dashboard!B$3,Data!F695)</f>
        <v>57</v>
      </c>
    </row>
    <row r="696" spans="1:12" x14ac:dyDescent="0.25">
      <c r="A696">
        <v>104932</v>
      </c>
      <c r="B696">
        <v>0</v>
      </c>
      <c r="C696" t="s">
        <v>281</v>
      </c>
      <c r="D696" t="s">
        <v>650</v>
      </c>
      <c r="E696" t="s">
        <v>292</v>
      </c>
      <c r="F696" s="69">
        <v>42968.454861111109</v>
      </c>
      <c r="G696" s="67">
        <v>42970.708333333336</v>
      </c>
      <c r="H696" s="67">
        <v>42968.589583333334</v>
      </c>
      <c r="I696" t="s">
        <v>63</v>
      </c>
      <c r="J696" t="s">
        <v>884</v>
      </c>
      <c r="K696" t="s">
        <v>294</v>
      </c>
      <c r="L696" s="73">
        <f>_xlfn.DAYS(Dashboard!B$3,Data!F696)</f>
        <v>57</v>
      </c>
    </row>
    <row r="697" spans="1:12" x14ac:dyDescent="0.25">
      <c r="A697">
        <v>104933</v>
      </c>
      <c r="B697">
        <v>0</v>
      </c>
      <c r="C697" t="s">
        <v>281</v>
      </c>
      <c r="D697" t="s">
        <v>516</v>
      </c>
      <c r="E697" t="s">
        <v>84</v>
      </c>
      <c r="F697" s="69">
        <v>42968.456250000003</v>
      </c>
      <c r="G697" s="67">
        <v>42982.708333333336</v>
      </c>
      <c r="H697" s="67">
        <v>42977.340277777781</v>
      </c>
      <c r="I697" t="s">
        <v>63</v>
      </c>
      <c r="J697" t="s">
        <v>1009</v>
      </c>
      <c r="K697" t="s">
        <v>73</v>
      </c>
      <c r="L697" s="73">
        <f>_xlfn.DAYS(Dashboard!B$3,Data!F697)</f>
        <v>57</v>
      </c>
    </row>
    <row r="698" spans="1:12" x14ac:dyDescent="0.25">
      <c r="A698">
        <v>104761</v>
      </c>
      <c r="B698">
        <v>1</v>
      </c>
      <c r="C698" t="s">
        <v>281</v>
      </c>
      <c r="D698" t="s">
        <v>62</v>
      </c>
      <c r="E698" t="s">
        <v>282</v>
      </c>
      <c r="F698" s="69">
        <v>42968.490972222222</v>
      </c>
      <c r="G698" s="67">
        <v>42970.708333333336</v>
      </c>
      <c r="H698" s="67">
        <v>42968.668055555558</v>
      </c>
      <c r="I698" t="s">
        <v>63</v>
      </c>
      <c r="J698" t="s">
        <v>1010</v>
      </c>
      <c r="K698" t="s">
        <v>284</v>
      </c>
      <c r="L698" s="73">
        <f>_xlfn.DAYS(Dashboard!B$3,Data!F698)</f>
        <v>57</v>
      </c>
    </row>
    <row r="699" spans="1:12" x14ac:dyDescent="0.25">
      <c r="A699">
        <v>104934</v>
      </c>
      <c r="B699">
        <v>0</v>
      </c>
      <c r="C699" t="s">
        <v>281</v>
      </c>
      <c r="D699" t="s">
        <v>1011</v>
      </c>
      <c r="E699" t="s">
        <v>62</v>
      </c>
      <c r="F699" s="69">
        <v>42968.522916666669</v>
      </c>
      <c r="G699" s="67">
        <v>42982.708333333336</v>
      </c>
      <c r="H699" s="67">
        <v>42968.522916666669</v>
      </c>
      <c r="I699" t="s">
        <v>63</v>
      </c>
      <c r="J699" t="s">
        <v>1012</v>
      </c>
      <c r="K699" t="s">
        <v>73</v>
      </c>
      <c r="L699" s="73">
        <f>_xlfn.DAYS(Dashboard!B$3,Data!F699)</f>
        <v>57</v>
      </c>
    </row>
    <row r="700" spans="1:12" x14ac:dyDescent="0.25">
      <c r="A700">
        <v>104935</v>
      </c>
      <c r="B700">
        <v>0</v>
      </c>
      <c r="C700" t="s">
        <v>281</v>
      </c>
      <c r="D700" t="s">
        <v>526</v>
      </c>
      <c r="E700" t="s">
        <v>62</v>
      </c>
      <c r="F700" s="69">
        <v>42968.527777777781</v>
      </c>
      <c r="G700" s="67">
        <v>42982.708333333336</v>
      </c>
      <c r="H700" s="67">
        <v>42969.412499999999</v>
      </c>
      <c r="I700" t="s">
        <v>63</v>
      </c>
      <c r="J700" t="s">
        <v>1013</v>
      </c>
      <c r="K700" t="s">
        <v>73</v>
      </c>
      <c r="L700" s="73">
        <f>_xlfn.DAYS(Dashboard!B$3,Data!F700)</f>
        <v>57</v>
      </c>
    </row>
    <row r="701" spans="1:12" x14ac:dyDescent="0.25">
      <c r="A701">
        <v>104936</v>
      </c>
      <c r="B701">
        <v>0</v>
      </c>
      <c r="C701" t="s">
        <v>281</v>
      </c>
      <c r="D701" t="s">
        <v>124</v>
      </c>
      <c r="E701" t="s">
        <v>124</v>
      </c>
      <c r="F701" s="69">
        <v>42968.53125</v>
      </c>
      <c r="G701" s="67">
        <v>43009</v>
      </c>
      <c r="H701" s="67">
        <v>43004.798611111109</v>
      </c>
      <c r="I701" t="s">
        <v>67</v>
      </c>
      <c r="J701" t="s">
        <v>1014</v>
      </c>
      <c r="K701" t="s">
        <v>294</v>
      </c>
      <c r="L701" s="73">
        <f>_xlfn.DAYS(Dashboard!B$3,Data!F701)</f>
        <v>57</v>
      </c>
    </row>
    <row r="702" spans="1:12" x14ac:dyDescent="0.25">
      <c r="A702">
        <v>104935</v>
      </c>
      <c r="B702">
        <v>1</v>
      </c>
      <c r="C702" t="s">
        <v>281</v>
      </c>
      <c r="D702" t="s">
        <v>173</v>
      </c>
      <c r="E702" t="s">
        <v>282</v>
      </c>
      <c r="F702" s="69">
        <v>42968.537499999999</v>
      </c>
      <c r="G702" s="67">
        <v>42982.708333333336</v>
      </c>
      <c r="H702" s="67">
        <v>42969.38958333333</v>
      </c>
      <c r="I702" t="s">
        <v>63</v>
      </c>
      <c r="J702" t="s">
        <v>1015</v>
      </c>
      <c r="K702" t="s">
        <v>284</v>
      </c>
      <c r="L702" s="73">
        <f>_xlfn.DAYS(Dashboard!B$3,Data!F702)</f>
        <v>57</v>
      </c>
    </row>
    <row r="703" spans="1:12" x14ac:dyDescent="0.25">
      <c r="A703">
        <v>104937</v>
      </c>
      <c r="B703">
        <v>0</v>
      </c>
      <c r="C703" t="s">
        <v>281</v>
      </c>
      <c r="D703" t="s">
        <v>548</v>
      </c>
      <c r="E703" t="s">
        <v>62</v>
      </c>
      <c r="F703" s="69">
        <v>42968.546527777777</v>
      </c>
      <c r="G703" s="67">
        <v>42975.708333333336</v>
      </c>
      <c r="H703" s="67">
        <v>42975.491666666669</v>
      </c>
      <c r="I703" t="s">
        <v>63</v>
      </c>
      <c r="J703" t="s">
        <v>1016</v>
      </c>
      <c r="K703" t="s">
        <v>73</v>
      </c>
      <c r="L703" s="73">
        <f>_xlfn.DAYS(Dashboard!B$3,Data!F703)</f>
        <v>57</v>
      </c>
    </row>
    <row r="704" spans="1:12" x14ac:dyDescent="0.25">
      <c r="A704">
        <v>104938</v>
      </c>
      <c r="B704">
        <v>0</v>
      </c>
      <c r="C704" t="s">
        <v>281</v>
      </c>
      <c r="D704" t="s">
        <v>904</v>
      </c>
      <c r="E704" t="s">
        <v>93</v>
      </c>
      <c r="F704" s="69">
        <v>42968.550694444442</v>
      </c>
      <c r="G704" s="67">
        <v>42982.708333333336</v>
      </c>
      <c r="H704" s="67">
        <v>42968.550694444442</v>
      </c>
      <c r="I704" t="s">
        <v>63</v>
      </c>
      <c r="J704" t="s">
        <v>1017</v>
      </c>
      <c r="K704" t="s">
        <v>73</v>
      </c>
      <c r="L704" s="73">
        <f>_xlfn.DAYS(Dashboard!B$3,Data!F704)</f>
        <v>57</v>
      </c>
    </row>
    <row r="705" spans="1:12" x14ac:dyDescent="0.25">
      <c r="A705">
        <v>104939</v>
      </c>
      <c r="B705">
        <v>0</v>
      </c>
      <c r="C705" t="s">
        <v>281</v>
      </c>
      <c r="D705" t="s">
        <v>1018</v>
      </c>
      <c r="E705" t="s">
        <v>84</v>
      </c>
      <c r="F705" s="69">
        <v>42968.556944444441</v>
      </c>
      <c r="G705" s="67">
        <v>42982.708333333336</v>
      </c>
      <c r="H705" s="67">
        <v>42984.432638888888</v>
      </c>
      <c r="I705" t="s">
        <v>63</v>
      </c>
      <c r="J705" t="s">
        <v>1019</v>
      </c>
      <c r="K705" t="s">
        <v>73</v>
      </c>
      <c r="L705" s="73">
        <f>_xlfn.DAYS(Dashboard!B$3,Data!F705)</f>
        <v>57</v>
      </c>
    </row>
    <row r="706" spans="1:12" x14ac:dyDescent="0.25">
      <c r="A706">
        <v>104940</v>
      </c>
      <c r="B706">
        <v>0</v>
      </c>
      <c r="C706" t="s">
        <v>281</v>
      </c>
      <c r="D706" t="s">
        <v>741</v>
      </c>
      <c r="E706" t="s">
        <v>93</v>
      </c>
      <c r="F706" s="69">
        <v>42968.563194444447</v>
      </c>
      <c r="G706" s="67">
        <v>42982.708333333336</v>
      </c>
      <c r="H706" s="67">
        <v>42971.556250000001</v>
      </c>
      <c r="I706" t="s">
        <v>63</v>
      </c>
      <c r="J706" t="s">
        <v>1020</v>
      </c>
      <c r="K706" t="s">
        <v>73</v>
      </c>
      <c r="L706" s="73">
        <f>_xlfn.DAYS(Dashboard!B$3,Data!F706)</f>
        <v>57</v>
      </c>
    </row>
    <row r="707" spans="1:12" x14ac:dyDescent="0.25">
      <c r="A707">
        <v>104941</v>
      </c>
      <c r="B707">
        <v>0</v>
      </c>
      <c r="C707" t="s">
        <v>281</v>
      </c>
      <c r="D707" t="s">
        <v>1021</v>
      </c>
      <c r="E707" t="s">
        <v>84</v>
      </c>
      <c r="F707" s="69">
        <v>42968.586805555555</v>
      </c>
      <c r="G707" s="67">
        <v>42982.708333333336</v>
      </c>
      <c r="H707" s="67">
        <v>43005.63958333333</v>
      </c>
      <c r="I707" t="s">
        <v>63</v>
      </c>
      <c r="J707" t="s">
        <v>1022</v>
      </c>
      <c r="K707" t="s">
        <v>73</v>
      </c>
      <c r="L707" s="73">
        <f>_xlfn.DAYS(Dashboard!B$3,Data!F707)</f>
        <v>57</v>
      </c>
    </row>
    <row r="708" spans="1:12" x14ac:dyDescent="0.25">
      <c r="A708">
        <v>104942</v>
      </c>
      <c r="B708">
        <v>0</v>
      </c>
      <c r="C708" t="s">
        <v>281</v>
      </c>
      <c r="D708" t="s">
        <v>1023</v>
      </c>
      <c r="E708" t="s">
        <v>84</v>
      </c>
      <c r="F708" s="69">
        <v>42968.588888888888</v>
      </c>
      <c r="G708" s="67">
        <v>42982.708333333336</v>
      </c>
      <c r="H708" s="67">
        <v>43023.760416666664</v>
      </c>
      <c r="I708" t="s">
        <v>63</v>
      </c>
      <c r="J708" t="s">
        <v>1024</v>
      </c>
      <c r="K708" t="s">
        <v>73</v>
      </c>
      <c r="L708" s="73">
        <f>_xlfn.DAYS(Dashboard!B$3,Data!F708)</f>
        <v>57</v>
      </c>
    </row>
    <row r="709" spans="1:12" x14ac:dyDescent="0.25">
      <c r="A709">
        <v>104943</v>
      </c>
      <c r="B709">
        <v>0</v>
      </c>
      <c r="C709" t="s">
        <v>281</v>
      </c>
      <c r="D709" t="s">
        <v>1005</v>
      </c>
      <c r="E709" t="s">
        <v>90</v>
      </c>
      <c r="F709" s="69">
        <v>42968.6</v>
      </c>
      <c r="G709" s="67">
        <v>42970.708333333336</v>
      </c>
      <c r="H709" s="67">
        <v>42989.702777777777</v>
      </c>
      <c r="I709" t="s">
        <v>63</v>
      </c>
      <c r="J709" t="s">
        <v>1025</v>
      </c>
      <c r="K709" t="s">
        <v>73</v>
      </c>
      <c r="L709" s="73">
        <f>_xlfn.DAYS(Dashboard!B$3,Data!F709)</f>
        <v>57</v>
      </c>
    </row>
    <row r="710" spans="1:12" x14ac:dyDescent="0.25">
      <c r="A710">
        <v>104944</v>
      </c>
      <c r="B710">
        <v>0</v>
      </c>
      <c r="C710" t="s">
        <v>281</v>
      </c>
      <c r="D710" t="s">
        <v>243</v>
      </c>
      <c r="E710" t="s">
        <v>62</v>
      </c>
      <c r="F710" s="69">
        <v>42968.619444444441</v>
      </c>
      <c r="G710" s="67">
        <v>42982.708333333336</v>
      </c>
      <c r="H710" s="67">
        <v>42969.604166666664</v>
      </c>
      <c r="I710" t="s">
        <v>63</v>
      </c>
      <c r="J710" t="s">
        <v>1026</v>
      </c>
      <c r="K710" t="s">
        <v>73</v>
      </c>
      <c r="L710" s="73">
        <f>_xlfn.DAYS(Dashboard!B$3,Data!F710)</f>
        <v>57</v>
      </c>
    </row>
    <row r="711" spans="1:12" x14ac:dyDescent="0.25">
      <c r="A711">
        <v>104846</v>
      </c>
      <c r="B711">
        <v>2</v>
      </c>
      <c r="C711" t="s">
        <v>281</v>
      </c>
      <c r="D711" t="s">
        <v>108</v>
      </c>
      <c r="E711" t="s">
        <v>62</v>
      </c>
      <c r="F711" s="69">
        <v>42968.647222222222</v>
      </c>
      <c r="G711" s="67">
        <v>42970.708333333336</v>
      </c>
      <c r="H711" s="67">
        <v>42991.703472222223</v>
      </c>
      <c r="I711" t="s">
        <v>63</v>
      </c>
      <c r="J711" t="s">
        <v>1027</v>
      </c>
      <c r="K711" t="s">
        <v>73</v>
      </c>
      <c r="L711" s="73">
        <f>_xlfn.DAYS(Dashboard!B$3,Data!F711)</f>
        <v>57</v>
      </c>
    </row>
    <row r="712" spans="1:12" x14ac:dyDescent="0.25">
      <c r="A712">
        <v>104946</v>
      </c>
      <c r="B712">
        <v>0</v>
      </c>
      <c r="C712" t="s">
        <v>281</v>
      </c>
      <c r="D712" t="s">
        <v>296</v>
      </c>
      <c r="E712" t="s">
        <v>282</v>
      </c>
      <c r="F712" s="69">
        <v>42968.675000000003</v>
      </c>
      <c r="G712" s="67">
        <v>42975.708333333336</v>
      </c>
      <c r="H712" s="67">
        <v>42969.306250000001</v>
      </c>
      <c r="I712" t="s">
        <v>63</v>
      </c>
      <c r="J712" t="s">
        <v>1028</v>
      </c>
      <c r="K712" t="s">
        <v>284</v>
      </c>
      <c r="L712" s="73">
        <f>_xlfn.DAYS(Dashboard!B$3,Data!F712)</f>
        <v>57</v>
      </c>
    </row>
    <row r="713" spans="1:12" x14ac:dyDescent="0.25">
      <c r="A713">
        <v>104947</v>
      </c>
      <c r="B713">
        <v>0</v>
      </c>
      <c r="C713" t="s">
        <v>281</v>
      </c>
      <c r="D713" t="s">
        <v>97</v>
      </c>
      <c r="E713" t="s">
        <v>62</v>
      </c>
      <c r="F713" s="69">
        <v>42968.69027777778</v>
      </c>
      <c r="G713" s="67">
        <v>42975.69027777778</v>
      </c>
      <c r="H713" s="67">
        <v>42975.706250000003</v>
      </c>
      <c r="I713" t="s">
        <v>67</v>
      </c>
      <c r="J713" t="s">
        <v>1029</v>
      </c>
      <c r="K713" t="s">
        <v>73</v>
      </c>
      <c r="L713" s="73">
        <f>_xlfn.DAYS(Dashboard!B$3,Data!F713)</f>
        <v>57</v>
      </c>
    </row>
    <row r="714" spans="1:12" x14ac:dyDescent="0.25">
      <c r="A714">
        <v>104948</v>
      </c>
      <c r="B714">
        <v>0</v>
      </c>
      <c r="C714" t="s">
        <v>281</v>
      </c>
      <c r="D714" t="s">
        <v>112</v>
      </c>
      <c r="E714" t="s">
        <v>90</v>
      </c>
      <c r="F714" s="69">
        <v>42968.69027777778</v>
      </c>
      <c r="G714" s="67">
        <v>42975.708333333336</v>
      </c>
      <c r="H714" s="67">
        <v>42998.572916666664</v>
      </c>
      <c r="I714" t="s">
        <v>63</v>
      </c>
      <c r="J714" t="s">
        <v>1030</v>
      </c>
      <c r="K714" t="s">
        <v>73</v>
      </c>
      <c r="L714" s="73">
        <f>_xlfn.DAYS(Dashboard!B$3,Data!F714)</f>
        <v>57</v>
      </c>
    </row>
    <row r="715" spans="1:12" x14ac:dyDescent="0.25">
      <c r="A715">
        <v>104949</v>
      </c>
      <c r="B715">
        <v>0</v>
      </c>
      <c r="C715" t="s">
        <v>281</v>
      </c>
      <c r="D715" t="s">
        <v>97</v>
      </c>
      <c r="E715" t="s">
        <v>62</v>
      </c>
      <c r="F715" s="69">
        <v>42968.691666666666</v>
      </c>
      <c r="G715" s="67">
        <v>42975.691666666666</v>
      </c>
      <c r="H715" s="67">
        <v>42975.706250000003</v>
      </c>
      <c r="I715" t="s">
        <v>67</v>
      </c>
      <c r="J715" t="s">
        <v>1029</v>
      </c>
      <c r="K715" t="s">
        <v>73</v>
      </c>
      <c r="L715" s="73">
        <f>_xlfn.DAYS(Dashboard!B$3,Data!F715)</f>
        <v>57</v>
      </c>
    </row>
    <row r="716" spans="1:12" x14ac:dyDescent="0.25">
      <c r="A716">
        <v>104553</v>
      </c>
      <c r="B716">
        <v>1</v>
      </c>
      <c r="C716" t="s">
        <v>281</v>
      </c>
      <c r="D716" t="s">
        <v>86</v>
      </c>
      <c r="E716" t="s">
        <v>204</v>
      </c>
      <c r="F716" s="69">
        <v>42968.722222222219</v>
      </c>
      <c r="G716" s="67">
        <v>42982.708333333336</v>
      </c>
      <c r="H716" s="67">
        <v>43006.553472222222</v>
      </c>
      <c r="I716" t="s">
        <v>451</v>
      </c>
      <c r="J716" t="s">
        <v>1031</v>
      </c>
      <c r="K716" t="s">
        <v>73</v>
      </c>
      <c r="L716" s="73">
        <f>_xlfn.DAYS(Dashboard!B$3,Data!F716)</f>
        <v>57</v>
      </c>
    </row>
    <row r="717" spans="1:12" x14ac:dyDescent="0.25">
      <c r="A717">
        <v>104950</v>
      </c>
      <c r="B717">
        <v>0</v>
      </c>
      <c r="C717" t="s">
        <v>281</v>
      </c>
      <c r="D717" t="s">
        <v>108</v>
      </c>
      <c r="E717" t="s">
        <v>282</v>
      </c>
      <c r="F717" s="69">
        <v>42969.309027777781</v>
      </c>
      <c r="G717" s="67">
        <v>42983.708333333336</v>
      </c>
      <c r="H717" s="67">
        <v>42971.340277777781</v>
      </c>
      <c r="I717" t="s">
        <v>63</v>
      </c>
      <c r="J717" t="s">
        <v>1032</v>
      </c>
      <c r="K717" t="s">
        <v>284</v>
      </c>
      <c r="L717" s="73">
        <f>_xlfn.DAYS(Dashboard!B$3,Data!F717)</f>
        <v>56</v>
      </c>
    </row>
    <row r="718" spans="1:12" x14ac:dyDescent="0.25">
      <c r="A718">
        <v>104951</v>
      </c>
      <c r="B718">
        <v>0</v>
      </c>
      <c r="C718" t="s">
        <v>281</v>
      </c>
      <c r="D718" t="s">
        <v>97</v>
      </c>
      <c r="E718" t="s">
        <v>282</v>
      </c>
      <c r="F718" s="69">
        <v>42969.30972222222</v>
      </c>
      <c r="G718" s="67">
        <v>42971.708333333336</v>
      </c>
      <c r="H718" s="67">
        <v>42978.57708333333</v>
      </c>
      <c r="I718" t="s">
        <v>63</v>
      </c>
      <c r="J718" t="s">
        <v>1033</v>
      </c>
      <c r="K718" t="s">
        <v>284</v>
      </c>
      <c r="L718" s="73">
        <f>_xlfn.DAYS(Dashboard!B$3,Data!F718)</f>
        <v>56</v>
      </c>
    </row>
    <row r="719" spans="1:12" x14ac:dyDescent="0.25">
      <c r="A719">
        <v>104952</v>
      </c>
      <c r="B719">
        <v>0</v>
      </c>
      <c r="C719" t="s">
        <v>281</v>
      </c>
      <c r="D719" t="s">
        <v>97</v>
      </c>
      <c r="E719" t="s">
        <v>282</v>
      </c>
      <c r="F719" s="69">
        <v>42969.348611111112</v>
      </c>
      <c r="G719" s="67">
        <v>42969.958333333336</v>
      </c>
      <c r="H719" s="67">
        <v>42969.36041666667</v>
      </c>
      <c r="I719" t="s">
        <v>63</v>
      </c>
      <c r="J719" t="s">
        <v>1034</v>
      </c>
      <c r="K719" t="s">
        <v>284</v>
      </c>
      <c r="L719" s="73">
        <f>_xlfn.DAYS(Dashboard!B$3,Data!F719)</f>
        <v>56</v>
      </c>
    </row>
    <row r="720" spans="1:12" x14ac:dyDescent="0.25">
      <c r="A720">
        <v>104953</v>
      </c>
      <c r="B720">
        <v>0</v>
      </c>
      <c r="C720" t="s">
        <v>281</v>
      </c>
      <c r="D720" t="s">
        <v>282</v>
      </c>
      <c r="E720" t="s">
        <v>321</v>
      </c>
      <c r="F720" s="69">
        <v>42969.363888888889</v>
      </c>
      <c r="G720" s="67">
        <v>43038.708333333336</v>
      </c>
      <c r="H720" s="67">
        <v>43021.520138888889</v>
      </c>
      <c r="I720" t="s">
        <v>67</v>
      </c>
      <c r="J720" t="s">
        <v>1035</v>
      </c>
      <c r="K720" t="s">
        <v>323</v>
      </c>
      <c r="L720" s="73">
        <f>_xlfn.DAYS(Dashboard!B$3,Data!F720)</f>
        <v>56</v>
      </c>
    </row>
    <row r="721" spans="1:12" x14ac:dyDescent="0.25">
      <c r="A721">
        <v>104954</v>
      </c>
      <c r="B721">
        <v>0</v>
      </c>
      <c r="C721" t="s">
        <v>281</v>
      </c>
      <c r="D721" t="s">
        <v>1036</v>
      </c>
      <c r="E721" t="s">
        <v>84</v>
      </c>
      <c r="F721" s="69">
        <v>42969.364583333336</v>
      </c>
      <c r="G721" s="67">
        <v>42983.708333333336</v>
      </c>
      <c r="H721" s="67">
        <v>42969.364583333336</v>
      </c>
      <c r="I721" t="s">
        <v>63</v>
      </c>
      <c r="J721" t="s">
        <v>335</v>
      </c>
      <c r="K721" t="s">
        <v>73</v>
      </c>
      <c r="L721" s="73">
        <f>_xlfn.DAYS(Dashboard!B$3,Data!F721)</f>
        <v>56</v>
      </c>
    </row>
    <row r="722" spans="1:12" x14ac:dyDescent="0.25">
      <c r="A722">
        <v>104955</v>
      </c>
      <c r="B722">
        <v>0</v>
      </c>
      <c r="C722" t="s">
        <v>281</v>
      </c>
      <c r="D722" t="s">
        <v>382</v>
      </c>
      <c r="E722" t="s">
        <v>84</v>
      </c>
      <c r="F722" s="69">
        <v>42969.368750000001</v>
      </c>
      <c r="G722" s="67">
        <v>42983.708333333336</v>
      </c>
      <c r="H722" s="67">
        <v>42970.34097222222</v>
      </c>
      <c r="I722" t="s">
        <v>63</v>
      </c>
      <c r="J722" t="s">
        <v>1037</v>
      </c>
      <c r="K722" t="s">
        <v>73</v>
      </c>
      <c r="L722" s="73">
        <f>_xlfn.DAYS(Dashboard!B$3,Data!F722)</f>
        <v>56</v>
      </c>
    </row>
    <row r="723" spans="1:12" x14ac:dyDescent="0.25">
      <c r="A723">
        <v>104956</v>
      </c>
      <c r="B723">
        <v>0</v>
      </c>
      <c r="C723" t="s">
        <v>281</v>
      </c>
      <c r="D723" t="s">
        <v>97</v>
      </c>
      <c r="E723" t="s">
        <v>75</v>
      </c>
      <c r="F723" s="69">
        <v>42969.382638888892</v>
      </c>
      <c r="G723" s="67">
        <v>42976.382638888892</v>
      </c>
      <c r="H723" s="67">
        <v>42969.509027777778</v>
      </c>
      <c r="I723" t="s">
        <v>67</v>
      </c>
      <c r="J723" t="s">
        <v>1038</v>
      </c>
      <c r="K723" t="s">
        <v>73</v>
      </c>
      <c r="L723" s="73">
        <f>_xlfn.DAYS(Dashboard!B$3,Data!F723)</f>
        <v>56</v>
      </c>
    </row>
    <row r="724" spans="1:12" x14ac:dyDescent="0.25">
      <c r="A724">
        <v>104957</v>
      </c>
      <c r="B724">
        <v>0</v>
      </c>
      <c r="C724" t="s">
        <v>281</v>
      </c>
      <c r="D724" t="s">
        <v>97</v>
      </c>
      <c r="E724" t="s">
        <v>282</v>
      </c>
      <c r="F724" s="69">
        <v>42969.384722222225</v>
      </c>
      <c r="G724" s="67">
        <v>42976.708333333336</v>
      </c>
      <c r="H724" s="67">
        <v>42984.4</v>
      </c>
      <c r="I724" t="s">
        <v>63</v>
      </c>
      <c r="J724" t="s">
        <v>1039</v>
      </c>
      <c r="K724" t="s">
        <v>284</v>
      </c>
      <c r="L724" s="73">
        <f>_xlfn.DAYS(Dashboard!B$3,Data!F724)</f>
        <v>56</v>
      </c>
    </row>
    <row r="725" spans="1:12" x14ac:dyDescent="0.25">
      <c r="A725">
        <v>104958</v>
      </c>
      <c r="B725">
        <v>0</v>
      </c>
      <c r="C725" t="s">
        <v>281</v>
      </c>
      <c r="D725" t="s">
        <v>364</v>
      </c>
      <c r="E725" t="s">
        <v>62</v>
      </c>
      <c r="F725" s="69">
        <v>42969.390972222223</v>
      </c>
      <c r="G725" s="67">
        <v>42976.708333333336</v>
      </c>
      <c r="H725" s="67">
        <v>42969.402777777781</v>
      </c>
      <c r="I725" t="s">
        <v>63</v>
      </c>
      <c r="J725" t="s">
        <v>1040</v>
      </c>
      <c r="K725" t="s">
        <v>73</v>
      </c>
      <c r="L725" s="73">
        <f>_xlfn.DAYS(Dashboard!B$3,Data!F725)</f>
        <v>56</v>
      </c>
    </row>
    <row r="726" spans="1:12" x14ac:dyDescent="0.25">
      <c r="A726">
        <v>104959</v>
      </c>
      <c r="B726">
        <v>0</v>
      </c>
      <c r="C726" t="s">
        <v>281</v>
      </c>
      <c r="D726" t="s">
        <v>1041</v>
      </c>
      <c r="E726" t="s">
        <v>84</v>
      </c>
      <c r="F726" s="69">
        <v>42969.423611111109</v>
      </c>
      <c r="G726" s="67">
        <v>42983.708333333336</v>
      </c>
      <c r="H726" s="67">
        <v>42977.336111111108</v>
      </c>
      <c r="I726" t="s">
        <v>63</v>
      </c>
      <c r="J726" t="s">
        <v>335</v>
      </c>
      <c r="K726" t="s">
        <v>73</v>
      </c>
      <c r="L726" s="73">
        <f>_xlfn.DAYS(Dashboard!B$3,Data!F726)</f>
        <v>56</v>
      </c>
    </row>
    <row r="727" spans="1:12" x14ac:dyDescent="0.25">
      <c r="A727">
        <v>104960</v>
      </c>
      <c r="B727">
        <v>0</v>
      </c>
      <c r="C727" t="s">
        <v>281</v>
      </c>
      <c r="D727" t="s">
        <v>108</v>
      </c>
      <c r="E727" t="s">
        <v>282</v>
      </c>
      <c r="F727" s="69">
        <v>42969.431944444441</v>
      </c>
      <c r="G727" s="67">
        <v>42983.708333333336</v>
      </c>
      <c r="H727" s="67">
        <v>42975.581944444442</v>
      </c>
      <c r="I727" t="s">
        <v>63</v>
      </c>
      <c r="J727" t="s">
        <v>1042</v>
      </c>
      <c r="K727" t="s">
        <v>284</v>
      </c>
      <c r="L727" s="73">
        <f>_xlfn.DAYS(Dashboard!B$3,Data!F727)</f>
        <v>56</v>
      </c>
    </row>
    <row r="728" spans="1:12" x14ac:dyDescent="0.25">
      <c r="A728">
        <v>104961</v>
      </c>
      <c r="B728">
        <v>0</v>
      </c>
      <c r="C728" t="s">
        <v>281</v>
      </c>
      <c r="D728" t="s">
        <v>1043</v>
      </c>
      <c r="E728" t="s">
        <v>282</v>
      </c>
      <c r="F728" s="69">
        <v>42969.443749999999</v>
      </c>
      <c r="G728" s="67">
        <v>42983.708333333336</v>
      </c>
      <c r="H728" s="67">
        <v>42971.340277777781</v>
      </c>
      <c r="I728" t="s">
        <v>63</v>
      </c>
      <c r="J728" t="s">
        <v>1044</v>
      </c>
      <c r="K728" t="s">
        <v>284</v>
      </c>
      <c r="L728" s="73">
        <f>_xlfn.DAYS(Dashboard!B$3,Data!F728)</f>
        <v>56</v>
      </c>
    </row>
    <row r="729" spans="1:12" x14ac:dyDescent="0.25">
      <c r="A729">
        <v>104962</v>
      </c>
      <c r="B729">
        <v>0</v>
      </c>
      <c r="C729" t="s">
        <v>281</v>
      </c>
      <c r="D729" t="s">
        <v>367</v>
      </c>
      <c r="E729" t="s">
        <v>368</v>
      </c>
      <c r="F729" s="69">
        <v>42969.445833333331</v>
      </c>
      <c r="G729" s="67">
        <v>42976.708333333336</v>
      </c>
      <c r="H729" s="67">
        <v>42975.49722222222</v>
      </c>
      <c r="I729" t="s">
        <v>63</v>
      </c>
      <c r="J729" t="s">
        <v>1045</v>
      </c>
      <c r="K729" t="s">
        <v>294</v>
      </c>
      <c r="L729" s="73">
        <f>_xlfn.DAYS(Dashboard!B$3,Data!F729)</f>
        <v>56</v>
      </c>
    </row>
    <row r="730" spans="1:12" x14ac:dyDescent="0.25">
      <c r="A730">
        <v>104963</v>
      </c>
      <c r="B730">
        <v>0</v>
      </c>
      <c r="C730" t="s">
        <v>281</v>
      </c>
      <c r="D730" t="s">
        <v>173</v>
      </c>
      <c r="E730" t="s">
        <v>62</v>
      </c>
      <c r="F730" s="69">
        <v>42969.45208333333</v>
      </c>
      <c r="G730" s="67">
        <v>42971.708333333336</v>
      </c>
      <c r="H730" s="67">
        <v>42970.477777777778</v>
      </c>
      <c r="I730" t="s">
        <v>63</v>
      </c>
      <c r="J730" t="s">
        <v>1046</v>
      </c>
      <c r="K730" t="s">
        <v>73</v>
      </c>
      <c r="L730" s="73">
        <f>_xlfn.DAYS(Dashboard!B$3,Data!F730)</f>
        <v>56</v>
      </c>
    </row>
    <row r="731" spans="1:12" x14ac:dyDescent="0.25">
      <c r="A731">
        <v>104964</v>
      </c>
      <c r="B731">
        <v>0</v>
      </c>
      <c r="C731" t="s">
        <v>281</v>
      </c>
      <c r="D731" t="s">
        <v>120</v>
      </c>
      <c r="E731" t="s">
        <v>62</v>
      </c>
      <c r="F731" s="69">
        <v>42969.46875</v>
      </c>
      <c r="G731" s="67">
        <v>42983.708333333336</v>
      </c>
      <c r="H731" s="67">
        <v>42969.46875</v>
      </c>
      <c r="I731" t="s">
        <v>63</v>
      </c>
      <c r="J731" t="s">
        <v>1047</v>
      </c>
      <c r="K731" t="s">
        <v>65</v>
      </c>
      <c r="L731" s="73">
        <f>_xlfn.DAYS(Dashboard!B$3,Data!F731)</f>
        <v>56</v>
      </c>
    </row>
    <row r="732" spans="1:12" x14ac:dyDescent="0.25">
      <c r="A732">
        <v>104965</v>
      </c>
      <c r="B732">
        <v>0</v>
      </c>
      <c r="C732" t="s">
        <v>281</v>
      </c>
      <c r="D732" t="s">
        <v>173</v>
      </c>
      <c r="E732" t="s">
        <v>282</v>
      </c>
      <c r="F732" s="69">
        <v>42969.478472222225</v>
      </c>
      <c r="G732" s="67">
        <v>42976.708333333336</v>
      </c>
      <c r="H732" s="67">
        <v>42969.583333333336</v>
      </c>
      <c r="I732" t="s">
        <v>63</v>
      </c>
      <c r="J732" t="s">
        <v>1048</v>
      </c>
      <c r="K732" t="s">
        <v>284</v>
      </c>
      <c r="L732" s="73">
        <f>_xlfn.DAYS(Dashboard!B$3,Data!F732)</f>
        <v>56</v>
      </c>
    </row>
    <row r="733" spans="1:12" x14ac:dyDescent="0.25">
      <c r="A733">
        <v>104966</v>
      </c>
      <c r="B733">
        <v>0</v>
      </c>
      <c r="C733" t="s">
        <v>281</v>
      </c>
      <c r="D733" t="s">
        <v>650</v>
      </c>
      <c r="E733" t="s">
        <v>292</v>
      </c>
      <c r="F733" s="69">
        <v>42969.488888888889</v>
      </c>
      <c r="G733" s="67">
        <v>42971.708333333336</v>
      </c>
      <c r="H733" s="67">
        <v>42969.510416666664</v>
      </c>
      <c r="I733" t="s">
        <v>63</v>
      </c>
      <c r="J733" t="s">
        <v>1049</v>
      </c>
      <c r="K733" t="s">
        <v>294</v>
      </c>
      <c r="L733" s="73">
        <f>_xlfn.DAYS(Dashboard!B$3,Data!F733)</f>
        <v>56</v>
      </c>
    </row>
    <row r="734" spans="1:12" x14ac:dyDescent="0.25">
      <c r="A734">
        <v>104967</v>
      </c>
      <c r="B734">
        <v>0</v>
      </c>
      <c r="C734" t="s">
        <v>281</v>
      </c>
      <c r="D734" t="s">
        <v>110</v>
      </c>
      <c r="E734" t="s">
        <v>75</v>
      </c>
      <c r="F734" s="69">
        <v>42969.509722222225</v>
      </c>
      <c r="G734" s="67">
        <v>42983.708333333336</v>
      </c>
      <c r="H734" s="67">
        <v>42969.515277777777</v>
      </c>
      <c r="I734" t="s">
        <v>63</v>
      </c>
      <c r="J734" t="s">
        <v>1050</v>
      </c>
      <c r="K734" t="s">
        <v>73</v>
      </c>
      <c r="L734" s="73">
        <f>_xlfn.DAYS(Dashboard!B$3,Data!F734)</f>
        <v>56</v>
      </c>
    </row>
    <row r="735" spans="1:12" x14ac:dyDescent="0.25">
      <c r="A735">
        <v>104968</v>
      </c>
      <c r="B735">
        <v>0</v>
      </c>
      <c r="C735" t="s">
        <v>281</v>
      </c>
      <c r="D735" t="s">
        <v>110</v>
      </c>
      <c r="E735" t="s">
        <v>90</v>
      </c>
      <c r="F735" s="69">
        <v>42969.510416666664</v>
      </c>
      <c r="G735" s="67">
        <v>42983.708333333336</v>
      </c>
      <c r="H735" s="67">
        <v>42977.705555555556</v>
      </c>
      <c r="I735" t="s">
        <v>63</v>
      </c>
      <c r="J735" t="s">
        <v>1050</v>
      </c>
      <c r="K735" t="s">
        <v>73</v>
      </c>
      <c r="L735" s="73">
        <f>_xlfn.DAYS(Dashboard!B$3,Data!F735)</f>
        <v>56</v>
      </c>
    </row>
    <row r="736" spans="1:12" x14ac:dyDescent="0.25">
      <c r="A736">
        <v>104969</v>
      </c>
      <c r="B736">
        <v>0</v>
      </c>
      <c r="C736" t="s">
        <v>281</v>
      </c>
      <c r="D736" t="s">
        <v>548</v>
      </c>
      <c r="E736" t="s">
        <v>93</v>
      </c>
      <c r="F736" s="69">
        <v>42969.52847222222</v>
      </c>
      <c r="G736" s="67">
        <v>42983.708333333336</v>
      </c>
      <c r="H736" s="67">
        <v>42969.54791666667</v>
      </c>
      <c r="I736" t="s">
        <v>63</v>
      </c>
      <c r="J736" t="s">
        <v>1051</v>
      </c>
      <c r="K736" t="s">
        <v>73</v>
      </c>
      <c r="L736" s="73">
        <f>_xlfn.DAYS(Dashboard!B$3,Data!F736)</f>
        <v>56</v>
      </c>
    </row>
    <row r="737" spans="1:12" x14ac:dyDescent="0.25">
      <c r="A737">
        <v>104970</v>
      </c>
      <c r="B737">
        <v>0</v>
      </c>
      <c r="C737" t="s">
        <v>281</v>
      </c>
      <c r="D737" t="s">
        <v>97</v>
      </c>
      <c r="E737" t="s">
        <v>75</v>
      </c>
      <c r="F737" s="69">
        <v>42969.530555555553</v>
      </c>
      <c r="G737" s="67">
        <v>42976.530555555553</v>
      </c>
      <c r="H737" s="67">
        <v>42969.64166666667</v>
      </c>
      <c r="I737" t="s">
        <v>67</v>
      </c>
      <c r="J737" t="s">
        <v>1052</v>
      </c>
      <c r="K737" t="s">
        <v>73</v>
      </c>
      <c r="L737" s="73">
        <f>_xlfn.DAYS(Dashboard!B$3,Data!F737)</f>
        <v>56</v>
      </c>
    </row>
    <row r="738" spans="1:12" x14ac:dyDescent="0.25">
      <c r="A738">
        <v>104971</v>
      </c>
      <c r="B738">
        <v>0</v>
      </c>
      <c r="C738" t="s">
        <v>281</v>
      </c>
      <c r="D738" t="s">
        <v>1053</v>
      </c>
      <c r="E738" t="s">
        <v>62</v>
      </c>
      <c r="F738" s="69">
        <v>42969.541666666664</v>
      </c>
      <c r="G738" s="67">
        <v>42983.708333333336</v>
      </c>
      <c r="H738" s="67">
        <v>42979.487500000003</v>
      </c>
      <c r="I738" t="s">
        <v>63</v>
      </c>
      <c r="J738" t="s">
        <v>1054</v>
      </c>
      <c r="K738" t="s">
        <v>73</v>
      </c>
      <c r="L738" s="73">
        <f>_xlfn.DAYS(Dashboard!B$3,Data!F738)</f>
        <v>56</v>
      </c>
    </row>
    <row r="739" spans="1:12" x14ac:dyDescent="0.25">
      <c r="A739">
        <v>104972</v>
      </c>
      <c r="B739">
        <v>0</v>
      </c>
      <c r="C739" t="s">
        <v>281</v>
      </c>
      <c r="D739" t="s">
        <v>542</v>
      </c>
      <c r="E739" t="s">
        <v>296</v>
      </c>
      <c r="F739" s="69">
        <v>42969.555555555555</v>
      </c>
      <c r="G739" s="67">
        <v>42976.708333333336</v>
      </c>
      <c r="H739" s="67">
        <v>43010.445138888892</v>
      </c>
      <c r="I739" t="s">
        <v>67</v>
      </c>
      <c r="J739" t="s">
        <v>1055</v>
      </c>
      <c r="K739" t="s">
        <v>294</v>
      </c>
      <c r="L739" s="73">
        <f>_xlfn.DAYS(Dashboard!B$3,Data!F739)</f>
        <v>56</v>
      </c>
    </row>
    <row r="740" spans="1:12" x14ac:dyDescent="0.25">
      <c r="A740">
        <v>104973</v>
      </c>
      <c r="B740">
        <v>0</v>
      </c>
      <c r="C740" t="s">
        <v>69</v>
      </c>
      <c r="D740" t="s">
        <v>208</v>
      </c>
      <c r="E740" t="s">
        <v>108</v>
      </c>
      <c r="F740" s="69">
        <v>42969.576307870368</v>
      </c>
      <c r="G740" s="67">
        <v>43100.708333333336</v>
      </c>
      <c r="I740" t="s">
        <v>350</v>
      </c>
      <c r="J740" t="s">
        <v>3075</v>
      </c>
      <c r="K740" t="s">
        <v>284</v>
      </c>
      <c r="L740" s="73">
        <f>_xlfn.DAYS(Dashboard!B$3,Data!F740)</f>
        <v>56</v>
      </c>
    </row>
    <row r="741" spans="1:12" x14ac:dyDescent="0.25">
      <c r="A741">
        <v>104974</v>
      </c>
      <c r="B741">
        <v>0</v>
      </c>
      <c r="C741" t="s">
        <v>281</v>
      </c>
      <c r="D741" t="s">
        <v>208</v>
      </c>
      <c r="E741" t="s">
        <v>61</v>
      </c>
      <c r="F741" s="69">
        <v>42969.57916666667</v>
      </c>
      <c r="G741" s="67">
        <v>43007.708333333336</v>
      </c>
      <c r="H741" s="67">
        <v>43017.678472222222</v>
      </c>
      <c r="I741" t="s">
        <v>350</v>
      </c>
      <c r="J741" t="s">
        <v>1056</v>
      </c>
      <c r="K741" t="s">
        <v>284</v>
      </c>
      <c r="L741" s="73">
        <f>_xlfn.DAYS(Dashboard!B$3,Data!F741)</f>
        <v>56</v>
      </c>
    </row>
    <row r="742" spans="1:12" x14ac:dyDescent="0.25">
      <c r="A742">
        <v>104975</v>
      </c>
      <c r="B742">
        <v>0</v>
      </c>
      <c r="C742" t="s">
        <v>281</v>
      </c>
      <c r="D742" t="s">
        <v>142</v>
      </c>
      <c r="E742" t="s">
        <v>62</v>
      </c>
      <c r="F742" s="69">
        <v>42969.59097222222</v>
      </c>
      <c r="G742" s="67">
        <v>42983.708333333336</v>
      </c>
      <c r="H742" s="67">
        <v>42969.591666666667</v>
      </c>
      <c r="I742" t="s">
        <v>63</v>
      </c>
      <c r="J742" t="s">
        <v>1057</v>
      </c>
      <c r="K742" t="s">
        <v>73</v>
      </c>
      <c r="L742" s="73">
        <f>_xlfn.DAYS(Dashboard!B$3,Data!F742)</f>
        <v>56</v>
      </c>
    </row>
    <row r="743" spans="1:12" x14ac:dyDescent="0.25">
      <c r="A743">
        <v>104976</v>
      </c>
      <c r="B743">
        <v>0</v>
      </c>
      <c r="C743" t="s">
        <v>281</v>
      </c>
      <c r="D743" t="s">
        <v>173</v>
      </c>
      <c r="E743" t="s">
        <v>62</v>
      </c>
      <c r="F743" s="69">
        <v>42969.591666666667</v>
      </c>
      <c r="G743" s="67">
        <v>42983.708333333336</v>
      </c>
      <c r="H743" s="67">
        <v>42969.592361111114</v>
      </c>
      <c r="I743" t="s">
        <v>63</v>
      </c>
      <c r="J743" t="s">
        <v>1058</v>
      </c>
      <c r="K743" t="s">
        <v>73</v>
      </c>
      <c r="L743" s="73">
        <f>_xlfn.DAYS(Dashboard!B$3,Data!F743)</f>
        <v>56</v>
      </c>
    </row>
    <row r="744" spans="1:12" x14ac:dyDescent="0.25">
      <c r="A744">
        <v>104977</v>
      </c>
      <c r="B744">
        <v>0</v>
      </c>
      <c r="C744" t="s">
        <v>281</v>
      </c>
      <c r="D744" t="s">
        <v>112</v>
      </c>
      <c r="E744" t="s">
        <v>93</v>
      </c>
      <c r="F744" s="69">
        <v>42969.59375</v>
      </c>
      <c r="G744" s="67">
        <v>42983.708333333336</v>
      </c>
      <c r="H744" s="67">
        <v>42969.626388888886</v>
      </c>
      <c r="I744" t="s">
        <v>63</v>
      </c>
      <c r="J744" t="s">
        <v>1059</v>
      </c>
      <c r="K744" t="s">
        <v>73</v>
      </c>
      <c r="L744" s="73">
        <f>_xlfn.DAYS(Dashboard!B$3,Data!F744)</f>
        <v>56</v>
      </c>
    </row>
    <row r="745" spans="1:12" x14ac:dyDescent="0.25">
      <c r="A745">
        <v>104971</v>
      </c>
      <c r="B745">
        <v>1</v>
      </c>
      <c r="C745" t="s">
        <v>281</v>
      </c>
      <c r="D745" t="s">
        <v>173</v>
      </c>
      <c r="E745" t="s">
        <v>321</v>
      </c>
      <c r="F745" s="69">
        <v>42969.611805555556</v>
      </c>
      <c r="G745" s="67">
        <v>42976.708333333336</v>
      </c>
      <c r="H745" s="67">
        <v>42976.698611111111</v>
      </c>
      <c r="I745" t="s">
        <v>63</v>
      </c>
      <c r="J745" t="s">
        <v>950</v>
      </c>
      <c r="K745" t="s">
        <v>73</v>
      </c>
      <c r="L745" s="73">
        <f>_xlfn.DAYS(Dashboard!B$3,Data!F745)</f>
        <v>56</v>
      </c>
    </row>
    <row r="746" spans="1:12" x14ac:dyDescent="0.25">
      <c r="A746">
        <v>104978</v>
      </c>
      <c r="B746">
        <v>0</v>
      </c>
      <c r="C746" t="s">
        <v>281</v>
      </c>
      <c r="D746" t="s">
        <v>596</v>
      </c>
      <c r="E746" t="s">
        <v>75</v>
      </c>
      <c r="F746" s="69">
        <v>42969.611805555556</v>
      </c>
      <c r="G746" s="67">
        <v>42983.708333333336</v>
      </c>
      <c r="H746" s="67">
        <v>42969.613194444442</v>
      </c>
      <c r="I746" t="s">
        <v>137</v>
      </c>
      <c r="J746" t="s">
        <v>1060</v>
      </c>
      <c r="K746" t="s">
        <v>73</v>
      </c>
      <c r="L746" s="73">
        <f>_xlfn.DAYS(Dashboard!B$3,Data!F746)</f>
        <v>56</v>
      </c>
    </row>
    <row r="747" spans="1:12" x14ac:dyDescent="0.25">
      <c r="A747">
        <v>104979</v>
      </c>
      <c r="B747">
        <v>0</v>
      </c>
      <c r="C747" t="s">
        <v>281</v>
      </c>
      <c r="D747" t="s">
        <v>596</v>
      </c>
      <c r="E747" t="s">
        <v>292</v>
      </c>
      <c r="F747" s="69">
        <v>42969.612500000003</v>
      </c>
      <c r="G747" s="67">
        <v>42983.708333333336</v>
      </c>
      <c r="H747" s="67">
        <v>42969.703472222223</v>
      </c>
      <c r="I747" t="s">
        <v>63</v>
      </c>
      <c r="J747" t="s">
        <v>1061</v>
      </c>
      <c r="K747" t="s">
        <v>294</v>
      </c>
      <c r="L747" s="73">
        <f>_xlfn.DAYS(Dashboard!B$3,Data!F747)</f>
        <v>56</v>
      </c>
    </row>
    <row r="748" spans="1:12" x14ac:dyDescent="0.25">
      <c r="A748">
        <v>104980</v>
      </c>
      <c r="B748">
        <v>0</v>
      </c>
      <c r="C748" t="s">
        <v>281</v>
      </c>
      <c r="D748" t="s">
        <v>395</v>
      </c>
      <c r="E748" t="s">
        <v>62</v>
      </c>
      <c r="F748" s="69">
        <v>42969.633333333331</v>
      </c>
      <c r="G748" s="67">
        <v>42983.708333333336</v>
      </c>
      <c r="H748" s="67">
        <v>42970.477083333331</v>
      </c>
      <c r="I748" t="s">
        <v>63</v>
      </c>
      <c r="J748" t="s">
        <v>1062</v>
      </c>
      <c r="K748" t="s">
        <v>73</v>
      </c>
      <c r="L748" s="73">
        <f>_xlfn.DAYS(Dashboard!B$3,Data!F748)</f>
        <v>56</v>
      </c>
    </row>
    <row r="749" spans="1:12" x14ac:dyDescent="0.25">
      <c r="A749">
        <v>104980</v>
      </c>
      <c r="B749">
        <v>1</v>
      </c>
      <c r="C749" t="s">
        <v>281</v>
      </c>
      <c r="D749" t="s">
        <v>173</v>
      </c>
      <c r="E749" t="s">
        <v>282</v>
      </c>
      <c r="F749" s="69">
        <v>42969.636111111111</v>
      </c>
      <c r="G749" s="67">
        <v>42983.708333333336</v>
      </c>
      <c r="H749" s="67">
        <v>42969.666666666664</v>
      </c>
      <c r="I749" t="s">
        <v>63</v>
      </c>
      <c r="J749" t="s">
        <v>1063</v>
      </c>
      <c r="K749" t="s">
        <v>284</v>
      </c>
      <c r="L749" s="73">
        <f>_xlfn.DAYS(Dashboard!B$3,Data!F749)</f>
        <v>56</v>
      </c>
    </row>
    <row r="750" spans="1:12" x14ac:dyDescent="0.25">
      <c r="A750">
        <v>104981</v>
      </c>
      <c r="B750">
        <v>0</v>
      </c>
      <c r="C750" t="s">
        <v>281</v>
      </c>
      <c r="D750" t="s">
        <v>392</v>
      </c>
      <c r="E750" t="s">
        <v>75</v>
      </c>
      <c r="F750" s="69">
        <v>42969.661111111112</v>
      </c>
      <c r="G750" s="67">
        <v>42983.708333333336</v>
      </c>
      <c r="H750" s="67">
        <v>43006.661805555559</v>
      </c>
      <c r="I750" t="s">
        <v>63</v>
      </c>
      <c r="J750" t="s">
        <v>1064</v>
      </c>
      <c r="K750" t="s">
        <v>73</v>
      </c>
      <c r="L750" s="73">
        <f>_xlfn.DAYS(Dashboard!B$3,Data!F750)</f>
        <v>56</v>
      </c>
    </row>
    <row r="751" spans="1:12" x14ac:dyDescent="0.25">
      <c r="A751">
        <v>104982</v>
      </c>
      <c r="B751">
        <v>0</v>
      </c>
      <c r="C751" t="s">
        <v>281</v>
      </c>
      <c r="D751" t="s">
        <v>334</v>
      </c>
      <c r="E751" t="s">
        <v>62</v>
      </c>
      <c r="F751" s="69">
        <v>42969.669444444444</v>
      </c>
      <c r="G751" s="67">
        <v>42983.708333333336</v>
      </c>
      <c r="H751" s="67">
        <v>42969.669444444444</v>
      </c>
      <c r="I751" t="s">
        <v>63</v>
      </c>
      <c r="J751" t="s">
        <v>1065</v>
      </c>
      <c r="K751" t="s">
        <v>73</v>
      </c>
      <c r="L751" s="73">
        <f>_xlfn.DAYS(Dashboard!B$3,Data!F751)</f>
        <v>56</v>
      </c>
    </row>
    <row r="752" spans="1:12" x14ac:dyDescent="0.25">
      <c r="A752">
        <v>104983</v>
      </c>
      <c r="B752">
        <v>0</v>
      </c>
      <c r="C752" t="s">
        <v>281</v>
      </c>
      <c r="D752" t="s">
        <v>1066</v>
      </c>
      <c r="E752" t="s">
        <v>84</v>
      </c>
      <c r="F752" s="69">
        <v>42969.683333333334</v>
      </c>
      <c r="G752" s="67">
        <v>42983.708333333336</v>
      </c>
      <c r="H752" s="67">
        <v>42969.683333333334</v>
      </c>
      <c r="I752" t="s">
        <v>63</v>
      </c>
      <c r="J752" t="s">
        <v>335</v>
      </c>
      <c r="K752" t="s">
        <v>73</v>
      </c>
      <c r="L752" s="73">
        <f>_xlfn.DAYS(Dashboard!B$3,Data!F752)</f>
        <v>56</v>
      </c>
    </row>
    <row r="753" spans="1:12" x14ac:dyDescent="0.25">
      <c r="A753">
        <v>104795</v>
      </c>
      <c r="B753">
        <v>1</v>
      </c>
      <c r="C753" t="s">
        <v>281</v>
      </c>
      <c r="D753" t="s">
        <v>306</v>
      </c>
      <c r="E753" t="s">
        <v>204</v>
      </c>
      <c r="F753" s="69">
        <v>42970.350694444445</v>
      </c>
      <c r="G753" s="67">
        <v>42977.708333333336</v>
      </c>
      <c r="H753" s="67">
        <v>43006.56527777778</v>
      </c>
      <c r="I753" t="s">
        <v>451</v>
      </c>
      <c r="J753" t="s">
        <v>1067</v>
      </c>
      <c r="K753" t="s">
        <v>73</v>
      </c>
      <c r="L753" s="73">
        <f>_xlfn.DAYS(Dashboard!B$3,Data!F753)</f>
        <v>55</v>
      </c>
    </row>
    <row r="754" spans="1:12" x14ac:dyDescent="0.25">
      <c r="A754">
        <v>104984</v>
      </c>
      <c r="B754">
        <v>0</v>
      </c>
      <c r="C754" t="s">
        <v>281</v>
      </c>
      <c r="D754" t="s">
        <v>198</v>
      </c>
      <c r="E754" t="s">
        <v>90</v>
      </c>
      <c r="F754" s="69">
        <v>42970.368055555555</v>
      </c>
      <c r="G754" s="67">
        <v>42984.708333333336</v>
      </c>
      <c r="H754" s="67">
        <v>42970.368055555555</v>
      </c>
      <c r="I754" t="s">
        <v>63</v>
      </c>
      <c r="J754" t="s">
        <v>1068</v>
      </c>
      <c r="K754" t="s">
        <v>73</v>
      </c>
      <c r="L754" s="73">
        <f>_xlfn.DAYS(Dashboard!B$3,Data!F754)</f>
        <v>55</v>
      </c>
    </row>
    <row r="755" spans="1:12" x14ac:dyDescent="0.25">
      <c r="A755">
        <v>104985</v>
      </c>
      <c r="B755">
        <v>0</v>
      </c>
      <c r="C755" t="s">
        <v>281</v>
      </c>
      <c r="D755" t="s">
        <v>321</v>
      </c>
      <c r="E755" t="s">
        <v>233</v>
      </c>
      <c r="F755" s="69">
        <v>42970.372916666667</v>
      </c>
      <c r="G755" s="67">
        <v>42977.708333333336</v>
      </c>
      <c r="H755" s="67">
        <v>42977.381249999999</v>
      </c>
      <c r="I755" t="s">
        <v>67</v>
      </c>
      <c r="J755" t="s">
        <v>1069</v>
      </c>
      <c r="K755" t="s">
        <v>284</v>
      </c>
      <c r="L755" s="73">
        <f>_xlfn.DAYS(Dashboard!B$3,Data!F755)</f>
        <v>55</v>
      </c>
    </row>
    <row r="756" spans="1:12" x14ac:dyDescent="0.25">
      <c r="A756">
        <v>104986</v>
      </c>
      <c r="B756">
        <v>0</v>
      </c>
      <c r="C756" t="s">
        <v>281</v>
      </c>
      <c r="D756" t="s">
        <v>306</v>
      </c>
      <c r="E756" t="s">
        <v>321</v>
      </c>
      <c r="F756" s="69">
        <v>42970.373611111114</v>
      </c>
      <c r="G756" s="67">
        <v>42977.708333333336</v>
      </c>
      <c r="H756" s="67">
        <v>42970.383333333331</v>
      </c>
      <c r="I756" t="s">
        <v>67</v>
      </c>
      <c r="J756" t="s">
        <v>1070</v>
      </c>
      <c r="K756" t="s">
        <v>323</v>
      </c>
      <c r="L756" s="73">
        <f>_xlfn.DAYS(Dashboard!B$3,Data!F756)</f>
        <v>55</v>
      </c>
    </row>
    <row r="757" spans="1:12" x14ac:dyDescent="0.25">
      <c r="A757">
        <v>104987</v>
      </c>
      <c r="B757">
        <v>0</v>
      </c>
      <c r="C757" t="s">
        <v>82</v>
      </c>
      <c r="D757" t="s">
        <v>321</v>
      </c>
      <c r="E757" t="s">
        <v>282</v>
      </c>
      <c r="F757" s="69">
        <v>42970.395312499997</v>
      </c>
      <c r="G757" s="67">
        <v>43244.708333333336</v>
      </c>
      <c r="I757" t="s">
        <v>350</v>
      </c>
      <c r="J757" t="s">
        <v>3076</v>
      </c>
      <c r="K757" t="s">
        <v>284</v>
      </c>
      <c r="L757" s="73">
        <f>_xlfn.DAYS(Dashboard!B$3,Data!F757)</f>
        <v>55</v>
      </c>
    </row>
    <row r="758" spans="1:12" x14ac:dyDescent="0.25">
      <c r="A758">
        <v>104988</v>
      </c>
      <c r="B758">
        <v>0</v>
      </c>
      <c r="C758" t="s">
        <v>439</v>
      </c>
      <c r="D758" t="s">
        <v>95</v>
      </c>
      <c r="E758" t="s">
        <v>292</v>
      </c>
      <c r="F758" s="69">
        <v>42970.396527777775</v>
      </c>
      <c r="G758" s="67">
        <v>42970.958333333336</v>
      </c>
      <c r="H758" s="67">
        <v>42970.475694444445</v>
      </c>
      <c r="I758" t="s">
        <v>63</v>
      </c>
      <c r="J758" t="s">
        <v>1071</v>
      </c>
      <c r="K758" t="s">
        <v>294</v>
      </c>
      <c r="L758" s="73">
        <f>_xlfn.DAYS(Dashboard!B$3,Data!F758)</f>
        <v>55</v>
      </c>
    </row>
    <row r="759" spans="1:12" x14ac:dyDescent="0.25">
      <c r="A759">
        <v>104989</v>
      </c>
      <c r="B759">
        <v>0</v>
      </c>
      <c r="C759" t="s">
        <v>281</v>
      </c>
      <c r="D759" t="s">
        <v>268</v>
      </c>
      <c r="E759" t="s">
        <v>62</v>
      </c>
      <c r="F759" s="69">
        <v>42970.413194444445</v>
      </c>
      <c r="G759" s="67">
        <v>42984.708333333336</v>
      </c>
      <c r="H759" s="67">
        <v>42970.663888888892</v>
      </c>
      <c r="I759" t="s">
        <v>63</v>
      </c>
      <c r="J759" t="s">
        <v>1072</v>
      </c>
      <c r="K759" t="s">
        <v>73</v>
      </c>
      <c r="L759" s="73">
        <f>_xlfn.DAYS(Dashboard!B$3,Data!F759)</f>
        <v>55</v>
      </c>
    </row>
    <row r="760" spans="1:12" x14ac:dyDescent="0.25">
      <c r="A760">
        <v>104990</v>
      </c>
      <c r="B760">
        <v>0</v>
      </c>
      <c r="C760" t="s">
        <v>281</v>
      </c>
      <c r="D760" t="s">
        <v>1073</v>
      </c>
      <c r="E760" t="s">
        <v>75</v>
      </c>
      <c r="F760" s="69">
        <v>42970.434027777781</v>
      </c>
      <c r="G760" s="67">
        <v>42984.708333333336</v>
      </c>
      <c r="H760" s="67">
        <v>42970.434027777781</v>
      </c>
      <c r="I760" t="s">
        <v>63</v>
      </c>
      <c r="J760" t="s">
        <v>1074</v>
      </c>
      <c r="K760" t="s">
        <v>73</v>
      </c>
      <c r="L760" s="73">
        <f>_xlfn.DAYS(Dashboard!B$3,Data!F760)</f>
        <v>55</v>
      </c>
    </row>
    <row r="761" spans="1:12" x14ac:dyDescent="0.25">
      <c r="A761">
        <v>104991</v>
      </c>
      <c r="B761">
        <v>0</v>
      </c>
      <c r="C761" t="s">
        <v>281</v>
      </c>
      <c r="D761" t="s">
        <v>84</v>
      </c>
      <c r="E761" t="s">
        <v>61</v>
      </c>
      <c r="F761" s="69">
        <v>42970.450694444444</v>
      </c>
      <c r="G761" s="67">
        <v>42984.708333333336</v>
      </c>
      <c r="H761" s="67">
        <v>42983.504861111112</v>
      </c>
      <c r="I761" t="s">
        <v>63</v>
      </c>
      <c r="J761" t="s">
        <v>1075</v>
      </c>
      <c r="K761" t="s">
        <v>284</v>
      </c>
      <c r="L761" s="73">
        <f>_xlfn.DAYS(Dashboard!B$3,Data!F761)</f>
        <v>55</v>
      </c>
    </row>
    <row r="762" spans="1:12" x14ac:dyDescent="0.25">
      <c r="A762">
        <v>104992</v>
      </c>
      <c r="B762">
        <v>0</v>
      </c>
      <c r="C762" t="s">
        <v>281</v>
      </c>
      <c r="D762" t="s">
        <v>173</v>
      </c>
      <c r="E762" t="s">
        <v>282</v>
      </c>
      <c r="F762" s="69">
        <v>42970.456944444442</v>
      </c>
      <c r="G762" s="67">
        <v>42977.708333333336</v>
      </c>
      <c r="H762" s="67">
        <v>42970.506249999999</v>
      </c>
      <c r="I762" t="s">
        <v>63</v>
      </c>
      <c r="J762" t="s">
        <v>1076</v>
      </c>
      <c r="K762" t="s">
        <v>284</v>
      </c>
      <c r="L762" s="73">
        <f>_xlfn.DAYS(Dashboard!B$3,Data!F762)</f>
        <v>55</v>
      </c>
    </row>
    <row r="763" spans="1:12" x14ac:dyDescent="0.25">
      <c r="A763">
        <v>104993</v>
      </c>
      <c r="B763">
        <v>0</v>
      </c>
      <c r="C763" t="s">
        <v>281</v>
      </c>
      <c r="D763" t="s">
        <v>77</v>
      </c>
      <c r="E763" t="s">
        <v>84</v>
      </c>
      <c r="F763" s="69">
        <v>42970.466666666667</v>
      </c>
      <c r="G763" s="67">
        <v>42984.708333333336</v>
      </c>
      <c r="H763" s="67">
        <v>42977.336805555555</v>
      </c>
      <c r="I763" t="s">
        <v>63</v>
      </c>
      <c r="J763" t="s">
        <v>1077</v>
      </c>
      <c r="K763" t="s">
        <v>73</v>
      </c>
      <c r="L763" s="73">
        <f>_xlfn.DAYS(Dashboard!B$3,Data!F763)</f>
        <v>55</v>
      </c>
    </row>
    <row r="764" spans="1:12" x14ac:dyDescent="0.25">
      <c r="A764">
        <v>104994</v>
      </c>
      <c r="B764">
        <v>0</v>
      </c>
      <c r="C764" t="s">
        <v>281</v>
      </c>
      <c r="D764" t="s">
        <v>650</v>
      </c>
      <c r="E764" t="s">
        <v>292</v>
      </c>
      <c r="F764" s="69">
        <v>42970.467361111114</v>
      </c>
      <c r="G764" s="67">
        <v>42972.708333333336</v>
      </c>
      <c r="H764" s="67">
        <v>42971.397222222222</v>
      </c>
      <c r="I764" t="s">
        <v>63</v>
      </c>
      <c r="J764" t="s">
        <v>1078</v>
      </c>
      <c r="K764" t="s">
        <v>294</v>
      </c>
      <c r="L764" s="73">
        <f>_xlfn.DAYS(Dashboard!B$3,Data!F764)</f>
        <v>55</v>
      </c>
    </row>
    <row r="765" spans="1:12" x14ac:dyDescent="0.25">
      <c r="A765">
        <v>104995</v>
      </c>
      <c r="B765">
        <v>0</v>
      </c>
      <c r="C765" t="s">
        <v>281</v>
      </c>
      <c r="D765" t="s">
        <v>332</v>
      </c>
      <c r="E765" t="s">
        <v>90</v>
      </c>
      <c r="F765" s="69">
        <v>42970.474999999999</v>
      </c>
      <c r="G765" s="67">
        <v>42984.708333333336</v>
      </c>
      <c r="H765" s="67">
        <v>42970.474999999999</v>
      </c>
      <c r="I765" t="s">
        <v>63</v>
      </c>
      <c r="J765" t="s">
        <v>1079</v>
      </c>
      <c r="K765" t="s">
        <v>73</v>
      </c>
      <c r="L765" s="73">
        <f>_xlfn.DAYS(Dashboard!B$3,Data!F765)</f>
        <v>55</v>
      </c>
    </row>
    <row r="766" spans="1:12" x14ac:dyDescent="0.25">
      <c r="A766">
        <v>104996</v>
      </c>
      <c r="B766">
        <v>0</v>
      </c>
      <c r="C766" t="s">
        <v>281</v>
      </c>
      <c r="D766" t="s">
        <v>1080</v>
      </c>
      <c r="E766" t="s">
        <v>84</v>
      </c>
      <c r="F766" s="69">
        <v>42970.497916666667</v>
      </c>
      <c r="G766" s="67">
        <v>42984.708333333336</v>
      </c>
      <c r="H766" s="67">
        <v>42984.577777777777</v>
      </c>
      <c r="I766" t="s">
        <v>63</v>
      </c>
      <c r="J766" t="s">
        <v>1081</v>
      </c>
      <c r="K766" t="s">
        <v>73</v>
      </c>
      <c r="L766" s="73">
        <f>_xlfn.DAYS(Dashboard!B$3,Data!F766)</f>
        <v>55</v>
      </c>
    </row>
    <row r="767" spans="1:12" x14ac:dyDescent="0.25">
      <c r="A767">
        <v>104997</v>
      </c>
      <c r="B767">
        <v>0</v>
      </c>
      <c r="C767" t="s">
        <v>281</v>
      </c>
      <c r="D767" t="s">
        <v>1082</v>
      </c>
      <c r="E767" t="s">
        <v>93</v>
      </c>
      <c r="F767" s="69">
        <v>42970.526388888888</v>
      </c>
      <c r="G767" s="67">
        <v>42984.708333333336</v>
      </c>
      <c r="H767" s="67">
        <v>42970.526388888888</v>
      </c>
      <c r="I767" t="s">
        <v>63</v>
      </c>
      <c r="J767" t="s">
        <v>1083</v>
      </c>
      <c r="K767" t="s">
        <v>73</v>
      </c>
      <c r="L767" s="73">
        <f>_xlfn.DAYS(Dashboard!B$3,Data!F767)</f>
        <v>55</v>
      </c>
    </row>
    <row r="768" spans="1:12" x14ac:dyDescent="0.25">
      <c r="A768">
        <v>104998</v>
      </c>
      <c r="B768">
        <v>0</v>
      </c>
      <c r="C768" t="s">
        <v>281</v>
      </c>
      <c r="D768" t="s">
        <v>1084</v>
      </c>
      <c r="E768" t="s">
        <v>93</v>
      </c>
      <c r="F768" s="69">
        <v>42970.536805555559</v>
      </c>
      <c r="G768" s="67">
        <v>42984.708333333336</v>
      </c>
      <c r="H768" s="67">
        <v>42998.648611111108</v>
      </c>
      <c r="I768" t="s">
        <v>63</v>
      </c>
      <c r="J768" t="s">
        <v>1085</v>
      </c>
      <c r="K768" t="s">
        <v>73</v>
      </c>
      <c r="L768" s="73">
        <f>_xlfn.DAYS(Dashboard!B$3,Data!F768)</f>
        <v>55</v>
      </c>
    </row>
    <row r="769" spans="1:12" x14ac:dyDescent="0.25">
      <c r="A769">
        <v>104999</v>
      </c>
      <c r="B769">
        <v>0</v>
      </c>
      <c r="C769" t="s">
        <v>281</v>
      </c>
      <c r="D769" t="s">
        <v>1086</v>
      </c>
      <c r="E769" t="s">
        <v>321</v>
      </c>
      <c r="F769" s="69">
        <v>42970.547222222223</v>
      </c>
      <c r="G769" s="67">
        <v>42977.708333333336</v>
      </c>
      <c r="H769" s="67">
        <v>42998.03402777778</v>
      </c>
      <c r="I769" t="s">
        <v>63</v>
      </c>
      <c r="J769" t="s">
        <v>1087</v>
      </c>
      <c r="K769" t="s">
        <v>1088</v>
      </c>
      <c r="L769" s="73">
        <f>_xlfn.DAYS(Dashboard!B$3,Data!F769)</f>
        <v>55</v>
      </c>
    </row>
    <row r="770" spans="1:12" x14ac:dyDescent="0.25">
      <c r="A770">
        <v>105000</v>
      </c>
      <c r="B770">
        <v>0</v>
      </c>
      <c r="C770" t="s">
        <v>281</v>
      </c>
      <c r="D770" t="s">
        <v>1089</v>
      </c>
      <c r="E770" t="s">
        <v>84</v>
      </c>
      <c r="F770" s="69">
        <v>42970.613888888889</v>
      </c>
      <c r="G770" s="67">
        <v>42984.708333333336</v>
      </c>
      <c r="H770" s="67">
        <v>42970.613888888889</v>
      </c>
      <c r="I770" t="s">
        <v>63</v>
      </c>
      <c r="J770" t="s">
        <v>570</v>
      </c>
      <c r="K770" t="s">
        <v>73</v>
      </c>
      <c r="L770" s="73">
        <f>_xlfn.DAYS(Dashboard!B$3,Data!F770)</f>
        <v>55</v>
      </c>
    </row>
    <row r="771" spans="1:12" x14ac:dyDescent="0.25">
      <c r="A771">
        <v>105001</v>
      </c>
      <c r="B771">
        <v>0</v>
      </c>
      <c r="C771" t="s">
        <v>281</v>
      </c>
      <c r="D771" t="s">
        <v>364</v>
      </c>
      <c r="E771" t="s">
        <v>84</v>
      </c>
      <c r="F771" s="69">
        <v>42970.614583333336</v>
      </c>
      <c r="G771" s="67">
        <v>42984.708333333336</v>
      </c>
      <c r="H771" s="67">
        <v>42991.709722222222</v>
      </c>
      <c r="I771" t="s">
        <v>63</v>
      </c>
      <c r="J771" t="s">
        <v>1090</v>
      </c>
      <c r="K771" t="s">
        <v>73</v>
      </c>
      <c r="L771" s="73">
        <f>_xlfn.DAYS(Dashboard!B$3,Data!F771)</f>
        <v>55</v>
      </c>
    </row>
    <row r="772" spans="1:12" x14ac:dyDescent="0.25">
      <c r="A772">
        <v>105002</v>
      </c>
      <c r="B772">
        <v>0</v>
      </c>
      <c r="C772" t="s">
        <v>281</v>
      </c>
      <c r="D772" t="s">
        <v>97</v>
      </c>
      <c r="E772" t="s">
        <v>90</v>
      </c>
      <c r="F772" s="69">
        <v>42970.623611111114</v>
      </c>
      <c r="G772" s="67">
        <v>42977.623611111114</v>
      </c>
      <c r="H772" s="67">
        <v>42971.332638888889</v>
      </c>
      <c r="I772" t="s">
        <v>67</v>
      </c>
      <c r="J772" t="s">
        <v>1091</v>
      </c>
      <c r="K772" t="s">
        <v>73</v>
      </c>
      <c r="L772" s="73">
        <f>_xlfn.DAYS(Dashboard!B$3,Data!F772)</f>
        <v>55</v>
      </c>
    </row>
    <row r="773" spans="1:12" x14ac:dyDescent="0.25">
      <c r="A773">
        <v>105003</v>
      </c>
      <c r="B773">
        <v>0</v>
      </c>
      <c r="C773" t="s">
        <v>281</v>
      </c>
      <c r="D773" t="s">
        <v>1092</v>
      </c>
      <c r="E773" t="s">
        <v>90</v>
      </c>
      <c r="F773" s="69">
        <v>42970.625694444447</v>
      </c>
      <c r="G773" s="67">
        <v>42984.708333333336</v>
      </c>
      <c r="H773" s="67">
        <v>42970.625694444447</v>
      </c>
      <c r="I773" t="s">
        <v>63</v>
      </c>
      <c r="J773" t="s">
        <v>1093</v>
      </c>
      <c r="K773" t="s">
        <v>73</v>
      </c>
      <c r="L773" s="73">
        <f>_xlfn.DAYS(Dashboard!B$3,Data!F773)</f>
        <v>55</v>
      </c>
    </row>
    <row r="774" spans="1:12" x14ac:dyDescent="0.25">
      <c r="A774">
        <v>105004</v>
      </c>
      <c r="B774">
        <v>0</v>
      </c>
      <c r="C774" t="s">
        <v>281</v>
      </c>
      <c r="D774" t="s">
        <v>124</v>
      </c>
      <c r="E774" t="s">
        <v>62</v>
      </c>
      <c r="F774" s="69">
        <v>42970.631944444445</v>
      </c>
      <c r="G774" s="67">
        <v>42984.708333333336</v>
      </c>
      <c r="H774" s="67">
        <v>42970.671527777777</v>
      </c>
      <c r="I774" t="s">
        <v>63</v>
      </c>
      <c r="J774" t="s">
        <v>1094</v>
      </c>
      <c r="K774" t="s">
        <v>73</v>
      </c>
      <c r="L774" s="73">
        <f>_xlfn.DAYS(Dashboard!B$3,Data!F774)</f>
        <v>55</v>
      </c>
    </row>
    <row r="775" spans="1:12" x14ac:dyDescent="0.25">
      <c r="A775">
        <v>105005</v>
      </c>
      <c r="B775">
        <v>0</v>
      </c>
      <c r="C775" t="s">
        <v>281</v>
      </c>
      <c r="D775" t="s">
        <v>1095</v>
      </c>
      <c r="E775" t="s">
        <v>62</v>
      </c>
      <c r="F775" s="69">
        <v>42970.654861111114</v>
      </c>
      <c r="G775" s="67">
        <v>42984.708333333336</v>
      </c>
      <c r="H775" s="67">
        <v>42970.654861111114</v>
      </c>
      <c r="I775" t="s">
        <v>63</v>
      </c>
      <c r="J775" t="s">
        <v>1096</v>
      </c>
      <c r="K775" t="s">
        <v>73</v>
      </c>
      <c r="L775" s="73">
        <f>_xlfn.DAYS(Dashboard!B$3,Data!F775)</f>
        <v>55</v>
      </c>
    </row>
    <row r="776" spans="1:12" x14ac:dyDescent="0.25">
      <c r="A776">
        <v>105006</v>
      </c>
      <c r="B776">
        <v>0</v>
      </c>
      <c r="C776" t="s">
        <v>281</v>
      </c>
      <c r="D776" t="s">
        <v>62</v>
      </c>
      <c r="E776" t="s">
        <v>282</v>
      </c>
      <c r="F776" s="69">
        <v>42970.711111111108</v>
      </c>
      <c r="G776" s="67">
        <v>42972.708333333336</v>
      </c>
      <c r="H776" s="67">
        <v>42970.71597222222</v>
      </c>
      <c r="I776" t="s">
        <v>137</v>
      </c>
      <c r="J776" t="s">
        <v>851</v>
      </c>
      <c r="K776" t="s">
        <v>284</v>
      </c>
      <c r="L776" s="73">
        <f>_xlfn.DAYS(Dashboard!B$3,Data!F776)</f>
        <v>55</v>
      </c>
    </row>
    <row r="777" spans="1:12" x14ac:dyDescent="0.25">
      <c r="A777">
        <v>105007</v>
      </c>
      <c r="B777">
        <v>0</v>
      </c>
      <c r="C777" t="s">
        <v>281</v>
      </c>
      <c r="D777" t="s">
        <v>650</v>
      </c>
      <c r="E777" t="s">
        <v>296</v>
      </c>
      <c r="F777" s="69">
        <v>42971.304166666669</v>
      </c>
      <c r="G777" s="67">
        <v>42978.708333333336</v>
      </c>
      <c r="H777" s="67">
        <v>42971.380555555559</v>
      </c>
      <c r="I777" t="s">
        <v>63</v>
      </c>
      <c r="J777" t="s">
        <v>1097</v>
      </c>
      <c r="K777" t="s">
        <v>294</v>
      </c>
      <c r="L777" s="73">
        <f>_xlfn.DAYS(Dashboard!B$3,Data!F777)</f>
        <v>54</v>
      </c>
    </row>
    <row r="778" spans="1:12" x14ac:dyDescent="0.25">
      <c r="A778">
        <v>105008</v>
      </c>
      <c r="B778">
        <v>0</v>
      </c>
      <c r="C778" t="s">
        <v>281</v>
      </c>
      <c r="D778" t="s">
        <v>130</v>
      </c>
      <c r="E778" t="s">
        <v>62</v>
      </c>
      <c r="F778" s="69">
        <v>42971.336111111108</v>
      </c>
      <c r="G778" s="67">
        <v>42978</v>
      </c>
      <c r="H778" s="67">
        <v>42978.444444444445</v>
      </c>
      <c r="I778" t="s">
        <v>137</v>
      </c>
      <c r="J778" t="s">
        <v>1098</v>
      </c>
      <c r="K778" t="s">
        <v>327</v>
      </c>
      <c r="L778" s="73">
        <f>_xlfn.DAYS(Dashboard!B$3,Data!F778)</f>
        <v>54</v>
      </c>
    </row>
    <row r="779" spans="1:12" x14ac:dyDescent="0.25">
      <c r="A779">
        <v>105009</v>
      </c>
      <c r="B779">
        <v>0</v>
      </c>
      <c r="C779" t="s">
        <v>281</v>
      </c>
      <c r="D779" t="s">
        <v>1099</v>
      </c>
      <c r="E779" t="s">
        <v>90</v>
      </c>
      <c r="F779" s="69">
        <v>42971.338888888888</v>
      </c>
      <c r="G779" s="67">
        <v>42985.708333333336</v>
      </c>
      <c r="H779" s="67">
        <v>42971.338888888888</v>
      </c>
      <c r="I779" t="s">
        <v>63</v>
      </c>
      <c r="J779" t="s">
        <v>1100</v>
      </c>
      <c r="K779" t="s">
        <v>73</v>
      </c>
      <c r="L779" s="73">
        <f>_xlfn.DAYS(Dashboard!B$3,Data!F779)</f>
        <v>54</v>
      </c>
    </row>
    <row r="780" spans="1:12" x14ac:dyDescent="0.25">
      <c r="A780">
        <v>105010</v>
      </c>
      <c r="B780">
        <v>0</v>
      </c>
      <c r="C780" t="s">
        <v>281</v>
      </c>
      <c r="D780" t="s">
        <v>1099</v>
      </c>
      <c r="E780" t="s">
        <v>84</v>
      </c>
      <c r="F780" s="69">
        <v>42971.339583333334</v>
      </c>
      <c r="G780" s="67">
        <v>42985.708333333336</v>
      </c>
      <c r="H780" s="67">
        <v>42971.340277777781</v>
      </c>
      <c r="I780" t="s">
        <v>63</v>
      </c>
      <c r="J780" t="s">
        <v>1101</v>
      </c>
      <c r="K780" t="s">
        <v>73</v>
      </c>
      <c r="L780" s="73">
        <f>_xlfn.DAYS(Dashboard!B$3,Data!F780)</f>
        <v>54</v>
      </c>
    </row>
    <row r="781" spans="1:12" x14ac:dyDescent="0.25">
      <c r="A781">
        <v>105011</v>
      </c>
      <c r="B781">
        <v>0</v>
      </c>
      <c r="C781" t="s">
        <v>281</v>
      </c>
      <c r="D781" t="s">
        <v>1102</v>
      </c>
      <c r="E781" t="s">
        <v>75</v>
      </c>
      <c r="F781" s="69">
        <v>42971.40625</v>
      </c>
      <c r="G781" s="67">
        <v>42985.708333333336</v>
      </c>
      <c r="H781" s="67">
        <v>42983.361805555556</v>
      </c>
      <c r="I781" t="s">
        <v>63</v>
      </c>
      <c r="J781" t="s">
        <v>1103</v>
      </c>
      <c r="K781" t="s">
        <v>73</v>
      </c>
      <c r="L781" s="73">
        <f>_xlfn.DAYS(Dashboard!B$3,Data!F781)</f>
        <v>54</v>
      </c>
    </row>
    <row r="782" spans="1:12" x14ac:dyDescent="0.25">
      <c r="A782">
        <v>105012</v>
      </c>
      <c r="B782">
        <v>0</v>
      </c>
      <c r="C782" t="s">
        <v>281</v>
      </c>
      <c r="D782" t="s">
        <v>1104</v>
      </c>
      <c r="E782" t="s">
        <v>296</v>
      </c>
      <c r="F782" s="69">
        <v>42971.495833333334</v>
      </c>
      <c r="G782" s="67">
        <v>42973.708333333336</v>
      </c>
      <c r="H782" s="67">
        <v>42971.504861111112</v>
      </c>
      <c r="I782" t="s">
        <v>63</v>
      </c>
      <c r="J782" t="s">
        <v>1105</v>
      </c>
      <c r="K782" t="s">
        <v>497</v>
      </c>
      <c r="L782" s="73">
        <f>_xlfn.DAYS(Dashboard!B$3,Data!F782)</f>
        <v>54</v>
      </c>
    </row>
    <row r="783" spans="1:12" x14ac:dyDescent="0.25">
      <c r="A783">
        <v>105013</v>
      </c>
      <c r="B783">
        <v>0</v>
      </c>
      <c r="C783" t="s">
        <v>281</v>
      </c>
      <c r="D783" t="s">
        <v>453</v>
      </c>
      <c r="E783" t="s">
        <v>296</v>
      </c>
      <c r="F783" s="69">
        <v>42971.497916666667</v>
      </c>
      <c r="G783" s="67">
        <v>42973.708333333336</v>
      </c>
      <c r="H783" s="67">
        <v>42975.338194444441</v>
      </c>
      <c r="I783" t="s">
        <v>63</v>
      </c>
      <c r="J783" t="s">
        <v>1106</v>
      </c>
      <c r="K783" t="s">
        <v>294</v>
      </c>
      <c r="L783" s="73">
        <f>_xlfn.DAYS(Dashboard!B$3,Data!F783)</f>
        <v>54</v>
      </c>
    </row>
    <row r="784" spans="1:12" x14ac:dyDescent="0.25">
      <c r="A784">
        <v>105014</v>
      </c>
      <c r="B784">
        <v>0</v>
      </c>
      <c r="C784" t="s">
        <v>281</v>
      </c>
      <c r="D784" t="s">
        <v>1107</v>
      </c>
      <c r="E784" t="s">
        <v>93</v>
      </c>
      <c r="F784" s="69">
        <v>42971.517361111109</v>
      </c>
      <c r="G784" s="67">
        <v>42985.708333333336</v>
      </c>
      <c r="H784" s="67">
        <v>42971.517361111109</v>
      </c>
      <c r="I784" t="s">
        <v>63</v>
      </c>
      <c r="J784" t="s">
        <v>1108</v>
      </c>
      <c r="K784" t="s">
        <v>73</v>
      </c>
      <c r="L784" s="73">
        <f>_xlfn.DAYS(Dashboard!B$3,Data!F784)</f>
        <v>54</v>
      </c>
    </row>
    <row r="785" spans="1:12" x14ac:dyDescent="0.25">
      <c r="A785">
        <v>105015</v>
      </c>
      <c r="B785">
        <v>0</v>
      </c>
      <c r="C785" t="s">
        <v>281</v>
      </c>
      <c r="D785" t="s">
        <v>596</v>
      </c>
      <c r="E785" t="s">
        <v>368</v>
      </c>
      <c r="F785" s="69">
        <v>42971.525694444441</v>
      </c>
      <c r="G785" s="67">
        <v>43001.708333333336</v>
      </c>
      <c r="H785" s="67">
        <v>42971.606249999997</v>
      </c>
      <c r="I785" t="s">
        <v>63</v>
      </c>
      <c r="J785" t="s">
        <v>1109</v>
      </c>
      <c r="K785" t="s">
        <v>294</v>
      </c>
      <c r="L785" s="73">
        <f>_xlfn.DAYS(Dashboard!B$3,Data!F785)</f>
        <v>54</v>
      </c>
    </row>
    <row r="786" spans="1:12" x14ac:dyDescent="0.25">
      <c r="A786">
        <v>105016</v>
      </c>
      <c r="B786">
        <v>0</v>
      </c>
      <c r="C786" t="s">
        <v>35</v>
      </c>
      <c r="D786" t="s">
        <v>97</v>
      </c>
      <c r="E786" t="s">
        <v>282</v>
      </c>
      <c r="F786" s="69">
        <v>42971.569594907407</v>
      </c>
      <c r="G786" s="67">
        <v>42971.958333333336</v>
      </c>
      <c r="I786" t="s">
        <v>63</v>
      </c>
      <c r="J786" t="s">
        <v>3077</v>
      </c>
      <c r="K786" t="s">
        <v>284</v>
      </c>
      <c r="L786" s="73">
        <f>_xlfn.DAYS(Dashboard!B$3,Data!F786)</f>
        <v>54</v>
      </c>
    </row>
    <row r="787" spans="1:12" x14ac:dyDescent="0.25">
      <c r="A787">
        <v>105017</v>
      </c>
      <c r="B787">
        <v>0</v>
      </c>
      <c r="C787" t="s">
        <v>281</v>
      </c>
      <c r="D787" t="s">
        <v>1110</v>
      </c>
      <c r="E787" t="s">
        <v>84</v>
      </c>
      <c r="F787" s="69">
        <v>42971.57916666667</v>
      </c>
      <c r="G787" s="67">
        <v>42985.708333333336</v>
      </c>
      <c r="H787" s="67">
        <v>42971.57916666667</v>
      </c>
      <c r="I787" t="s">
        <v>63</v>
      </c>
      <c r="J787" t="s">
        <v>335</v>
      </c>
      <c r="K787" t="s">
        <v>73</v>
      </c>
      <c r="L787" s="73">
        <f>_xlfn.DAYS(Dashboard!B$3,Data!F787)</f>
        <v>54</v>
      </c>
    </row>
    <row r="788" spans="1:12" x14ac:dyDescent="0.25">
      <c r="A788">
        <v>105018</v>
      </c>
      <c r="B788">
        <v>0</v>
      </c>
      <c r="C788" t="s">
        <v>281</v>
      </c>
      <c r="D788" t="s">
        <v>70</v>
      </c>
      <c r="E788" t="s">
        <v>517</v>
      </c>
      <c r="F788" s="69">
        <v>42971.582638888889</v>
      </c>
      <c r="G788" s="67">
        <v>42973.708333333336</v>
      </c>
      <c r="H788" s="67">
        <v>42971.627083333333</v>
      </c>
      <c r="I788" t="s">
        <v>63</v>
      </c>
      <c r="J788" t="s">
        <v>1111</v>
      </c>
      <c r="K788" t="s">
        <v>294</v>
      </c>
      <c r="L788" s="73">
        <f>_xlfn.DAYS(Dashboard!B$3,Data!F788)</f>
        <v>54</v>
      </c>
    </row>
    <row r="789" spans="1:12" x14ac:dyDescent="0.25">
      <c r="A789">
        <v>105019</v>
      </c>
      <c r="B789">
        <v>0</v>
      </c>
      <c r="C789" t="s">
        <v>281</v>
      </c>
      <c r="D789" t="s">
        <v>384</v>
      </c>
      <c r="E789" t="s">
        <v>90</v>
      </c>
      <c r="F789" s="69">
        <v>42971.59652777778</v>
      </c>
      <c r="G789" s="67">
        <v>42985.708333333336</v>
      </c>
      <c r="H789" s="67">
        <v>42984.470138888886</v>
      </c>
      <c r="I789" t="s">
        <v>67</v>
      </c>
      <c r="J789" t="s">
        <v>1112</v>
      </c>
      <c r="K789" t="s">
        <v>73</v>
      </c>
      <c r="L789" s="73">
        <f>_xlfn.DAYS(Dashboard!B$3,Data!F789)</f>
        <v>54</v>
      </c>
    </row>
    <row r="790" spans="1:12" x14ac:dyDescent="0.25">
      <c r="A790">
        <v>105020</v>
      </c>
      <c r="B790">
        <v>0</v>
      </c>
      <c r="C790" t="s">
        <v>281</v>
      </c>
      <c r="D790" t="s">
        <v>516</v>
      </c>
      <c r="E790" t="s">
        <v>517</v>
      </c>
      <c r="F790" s="69">
        <v>42971.633333333331</v>
      </c>
      <c r="G790" s="67">
        <v>42971</v>
      </c>
      <c r="H790" s="67">
        <v>42971.670138888891</v>
      </c>
      <c r="I790" t="s">
        <v>67</v>
      </c>
      <c r="J790" t="s">
        <v>1113</v>
      </c>
      <c r="K790" t="s">
        <v>497</v>
      </c>
      <c r="L790" s="73">
        <f>_xlfn.DAYS(Dashboard!B$3,Data!F790)</f>
        <v>54</v>
      </c>
    </row>
    <row r="791" spans="1:12" x14ac:dyDescent="0.25">
      <c r="A791">
        <v>105021</v>
      </c>
      <c r="B791">
        <v>0</v>
      </c>
      <c r="C791" t="s">
        <v>281</v>
      </c>
      <c r="D791" t="s">
        <v>741</v>
      </c>
      <c r="E791" t="s">
        <v>62</v>
      </c>
      <c r="F791" s="69">
        <v>42971.652083333334</v>
      </c>
      <c r="G791" s="67">
        <v>42985.708333333336</v>
      </c>
      <c r="H791" s="67">
        <v>42971.702777777777</v>
      </c>
      <c r="I791" t="s">
        <v>63</v>
      </c>
      <c r="J791" t="s">
        <v>1114</v>
      </c>
      <c r="K791" t="s">
        <v>65</v>
      </c>
      <c r="L791" s="73">
        <f>_xlfn.DAYS(Dashboard!B$3,Data!F791)</f>
        <v>54</v>
      </c>
    </row>
    <row r="792" spans="1:12" x14ac:dyDescent="0.25">
      <c r="A792">
        <v>105022</v>
      </c>
      <c r="B792">
        <v>0</v>
      </c>
      <c r="C792" t="s">
        <v>281</v>
      </c>
      <c r="D792" t="s">
        <v>192</v>
      </c>
      <c r="E792" t="s">
        <v>62</v>
      </c>
      <c r="F792" s="69">
        <v>42971.695138888892</v>
      </c>
      <c r="G792" s="67">
        <v>42985.708333333336</v>
      </c>
      <c r="H792" s="67">
        <v>42975.431944444441</v>
      </c>
      <c r="I792" t="s">
        <v>63</v>
      </c>
      <c r="J792" t="s">
        <v>1115</v>
      </c>
      <c r="K792" t="s">
        <v>65</v>
      </c>
      <c r="L792" s="73">
        <f>_xlfn.DAYS(Dashboard!B$3,Data!F792)</f>
        <v>54</v>
      </c>
    </row>
    <row r="793" spans="1:12" x14ac:dyDescent="0.25">
      <c r="A793">
        <v>105023</v>
      </c>
      <c r="B793">
        <v>0</v>
      </c>
      <c r="C793" t="s">
        <v>281</v>
      </c>
      <c r="D793" t="s">
        <v>470</v>
      </c>
      <c r="E793" t="s">
        <v>62</v>
      </c>
      <c r="F793" s="69">
        <v>42971.718055555553</v>
      </c>
      <c r="G793" s="67">
        <v>42971.958333333336</v>
      </c>
      <c r="H793" s="67">
        <v>42975.4</v>
      </c>
      <c r="I793" t="s">
        <v>63</v>
      </c>
      <c r="J793" t="s">
        <v>1116</v>
      </c>
      <c r="K793" t="s">
        <v>73</v>
      </c>
      <c r="L793" s="73">
        <f>_xlfn.DAYS(Dashboard!B$3,Data!F793)</f>
        <v>54</v>
      </c>
    </row>
    <row r="794" spans="1:12" x14ac:dyDescent="0.25">
      <c r="A794">
        <v>105024</v>
      </c>
      <c r="B794">
        <v>0</v>
      </c>
      <c r="C794" t="s">
        <v>281</v>
      </c>
      <c r="D794" t="s">
        <v>97</v>
      </c>
      <c r="E794" t="s">
        <v>75</v>
      </c>
      <c r="F794" s="69">
        <v>42972.043055555558</v>
      </c>
      <c r="G794" s="67">
        <v>42986.708333333336</v>
      </c>
      <c r="H794" s="67">
        <v>42972.393055555556</v>
      </c>
      <c r="I794" t="s">
        <v>63</v>
      </c>
      <c r="J794" t="s">
        <v>1117</v>
      </c>
      <c r="K794" t="s">
        <v>73</v>
      </c>
      <c r="L794" s="73">
        <f>_xlfn.DAYS(Dashboard!B$3,Data!F794)</f>
        <v>53</v>
      </c>
    </row>
    <row r="795" spans="1:12" x14ac:dyDescent="0.25">
      <c r="A795">
        <v>105025</v>
      </c>
      <c r="B795">
        <v>0</v>
      </c>
      <c r="C795" t="s">
        <v>281</v>
      </c>
      <c r="D795" t="s">
        <v>120</v>
      </c>
      <c r="E795" t="s">
        <v>292</v>
      </c>
      <c r="F795" s="69">
        <v>42972.340277777781</v>
      </c>
      <c r="G795" s="67">
        <v>42986.708333333336</v>
      </c>
      <c r="H795" s="67">
        <v>42975.675000000003</v>
      </c>
      <c r="I795" t="s">
        <v>63</v>
      </c>
      <c r="J795" t="s">
        <v>1118</v>
      </c>
      <c r="K795" t="s">
        <v>294</v>
      </c>
      <c r="L795" s="73">
        <f>_xlfn.DAYS(Dashboard!B$3,Data!F795)</f>
        <v>53</v>
      </c>
    </row>
    <row r="796" spans="1:12" x14ac:dyDescent="0.25">
      <c r="A796">
        <v>105026</v>
      </c>
      <c r="B796">
        <v>0</v>
      </c>
      <c r="C796" t="s">
        <v>281</v>
      </c>
      <c r="D796" t="s">
        <v>173</v>
      </c>
      <c r="E796" t="s">
        <v>282</v>
      </c>
      <c r="F796" s="69">
        <v>42972.350694444445</v>
      </c>
      <c r="G796" s="67">
        <v>42979.708333333336</v>
      </c>
      <c r="H796" s="67">
        <v>42984.400694444441</v>
      </c>
      <c r="I796" t="s">
        <v>63</v>
      </c>
      <c r="J796" t="s">
        <v>1119</v>
      </c>
      <c r="K796" t="s">
        <v>284</v>
      </c>
      <c r="L796" s="73">
        <f>_xlfn.DAYS(Dashboard!B$3,Data!F796)</f>
        <v>53</v>
      </c>
    </row>
    <row r="797" spans="1:12" x14ac:dyDescent="0.25">
      <c r="A797">
        <v>105027</v>
      </c>
      <c r="B797">
        <v>0</v>
      </c>
      <c r="C797" t="s">
        <v>281</v>
      </c>
      <c r="D797" t="s">
        <v>204</v>
      </c>
      <c r="E797" t="s">
        <v>75</v>
      </c>
      <c r="F797" s="69">
        <v>42972.356944444444</v>
      </c>
      <c r="G797" s="67">
        <v>42986.708333333336</v>
      </c>
      <c r="H797" s="67">
        <v>43006.657638888886</v>
      </c>
      <c r="I797" t="s">
        <v>67</v>
      </c>
      <c r="J797" t="s">
        <v>1120</v>
      </c>
      <c r="K797" t="s">
        <v>73</v>
      </c>
      <c r="L797" s="73">
        <f>_xlfn.DAYS(Dashboard!B$3,Data!F797)</f>
        <v>53</v>
      </c>
    </row>
    <row r="798" spans="1:12" x14ac:dyDescent="0.25">
      <c r="A798">
        <v>105027</v>
      </c>
      <c r="B798">
        <v>1</v>
      </c>
      <c r="C798" t="s">
        <v>281</v>
      </c>
      <c r="D798" t="s">
        <v>204</v>
      </c>
      <c r="E798" t="s">
        <v>204</v>
      </c>
      <c r="F798" s="69">
        <v>42972.356944444444</v>
      </c>
      <c r="G798" s="67">
        <v>42986.708333333336</v>
      </c>
      <c r="H798" s="67">
        <v>43006.576388888891</v>
      </c>
      <c r="I798" t="s">
        <v>451</v>
      </c>
      <c r="J798" t="s">
        <v>1121</v>
      </c>
      <c r="K798" t="s">
        <v>580</v>
      </c>
      <c r="L798" s="73">
        <f>_xlfn.DAYS(Dashboard!B$3,Data!F798)</f>
        <v>53</v>
      </c>
    </row>
    <row r="799" spans="1:12" x14ac:dyDescent="0.25">
      <c r="A799">
        <v>105028</v>
      </c>
      <c r="B799">
        <v>0</v>
      </c>
      <c r="C799" t="s">
        <v>281</v>
      </c>
      <c r="D799" t="s">
        <v>302</v>
      </c>
      <c r="E799" t="s">
        <v>75</v>
      </c>
      <c r="F799" s="69">
        <v>42972.361805555556</v>
      </c>
      <c r="G799" s="67">
        <v>42986.708333333336</v>
      </c>
      <c r="H799" s="67">
        <v>43023.761111111111</v>
      </c>
      <c r="I799" t="s">
        <v>67</v>
      </c>
      <c r="J799" t="s">
        <v>106</v>
      </c>
      <c r="K799" t="s">
        <v>73</v>
      </c>
      <c r="L799" s="73">
        <f>_xlfn.DAYS(Dashboard!B$3,Data!F799)</f>
        <v>53</v>
      </c>
    </row>
    <row r="800" spans="1:12" x14ac:dyDescent="0.25">
      <c r="A800">
        <v>105028</v>
      </c>
      <c r="B800">
        <v>1</v>
      </c>
      <c r="C800" t="s">
        <v>281</v>
      </c>
      <c r="D800" t="s">
        <v>302</v>
      </c>
      <c r="E800" t="s">
        <v>204</v>
      </c>
      <c r="F800" s="69">
        <v>42972.361805555556</v>
      </c>
      <c r="G800" s="67">
        <v>42986.708333333336</v>
      </c>
      <c r="H800" s="67">
        <v>43006.577777777777</v>
      </c>
      <c r="I800" t="s">
        <v>451</v>
      </c>
      <c r="J800" t="s">
        <v>1121</v>
      </c>
      <c r="K800" t="s">
        <v>580</v>
      </c>
      <c r="L800" s="73">
        <f>_xlfn.DAYS(Dashboard!B$3,Data!F800)</f>
        <v>53</v>
      </c>
    </row>
    <row r="801" spans="1:12" x14ac:dyDescent="0.25">
      <c r="A801">
        <v>105029</v>
      </c>
      <c r="B801">
        <v>0</v>
      </c>
      <c r="C801" t="s">
        <v>281</v>
      </c>
      <c r="D801" t="s">
        <v>830</v>
      </c>
      <c r="E801" t="s">
        <v>84</v>
      </c>
      <c r="F801" s="69">
        <v>42972.373611111114</v>
      </c>
      <c r="G801" s="67">
        <v>42979.708333333336</v>
      </c>
      <c r="H801" s="67">
        <v>43005.640277777777</v>
      </c>
      <c r="I801" t="s">
        <v>63</v>
      </c>
      <c r="J801" t="s">
        <v>1122</v>
      </c>
      <c r="K801" t="s">
        <v>73</v>
      </c>
      <c r="L801" s="73">
        <f>_xlfn.DAYS(Dashboard!B$3,Data!F801)</f>
        <v>53</v>
      </c>
    </row>
    <row r="802" spans="1:12" x14ac:dyDescent="0.25">
      <c r="A802">
        <v>105030</v>
      </c>
      <c r="B802">
        <v>0</v>
      </c>
      <c r="C802" t="s">
        <v>281</v>
      </c>
      <c r="D802" t="s">
        <v>120</v>
      </c>
      <c r="E802" t="s">
        <v>296</v>
      </c>
      <c r="F802" s="69">
        <v>42972.378472222219</v>
      </c>
      <c r="G802" s="67">
        <v>42979.708333333336</v>
      </c>
      <c r="H802" s="67">
        <v>42972.695833333331</v>
      </c>
      <c r="I802" t="s">
        <v>63</v>
      </c>
      <c r="J802" t="s">
        <v>1123</v>
      </c>
      <c r="K802" t="s">
        <v>294</v>
      </c>
      <c r="L802" s="73">
        <f>_xlfn.DAYS(Dashboard!B$3,Data!F802)</f>
        <v>53</v>
      </c>
    </row>
    <row r="803" spans="1:12" x14ac:dyDescent="0.25">
      <c r="A803">
        <v>105031</v>
      </c>
      <c r="B803">
        <v>0</v>
      </c>
      <c r="C803" t="s">
        <v>281</v>
      </c>
      <c r="D803" t="s">
        <v>204</v>
      </c>
      <c r="E803" t="s">
        <v>282</v>
      </c>
      <c r="F803" s="69">
        <v>42972.388888888891</v>
      </c>
      <c r="G803" s="67">
        <v>42979.708333333336</v>
      </c>
      <c r="H803" s="67">
        <v>43012.638194444444</v>
      </c>
      <c r="I803" t="s">
        <v>67</v>
      </c>
      <c r="J803" t="s">
        <v>1124</v>
      </c>
      <c r="K803" t="s">
        <v>284</v>
      </c>
      <c r="L803" s="73">
        <f>_xlfn.DAYS(Dashboard!B$3,Data!F803)</f>
        <v>53</v>
      </c>
    </row>
    <row r="804" spans="1:12" x14ac:dyDescent="0.25">
      <c r="A804">
        <v>105032</v>
      </c>
      <c r="B804">
        <v>0</v>
      </c>
      <c r="C804" t="s">
        <v>281</v>
      </c>
      <c r="D804" t="s">
        <v>424</v>
      </c>
      <c r="E804" t="s">
        <v>62</v>
      </c>
      <c r="F804" s="69">
        <v>42972.409722222219</v>
      </c>
      <c r="G804" s="67">
        <v>42975</v>
      </c>
      <c r="H804" s="67">
        <v>42998.658333333333</v>
      </c>
      <c r="I804" t="s">
        <v>137</v>
      </c>
      <c r="J804" t="s">
        <v>1125</v>
      </c>
      <c r="K804" t="s">
        <v>73</v>
      </c>
      <c r="L804" s="73">
        <f>_xlfn.DAYS(Dashboard!B$3,Data!F804)</f>
        <v>53</v>
      </c>
    </row>
    <row r="805" spans="1:12" x14ac:dyDescent="0.25">
      <c r="A805">
        <v>105032</v>
      </c>
      <c r="B805">
        <v>1</v>
      </c>
      <c r="C805" t="s">
        <v>281</v>
      </c>
      <c r="D805" t="s">
        <v>424</v>
      </c>
      <c r="E805" t="s">
        <v>108</v>
      </c>
      <c r="F805" s="69">
        <v>42972.409722222219</v>
      </c>
      <c r="G805" s="67">
        <v>42975</v>
      </c>
      <c r="H805" s="67">
        <v>42985.716666666667</v>
      </c>
      <c r="I805" t="s">
        <v>63</v>
      </c>
      <c r="J805" t="s">
        <v>1126</v>
      </c>
      <c r="K805" t="s">
        <v>284</v>
      </c>
      <c r="L805" s="73">
        <f>_xlfn.DAYS(Dashboard!B$3,Data!F805)</f>
        <v>53</v>
      </c>
    </row>
    <row r="806" spans="1:12" x14ac:dyDescent="0.25">
      <c r="A806">
        <v>105032</v>
      </c>
      <c r="B806">
        <v>2</v>
      </c>
      <c r="C806" t="s">
        <v>281</v>
      </c>
      <c r="D806" t="s">
        <v>424</v>
      </c>
      <c r="E806" t="s">
        <v>62</v>
      </c>
      <c r="F806" s="69">
        <v>42972.409722222219</v>
      </c>
      <c r="G806" s="67">
        <v>42975</v>
      </c>
      <c r="H806" s="67">
        <v>42975.589583333334</v>
      </c>
      <c r="I806" t="s">
        <v>67</v>
      </c>
      <c r="J806" t="s">
        <v>1127</v>
      </c>
      <c r="K806" t="s">
        <v>65</v>
      </c>
      <c r="L806" s="73">
        <f>_xlfn.DAYS(Dashboard!B$3,Data!F806)</f>
        <v>53</v>
      </c>
    </row>
    <row r="807" spans="1:12" x14ac:dyDescent="0.25">
      <c r="A807">
        <v>105032</v>
      </c>
      <c r="B807">
        <v>3</v>
      </c>
      <c r="C807" t="s">
        <v>281</v>
      </c>
      <c r="D807" t="s">
        <v>424</v>
      </c>
      <c r="E807" t="s">
        <v>296</v>
      </c>
      <c r="F807" s="69">
        <v>42972.409722222219</v>
      </c>
      <c r="G807" s="67">
        <v>42975</v>
      </c>
      <c r="H807" s="67">
        <v>42983.709722222222</v>
      </c>
      <c r="I807" t="s">
        <v>67</v>
      </c>
      <c r="J807" t="s">
        <v>1128</v>
      </c>
      <c r="K807" t="s">
        <v>497</v>
      </c>
      <c r="L807" s="73">
        <f>_xlfn.DAYS(Dashboard!B$3,Data!F807)</f>
        <v>53</v>
      </c>
    </row>
    <row r="808" spans="1:12" x14ac:dyDescent="0.25">
      <c r="A808">
        <v>105033</v>
      </c>
      <c r="B808">
        <v>0</v>
      </c>
      <c r="C808" t="s">
        <v>281</v>
      </c>
      <c r="D808" t="s">
        <v>292</v>
      </c>
      <c r="E808" t="s">
        <v>282</v>
      </c>
      <c r="F808" s="69">
        <v>42972.418749999997</v>
      </c>
      <c r="G808" s="67">
        <v>42979.708333333336</v>
      </c>
      <c r="H808" s="67">
        <v>42972.419444444444</v>
      </c>
      <c r="I808" t="s">
        <v>63</v>
      </c>
      <c r="J808" t="s">
        <v>1129</v>
      </c>
      <c r="K808" t="s">
        <v>284</v>
      </c>
      <c r="L808" s="73">
        <f>_xlfn.DAYS(Dashboard!B$3,Data!F808)</f>
        <v>53</v>
      </c>
    </row>
    <row r="809" spans="1:12" x14ac:dyDescent="0.25">
      <c r="A809">
        <v>105032</v>
      </c>
      <c r="B809">
        <v>4</v>
      </c>
      <c r="C809" t="s">
        <v>281</v>
      </c>
      <c r="D809" t="s">
        <v>424</v>
      </c>
      <c r="E809" t="s">
        <v>282</v>
      </c>
      <c r="F809" s="69">
        <v>42972.426388888889</v>
      </c>
      <c r="G809" s="67">
        <v>42975.708333333336</v>
      </c>
      <c r="H809" s="67">
        <v>42978.39166666667</v>
      </c>
      <c r="I809" t="s">
        <v>63</v>
      </c>
      <c r="J809" t="s">
        <v>1130</v>
      </c>
      <c r="K809" t="s">
        <v>284</v>
      </c>
      <c r="L809" s="73">
        <f>_xlfn.DAYS(Dashboard!B$3,Data!F809)</f>
        <v>53</v>
      </c>
    </row>
    <row r="810" spans="1:12" x14ac:dyDescent="0.25">
      <c r="A810">
        <v>105034</v>
      </c>
      <c r="B810">
        <v>0</v>
      </c>
      <c r="C810" t="s">
        <v>281</v>
      </c>
      <c r="D810" t="s">
        <v>97</v>
      </c>
      <c r="E810" t="s">
        <v>66</v>
      </c>
      <c r="F810" s="69">
        <v>42972.427777777775</v>
      </c>
      <c r="G810" s="67">
        <v>42979.427777777775</v>
      </c>
      <c r="H810" s="67">
        <v>42975.354166666664</v>
      </c>
      <c r="I810" t="s">
        <v>67</v>
      </c>
      <c r="J810" t="s">
        <v>1131</v>
      </c>
      <c r="K810" t="s">
        <v>73</v>
      </c>
      <c r="L810" s="73">
        <f>_xlfn.DAYS(Dashboard!B$3,Data!F810)</f>
        <v>53</v>
      </c>
    </row>
    <row r="811" spans="1:12" x14ac:dyDescent="0.25">
      <c r="A811">
        <v>105035</v>
      </c>
      <c r="B811">
        <v>0</v>
      </c>
      <c r="C811" t="s">
        <v>281</v>
      </c>
      <c r="D811" t="s">
        <v>230</v>
      </c>
      <c r="E811" t="s">
        <v>62</v>
      </c>
      <c r="F811" s="69">
        <v>42972.429861111108</v>
      </c>
      <c r="G811" s="67">
        <v>42986.708333333336</v>
      </c>
      <c r="H811" s="67">
        <v>42975.431250000001</v>
      </c>
      <c r="I811" t="s">
        <v>137</v>
      </c>
      <c r="J811" t="s">
        <v>1132</v>
      </c>
      <c r="K811" t="s">
        <v>284</v>
      </c>
      <c r="L811" s="73">
        <f>_xlfn.DAYS(Dashboard!B$3,Data!F811)</f>
        <v>53</v>
      </c>
    </row>
    <row r="812" spans="1:12" x14ac:dyDescent="0.25">
      <c r="A812">
        <v>105036</v>
      </c>
      <c r="B812">
        <v>0</v>
      </c>
      <c r="C812" t="s">
        <v>281</v>
      </c>
      <c r="D812" t="s">
        <v>1133</v>
      </c>
      <c r="E812" t="s">
        <v>62</v>
      </c>
      <c r="F812" s="69">
        <v>42972.441666666666</v>
      </c>
      <c r="G812" s="67">
        <v>42986.708333333336</v>
      </c>
      <c r="H812" s="67">
        <v>42977.611805555556</v>
      </c>
      <c r="I812" t="s">
        <v>63</v>
      </c>
      <c r="J812" t="s">
        <v>1134</v>
      </c>
      <c r="K812" t="s">
        <v>73</v>
      </c>
      <c r="L812" s="73">
        <f>_xlfn.DAYS(Dashboard!B$3,Data!F812)</f>
        <v>53</v>
      </c>
    </row>
    <row r="813" spans="1:12" x14ac:dyDescent="0.25">
      <c r="A813">
        <v>105016</v>
      </c>
      <c r="B813">
        <v>1</v>
      </c>
      <c r="C813" t="s">
        <v>281</v>
      </c>
      <c r="D813" t="s">
        <v>97</v>
      </c>
      <c r="E813" t="s">
        <v>62</v>
      </c>
      <c r="F813" s="69">
        <v>42972.443749999999</v>
      </c>
      <c r="G813" s="67">
        <v>42974.708333333336</v>
      </c>
      <c r="H813" s="67">
        <v>42975.6</v>
      </c>
      <c r="I813" t="s">
        <v>63</v>
      </c>
      <c r="J813" t="s">
        <v>1135</v>
      </c>
      <c r="K813" t="s">
        <v>73</v>
      </c>
      <c r="L813" s="73">
        <f>_xlfn.DAYS(Dashboard!B$3,Data!F813)</f>
        <v>53</v>
      </c>
    </row>
    <row r="814" spans="1:12" x14ac:dyDescent="0.25">
      <c r="A814">
        <v>105016</v>
      </c>
      <c r="B814">
        <v>2</v>
      </c>
      <c r="C814" t="s">
        <v>281</v>
      </c>
      <c r="D814" t="s">
        <v>97</v>
      </c>
      <c r="E814" t="s">
        <v>71</v>
      </c>
      <c r="F814" s="69">
        <v>42972.445833333331</v>
      </c>
      <c r="G814" s="67">
        <v>42974.708333333336</v>
      </c>
      <c r="H814" s="67">
        <v>43004.595138888886</v>
      </c>
      <c r="I814" t="s">
        <v>63</v>
      </c>
      <c r="J814" t="s">
        <v>1136</v>
      </c>
      <c r="K814" t="s">
        <v>73</v>
      </c>
      <c r="L814" s="73">
        <f>_xlfn.DAYS(Dashboard!B$3,Data!F814)</f>
        <v>53</v>
      </c>
    </row>
    <row r="815" spans="1:12" x14ac:dyDescent="0.25">
      <c r="A815">
        <v>105037</v>
      </c>
      <c r="B815">
        <v>0</v>
      </c>
      <c r="C815" t="s">
        <v>281</v>
      </c>
      <c r="D815" t="s">
        <v>1137</v>
      </c>
      <c r="E815" t="s">
        <v>80</v>
      </c>
      <c r="F815" s="69">
        <v>42972.455555555556</v>
      </c>
      <c r="G815" s="67">
        <v>42986.708333333336</v>
      </c>
      <c r="H815" s="67">
        <v>43012.370833333334</v>
      </c>
      <c r="I815" t="s">
        <v>63</v>
      </c>
      <c r="J815" t="s">
        <v>1138</v>
      </c>
      <c r="K815" t="s">
        <v>73</v>
      </c>
      <c r="L815" s="73">
        <f>_xlfn.DAYS(Dashboard!B$3,Data!F815)</f>
        <v>53</v>
      </c>
    </row>
    <row r="816" spans="1:12" x14ac:dyDescent="0.25">
      <c r="A816">
        <v>105038</v>
      </c>
      <c r="B816">
        <v>0</v>
      </c>
      <c r="C816" t="s">
        <v>281</v>
      </c>
      <c r="D816" t="s">
        <v>120</v>
      </c>
      <c r="E816" t="s">
        <v>296</v>
      </c>
      <c r="F816" s="69">
        <v>42972.461111111108</v>
      </c>
      <c r="G816" s="67">
        <v>42979.708333333336</v>
      </c>
      <c r="H816" s="67">
        <v>42972.580555555556</v>
      </c>
      <c r="I816" t="s">
        <v>63</v>
      </c>
      <c r="J816" t="s">
        <v>1139</v>
      </c>
      <c r="K816" t="s">
        <v>294</v>
      </c>
      <c r="L816" s="73">
        <f>_xlfn.DAYS(Dashboard!B$3,Data!F816)</f>
        <v>53</v>
      </c>
    </row>
    <row r="817" spans="1:12" x14ac:dyDescent="0.25">
      <c r="A817">
        <v>105039</v>
      </c>
      <c r="B817">
        <v>0</v>
      </c>
      <c r="C817" t="s">
        <v>281</v>
      </c>
      <c r="D817" t="s">
        <v>306</v>
      </c>
      <c r="E817" t="s">
        <v>62</v>
      </c>
      <c r="F817" s="69">
        <v>42972.481944444444</v>
      </c>
      <c r="G817" s="67">
        <v>42986.708333333336</v>
      </c>
      <c r="H817" s="67">
        <v>42998.723611111112</v>
      </c>
      <c r="I817" t="s">
        <v>63</v>
      </c>
      <c r="J817" t="s">
        <v>1140</v>
      </c>
      <c r="K817" t="s">
        <v>73</v>
      </c>
      <c r="L817" s="73">
        <f>_xlfn.DAYS(Dashboard!B$3,Data!F817)</f>
        <v>53</v>
      </c>
    </row>
    <row r="818" spans="1:12" x14ac:dyDescent="0.25">
      <c r="A818">
        <v>105040</v>
      </c>
      <c r="B818">
        <v>0</v>
      </c>
      <c r="C818" t="s">
        <v>281</v>
      </c>
      <c r="D818" t="s">
        <v>1141</v>
      </c>
      <c r="E818" t="s">
        <v>75</v>
      </c>
      <c r="F818" s="69">
        <v>42972.481944444444</v>
      </c>
      <c r="G818" s="67">
        <v>43002.708333333336</v>
      </c>
      <c r="H818" s="67">
        <v>42972.482638888891</v>
      </c>
      <c r="I818" t="s">
        <v>67</v>
      </c>
      <c r="J818" t="s">
        <v>1142</v>
      </c>
      <c r="K818" t="s">
        <v>73</v>
      </c>
      <c r="L818" s="73">
        <f>_xlfn.DAYS(Dashboard!B$3,Data!F818)</f>
        <v>53</v>
      </c>
    </row>
    <row r="819" spans="1:12" x14ac:dyDescent="0.25">
      <c r="A819">
        <v>105041</v>
      </c>
      <c r="B819">
        <v>0</v>
      </c>
      <c r="C819" t="s">
        <v>281</v>
      </c>
      <c r="D819" t="s">
        <v>206</v>
      </c>
      <c r="E819" t="s">
        <v>90</v>
      </c>
      <c r="F819" s="69">
        <v>42972.50277777778</v>
      </c>
      <c r="G819" s="67">
        <v>42986.708333333336</v>
      </c>
      <c r="H819" s="67">
        <v>43003.568749999999</v>
      </c>
      <c r="I819" t="s">
        <v>67</v>
      </c>
      <c r="J819" t="s">
        <v>1143</v>
      </c>
      <c r="K819" t="s">
        <v>73</v>
      </c>
      <c r="L819" s="73">
        <f>_xlfn.DAYS(Dashboard!B$3,Data!F819)</f>
        <v>53</v>
      </c>
    </row>
    <row r="820" spans="1:12" x14ac:dyDescent="0.25">
      <c r="A820">
        <v>99816</v>
      </c>
      <c r="B820">
        <v>3</v>
      </c>
      <c r="C820" t="s">
        <v>281</v>
      </c>
      <c r="D820" t="s">
        <v>517</v>
      </c>
      <c r="E820" t="s">
        <v>368</v>
      </c>
      <c r="F820" s="69">
        <v>42972.512499999997</v>
      </c>
      <c r="G820" s="67">
        <v>42974.708333333336</v>
      </c>
      <c r="H820" s="67">
        <v>42975.51458333333</v>
      </c>
      <c r="I820" t="s">
        <v>67</v>
      </c>
      <c r="J820" t="s">
        <v>1144</v>
      </c>
      <c r="K820" t="s">
        <v>294</v>
      </c>
      <c r="L820" s="73">
        <f>_xlfn.DAYS(Dashboard!B$3,Data!F820)</f>
        <v>53</v>
      </c>
    </row>
    <row r="821" spans="1:12" x14ac:dyDescent="0.25">
      <c r="A821">
        <v>105042</v>
      </c>
      <c r="B821">
        <v>0</v>
      </c>
      <c r="C821" t="s">
        <v>281</v>
      </c>
      <c r="D821" t="s">
        <v>97</v>
      </c>
      <c r="E821" t="s">
        <v>75</v>
      </c>
      <c r="F821" s="69">
        <v>42972.62222222222</v>
      </c>
      <c r="G821" s="67">
        <v>42979.62222222222</v>
      </c>
      <c r="H821" s="67">
        <v>42975.338194444441</v>
      </c>
      <c r="I821" t="s">
        <v>67</v>
      </c>
      <c r="J821" t="s">
        <v>1145</v>
      </c>
      <c r="K821" t="s">
        <v>73</v>
      </c>
      <c r="L821" s="73">
        <f>_xlfn.DAYS(Dashboard!B$3,Data!F821)</f>
        <v>53</v>
      </c>
    </row>
    <row r="822" spans="1:12" x14ac:dyDescent="0.25">
      <c r="A822">
        <v>105043</v>
      </c>
      <c r="B822">
        <v>0</v>
      </c>
      <c r="C822" t="s">
        <v>281</v>
      </c>
      <c r="D822" t="s">
        <v>203</v>
      </c>
      <c r="E822" t="s">
        <v>204</v>
      </c>
      <c r="F822" s="69">
        <v>42972.663888888892</v>
      </c>
      <c r="G822" s="67">
        <v>42979.708333333336</v>
      </c>
      <c r="H822" s="67">
        <v>42985.372916666667</v>
      </c>
      <c r="I822" t="s">
        <v>67</v>
      </c>
      <c r="J822" t="s">
        <v>1146</v>
      </c>
      <c r="K822" t="s">
        <v>73</v>
      </c>
      <c r="L822" s="73">
        <f>_xlfn.DAYS(Dashboard!B$3,Data!F822)</f>
        <v>53</v>
      </c>
    </row>
    <row r="823" spans="1:12" x14ac:dyDescent="0.25">
      <c r="A823">
        <v>105044</v>
      </c>
      <c r="B823">
        <v>0</v>
      </c>
      <c r="C823" t="s">
        <v>281</v>
      </c>
      <c r="D823" t="s">
        <v>251</v>
      </c>
      <c r="E823" t="s">
        <v>93</v>
      </c>
      <c r="F823" s="69">
        <v>42972.787499999999</v>
      </c>
      <c r="G823" s="67">
        <v>42986.708333333336</v>
      </c>
      <c r="H823" s="67">
        <v>43023.763888888891</v>
      </c>
      <c r="I823" t="s">
        <v>67</v>
      </c>
      <c r="J823" t="s">
        <v>1147</v>
      </c>
      <c r="K823" t="s">
        <v>73</v>
      </c>
      <c r="L823" s="73">
        <f>_xlfn.DAYS(Dashboard!B$3,Data!F823)</f>
        <v>53</v>
      </c>
    </row>
    <row r="824" spans="1:12" x14ac:dyDescent="0.25">
      <c r="A824">
        <v>105045</v>
      </c>
      <c r="B824">
        <v>0</v>
      </c>
      <c r="C824" t="s">
        <v>281</v>
      </c>
      <c r="D824" t="s">
        <v>101</v>
      </c>
      <c r="E824" t="s">
        <v>97</v>
      </c>
      <c r="F824" s="69">
        <v>42972.828472222223</v>
      </c>
      <c r="G824" s="67">
        <v>42976</v>
      </c>
      <c r="H824" s="67">
        <v>42975.338194444441</v>
      </c>
      <c r="I824" t="s">
        <v>137</v>
      </c>
      <c r="J824" t="s">
        <v>1148</v>
      </c>
      <c r="K824" t="s">
        <v>73</v>
      </c>
      <c r="L824" s="73">
        <f>_xlfn.DAYS(Dashboard!B$3,Data!F824)</f>
        <v>53</v>
      </c>
    </row>
    <row r="825" spans="1:12" x14ac:dyDescent="0.25">
      <c r="A825">
        <v>105045</v>
      </c>
      <c r="B825">
        <v>1</v>
      </c>
      <c r="C825" t="s">
        <v>281</v>
      </c>
      <c r="D825" t="s">
        <v>101</v>
      </c>
      <c r="E825" t="s">
        <v>97</v>
      </c>
      <c r="F825" s="69">
        <v>42972.828472222223</v>
      </c>
      <c r="G825" s="67">
        <v>42976</v>
      </c>
      <c r="H825" s="67">
        <v>42975.337500000001</v>
      </c>
      <c r="I825" t="s">
        <v>137</v>
      </c>
      <c r="J825" t="s">
        <v>1148</v>
      </c>
      <c r="K825" t="s">
        <v>65</v>
      </c>
      <c r="L825" s="73">
        <f>_xlfn.DAYS(Dashboard!B$3,Data!F825)</f>
        <v>53</v>
      </c>
    </row>
    <row r="826" spans="1:12" x14ac:dyDescent="0.25">
      <c r="A826">
        <v>105046</v>
      </c>
      <c r="B826">
        <v>0</v>
      </c>
      <c r="C826" t="s">
        <v>281</v>
      </c>
      <c r="D826" t="s">
        <v>1149</v>
      </c>
      <c r="E826" t="s">
        <v>71</v>
      </c>
      <c r="F826" s="69">
        <v>42973.37222222222</v>
      </c>
      <c r="G826" s="67">
        <v>42980.708333333336</v>
      </c>
      <c r="H826" s="67">
        <v>43004.592361111114</v>
      </c>
      <c r="I826" t="s">
        <v>63</v>
      </c>
      <c r="J826" t="s">
        <v>1150</v>
      </c>
      <c r="K826" t="s">
        <v>73</v>
      </c>
      <c r="L826" s="73">
        <f>_xlfn.DAYS(Dashboard!B$3,Data!F826)</f>
        <v>52</v>
      </c>
    </row>
    <row r="827" spans="1:12" x14ac:dyDescent="0.25">
      <c r="A827">
        <v>105047</v>
      </c>
      <c r="B827">
        <v>0</v>
      </c>
      <c r="C827" t="s">
        <v>281</v>
      </c>
      <c r="D827" t="s">
        <v>424</v>
      </c>
      <c r="E827" t="s">
        <v>368</v>
      </c>
      <c r="F827" s="69">
        <v>42975.238194444442</v>
      </c>
      <c r="G827" s="67">
        <v>42982.708333333336</v>
      </c>
      <c r="H827" s="67">
        <v>43011.324999999997</v>
      </c>
      <c r="I827" t="s">
        <v>63</v>
      </c>
      <c r="J827" t="s">
        <v>1151</v>
      </c>
      <c r="K827" t="s">
        <v>294</v>
      </c>
      <c r="L827" s="73">
        <f>_xlfn.DAYS(Dashboard!B$3,Data!F827)</f>
        <v>50</v>
      </c>
    </row>
    <row r="828" spans="1:12" x14ac:dyDescent="0.25">
      <c r="A828">
        <v>105048</v>
      </c>
      <c r="B828">
        <v>0</v>
      </c>
      <c r="C828" t="s">
        <v>281</v>
      </c>
      <c r="D828" t="s">
        <v>97</v>
      </c>
      <c r="E828" t="s">
        <v>84</v>
      </c>
      <c r="F828" s="69">
        <v>42975.351388888892</v>
      </c>
      <c r="G828" s="67">
        <v>42989.708333333336</v>
      </c>
      <c r="H828" s="67">
        <v>42978.472916666666</v>
      </c>
      <c r="I828" t="s">
        <v>63</v>
      </c>
      <c r="J828" t="s">
        <v>1152</v>
      </c>
      <c r="K828" t="s">
        <v>73</v>
      </c>
      <c r="L828" s="73">
        <f>_xlfn.DAYS(Dashboard!B$3,Data!F828)</f>
        <v>50</v>
      </c>
    </row>
    <row r="829" spans="1:12" x14ac:dyDescent="0.25">
      <c r="A829">
        <v>105049</v>
      </c>
      <c r="B829">
        <v>0</v>
      </c>
      <c r="C829" t="s">
        <v>281</v>
      </c>
      <c r="D829" t="s">
        <v>650</v>
      </c>
      <c r="E829" t="s">
        <v>296</v>
      </c>
      <c r="F829" s="69">
        <v>42975.366666666669</v>
      </c>
      <c r="G829" s="67">
        <v>42982.708333333336</v>
      </c>
      <c r="H829" s="67">
        <v>42976.376388888886</v>
      </c>
      <c r="I829" t="s">
        <v>63</v>
      </c>
      <c r="J829" t="s">
        <v>1153</v>
      </c>
      <c r="K829" t="s">
        <v>294</v>
      </c>
      <c r="L829" s="73">
        <f>_xlfn.DAYS(Dashboard!B$3,Data!F829)</f>
        <v>50</v>
      </c>
    </row>
    <row r="830" spans="1:12" x14ac:dyDescent="0.25">
      <c r="A830">
        <v>105050</v>
      </c>
      <c r="B830">
        <v>0</v>
      </c>
      <c r="C830" t="s">
        <v>281</v>
      </c>
      <c r="D830" t="s">
        <v>830</v>
      </c>
      <c r="E830" t="s">
        <v>84</v>
      </c>
      <c r="F830" s="69">
        <v>42975.371527777781</v>
      </c>
      <c r="G830" s="67">
        <v>42989.708333333336</v>
      </c>
      <c r="H830" s="67">
        <v>42978.474305555559</v>
      </c>
      <c r="I830" t="s">
        <v>63</v>
      </c>
      <c r="J830" t="s">
        <v>1154</v>
      </c>
      <c r="K830" t="s">
        <v>73</v>
      </c>
      <c r="L830" s="73">
        <f>_xlfn.DAYS(Dashboard!B$3,Data!F830)</f>
        <v>50</v>
      </c>
    </row>
    <row r="831" spans="1:12" x14ac:dyDescent="0.25">
      <c r="A831">
        <v>105051</v>
      </c>
      <c r="B831">
        <v>0</v>
      </c>
      <c r="C831" t="s">
        <v>281</v>
      </c>
      <c r="D831" t="s">
        <v>653</v>
      </c>
      <c r="E831" t="s">
        <v>296</v>
      </c>
      <c r="F831" s="69">
        <v>42975.373611111114</v>
      </c>
      <c r="G831" s="67">
        <v>42982.708333333336</v>
      </c>
      <c r="H831" s="67">
        <v>42975.373611111114</v>
      </c>
      <c r="I831" t="s">
        <v>67</v>
      </c>
      <c r="J831" t="s">
        <v>1155</v>
      </c>
      <c r="K831" t="s">
        <v>497</v>
      </c>
      <c r="L831" s="73">
        <f>_xlfn.DAYS(Dashboard!B$3,Data!F831)</f>
        <v>50</v>
      </c>
    </row>
    <row r="832" spans="1:12" x14ac:dyDescent="0.25">
      <c r="A832">
        <v>105052</v>
      </c>
      <c r="B832">
        <v>0</v>
      </c>
      <c r="C832" t="s">
        <v>281</v>
      </c>
      <c r="D832" t="s">
        <v>1156</v>
      </c>
      <c r="E832" t="s">
        <v>90</v>
      </c>
      <c r="F832" s="69">
        <v>42975.375694444447</v>
      </c>
      <c r="G832" s="67">
        <v>42975.958333333336</v>
      </c>
      <c r="H832" s="67">
        <v>42975.595833333333</v>
      </c>
      <c r="I832" t="s">
        <v>63</v>
      </c>
      <c r="J832" t="s">
        <v>1157</v>
      </c>
      <c r="K832" t="s">
        <v>73</v>
      </c>
      <c r="L832" s="73">
        <f>_xlfn.DAYS(Dashboard!B$3,Data!F832)</f>
        <v>50</v>
      </c>
    </row>
    <row r="833" spans="1:12" x14ac:dyDescent="0.25">
      <c r="A833">
        <v>105053</v>
      </c>
      <c r="B833">
        <v>0</v>
      </c>
      <c r="C833" t="s">
        <v>281</v>
      </c>
      <c r="D833" t="s">
        <v>1158</v>
      </c>
      <c r="E833" t="s">
        <v>84</v>
      </c>
      <c r="F833" s="69">
        <v>42975.386805555558</v>
      </c>
      <c r="G833" s="67">
        <v>42989.708333333336</v>
      </c>
      <c r="H833" s="67">
        <v>42978.472916666666</v>
      </c>
      <c r="I833" t="s">
        <v>63</v>
      </c>
      <c r="J833" t="s">
        <v>335</v>
      </c>
      <c r="K833" t="s">
        <v>73</v>
      </c>
      <c r="L833" s="73">
        <f>_xlfn.DAYS(Dashboard!B$3,Data!F833)</f>
        <v>50</v>
      </c>
    </row>
    <row r="834" spans="1:12" x14ac:dyDescent="0.25">
      <c r="A834">
        <v>105054</v>
      </c>
      <c r="B834">
        <v>0</v>
      </c>
      <c r="C834" t="s">
        <v>281</v>
      </c>
      <c r="D834" t="s">
        <v>1159</v>
      </c>
      <c r="E834" t="s">
        <v>90</v>
      </c>
      <c r="F834" s="69">
        <v>42975.388194444444</v>
      </c>
      <c r="G834" s="67">
        <v>42989.708333333336</v>
      </c>
      <c r="H834" s="67">
        <v>42975.388194444444</v>
      </c>
      <c r="I834" t="s">
        <v>63</v>
      </c>
      <c r="J834" t="s">
        <v>1160</v>
      </c>
      <c r="K834" t="s">
        <v>73</v>
      </c>
      <c r="L834" s="73">
        <f>_xlfn.DAYS(Dashboard!B$3,Data!F834)</f>
        <v>50</v>
      </c>
    </row>
    <row r="835" spans="1:12" x14ac:dyDescent="0.25">
      <c r="A835">
        <v>105055</v>
      </c>
      <c r="B835">
        <v>0</v>
      </c>
      <c r="C835" t="s">
        <v>281</v>
      </c>
      <c r="D835" t="s">
        <v>1161</v>
      </c>
      <c r="E835" t="s">
        <v>84</v>
      </c>
      <c r="F835" s="69">
        <v>42975.390972222223</v>
      </c>
      <c r="G835" s="67">
        <v>42989.708333333336</v>
      </c>
      <c r="H835" s="67">
        <v>42978.472916666666</v>
      </c>
      <c r="I835" t="s">
        <v>63</v>
      </c>
      <c r="J835" t="s">
        <v>335</v>
      </c>
      <c r="K835" t="s">
        <v>73</v>
      </c>
      <c r="L835" s="73">
        <f>_xlfn.DAYS(Dashboard!B$3,Data!F835)</f>
        <v>50</v>
      </c>
    </row>
    <row r="836" spans="1:12" x14ac:dyDescent="0.25">
      <c r="A836">
        <v>105056</v>
      </c>
      <c r="B836">
        <v>0</v>
      </c>
      <c r="C836" t="s">
        <v>281</v>
      </c>
      <c r="D836" t="s">
        <v>118</v>
      </c>
      <c r="E836" t="s">
        <v>296</v>
      </c>
      <c r="F836" s="69">
        <v>42975.398611111108</v>
      </c>
      <c r="G836" s="67">
        <v>42982.708333333336</v>
      </c>
      <c r="H836" s="67">
        <v>42976.376388888886</v>
      </c>
      <c r="I836" t="s">
        <v>63</v>
      </c>
      <c r="J836" t="s">
        <v>1162</v>
      </c>
      <c r="K836" t="s">
        <v>294</v>
      </c>
      <c r="L836" s="73">
        <f>_xlfn.DAYS(Dashboard!B$3,Data!F836)</f>
        <v>50</v>
      </c>
    </row>
    <row r="837" spans="1:12" x14ac:dyDescent="0.25">
      <c r="A837">
        <v>105057</v>
      </c>
      <c r="B837">
        <v>0</v>
      </c>
      <c r="C837" t="s">
        <v>281</v>
      </c>
      <c r="D837" t="s">
        <v>130</v>
      </c>
      <c r="E837" t="s">
        <v>62</v>
      </c>
      <c r="F837" s="69">
        <v>42975.429861111108</v>
      </c>
      <c r="G837" s="67">
        <v>42982.708333333336</v>
      </c>
      <c r="H837" s="67">
        <v>42975.430555555555</v>
      </c>
      <c r="I837" t="s">
        <v>63</v>
      </c>
      <c r="J837" t="s">
        <v>1163</v>
      </c>
      <c r="K837" t="s">
        <v>73</v>
      </c>
      <c r="L837" s="73">
        <f>_xlfn.DAYS(Dashboard!B$3,Data!F837)</f>
        <v>50</v>
      </c>
    </row>
    <row r="838" spans="1:12" x14ac:dyDescent="0.25">
      <c r="A838">
        <v>105058</v>
      </c>
      <c r="B838">
        <v>0</v>
      </c>
      <c r="C838" t="s">
        <v>281</v>
      </c>
      <c r="D838" t="s">
        <v>1164</v>
      </c>
      <c r="E838" t="s">
        <v>108</v>
      </c>
      <c r="F838" s="69">
        <v>42975.429861111108</v>
      </c>
      <c r="G838" s="67">
        <v>42989.708333333336</v>
      </c>
      <c r="H838" s="67">
        <v>43004.395138888889</v>
      </c>
      <c r="I838" t="s">
        <v>63</v>
      </c>
      <c r="J838" t="s">
        <v>1165</v>
      </c>
      <c r="K838" t="s">
        <v>284</v>
      </c>
      <c r="L838" s="73">
        <f>_xlfn.DAYS(Dashboard!B$3,Data!F838)</f>
        <v>50</v>
      </c>
    </row>
    <row r="839" spans="1:12" x14ac:dyDescent="0.25">
      <c r="A839">
        <v>105059</v>
      </c>
      <c r="B839">
        <v>0</v>
      </c>
      <c r="C839" t="s">
        <v>281</v>
      </c>
      <c r="D839" t="s">
        <v>230</v>
      </c>
      <c r="E839" t="s">
        <v>296</v>
      </c>
      <c r="F839" s="69">
        <v>42975.434027777781</v>
      </c>
      <c r="G839" s="67">
        <v>42982.708333333336</v>
      </c>
      <c r="H839" s="67">
        <v>42976.375694444447</v>
      </c>
      <c r="I839" t="s">
        <v>67</v>
      </c>
      <c r="J839" t="s">
        <v>1166</v>
      </c>
      <c r="K839" t="s">
        <v>294</v>
      </c>
      <c r="L839" s="73">
        <f>_xlfn.DAYS(Dashboard!B$3,Data!F839)</f>
        <v>50</v>
      </c>
    </row>
    <row r="840" spans="1:12" x14ac:dyDescent="0.25">
      <c r="A840">
        <v>105060</v>
      </c>
      <c r="B840">
        <v>0</v>
      </c>
      <c r="C840" t="s">
        <v>281</v>
      </c>
      <c r="D840" t="s">
        <v>367</v>
      </c>
      <c r="E840" t="s">
        <v>84</v>
      </c>
      <c r="F840" s="69">
        <v>42975.474305555559</v>
      </c>
      <c r="G840" s="67">
        <v>42979</v>
      </c>
      <c r="H840" s="67">
        <v>42989.620833333334</v>
      </c>
      <c r="I840" t="s">
        <v>137</v>
      </c>
      <c r="J840" t="s">
        <v>1167</v>
      </c>
      <c r="K840" t="s">
        <v>73</v>
      </c>
      <c r="L840" s="73">
        <f>_xlfn.DAYS(Dashboard!B$3,Data!F840)</f>
        <v>50</v>
      </c>
    </row>
    <row r="841" spans="1:12" x14ac:dyDescent="0.25">
      <c r="A841">
        <v>105060</v>
      </c>
      <c r="B841">
        <v>1</v>
      </c>
      <c r="C841" t="s">
        <v>281</v>
      </c>
      <c r="D841" t="s">
        <v>367</v>
      </c>
      <c r="E841" t="s">
        <v>108</v>
      </c>
      <c r="F841" s="69">
        <v>42975.474305555559</v>
      </c>
      <c r="G841" s="67">
        <v>42979</v>
      </c>
      <c r="H841" s="67">
        <v>42985.713194444441</v>
      </c>
      <c r="I841" t="s">
        <v>67</v>
      </c>
      <c r="J841" t="s">
        <v>1168</v>
      </c>
      <c r="K841" t="s">
        <v>284</v>
      </c>
      <c r="L841" s="73">
        <f>_xlfn.DAYS(Dashboard!B$3,Data!F841)</f>
        <v>50</v>
      </c>
    </row>
    <row r="842" spans="1:12" x14ac:dyDescent="0.25">
      <c r="A842">
        <v>105060</v>
      </c>
      <c r="B842">
        <v>2</v>
      </c>
      <c r="C842" t="s">
        <v>281</v>
      </c>
      <c r="D842" t="s">
        <v>367</v>
      </c>
      <c r="E842" t="s">
        <v>62</v>
      </c>
      <c r="F842" s="69">
        <v>42975.474305555559</v>
      </c>
      <c r="G842" s="67">
        <v>42979</v>
      </c>
      <c r="H842" s="67">
        <v>42979.51666666667</v>
      </c>
      <c r="I842" t="s">
        <v>137</v>
      </c>
      <c r="J842" t="s">
        <v>1169</v>
      </c>
      <c r="K842" t="s">
        <v>65</v>
      </c>
      <c r="L842" s="73">
        <f>_xlfn.DAYS(Dashboard!B$3,Data!F842)</f>
        <v>50</v>
      </c>
    </row>
    <row r="843" spans="1:12" x14ac:dyDescent="0.25">
      <c r="A843">
        <v>105061</v>
      </c>
      <c r="B843">
        <v>0</v>
      </c>
      <c r="C843" t="s">
        <v>281</v>
      </c>
      <c r="D843" t="s">
        <v>367</v>
      </c>
      <c r="E843" t="s">
        <v>282</v>
      </c>
      <c r="F843" s="69">
        <v>42975.475694444445</v>
      </c>
      <c r="G843" s="67">
        <v>42989.708333333336</v>
      </c>
      <c r="H843" s="67">
        <v>42975.611111111109</v>
      </c>
      <c r="I843" t="s">
        <v>67</v>
      </c>
      <c r="J843" t="s">
        <v>1170</v>
      </c>
      <c r="K843" t="s">
        <v>284</v>
      </c>
      <c r="L843" s="73">
        <f>_xlfn.DAYS(Dashboard!B$3,Data!F843)</f>
        <v>50</v>
      </c>
    </row>
    <row r="844" spans="1:12" x14ac:dyDescent="0.25">
      <c r="A844">
        <v>105062</v>
      </c>
      <c r="B844">
        <v>0</v>
      </c>
      <c r="C844" t="s">
        <v>281</v>
      </c>
      <c r="D844" t="s">
        <v>1161</v>
      </c>
      <c r="E844" t="s">
        <v>84</v>
      </c>
      <c r="F844" s="69">
        <v>42975.478472222225</v>
      </c>
      <c r="G844" s="67">
        <v>42989.708333333336</v>
      </c>
      <c r="H844" s="67">
        <v>42975.478472222225</v>
      </c>
      <c r="I844" t="s">
        <v>63</v>
      </c>
      <c r="J844" t="s">
        <v>335</v>
      </c>
      <c r="K844" t="s">
        <v>73</v>
      </c>
      <c r="L844" s="73">
        <f>_xlfn.DAYS(Dashboard!B$3,Data!F844)</f>
        <v>50</v>
      </c>
    </row>
    <row r="845" spans="1:12" x14ac:dyDescent="0.25">
      <c r="A845">
        <v>105063</v>
      </c>
      <c r="B845">
        <v>0</v>
      </c>
      <c r="C845" t="s">
        <v>281</v>
      </c>
      <c r="D845" t="s">
        <v>1171</v>
      </c>
      <c r="E845" t="s">
        <v>93</v>
      </c>
      <c r="F845" s="69">
        <v>42975.525694444441</v>
      </c>
      <c r="G845" s="67">
        <v>42989.708333333336</v>
      </c>
      <c r="H845" s="67">
        <v>42975.525694444441</v>
      </c>
      <c r="I845" t="s">
        <v>63</v>
      </c>
      <c r="J845" t="s">
        <v>1172</v>
      </c>
      <c r="K845" t="s">
        <v>73</v>
      </c>
      <c r="L845" s="73">
        <f>_xlfn.DAYS(Dashboard!B$3,Data!F845)</f>
        <v>50</v>
      </c>
    </row>
    <row r="846" spans="1:12" x14ac:dyDescent="0.25">
      <c r="A846">
        <v>105064</v>
      </c>
      <c r="B846">
        <v>0</v>
      </c>
      <c r="C846" t="s">
        <v>281</v>
      </c>
      <c r="D846" t="s">
        <v>1173</v>
      </c>
      <c r="E846" t="s">
        <v>90</v>
      </c>
      <c r="F846" s="69">
        <v>42975.539583333331</v>
      </c>
      <c r="G846" s="67">
        <v>42989.708333333336</v>
      </c>
      <c r="H846" s="67">
        <v>42975.540277777778</v>
      </c>
      <c r="I846" t="s">
        <v>63</v>
      </c>
      <c r="J846" t="s">
        <v>1174</v>
      </c>
      <c r="K846" t="s">
        <v>73</v>
      </c>
      <c r="L846" s="73">
        <f>_xlfn.DAYS(Dashboard!B$3,Data!F846)</f>
        <v>50</v>
      </c>
    </row>
    <row r="847" spans="1:12" x14ac:dyDescent="0.25">
      <c r="A847">
        <v>105065</v>
      </c>
      <c r="B847">
        <v>0</v>
      </c>
      <c r="C847" t="s">
        <v>281</v>
      </c>
      <c r="D847" t="s">
        <v>108</v>
      </c>
      <c r="E847" t="s">
        <v>282</v>
      </c>
      <c r="F847" s="69">
        <v>42975.582638888889</v>
      </c>
      <c r="G847" s="67">
        <v>42989.708333333336</v>
      </c>
      <c r="H847" s="67">
        <v>42983.432638888888</v>
      </c>
      <c r="I847" t="s">
        <v>63</v>
      </c>
      <c r="J847" t="s">
        <v>1175</v>
      </c>
      <c r="K847" t="s">
        <v>284</v>
      </c>
      <c r="L847" s="73">
        <f>_xlfn.DAYS(Dashboard!B$3,Data!F847)</f>
        <v>50</v>
      </c>
    </row>
    <row r="848" spans="1:12" x14ac:dyDescent="0.25">
      <c r="A848">
        <v>105066</v>
      </c>
      <c r="B848">
        <v>0</v>
      </c>
      <c r="C848" t="s">
        <v>281</v>
      </c>
      <c r="D848" t="s">
        <v>1176</v>
      </c>
      <c r="E848" t="s">
        <v>93</v>
      </c>
      <c r="F848" s="69">
        <v>42975.585416666669</v>
      </c>
      <c r="G848" s="67">
        <v>42989.708333333336</v>
      </c>
      <c r="H848" s="67">
        <v>42975.662499999999</v>
      </c>
      <c r="I848" t="s">
        <v>63</v>
      </c>
      <c r="J848" t="s">
        <v>1177</v>
      </c>
      <c r="K848" t="s">
        <v>73</v>
      </c>
      <c r="L848" s="73">
        <f>_xlfn.DAYS(Dashboard!B$3,Data!F848)</f>
        <v>50</v>
      </c>
    </row>
    <row r="849" spans="1:12" x14ac:dyDescent="0.25">
      <c r="A849">
        <v>105067</v>
      </c>
      <c r="B849">
        <v>0</v>
      </c>
      <c r="C849" t="s">
        <v>281</v>
      </c>
      <c r="D849" t="s">
        <v>411</v>
      </c>
      <c r="E849" t="s">
        <v>321</v>
      </c>
      <c r="F849" s="69">
        <v>42975.589583333334</v>
      </c>
      <c r="G849" s="67">
        <v>42982.708333333336</v>
      </c>
      <c r="H849" s="67">
        <v>42976.682638888888</v>
      </c>
      <c r="I849" t="s">
        <v>67</v>
      </c>
      <c r="J849" t="s">
        <v>1178</v>
      </c>
      <c r="K849" t="s">
        <v>323</v>
      </c>
      <c r="L849" s="73">
        <f>_xlfn.DAYS(Dashboard!B$3,Data!F849)</f>
        <v>50</v>
      </c>
    </row>
    <row r="850" spans="1:12" x14ac:dyDescent="0.25">
      <c r="A850">
        <v>105068</v>
      </c>
      <c r="B850">
        <v>0</v>
      </c>
      <c r="C850" t="s">
        <v>281</v>
      </c>
      <c r="D850" t="s">
        <v>1179</v>
      </c>
      <c r="E850" t="s">
        <v>62</v>
      </c>
      <c r="F850" s="69">
        <v>42975.59375</v>
      </c>
      <c r="G850" s="67">
        <v>42989.708333333336</v>
      </c>
      <c r="H850" s="67">
        <v>42975.59375</v>
      </c>
      <c r="I850" t="s">
        <v>63</v>
      </c>
      <c r="J850" t="s">
        <v>1180</v>
      </c>
      <c r="K850" t="s">
        <v>73</v>
      </c>
      <c r="L850" s="73">
        <f>_xlfn.DAYS(Dashboard!B$3,Data!F850)</f>
        <v>50</v>
      </c>
    </row>
    <row r="851" spans="1:12" x14ac:dyDescent="0.25">
      <c r="A851">
        <v>105069</v>
      </c>
      <c r="B851">
        <v>0</v>
      </c>
      <c r="C851" t="s">
        <v>281</v>
      </c>
      <c r="D851" t="s">
        <v>516</v>
      </c>
      <c r="E851" t="s">
        <v>517</v>
      </c>
      <c r="F851" s="69">
        <v>42975.595833333333</v>
      </c>
      <c r="G851" s="67">
        <v>42982.708333333336</v>
      </c>
      <c r="H851" s="67">
        <v>42975.615972222222</v>
      </c>
      <c r="I851" t="s">
        <v>63</v>
      </c>
      <c r="J851" t="s">
        <v>1181</v>
      </c>
      <c r="K851" t="s">
        <v>294</v>
      </c>
      <c r="L851" s="73">
        <f>_xlfn.DAYS(Dashboard!B$3,Data!F851)</f>
        <v>50</v>
      </c>
    </row>
    <row r="852" spans="1:12" x14ac:dyDescent="0.25">
      <c r="A852">
        <v>105070</v>
      </c>
      <c r="B852">
        <v>0</v>
      </c>
      <c r="C852" t="s">
        <v>281</v>
      </c>
      <c r="D852" t="s">
        <v>1182</v>
      </c>
      <c r="E852" t="s">
        <v>84</v>
      </c>
      <c r="F852" s="69">
        <v>42975.599305555559</v>
      </c>
      <c r="G852" s="67">
        <v>42989.708333333336</v>
      </c>
      <c r="H852" s="67">
        <v>42975.599305555559</v>
      </c>
      <c r="I852" t="s">
        <v>63</v>
      </c>
      <c r="J852" t="s">
        <v>1183</v>
      </c>
      <c r="K852" t="s">
        <v>73</v>
      </c>
      <c r="L852" s="73">
        <f>_xlfn.DAYS(Dashboard!B$3,Data!F852)</f>
        <v>50</v>
      </c>
    </row>
    <row r="853" spans="1:12" x14ac:dyDescent="0.25">
      <c r="A853">
        <v>105071</v>
      </c>
      <c r="B853">
        <v>0</v>
      </c>
      <c r="C853" t="s">
        <v>281</v>
      </c>
      <c r="D853" t="s">
        <v>406</v>
      </c>
      <c r="E853" t="s">
        <v>90</v>
      </c>
      <c r="F853" s="69">
        <v>42975.606944444444</v>
      </c>
      <c r="G853" s="67">
        <v>42989.708333333336</v>
      </c>
      <c r="H853" s="67">
        <v>42976.347222222219</v>
      </c>
      <c r="I853" t="s">
        <v>63</v>
      </c>
      <c r="J853" t="s">
        <v>1184</v>
      </c>
      <c r="K853" t="s">
        <v>73</v>
      </c>
      <c r="L853" s="73">
        <f>_xlfn.DAYS(Dashboard!B$3,Data!F853)</f>
        <v>50</v>
      </c>
    </row>
    <row r="854" spans="1:12" x14ac:dyDescent="0.25">
      <c r="A854">
        <v>105072</v>
      </c>
      <c r="B854">
        <v>0</v>
      </c>
      <c r="C854" t="s">
        <v>281</v>
      </c>
      <c r="D854" t="s">
        <v>157</v>
      </c>
      <c r="E854" t="s">
        <v>93</v>
      </c>
      <c r="F854" s="69">
        <v>42975.617361111108</v>
      </c>
      <c r="G854" s="67">
        <v>42989.708333333336</v>
      </c>
      <c r="H854" s="67">
        <v>42975.617361111108</v>
      </c>
      <c r="I854" t="s">
        <v>63</v>
      </c>
      <c r="J854" t="s">
        <v>1185</v>
      </c>
      <c r="K854" t="s">
        <v>73</v>
      </c>
      <c r="L854" s="73">
        <f>_xlfn.DAYS(Dashboard!B$3,Data!F854)</f>
        <v>50</v>
      </c>
    </row>
    <row r="855" spans="1:12" x14ac:dyDescent="0.25">
      <c r="A855">
        <v>105073</v>
      </c>
      <c r="B855">
        <v>0</v>
      </c>
      <c r="C855" t="s">
        <v>281</v>
      </c>
      <c r="D855" t="s">
        <v>646</v>
      </c>
      <c r="E855" t="s">
        <v>368</v>
      </c>
      <c r="F855" s="69">
        <v>42975.619444444441</v>
      </c>
      <c r="G855" s="67">
        <v>42989.708333333336</v>
      </c>
      <c r="H855" s="67">
        <v>42977.665277777778</v>
      </c>
      <c r="I855" t="s">
        <v>63</v>
      </c>
      <c r="J855" t="s">
        <v>1186</v>
      </c>
      <c r="K855" t="s">
        <v>294</v>
      </c>
      <c r="L855" s="73">
        <f>_xlfn.DAYS(Dashboard!B$3,Data!F855)</f>
        <v>50</v>
      </c>
    </row>
    <row r="856" spans="1:12" x14ac:dyDescent="0.25">
      <c r="A856">
        <v>105074</v>
      </c>
      <c r="B856">
        <v>0</v>
      </c>
      <c r="C856" t="s">
        <v>281</v>
      </c>
      <c r="D856" t="s">
        <v>198</v>
      </c>
      <c r="E856" t="s">
        <v>90</v>
      </c>
      <c r="F856" s="69">
        <v>42975.623611111114</v>
      </c>
      <c r="G856" s="67">
        <v>42982.708333333336</v>
      </c>
      <c r="H856" s="67">
        <v>42984.481944444444</v>
      </c>
      <c r="I856" t="s">
        <v>63</v>
      </c>
      <c r="J856" t="s">
        <v>1187</v>
      </c>
      <c r="K856" t="s">
        <v>73</v>
      </c>
      <c r="L856" s="73">
        <f>_xlfn.DAYS(Dashboard!B$3,Data!F856)</f>
        <v>50</v>
      </c>
    </row>
    <row r="857" spans="1:12" x14ac:dyDescent="0.25">
      <c r="A857">
        <v>105075</v>
      </c>
      <c r="B857">
        <v>0</v>
      </c>
      <c r="C857" t="s">
        <v>281</v>
      </c>
      <c r="D857" t="s">
        <v>328</v>
      </c>
      <c r="E857" t="s">
        <v>90</v>
      </c>
      <c r="F857" s="69">
        <v>42975.635416666664</v>
      </c>
      <c r="G857" s="67">
        <v>42989.708333333336</v>
      </c>
      <c r="H857" s="67">
        <v>42975.635416666664</v>
      </c>
      <c r="I857" t="s">
        <v>63</v>
      </c>
      <c r="J857" t="s">
        <v>1188</v>
      </c>
      <c r="K857" t="s">
        <v>73</v>
      </c>
      <c r="L857" s="73">
        <f>_xlfn.DAYS(Dashboard!B$3,Data!F857)</f>
        <v>50</v>
      </c>
    </row>
    <row r="858" spans="1:12" x14ac:dyDescent="0.25">
      <c r="A858">
        <v>105076</v>
      </c>
      <c r="B858">
        <v>0</v>
      </c>
      <c r="C858" t="s">
        <v>281</v>
      </c>
      <c r="D858" t="s">
        <v>1189</v>
      </c>
      <c r="E858" t="s">
        <v>84</v>
      </c>
      <c r="F858" s="69">
        <v>42975.63958333333</v>
      </c>
      <c r="G858" s="67">
        <v>42989.708333333336</v>
      </c>
      <c r="H858" s="67">
        <v>42975.63958333333</v>
      </c>
      <c r="I858" t="s">
        <v>63</v>
      </c>
      <c r="J858" t="s">
        <v>335</v>
      </c>
      <c r="K858" t="s">
        <v>73</v>
      </c>
      <c r="L858" s="73">
        <f>_xlfn.DAYS(Dashboard!B$3,Data!F858)</f>
        <v>50</v>
      </c>
    </row>
    <row r="859" spans="1:12" x14ac:dyDescent="0.25">
      <c r="A859">
        <v>105077</v>
      </c>
      <c r="B859">
        <v>0</v>
      </c>
      <c r="C859" t="s">
        <v>281</v>
      </c>
      <c r="D859" t="s">
        <v>181</v>
      </c>
      <c r="E859" t="s">
        <v>282</v>
      </c>
      <c r="F859" s="69">
        <v>42975.64166666667</v>
      </c>
      <c r="G859" s="67">
        <v>42982.708333333336</v>
      </c>
      <c r="H859" s="67">
        <v>42975.689583333333</v>
      </c>
      <c r="I859" t="s">
        <v>63</v>
      </c>
      <c r="J859" t="s">
        <v>1190</v>
      </c>
      <c r="K859" t="s">
        <v>284</v>
      </c>
      <c r="L859" s="73">
        <f>_xlfn.DAYS(Dashboard!B$3,Data!F859)</f>
        <v>50</v>
      </c>
    </row>
    <row r="860" spans="1:12" x14ac:dyDescent="0.25">
      <c r="A860">
        <v>105078</v>
      </c>
      <c r="B860">
        <v>0</v>
      </c>
      <c r="C860" t="s">
        <v>281</v>
      </c>
      <c r="D860" t="s">
        <v>192</v>
      </c>
      <c r="E860" t="s">
        <v>282</v>
      </c>
      <c r="F860" s="69">
        <v>42975.644444444442</v>
      </c>
      <c r="G860" s="67">
        <v>42982.708333333336</v>
      </c>
      <c r="H860" s="67">
        <v>42983.570138888892</v>
      </c>
      <c r="I860" t="s">
        <v>63</v>
      </c>
      <c r="J860" t="s">
        <v>1191</v>
      </c>
      <c r="K860" t="s">
        <v>284</v>
      </c>
      <c r="L860" s="73">
        <f>_xlfn.DAYS(Dashboard!B$3,Data!F860)</f>
        <v>50</v>
      </c>
    </row>
    <row r="861" spans="1:12" x14ac:dyDescent="0.25">
      <c r="A861">
        <v>105079</v>
      </c>
      <c r="B861">
        <v>0</v>
      </c>
      <c r="C861" t="s">
        <v>281</v>
      </c>
      <c r="D861" t="s">
        <v>1176</v>
      </c>
      <c r="E861" t="s">
        <v>61</v>
      </c>
      <c r="F861" s="69">
        <v>42975.657638888886</v>
      </c>
      <c r="G861" s="67">
        <v>42982.708333333336</v>
      </c>
      <c r="H861" s="67">
        <v>43012.642361111109</v>
      </c>
      <c r="I861" t="s">
        <v>63</v>
      </c>
      <c r="J861" t="s">
        <v>1192</v>
      </c>
      <c r="K861" t="s">
        <v>284</v>
      </c>
      <c r="L861" s="73">
        <f>_xlfn.DAYS(Dashboard!B$3,Data!F861)</f>
        <v>50</v>
      </c>
    </row>
    <row r="862" spans="1:12" x14ac:dyDescent="0.25">
      <c r="A862">
        <v>105080</v>
      </c>
      <c r="B862">
        <v>0</v>
      </c>
      <c r="C862" t="s">
        <v>281</v>
      </c>
      <c r="D862" t="s">
        <v>710</v>
      </c>
      <c r="E862" t="s">
        <v>321</v>
      </c>
      <c r="F862" s="69">
        <v>42975.662499999999</v>
      </c>
      <c r="G862" s="67">
        <v>42989.708333333336</v>
      </c>
      <c r="H862" s="67">
        <v>42976.693055555559</v>
      </c>
      <c r="I862" t="s">
        <v>63</v>
      </c>
      <c r="J862" t="s">
        <v>1193</v>
      </c>
      <c r="K862" t="s">
        <v>323</v>
      </c>
      <c r="L862" s="73">
        <f>_xlfn.DAYS(Dashboard!B$3,Data!F862)</f>
        <v>50</v>
      </c>
    </row>
    <row r="863" spans="1:12" x14ac:dyDescent="0.25">
      <c r="A863">
        <v>105081</v>
      </c>
      <c r="B863">
        <v>0</v>
      </c>
      <c r="C863" t="s">
        <v>281</v>
      </c>
      <c r="D863" t="s">
        <v>741</v>
      </c>
      <c r="E863" t="s">
        <v>233</v>
      </c>
      <c r="F863" s="69">
        <v>42975.664583333331</v>
      </c>
      <c r="G863" s="67">
        <v>42982.708333333336</v>
      </c>
      <c r="H863" s="67">
        <v>42977.384027777778</v>
      </c>
      <c r="I863" t="s">
        <v>63</v>
      </c>
      <c r="J863" t="s">
        <v>1194</v>
      </c>
      <c r="K863" t="s">
        <v>73</v>
      </c>
      <c r="L863" s="73">
        <f>_xlfn.DAYS(Dashboard!B$3,Data!F863)</f>
        <v>50</v>
      </c>
    </row>
    <row r="864" spans="1:12" x14ac:dyDescent="0.25">
      <c r="A864">
        <v>105082</v>
      </c>
      <c r="B864">
        <v>0</v>
      </c>
      <c r="C864" t="s">
        <v>281</v>
      </c>
      <c r="D864" t="s">
        <v>741</v>
      </c>
      <c r="E864" t="s">
        <v>62</v>
      </c>
      <c r="F864" s="69">
        <v>42975.670138888891</v>
      </c>
      <c r="G864" s="67">
        <v>42989.708333333336</v>
      </c>
      <c r="H864" s="67">
        <v>42978.35</v>
      </c>
      <c r="I864" t="s">
        <v>63</v>
      </c>
      <c r="J864" t="s">
        <v>1195</v>
      </c>
      <c r="K864" t="s">
        <v>73</v>
      </c>
      <c r="L864" s="73">
        <f>_xlfn.DAYS(Dashboard!B$3,Data!F864)</f>
        <v>50</v>
      </c>
    </row>
    <row r="865" spans="1:12" x14ac:dyDescent="0.25">
      <c r="A865">
        <v>105083</v>
      </c>
      <c r="B865">
        <v>0</v>
      </c>
      <c r="C865" t="s">
        <v>281</v>
      </c>
      <c r="D865" t="s">
        <v>741</v>
      </c>
      <c r="E865" t="s">
        <v>62</v>
      </c>
      <c r="F865" s="69">
        <v>42975.67083333333</v>
      </c>
      <c r="G865" s="67">
        <v>42989.708333333336</v>
      </c>
      <c r="H865" s="67">
        <v>42978.531944444447</v>
      </c>
      <c r="I865" t="s">
        <v>63</v>
      </c>
      <c r="J865" t="s">
        <v>1195</v>
      </c>
      <c r="K865" t="s">
        <v>65</v>
      </c>
      <c r="L865" s="73">
        <f>_xlfn.DAYS(Dashboard!B$3,Data!F865)</f>
        <v>50</v>
      </c>
    </row>
    <row r="866" spans="1:12" x14ac:dyDescent="0.25">
      <c r="A866">
        <v>105084</v>
      </c>
      <c r="B866">
        <v>0</v>
      </c>
      <c r="C866" t="s">
        <v>281</v>
      </c>
      <c r="D866" t="s">
        <v>495</v>
      </c>
      <c r="E866" t="s">
        <v>62</v>
      </c>
      <c r="F866" s="69">
        <v>42975.67291666667</v>
      </c>
      <c r="G866" s="67">
        <v>43003.708333333336</v>
      </c>
      <c r="H866" s="67">
        <v>43005.398611111108</v>
      </c>
      <c r="I866" t="s">
        <v>67</v>
      </c>
      <c r="J866" t="s">
        <v>1196</v>
      </c>
      <c r="K866" t="s">
        <v>73</v>
      </c>
      <c r="L866" s="73">
        <f>_xlfn.DAYS(Dashboard!B$3,Data!F866)</f>
        <v>50</v>
      </c>
    </row>
    <row r="867" spans="1:12" x14ac:dyDescent="0.25">
      <c r="A867">
        <v>105085</v>
      </c>
      <c r="B867">
        <v>0</v>
      </c>
      <c r="C867" t="s">
        <v>281</v>
      </c>
      <c r="D867" t="s">
        <v>328</v>
      </c>
      <c r="E867" t="s">
        <v>90</v>
      </c>
      <c r="F867" s="69">
        <v>42975.674305555556</v>
      </c>
      <c r="G867" s="67">
        <v>42989.708333333336</v>
      </c>
      <c r="H867" s="67">
        <v>42975.678472222222</v>
      </c>
      <c r="I867" t="s">
        <v>63</v>
      </c>
      <c r="J867" t="s">
        <v>1197</v>
      </c>
      <c r="K867" t="s">
        <v>73</v>
      </c>
      <c r="L867" s="73">
        <f>_xlfn.DAYS(Dashboard!B$3,Data!F867)</f>
        <v>50</v>
      </c>
    </row>
    <row r="868" spans="1:12" x14ac:dyDescent="0.25">
      <c r="A868">
        <v>105086</v>
      </c>
      <c r="B868">
        <v>0</v>
      </c>
      <c r="C868" t="s">
        <v>281</v>
      </c>
      <c r="D868" t="s">
        <v>1198</v>
      </c>
      <c r="E868" t="s">
        <v>62</v>
      </c>
      <c r="F868" s="69">
        <v>42975.675000000003</v>
      </c>
      <c r="G868" s="67">
        <v>42989.708333333336</v>
      </c>
      <c r="H868" s="67">
        <v>42975.675000000003</v>
      </c>
      <c r="I868" t="s">
        <v>63</v>
      </c>
      <c r="J868" t="s">
        <v>1199</v>
      </c>
      <c r="K868" t="s">
        <v>73</v>
      </c>
      <c r="L868" s="73">
        <f>_xlfn.DAYS(Dashboard!B$3,Data!F868)</f>
        <v>50</v>
      </c>
    </row>
    <row r="869" spans="1:12" x14ac:dyDescent="0.25">
      <c r="A869">
        <v>105087</v>
      </c>
      <c r="B869">
        <v>0</v>
      </c>
      <c r="C869" t="s">
        <v>281</v>
      </c>
      <c r="D869" t="s">
        <v>1200</v>
      </c>
      <c r="E869" t="s">
        <v>84</v>
      </c>
      <c r="F869" s="69">
        <v>42975.695138888892</v>
      </c>
      <c r="G869" s="67">
        <v>42989.708333333336</v>
      </c>
      <c r="H869" s="67">
        <v>42975.695138888892</v>
      </c>
      <c r="I869" t="s">
        <v>63</v>
      </c>
      <c r="J869" t="s">
        <v>335</v>
      </c>
      <c r="K869" t="s">
        <v>73</v>
      </c>
      <c r="L869" s="73">
        <f>_xlfn.DAYS(Dashboard!B$3,Data!F869)</f>
        <v>50</v>
      </c>
    </row>
    <row r="870" spans="1:12" x14ac:dyDescent="0.25">
      <c r="A870">
        <v>105088</v>
      </c>
      <c r="B870">
        <v>0</v>
      </c>
      <c r="C870" t="s">
        <v>281</v>
      </c>
      <c r="D870" t="s">
        <v>112</v>
      </c>
      <c r="E870" t="s">
        <v>93</v>
      </c>
      <c r="F870" s="69">
        <v>42975.695833333331</v>
      </c>
      <c r="G870" s="67">
        <v>42982.708333333336</v>
      </c>
      <c r="H870" s="67">
        <v>42976.42291666667</v>
      </c>
      <c r="I870" t="s">
        <v>63</v>
      </c>
      <c r="J870" t="s">
        <v>1201</v>
      </c>
      <c r="K870" t="s">
        <v>73</v>
      </c>
      <c r="L870" s="73">
        <f>_xlfn.DAYS(Dashboard!B$3,Data!F870)</f>
        <v>50</v>
      </c>
    </row>
    <row r="871" spans="1:12" x14ac:dyDescent="0.25">
      <c r="A871">
        <v>105089</v>
      </c>
      <c r="B871">
        <v>0</v>
      </c>
      <c r="C871" t="s">
        <v>281</v>
      </c>
      <c r="D871" t="s">
        <v>97</v>
      </c>
      <c r="E871" t="s">
        <v>84</v>
      </c>
      <c r="F871" s="69">
        <v>42975.696527777778</v>
      </c>
      <c r="G871" s="67">
        <v>42989.708333333336</v>
      </c>
      <c r="H871" s="67">
        <v>43005.640277777777</v>
      </c>
      <c r="I871" t="s">
        <v>63</v>
      </c>
      <c r="J871" t="s">
        <v>1202</v>
      </c>
      <c r="K871" t="s">
        <v>73</v>
      </c>
      <c r="L871" s="73">
        <f>_xlfn.DAYS(Dashboard!B$3,Data!F871)</f>
        <v>50</v>
      </c>
    </row>
    <row r="872" spans="1:12" x14ac:dyDescent="0.25">
      <c r="A872">
        <v>105090</v>
      </c>
      <c r="B872">
        <v>0</v>
      </c>
      <c r="C872" t="s">
        <v>281</v>
      </c>
      <c r="D872" t="s">
        <v>489</v>
      </c>
      <c r="E872" t="s">
        <v>90</v>
      </c>
      <c r="F872" s="69">
        <v>42975.706944444442</v>
      </c>
      <c r="G872" s="67">
        <v>42982.708333333336</v>
      </c>
      <c r="H872" s="67">
        <v>42983.663194444445</v>
      </c>
      <c r="I872" t="s">
        <v>63</v>
      </c>
      <c r="J872" t="s">
        <v>1203</v>
      </c>
      <c r="K872" t="s">
        <v>73</v>
      </c>
      <c r="L872" s="73">
        <f>_xlfn.DAYS(Dashboard!B$3,Data!F872)</f>
        <v>50</v>
      </c>
    </row>
    <row r="873" spans="1:12" x14ac:dyDescent="0.25">
      <c r="A873">
        <v>105091</v>
      </c>
      <c r="B873">
        <v>0</v>
      </c>
      <c r="C873" t="s">
        <v>281</v>
      </c>
      <c r="D873" t="s">
        <v>181</v>
      </c>
      <c r="E873" t="s">
        <v>321</v>
      </c>
      <c r="F873" s="69">
        <v>42976.339583333334</v>
      </c>
      <c r="G873" s="67">
        <v>42990.708333333336</v>
      </c>
      <c r="H873" s="67">
        <v>42976.697222222225</v>
      </c>
      <c r="I873" t="s">
        <v>67</v>
      </c>
      <c r="J873" t="s">
        <v>1204</v>
      </c>
      <c r="K873" t="s">
        <v>323</v>
      </c>
      <c r="L873" s="73">
        <f>_xlfn.DAYS(Dashboard!B$3,Data!F873)</f>
        <v>49</v>
      </c>
    </row>
    <row r="874" spans="1:12" x14ac:dyDescent="0.25">
      <c r="A874">
        <v>105092</v>
      </c>
      <c r="B874">
        <v>0</v>
      </c>
      <c r="C874" t="s">
        <v>281</v>
      </c>
      <c r="D874" t="s">
        <v>384</v>
      </c>
      <c r="E874" t="s">
        <v>62</v>
      </c>
      <c r="F874" s="69">
        <v>42976.351388888892</v>
      </c>
      <c r="G874" s="67">
        <v>42990.708333333336</v>
      </c>
      <c r="H874" s="67">
        <v>42976.353472222225</v>
      </c>
      <c r="I874" t="s">
        <v>63</v>
      </c>
      <c r="J874" t="s">
        <v>1205</v>
      </c>
      <c r="K874" t="s">
        <v>73</v>
      </c>
      <c r="L874" s="73">
        <f>_xlfn.DAYS(Dashboard!B$3,Data!F874)</f>
        <v>49</v>
      </c>
    </row>
    <row r="875" spans="1:12" x14ac:dyDescent="0.25">
      <c r="A875">
        <v>105093</v>
      </c>
      <c r="B875">
        <v>0</v>
      </c>
      <c r="C875" t="s">
        <v>281</v>
      </c>
      <c r="D875" t="s">
        <v>237</v>
      </c>
      <c r="E875" t="s">
        <v>84</v>
      </c>
      <c r="F875" s="69">
        <v>42976.352777777778</v>
      </c>
      <c r="G875" s="67">
        <v>42990.708333333336</v>
      </c>
      <c r="H875" s="67">
        <v>42978.475694444445</v>
      </c>
      <c r="I875" t="s">
        <v>63</v>
      </c>
      <c r="J875" t="s">
        <v>1206</v>
      </c>
      <c r="K875" t="s">
        <v>73</v>
      </c>
      <c r="L875" s="73">
        <f>_xlfn.DAYS(Dashboard!B$3,Data!F875)</f>
        <v>49</v>
      </c>
    </row>
    <row r="876" spans="1:12" x14ac:dyDescent="0.25">
      <c r="A876">
        <v>105094</v>
      </c>
      <c r="B876">
        <v>0</v>
      </c>
      <c r="C876" t="s">
        <v>281</v>
      </c>
      <c r="D876" t="s">
        <v>1207</v>
      </c>
      <c r="E876" t="s">
        <v>93</v>
      </c>
      <c r="F876" s="69">
        <v>42976.366666666669</v>
      </c>
      <c r="G876" s="67">
        <v>42990.708333333336</v>
      </c>
      <c r="H876" s="67">
        <v>42984.667361111111</v>
      </c>
      <c r="I876" t="s">
        <v>63</v>
      </c>
      <c r="J876" t="s">
        <v>1208</v>
      </c>
      <c r="K876" t="s">
        <v>73</v>
      </c>
      <c r="L876" s="73">
        <f>_xlfn.DAYS(Dashboard!B$3,Data!F876)</f>
        <v>49</v>
      </c>
    </row>
    <row r="877" spans="1:12" x14ac:dyDescent="0.25">
      <c r="A877">
        <v>105095</v>
      </c>
      <c r="B877">
        <v>0</v>
      </c>
      <c r="C877" t="s">
        <v>281</v>
      </c>
      <c r="D877" t="s">
        <v>646</v>
      </c>
      <c r="E877" t="s">
        <v>90</v>
      </c>
      <c r="F877" s="69">
        <v>42976.39166666667</v>
      </c>
      <c r="G877" s="67">
        <v>42990.708333333336</v>
      </c>
      <c r="H877" s="67">
        <v>42990.561805555553</v>
      </c>
      <c r="I877" t="s">
        <v>63</v>
      </c>
      <c r="J877" t="s">
        <v>1209</v>
      </c>
      <c r="K877" t="s">
        <v>73</v>
      </c>
      <c r="L877" s="73">
        <f>_xlfn.DAYS(Dashboard!B$3,Data!F877)</f>
        <v>49</v>
      </c>
    </row>
    <row r="878" spans="1:12" x14ac:dyDescent="0.25">
      <c r="A878">
        <v>105096</v>
      </c>
      <c r="B878">
        <v>0</v>
      </c>
      <c r="C878" t="s">
        <v>281</v>
      </c>
      <c r="D878" t="s">
        <v>667</v>
      </c>
      <c r="E878" t="s">
        <v>62</v>
      </c>
      <c r="F878" s="69">
        <v>42976.395138888889</v>
      </c>
      <c r="G878" s="67">
        <v>42990.708333333336</v>
      </c>
      <c r="H878" s="67">
        <v>43013.442361111112</v>
      </c>
      <c r="I878" t="s">
        <v>67</v>
      </c>
      <c r="J878" t="s">
        <v>1210</v>
      </c>
      <c r="K878" t="s">
        <v>73</v>
      </c>
      <c r="L878" s="73">
        <f>_xlfn.DAYS(Dashboard!B$3,Data!F878)</f>
        <v>49</v>
      </c>
    </row>
    <row r="879" spans="1:12" x14ac:dyDescent="0.25">
      <c r="A879">
        <v>105097</v>
      </c>
      <c r="B879">
        <v>0</v>
      </c>
      <c r="C879" t="s">
        <v>281</v>
      </c>
      <c r="D879" t="s">
        <v>173</v>
      </c>
      <c r="E879" t="s">
        <v>90</v>
      </c>
      <c r="F879" s="69">
        <v>42976.413888888892</v>
      </c>
      <c r="G879" s="67">
        <v>42983.708333333336</v>
      </c>
      <c r="H879" s="67">
        <v>42976.441666666666</v>
      </c>
      <c r="I879" t="s">
        <v>63</v>
      </c>
      <c r="J879" t="s">
        <v>1211</v>
      </c>
      <c r="K879" t="s">
        <v>65</v>
      </c>
      <c r="L879" s="73">
        <f>_xlfn.DAYS(Dashboard!B$3,Data!F879)</f>
        <v>49</v>
      </c>
    </row>
    <row r="880" spans="1:12" x14ac:dyDescent="0.25">
      <c r="A880">
        <v>105098</v>
      </c>
      <c r="B880">
        <v>0</v>
      </c>
      <c r="C880" t="s">
        <v>281</v>
      </c>
      <c r="D880" t="s">
        <v>382</v>
      </c>
      <c r="E880" t="s">
        <v>66</v>
      </c>
      <c r="F880" s="69">
        <v>42976.422222222223</v>
      </c>
      <c r="G880" s="67">
        <v>42990.708333333336</v>
      </c>
      <c r="H880" s="67">
        <v>42976.498611111114</v>
      </c>
      <c r="I880" t="s">
        <v>63</v>
      </c>
      <c r="J880" t="s">
        <v>1212</v>
      </c>
      <c r="K880" t="s">
        <v>73</v>
      </c>
      <c r="L880" s="73">
        <f>_xlfn.DAYS(Dashboard!B$3,Data!F880)</f>
        <v>49</v>
      </c>
    </row>
    <row r="881" spans="1:12" x14ac:dyDescent="0.25">
      <c r="A881">
        <v>105099</v>
      </c>
      <c r="B881">
        <v>0</v>
      </c>
      <c r="C881" t="s">
        <v>281</v>
      </c>
      <c r="D881" t="s">
        <v>612</v>
      </c>
      <c r="E881" t="s">
        <v>84</v>
      </c>
      <c r="F881" s="69">
        <v>42976.422222222223</v>
      </c>
      <c r="G881" s="67">
        <v>42990.708333333336</v>
      </c>
      <c r="H881" s="67">
        <v>42977.351388888892</v>
      </c>
      <c r="I881" t="s">
        <v>63</v>
      </c>
      <c r="J881" t="s">
        <v>1213</v>
      </c>
      <c r="K881" t="s">
        <v>73</v>
      </c>
      <c r="L881" s="73">
        <f>_xlfn.DAYS(Dashboard!B$3,Data!F881)</f>
        <v>49</v>
      </c>
    </row>
    <row r="882" spans="1:12" x14ac:dyDescent="0.25">
      <c r="A882">
        <v>105100</v>
      </c>
      <c r="B882">
        <v>0</v>
      </c>
      <c r="C882" t="s">
        <v>281</v>
      </c>
      <c r="D882" t="s">
        <v>653</v>
      </c>
      <c r="E882" t="s">
        <v>368</v>
      </c>
      <c r="F882" s="69">
        <v>42976.428472222222</v>
      </c>
      <c r="G882" s="67">
        <v>42983.708333333336</v>
      </c>
      <c r="H882" s="67">
        <v>42976.527777777781</v>
      </c>
      <c r="I882" t="s">
        <v>63</v>
      </c>
      <c r="J882" t="s">
        <v>1214</v>
      </c>
      <c r="K882" t="s">
        <v>294</v>
      </c>
      <c r="L882" s="73">
        <f>_xlfn.DAYS(Dashboard!B$3,Data!F882)</f>
        <v>49</v>
      </c>
    </row>
    <row r="883" spans="1:12" x14ac:dyDescent="0.25">
      <c r="A883">
        <v>104981</v>
      </c>
      <c r="B883">
        <v>1</v>
      </c>
      <c r="C883" t="s">
        <v>281</v>
      </c>
      <c r="D883" t="s">
        <v>392</v>
      </c>
      <c r="E883" t="s">
        <v>204</v>
      </c>
      <c r="F883" s="69">
        <v>42976.434027777781</v>
      </c>
      <c r="G883" s="67">
        <v>42990.708333333336</v>
      </c>
      <c r="H883" s="67">
        <v>43006.572916666664</v>
      </c>
      <c r="I883" t="s">
        <v>451</v>
      </c>
      <c r="J883" t="s">
        <v>1215</v>
      </c>
      <c r="K883" t="s">
        <v>73</v>
      </c>
      <c r="L883" s="73">
        <f>_xlfn.DAYS(Dashboard!B$3,Data!F883)</f>
        <v>49</v>
      </c>
    </row>
    <row r="884" spans="1:12" x14ac:dyDescent="0.25">
      <c r="A884">
        <v>105101</v>
      </c>
      <c r="B884">
        <v>0</v>
      </c>
      <c r="C884" t="s">
        <v>281</v>
      </c>
      <c r="D884" t="s">
        <v>384</v>
      </c>
      <c r="E884" t="s">
        <v>296</v>
      </c>
      <c r="F884" s="69">
        <v>42976.443055555559</v>
      </c>
      <c r="G884" s="67">
        <v>42983.708333333336</v>
      </c>
      <c r="H884" s="67">
        <v>42989.466666666667</v>
      </c>
      <c r="I884" t="s">
        <v>63</v>
      </c>
      <c r="J884" t="s">
        <v>1216</v>
      </c>
      <c r="K884" t="s">
        <v>294</v>
      </c>
      <c r="L884" s="73">
        <f>_xlfn.DAYS(Dashboard!B$3,Data!F884)</f>
        <v>49</v>
      </c>
    </row>
    <row r="885" spans="1:12" x14ac:dyDescent="0.25">
      <c r="A885">
        <v>105102</v>
      </c>
      <c r="B885">
        <v>0</v>
      </c>
      <c r="C885" t="s">
        <v>281</v>
      </c>
      <c r="D885" t="s">
        <v>181</v>
      </c>
      <c r="E885" t="s">
        <v>62</v>
      </c>
      <c r="F885" s="69">
        <v>42976.445833333331</v>
      </c>
      <c r="G885" s="67">
        <v>42990.708333333336</v>
      </c>
      <c r="H885" s="67">
        <v>42976.45</v>
      </c>
      <c r="I885" t="s">
        <v>63</v>
      </c>
      <c r="J885" t="s">
        <v>1217</v>
      </c>
      <c r="K885" t="s">
        <v>73</v>
      </c>
      <c r="L885" s="73">
        <f>_xlfn.DAYS(Dashboard!B$3,Data!F885)</f>
        <v>49</v>
      </c>
    </row>
    <row r="886" spans="1:12" x14ac:dyDescent="0.25">
      <c r="A886">
        <v>105036</v>
      </c>
      <c r="B886">
        <v>1</v>
      </c>
      <c r="C886" t="s">
        <v>281</v>
      </c>
      <c r="D886" t="s">
        <v>173</v>
      </c>
      <c r="E886" t="s">
        <v>282</v>
      </c>
      <c r="F886" s="69">
        <v>42976.456250000003</v>
      </c>
      <c r="G886" s="67">
        <v>42978.708333333336</v>
      </c>
      <c r="H886" s="67">
        <v>42977.611111111109</v>
      </c>
      <c r="I886" t="s">
        <v>63</v>
      </c>
      <c r="J886" t="s">
        <v>1218</v>
      </c>
      <c r="K886" t="s">
        <v>284</v>
      </c>
      <c r="L886" s="73">
        <f>_xlfn.DAYS(Dashboard!B$3,Data!F886)</f>
        <v>49</v>
      </c>
    </row>
    <row r="887" spans="1:12" x14ac:dyDescent="0.25">
      <c r="A887">
        <v>105103</v>
      </c>
      <c r="B887">
        <v>0</v>
      </c>
      <c r="C887" t="s">
        <v>69</v>
      </c>
      <c r="D887" t="s">
        <v>542</v>
      </c>
      <c r="E887" t="s">
        <v>108</v>
      </c>
      <c r="F887" s="69">
        <v>42976.493518518517</v>
      </c>
      <c r="G887" s="67">
        <v>43021.708333333336</v>
      </c>
      <c r="I887" t="s">
        <v>63</v>
      </c>
      <c r="J887" t="s">
        <v>3078</v>
      </c>
      <c r="K887" t="s">
        <v>284</v>
      </c>
      <c r="L887" s="73">
        <f>_xlfn.DAYS(Dashboard!B$3,Data!F887)</f>
        <v>49</v>
      </c>
    </row>
    <row r="888" spans="1:12" x14ac:dyDescent="0.25">
      <c r="A888">
        <v>105104</v>
      </c>
      <c r="B888">
        <v>0</v>
      </c>
      <c r="C888" t="s">
        <v>281</v>
      </c>
      <c r="D888" t="s">
        <v>864</v>
      </c>
      <c r="E888" t="s">
        <v>62</v>
      </c>
      <c r="F888" s="69">
        <v>42976.497916666667</v>
      </c>
      <c r="G888" s="67">
        <v>42990.708333333336</v>
      </c>
      <c r="H888" s="67">
        <v>42976.500694444447</v>
      </c>
      <c r="I888" t="s">
        <v>63</v>
      </c>
      <c r="J888" t="s">
        <v>1219</v>
      </c>
      <c r="K888" t="s">
        <v>73</v>
      </c>
      <c r="L888" s="73">
        <f>_xlfn.DAYS(Dashboard!B$3,Data!F888)</f>
        <v>49</v>
      </c>
    </row>
    <row r="889" spans="1:12" x14ac:dyDescent="0.25">
      <c r="A889">
        <v>105105</v>
      </c>
      <c r="B889">
        <v>0</v>
      </c>
      <c r="C889" t="s">
        <v>281</v>
      </c>
      <c r="D889" t="s">
        <v>282</v>
      </c>
      <c r="E889" t="s">
        <v>84</v>
      </c>
      <c r="F889" s="69">
        <v>42976.499305555553</v>
      </c>
      <c r="G889" s="67">
        <v>42978.708333333336</v>
      </c>
      <c r="H889" s="67">
        <v>42984.394444444442</v>
      </c>
      <c r="I889" t="s">
        <v>63</v>
      </c>
      <c r="J889" t="s">
        <v>1220</v>
      </c>
      <c r="K889" t="s">
        <v>73</v>
      </c>
      <c r="L889" s="73">
        <f>_xlfn.DAYS(Dashboard!B$3,Data!F889)</f>
        <v>49</v>
      </c>
    </row>
    <row r="890" spans="1:12" x14ac:dyDescent="0.25">
      <c r="A890">
        <v>105107</v>
      </c>
      <c r="B890">
        <v>0</v>
      </c>
      <c r="C890" t="s">
        <v>439</v>
      </c>
      <c r="D890" t="s">
        <v>596</v>
      </c>
      <c r="E890" t="s">
        <v>97</v>
      </c>
      <c r="F890" s="69">
        <v>42976.520833333336</v>
      </c>
      <c r="G890" s="67">
        <v>42983.708333333336</v>
      </c>
      <c r="H890" s="67">
        <v>42976.525000000001</v>
      </c>
      <c r="I890" t="s">
        <v>137</v>
      </c>
      <c r="J890" t="s">
        <v>1221</v>
      </c>
      <c r="K890" t="s">
        <v>294</v>
      </c>
      <c r="L890" s="73">
        <f>_xlfn.DAYS(Dashboard!B$3,Data!F890)</f>
        <v>49</v>
      </c>
    </row>
    <row r="891" spans="1:12" x14ac:dyDescent="0.25">
      <c r="A891">
        <v>105106</v>
      </c>
      <c r="B891">
        <v>0</v>
      </c>
      <c r="C891" t="s">
        <v>88</v>
      </c>
      <c r="D891" t="s">
        <v>596</v>
      </c>
      <c r="E891" t="s">
        <v>296</v>
      </c>
      <c r="F891" s="69">
        <v>42976.521284722221</v>
      </c>
      <c r="G891" s="67">
        <v>42983.708333333336</v>
      </c>
      <c r="I891" t="s">
        <v>67</v>
      </c>
      <c r="J891" t="s">
        <v>3079</v>
      </c>
      <c r="K891" t="s">
        <v>294</v>
      </c>
      <c r="L891" s="73">
        <f>_xlfn.DAYS(Dashboard!B$3,Data!F891)</f>
        <v>49</v>
      </c>
    </row>
    <row r="892" spans="1:12" x14ac:dyDescent="0.25">
      <c r="A892">
        <v>105108</v>
      </c>
      <c r="B892">
        <v>0</v>
      </c>
      <c r="C892" t="s">
        <v>281</v>
      </c>
      <c r="D892" t="s">
        <v>130</v>
      </c>
      <c r="E892" t="s">
        <v>90</v>
      </c>
      <c r="F892" s="69">
        <v>42976.556944444441</v>
      </c>
      <c r="G892" s="67">
        <v>42990.708333333336</v>
      </c>
      <c r="H892" s="67">
        <v>43010.492361111108</v>
      </c>
      <c r="I892" t="s">
        <v>67</v>
      </c>
      <c r="J892" t="s">
        <v>1222</v>
      </c>
      <c r="K892" t="s">
        <v>73</v>
      </c>
      <c r="L892" s="73">
        <f>_xlfn.DAYS(Dashboard!B$3,Data!F892)</f>
        <v>49</v>
      </c>
    </row>
    <row r="893" spans="1:12" x14ac:dyDescent="0.25">
      <c r="A893">
        <v>105108</v>
      </c>
      <c r="B893">
        <v>1</v>
      </c>
      <c r="C893" t="s">
        <v>281</v>
      </c>
      <c r="D893" t="s">
        <v>130</v>
      </c>
      <c r="E893" t="s">
        <v>204</v>
      </c>
      <c r="F893" s="69">
        <v>42976.556944444441</v>
      </c>
      <c r="G893" s="67">
        <v>42990.708333333336</v>
      </c>
      <c r="H893" s="67">
        <v>43006.57916666667</v>
      </c>
      <c r="I893" t="s">
        <v>451</v>
      </c>
      <c r="J893" t="s">
        <v>1121</v>
      </c>
      <c r="K893" t="s">
        <v>580</v>
      </c>
      <c r="L893" s="73">
        <f>_xlfn.DAYS(Dashboard!B$3,Data!F893)</f>
        <v>49</v>
      </c>
    </row>
    <row r="894" spans="1:12" x14ac:dyDescent="0.25">
      <c r="A894">
        <v>105109</v>
      </c>
      <c r="B894">
        <v>0</v>
      </c>
      <c r="C894" t="s">
        <v>281</v>
      </c>
      <c r="D894" t="s">
        <v>1223</v>
      </c>
      <c r="E894" t="s">
        <v>93</v>
      </c>
      <c r="F894" s="69">
        <v>42976.588194444441</v>
      </c>
      <c r="G894" s="67">
        <v>42990.708333333336</v>
      </c>
      <c r="H894" s="67">
        <v>42976.588194444441</v>
      </c>
      <c r="I894" t="s">
        <v>63</v>
      </c>
      <c r="J894" t="s">
        <v>1224</v>
      </c>
      <c r="K894" t="s">
        <v>73</v>
      </c>
      <c r="L894" s="73">
        <f>_xlfn.DAYS(Dashboard!B$3,Data!F894)</f>
        <v>49</v>
      </c>
    </row>
    <row r="895" spans="1:12" x14ac:dyDescent="0.25">
      <c r="A895">
        <v>105110</v>
      </c>
      <c r="B895">
        <v>0</v>
      </c>
      <c r="C895" t="s">
        <v>281</v>
      </c>
      <c r="D895" t="s">
        <v>1223</v>
      </c>
      <c r="E895" t="s">
        <v>93</v>
      </c>
      <c r="F895" s="69">
        <v>42976.597916666666</v>
      </c>
      <c r="G895" s="67">
        <v>42990.708333333336</v>
      </c>
      <c r="H895" s="67">
        <v>42990.520138888889</v>
      </c>
      <c r="I895" t="s">
        <v>63</v>
      </c>
      <c r="J895" t="s">
        <v>1225</v>
      </c>
      <c r="K895" t="s">
        <v>73</v>
      </c>
      <c r="L895" s="73">
        <f>_xlfn.DAYS(Dashboard!B$3,Data!F895)</f>
        <v>49</v>
      </c>
    </row>
    <row r="896" spans="1:12" x14ac:dyDescent="0.25">
      <c r="A896">
        <v>105111</v>
      </c>
      <c r="B896">
        <v>0</v>
      </c>
      <c r="C896" t="s">
        <v>281</v>
      </c>
      <c r="D896" t="s">
        <v>533</v>
      </c>
      <c r="E896" t="s">
        <v>93</v>
      </c>
      <c r="F896" s="69">
        <v>42976.624305555553</v>
      </c>
      <c r="G896" s="67">
        <v>42990.708333333336</v>
      </c>
      <c r="H896" s="67">
        <v>42976.624305555553</v>
      </c>
      <c r="I896" t="s">
        <v>63</v>
      </c>
      <c r="J896" t="s">
        <v>1226</v>
      </c>
      <c r="K896" t="s">
        <v>73</v>
      </c>
      <c r="L896" s="73">
        <f>_xlfn.DAYS(Dashboard!B$3,Data!F896)</f>
        <v>49</v>
      </c>
    </row>
    <row r="897" spans="1:12" x14ac:dyDescent="0.25">
      <c r="A897">
        <v>105112</v>
      </c>
      <c r="B897">
        <v>0</v>
      </c>
      <c r="C897" t="s">
        <v>281</v>
      </c>
      <c r="D897" t="s">
        <v>157</v>
      </c>
      <c r="E897" t="s">
        <v>90</v>
      </c>
      <c r="F897" s="69">
        <v>42976.638888888891</v>
      </c>
      <c r="G897" s="67">
        <v>42990.708333333336</v>
      </c>
      <c r="H897" s="67">
        <v>42977.612500000003</v>
      </c>
      <c r="I897" t="s">
        <v>63</v>
      </c>
      <c r="J897" t="s">
        <v>1227</v>
      </c>
      <c r="K897" t="s">
        <v>73</v>
      </c>
      <c r="L897" s="73">
        <f>_xlfn.DAYS(Dashboard!B$3,Data!F897)</f>
        <v>49</v>
      </c>
    </row>
    <row r="898" spans="1:12" x14ac:dyDescent="0.25">
      <c r="A898">
        <v>105113</v>
      </c>
      <c r="B898">
        <v>0</v>
      </c>
      <c r="C898" t="s">
        <v>281</v>
      </c>
      <c r="D898" t="s">
        <v>108</v>
      </c>
      <c r="E898" t="s">
        <v>282</v>
      </c>
      <c r="F898" s="69">
        <v>42976.642361111109</v>
      </c>
      <c r="G898" s="67">
        <v>42990.708333333336</v>
      </c>
      <c r="H898" s="67">
        <v>42977.35</v>
      </c>
      <c r="I898" t="s">
        <v>63</v>
      </c>
      <c r="J898" t="s">
        <v>1228</v>
      </c>
      <c r="K898" t="s">
        <v>284</v>
      </c>
      <c r="L898" s="73">
        <f>_xlfn.DAYS(Dashboard!B$3,Data!F898)</f>
        <v>49</v>
      </c>
    </row>
    <row r="899" spans="1:12" x14ac:dyDescent="0.25">
      <c r="A899">
        <v>105114</v>
      </c>
      <c r="B899">
        <v>0</v>
      </c>
      <c r="C899" t="s">
        <v>281</v>
      </c>
      <c r="D899" t="s">
        <v>646</v>
      </c>
      <c r="E899" t="s">
        <v>90</v>
      </c>
      <c r="F899" s="69">
        <v>42976.645833333336</v>
      </c>
      <c r="G899" s="67">
        <v>42990.708333333336</v>
      </c>
      <c r="H899" s="67">
        <v>42976.645833333336</v>
      </c>
      <c r="I899" t="s">
        <v>63</v>
      </c>
      <c r="J899" t="s">
        <v>1229</v>
      </c>
      <c r="K899" t="s">
        <v>73</v>
      </c>
      <c r="L899" s="73">
        <f>_xlfn.DAYS(Dashboard!B$3,Data!F899)</f>
        <v>49</v>
      </c>
    </row>
    <row r="900" spans="1:12" x14ac:dyDescent="0.25">
      <c r="A900">
        <v>105115</v>
      </c>
      <c r="B900">
        <v>0</v>
      </c>
      <c r="C900" t="s">
        <v>281</v>
      </c>
      <c r="D900" t="s">
        <v>99</v>
      </c>
      <c r="E900" t="s">
        <v>282</v>
      </c>
      <c r="F900" s="69">
        <v>42976.647222222222</v>
      </c>
      <c r="G900" s="67">
        <v>42983.708333333336</v>
      </c>
      <c r="H900" s="67">
        <v>42978.576388888891</v>
      </c>
      <c r="I900" t="s">
        <v>63</v>
      </c>
      <c r="J900" t="s">
        <v>1230</v>
      </c>
      <c r="K900" t="s">
        <v>284</v>
      </c>
      <c r="L900" s="73">
        <f>_xlfn.DAYS(Dashboard!B$3,Data!F900)</f>
        <v>49</v>
      </c>
    </row>
    <row r="901" spans="1:12" x14ac:dyDescent="0.25">
      <c r="A901">
        <v>105116</v>
      </c>
      <c r="B901">
        <v>0</v>
      </c>
      <c r="C901" t="s">
        <v>281</v>
      </c>
      <c r="D901" t="s">
        <v>1231</v>
      </c>
      <c r="E901" t="s">
        <v>233</v>
      </c>
      <c r="F901" s="69">
        <v>42976.651388888888</v>
      </c>
      <c r="G901" s="67">
        <v>42983.708333333336</v>
      </c>
      <c r="H901" s="67">
        <v>42977.381944444445</v>
      </c>
      <c r="I901" t="s">
        <v>63</v>
      </c>
      <c r="J901" t="s">
        <v>1232</v>
      </c>
      <c r="K901" t="s">
        <v>284</v>
      </c>
      <c r="L901" s="73">
        <f>_xlfn.DAYS(Dashboard!B$3,Data!F901)</f>
        <v>49</v>
      </c>
    </row>
    <row r="902" spans="1:12" x14ac:dyDescent="0.25">
      <c r="A902">
        <v>105117</v>
      </c>
      <c r="B902">
        <v>0</v>
      </c>
      <c r="C902" t="s">
        <v>281</v>
      </c>
      <c r="D902" t="s">
        <v>306</v>
      </c>
      <c r="E902" t="s">
        <v>84</v>
      </c>
      <c r="F902" s="69">
        <v>42976.657638888886</v>
      </c>
      <c r="G902" s="67">
        <v>42990.708333333336</v>
      </c>
      <c r="H902" s="67">
        <v>42976.657638888886</v>
      </c>
      <c r="I902" t="s">
        <v>63</v>
      </c>
      <c r="J902" t="s">
        <v>1233</v>
      </c>
      <c r="K902" t="s">
        <v>73</v>
      </c>
      <c r="L902" s="73">
        <f>_xlfn.DAYS(Dashboard!B$3,Data!F902)</f>
        <v>49</v>
      </c>
    </row>
    <row r="903" spans="1:12" x14ac:dyDescent="0.25">
      <c r="A903">
        <v>105118</v>
      </c>
      <c r="B903">
        <v>0</v>
      </c>
      <c r="C903" t="s">
        <v>281</v>
      </c>
      <c r="D903" t="s">
        <v>153</v>
      </c>
      <c r="E903" t="s">
        <v>93</v>
      </c>
      <c r="F903" s="69">
        <v>42976.671527777777</v>
      </c>
      <c r="G903" s="67">
        <v>42990.708333333336</v>
      </c>
      <c r="H903" s="67">
        <v>42976.671527777777</v>
      </c>
      <c r="I903" t="s">
        <v>63</v>
      </c>
      <c r="J903" t="s">
        <v>1234</v>
      </c>
      <c r="K903" t="s">
        <v>73</v>
      </c>
      <c r="L903" s="73">
        <f>_xlfn.DAYS(Dashboard!B$3,Data!F903)</f>
        <v>49</v>
      </c>
    </row>
    <row r="904" spans="1:12" x14ac:dyDescent="0.25">
      <c r="A904">
        <v>105119</v>
      </c>
      <c r="B904">
        <v>0</v>
      </c>
      <c r="C904" t="s">
        <v>281</v>
      </c>
      <c r="D904" t="s">
        <v>489</v>
      </c>
      <c r="E904" t="s">
        <v>62</v>
      </c>
      <c r="F904" s="69">
        <v>42976.677777777775</v>
      </c>
      <c r="G904" s="67">
        <v>42983.708333333336</v>
      </c>
      <c r="H904" s="67">
        <v>42986.34097222222</v>
      </c>
      <c r="I904" t="s">
        <v>63</v>
      </c>
      <c r="J904" t="s">
        <v>1235</v>
      </c>
      <c r="K904" t="s">
        <v>73</v>
      </c>
      <c r="L904" s="73">
        <f>_xlfn.DAYS(Dashboard!B$3,Data!F904)</f>
        <v>49</v>
      </c>
    </row>
    <row r="905" spans="1:12" x14ac:dyDescent="0.25">
      <c r="A905">
        <v>105120</v>
      </c>
      <c r="B905">
        <v>0</v>
      </c>
      <c r="C905" t="s">
        <v>281</v>
      </c>
      <c r="D905" t="s">
        <v>203</v>
      </c>
      <c r="E905" t="s">
        <v>62</v>
      </c>
      <c r="F905" s="69">
        <v>42976.69027777778</v>
      </c>
      <c r="G905" s="67">
        <v>42978.708333333336</v>
      </c>
      <c r="H905" s="67">
        <v>42976.694444444445</v>
      </c>
      <c r="I905" t="s">
        <v>63</v>
      </c>
      <c r="J905" t="s">
        <v>1236</v>
      </c>
      <c r="K905" t="s">
        <v>65</v>
      </c>
      <c r="L905" s="73">
        <f>_xlfn.DAYS(Dashboard!B$3,Data!F905)</f>
        <v>49</v>
      </c>
    </row>
    <row r="906" spans="1:12" x14ac:dyDescent="0.25">
      <c r="A906">
        <v>105121</v>
      </c>
      <c r="B906">
        <v>0</v>
      </c>
      <c r="C906" t="s">
        <v>281</v>
      </c>
      <c r="D906" t="s">
        <v>904</v>
      </c>
      <c r="E906" t="s">
        <v>93</v>
      </c>
      <c r="F906" s="69">
        <v>42976.701388888891</v>
      </c>
      <c r="G906" s="67">
        <v>42990.708333333336</v>
      </c>
      <c r="H906" s="67">
        <v>42984.586111111108</v>
      </c>
      <c r="I906" t="s">
        <v>63</v>
      </c>
      <c r="J906" t="s">
        <v>1237</v>
      </c>
      <c r="K906" t="s">
        <v>73</v>
      </c>
      <c r="L906" s="73">
        <f>_xlfn.DAYS(Dashboard!B$3,Data!F906)</f>
        <v>49</v>
      </c>
    </row>
    <row r="907" spans="1:12" x14ac:dyDescent="0.25">
      <c r="A907">
        <v>105122</v>
      </c>
      <c r="B907">
        <v>0</v>
      </c>
      <c r="C907" t="s">
        <v>281</v>
      </c>
      <c r="D907" t="s">
        <v>1238</v>
      </c>
      <c r="E907" t="s">
        <v>75</v>
      </c>
      <c r="F907" s="69">
        <v>42977.345138888886</v>
      </c>
      <c r="G907" s="67">
        <v>42991.708333333336</v>
      </c>
      <c r="H907" s="67">
        <v>42977.345138888886</v>
      </c>
      <c r="I907" t="s">
        <v>63</v>
      </c>
      <c r="J907" t="s">
        <v>1239</v>
      </c>
      <c r="K907" t="s">
        <v>73</v>
      </c>
      <c r="L907" s="73">
        <f>_xlfn.DAYS(Dashboard!B$3,Data!F907)</f>
        <v>48</v>
      </c>
    </row>
    <row r="908" spans="1:12" x14ac:dyDescent="0.25">
      <c r="A908">
        <v>105123</v>
      </c>
      <c r="B908">
        <v>0</v>
      </c>
      <c r="C908" t="s">
        <v>281</v>
      </c>
      <c r="D908" t="s">
        <v>1176</v>
      </c>
      <c r="E908" t="s">
        <v>84</v>
      </c>
      <c r="F908" s="69">
        <v>42977.395138888889</v>
      </c>
      <c r="G908" s="67">
        <v>42984.708333333336</v>
      </c>
      <c r="H908" s="67">
        <v>42991.605555555558</v>
      </c>
      <c r="I908" t="s">
        <v>137</v>
      </c>
      <c r="J908" t="s">
        <v>1240</v>
      </c>
      <c r="K908" t="s">
        <v>73</v>
      </c>
      <c r="L908" s="73">
        <f>_xlfn.DAYS(Dashboard!B$3,Data!F908)</f>
        <v>48</v>
      </c>
    </row>
    <row r="909" spans="1:12" x14ac:dyDescent="0.25">
      <c r="A909">
        <v>105124</v>
      </c>
      <c r="B909">
        <v>0</v>
      </c>
      <c r="C909" t="s">
        <v>281</v>
      </c>
      <c r="D909" t="s">
        <v>516</v>
      </c>
      <c r="E909" t="s">
        <v>84</v>
      </c>
      <c r="F909" s="69">
        <v>42977.416666666664</v>
      </c>
      <c r="G909" s="67">
        <v>42979.708333333336</v>
      </c>
      <c r="H909" s="67">
        <v>42977.423611111109</v>
      </c>
      <c r="I909" t="s">
        <v>63</v>
      </c>
      <c r="J909" t="s">
        <v>1241</v>
      </c>
      <c r="K909" t="s">
        <v>73</v>
      </c>
      <c r="L909" s="73">
        <f>_xlfn.DAYS(Dashboard!B$3,Data!F909)</f>
        <v>48</v>
      </c>
    </row>
    <row r="910" spans="1:12" x14ac:dyDescent="0.25">
      <c r="A910">
        <v>105125</v>
      </c>
      <c r="B910">
        <v>0</v>
      </c>
      <c r="C910" t="s">
        <v>281</v>
      </c>
      <c r="D910" t="s">
        <v>97</v>
      </c>
      <c r="E910" t="s">
        <v>84</v>
      </c>
      <c r="F910" s="69">
        <v>42977.418749999997</v>
      </c>
      <c r="G910" s="67">
        <v>42991.708333333336</v>
      </c>
      <c r="H910" s="67">
        <v>42984.576388888891</v>
      </c>
      <c r="I910" t="s">
        <v>63</v>
      </c>
      <c r="J910" t="s">
        <v>1242</v>
      </c>
      <c r="K910" t="s">
        <v>73</v>
      </c>
      <c r="L910" s="73">
        <f>_xlfn.DAYS(Dashboard!B$3,Data!F910)</f>
        <v>48</v>
      </c>
    </row>
    <row r="911" spans="1:12" x14ac:dyDescent="0.25">
      <c r="A911">
        <v>105126</v>
      </c>
      <c r="B911">
        <v>0</v>
      </c>
      <c r="C911" t="s">
        <v>281</v>
      </c>
      <c r="D911" t="s">
        <v>208</v>
      </c>
      <c r="E911" t="s">
        <v>84</v>
      </c>
      <c r="F911" s="69">
        <v>42977.433333333334</v>
      </c>
      <c r="G911" s="67">
        <v>42991.708333333336</v>
      </c>
      <c r="H911" s="67">
        <v>42977.479166666664</v>
      </c>
      <c r="I911" t="s">
        <v>63</v>
      </c>
      <c r="J911" t="s">
        <v>862</v>
      </c>
      <c r="K911" t="s">
        <v>73</v>
      </c>
      <c r="L911" s="73">
        <f>_xlfn.DAYS(Dashboard!B$3,Data!F911)</f>
        <v>48</v>
      </c>
    </row>
    <row r="912" spans="1:12" x14ac:dyDescent="0.25">
      <c r="A912">
        <v>105127</v>
      </c>
      <c r="B912">
        <v>0</v>
      </c>
      <c r="C912" t="s">
        <v>281</v>
      </c>
      <c r="D912" t="s">
        <v>1243</v>
      </c>
      <c r="E912" t="s">
        <v>84</v>
      </c>
      <c r="F912" s="69">
        <v>42977.4375</v>
      </c>
      <c r="G912" s="67">
        <v>42991.708333333336</v>
      </c>
      <c r="H912" s="67">
        <v>42977.4375</v>
      </c>
      <c r="I912" t="s">
        <v>63</v>
      </c>
      <c r="J912" t="s">
        <v>335</v>
      </c>
      <c r="K912" t="s">
        <v>73</v>
      </c>
      <c r="L912" s="73">
        <f>_xlfn.DAYS(Dashboard!B$3,Data!F912)</f>
        <v>48</v>
      </c>
    </row>
    <row r="913" spans="1:12" x14ac:dyDescent="0.25">
      <c r="A913">
        <v>105128</v>
      </c>
      <c r="B913">
        <v>0</v>
      </c>
      <c r="C913" t="s">
        <v>281</v>
      </c>
      <c r="D913" t="s">
        <v>354</v>
      </c>
      <c r="E913" t="s">
        <v>368</v>
      </c>
      <c r="F913" s="69">
        <v>42977.448611111111</v>
      </c>
      <c r="G913" s="67">
        <v>43007.708333333336</v>
      </c>
      <c r="H913" s="67">
        <v>42999.652777777781</v>
      </c>
      <c r="I913" t="s">
        <v>67</v>
      </c>
      <c r="J913" t="s">
        <v>1244</v>
      </c>
      <c r="K913" t="s">
        <v>294</v>
      </c>
      <c r="L913" s="73">
        <f>_xlfn.DAYS(Dashboard!B$3,Data!F913)</f>
        <v>48</v>
      </c>
    </row>
    <row r="914" spans="1:12" x14ac:dyDescent="0.25">
      <c r="A914">
        <v>105129</v>
      </c>
      <c r="B914">
        <v>0</v>
      </c>
      <c r="C914" t="s">
        <v>281</v>
      </c>
      <c r="D914" t="s">
        <v>464</v>
      </c>
      <c r="E914" t="s">
        <v>233</v>
      </c>
      <c r="F914" s="69">
        <v>42977.459027777775</v>
      </c>
      <c r="G914" s="67">
        <v>42979.708333333336</v>
      </c>
      <c r="H914" s="67">
        <v>42977.604166666664</v>
      </c>
      <c r="I914" t="s">
        <v>63</v>
      </c>
      <c r="J914" t="s">
        <v>1245</v>
      </c>
      <c r="K914" t="s">
        <v>73</v>
      </c>
      <c r="L914" s="73">
        <f>_xlfn.DAYS(Dashboard!B$3,Data!F914)</f>
        <v>48</v>
      </c>
    </row>
    <row r="915" spans="1:12" x14ac:dyDescent="0.25">
      <c r="A915">
        <v>105130</v>
      </c>
      <c r="B915">
        <v>0</v>
      </c>
      <c r="C915" t="s">
        <v>281</v>
      </c>
      <c r="D915" t="s">
        <v>208</v>
      </c>
      <c r="E915" t="s">
        <v>90</v>
      </c>
      <c r="F915" s="69">
        <v>42977.461805555555</v>
      </c>
      <c r="G915" s="67">
        <v>42991.708333333336</v>
      </c>
      <c r="H915" s="67">
        <v>42977.461805555555</v>
      </c>
      <c r="I915" t="s">
        <v>63</v>
      </c>
      <c r="J915" t="s">
        <v>1246</v>
      </c>
      <c r="K915" t="s">
        <v>73</v>
      </c>
      <c r="L915" s="73">
        <f>_xlfn.DAYS(Dashboard!B$3,Data!F915)</f>
        <v>48</v>
      </c>
    </row>
    <row r="916" spans="1:12" x14ac:dyDescent="0.25">
      <c r="A916">
        <v>105131</v>
      </c>
      <c r="B916">
        <v>0</v>
      </c>
      <c r="C916" t="s">
        <v>281</v>
      </c>
      <c r="D916" t="s">
        <v>97</v>
      </c>
      <c r="E916" t="s">
        <v>84</v>
      </c>
      <c r="F916" s="69">
        <v>42977.465277777781</v>
      </c>
      <c r="G916" s="67">
        <v>42991.708333333336</v>
      </c>
      <c r="H916" s="67">
        <v>42977.465277777781</v>
      </c>
      <c r="I916" t="s">
        <v>63</v>
      </c>
      <c r="J916" t="s">
        <v>1247</v>
      </c>
      <c r="K916" t="s">
        <v>73</v>
      </c>
      <c r="L916" s="73">
        <f>_xlfn.DAYS(Dashboard!B$3,Data!F916)</f>
        <v>48</v>
      </c>
    </row>
    <row r="917" spans="1:12" x14ac:dyDescent="0.25">
      <c r="A917">
        <v>105132</v>
      </c>
      <c r="B917">
        <v>0</v>
      </c>
      <c r="C917" t="s">
        <v>281</v>
      </c>
      <c r="D917" t="s">
        <v>203</v>
      </c>
      <c r="E917" t="s">
        <v>62</v>
      </c>
      <c r="F917" s="69">
        <v>42977.477083333331</v>
      </c>
      <c r="G917" s="67">
        <v>42979.708333333336</v>
      </c>
      <c r="H917" s="67">
        <v>42979.615972222222</v>
      </c>
      <c r="I917" t="s">
        <v>63</v>
      </c>
      <c r="J917" t="s">
        <v>1248</v>
      </c>
      <c r="K917" t="s">
        <v>73</v>
      </c>
      <c r="L917" s="73">
        <f>_xlfn.DAYS(Dashboard!B$3,Data!F917)</f>
        <v>48</v>
      </c>
    </row>
    <row r="918" spans="1:12" x14ac:dyDescent="0.25">
      <c r="A918">
        <v>105133</v>
      </c>
      <c r="B918">
        <v>0</v>
      </c>
      <c r="C918" t="s">
        <v>281</v>
      </c>
      <c r="D918" t="s">
        <v>552</v>
      </c>
      <c r="E918" t="s">
        <v>71</v>
      </c>
      <c r="F918" s="69">
        <v>42977.478472222225</v>
      </c>
      <c r="G918" s="67">
        <v>42991.708333333336</v>
      </c>
      <c r="H918" s="67">
        <v>43023.765972222223</v>
      </c>
      <c r="I918" t="s">
        <v>63</v>
      </c>
      <c r="J918" t="s">
        <v>1249</v>
      </c>
      <c r="K918" t="s">
        <v>73</v>
      </c>
      <c r="L918" s="73">
        <f>_xlfn.DAYS(Dashboard!B$3,Data!F918)</f>
        <v>48</v>
      </c>
    </row>
    <row r="919" spans="1:12" x14ac:dyDescent="0.25">
      <c r="A919">
        <v>105134</v>
      </c>
      <c r="B919">
        <v>0</v>
      </c>
      <c r="C919" t="s">
        <v>281</v>
      </c>
      <c r="D919" t="s">
        <v>1250</v>
      </c>
      <c r="E919" t="s">
        <v>84</v>
      </c>
      <c r="F919" s="69">
        <v>42977.51666666667</v>
      </c>
      <c r="G919" s="67">
        <v>42991.708333333336</v>
      </c>
      <c r="H919" s="67">
        <v>42977.51666666667</v>
      </c>
      <c r="I919" t="s">
        <v>63</v>
      </c>
      <c r="J919" t="s">
        <v>335</v>
      </c>
      <c r="K919" t="s">
        <v>73</v>
      </c>
      <c r="L919" s="73">
        <f>_xlfn.DAYS(Dashboard!B$3,Data!F919)</f>
        <v>48</v>
      </c>
    </row>
    <row r="920" spans="1:12" x14ac:dyDescent="0.25">
      <c r="A920">
        <v>105135</v>
      </c>
      <c r="B920">
        <v>0</v>
      </c>
      <c r="C920" t="s">
        <v>281</v>
      </c>
      <c r="D920" t="s">
        <v>1251</v>
      </c>
      <c r="E920" t="s">
        <v>75</v>
      </c>
      <c r="F920" s="69">
        <v>42977.559027777781</v>
      </c>
      <c r="G920" s="67">
        <v>42991.708333333336</v>
      </c>
      <c r="H920" s="67">
        <v>42977.559027777781</v>
      </c>
      <c r="I920" t="s">
        <v>63</v>
      </c>
      <c r="J920" t="s">
        <v>570</v>
      </c>
      <c r="K920" t="s">
        <v>73</v>
      </c>
      <c r="L920" s="73">
        <f>_xlfn.DAYS(Dashboard!B$3,Data!F920)</f>
        <v>48</v>
      </c>
    </row>
    <row r="921" spans="1:12" x14ac:dyDescent="0.25">
      <c r="A921">
        <v>105136</v>
      </c>
      <c r="B921">
        <v>0</v>
      </c>
      <c r="C921" t="s">
        <v>281</v>
      </c>
      <c r="D921" t="s">
        <v>1252</v>
      </c>
      <c r="E921" t="s">
        <v>62</v>
      </c>
      <c r="F921" s="69">
        <v>42977.5625</v>
      </c>
      <c r="G921" s="67">
        <v>42991.708333333336</v>
      </c>
      <c r="H921" s="67">
        <v>42977.56527777778</v>
      </c>
      <c r="I921" t="s">
        <v>63</v>
      </c>
      <c r="J921" t="s">
        <v>1253</v>
      </c>
      <c r="K921" t="s">
        <v>73</v>
      </c>
      <c r="L921" s="73">
        <f>_xlfn.DAYS(Dashboard!B$3,Data!F921)</f>
        <v>48</v>
      </c>
    </row>
    <row r="922" spans="1:12" x14ac:dyDescent="0.25">
      <c r="A922">
        <v>105099</v>
      </c>
      <c r="B922">
        <v>1</v>
      </c>
      <c r="C922" t="s">
        <v>281</v>
      </c>
      <c r="D922" t="s">
        <v>84</v>
      </c>
      <c r="E922" t="s">
        <v>233</v>
      </c>
      <c r="F922" s="69">
        <v>42977.576388888891</v>
      </c>
      <c r="G922" s="67">
        <v>42984.708333333336</v>
      </c>
      <c r="H922" s="67">
        <v>42991.560416666667</v>
      </c>
      <c r="I922" t="s">
        <v>63</v>
      </c>
      <c r="J922" t="s">
        <v>1254</v>
      </c>
      <c r="K922" t="s">
        <v>284</v>
      </c>
      <c r="L922" s="73">
        <f>_xlfn.DAYS(Dashboard!B$3,Data!F922)</f>
        <v>48</v>
      </c>
    </row>
    <row r="923" spans="1:12" x14ac:dyDescent="0.25">
      <c r="A923">
        <v>105137</v>
      </c>
      <c r="B923">
        <v>0</v>
      </c>
      <c r="C923" t="s">
        <v>281</v>
      </c>
      <c r="D923" t="s">
        <v>237</v>
      </c>
      <c r="E923" t="s">
        <v>282</v>
      </c>
      <c r="F923" s="69">
        <v>42977.582638888889</v>
      </c>
      <c r="G923" s="67">
        <v>42984.708333333336</v>
      </c>
      <c r="H923" s="67">
        <v>42977.705555555556</v>
      </c>
      <c r="I923" t="s">
        <v>63</v>
      </c>
      <c r="J923" t="s">
        <v>1255</v>
      </c>
      <c r="K923" t="s">
        <v>284</v>
      </c>
      <c r="L923" s="73">
        <f>_xlfn.DAYS(Dashboard!B$3,Data!F923)</f>
        <v>48</v>
      </c>
    </row>
    <row r="924" spans="1:12" x14ac:dyDescent="0.25">
      <c r="A924">
        <v>105138</v>
      </c>
      <c r="B924">
        <v>0</v>
      </c>
      <c r="C924" t="s">
        <v>281</v>
      </c>
      <c r="D924" t="s">
        <v>173</v>
      </c>
      <c r="E924" t="s">
        <v>282</v>
      </c>
      <c r="F924" s="69">
        <v>42977.584722222222</v>
      </c>
      <c r="G924" s="67">
        <v>42991.708333333336</v>
      </c>
      <c r="H924" s="67">
        <v>42977.706250000003</v>
      </c>
      <c r="I924" t="s">
        <v>63</v>
      </c>
      <c r="J924" t="s">
        <v>1256</v>
      </c>
      <c r="K924" t="s">
        <v>284</v>
      </c>
      <c r="L924" s="73">
        <f>_xlfn.DAYS(Dashboard!B$3,Data!F924)</f>
        <v>48</v>
      </c>
    </row>
    <row r="925" spans="1:12" x14ac:dyDescent="0.25">
      <c r="A925">
        <v>105139</v>
      </c>
      <c r="B925">
        <v>0</v>
      </c>
      <c r="C925" t="s">
        <v>281</v>
      </c>
      <c r="D925" t="s">
        <v>710</v>
      </c>
      <c r="E925" t="s">
        <v>62</v>
      </c>
      <c r="F925" s="69">
        <v>42977.586805555555</v>
      </c>
      <c r="G925" s="67">
        <v>42991.708333333336</v>
      </c>
      <c r="H925" s="67">
        <v>43017.695833333331</v>
      </c>
      <c r="I925" t="s">
        <v>63</v>
      </c>
      <c r="J925" t="s">
        <v>1257</v>
      </c>
      <c r="K925" t="s">
        <v>73</v>
      </c>
      <c r="L925" s="73">
        <f>_xlfn.DAYS(Dashboard!B$3,Data!F925)</f>
        <v>48</v>
      </c>
    </row>
    <row r="926" spans="1:12" x14ac:dyDescent="0.25">
      <c r="A926">
        <v>105140</v>
      </c>
      <c r="B926">
        <v>0</v>
      </c>
      <c r="C926" t="s">
        <v>281</v>
      </c>
      <c r="D926" t="s">
        <v>539</v>
      </c>
      <c r="E926" t="s">
        <v>75</v>
      </c>
      <c r="F926" s="69">
        <v>42977.593055555553</v>
      </c>
      <c r="G926" s="67">
        <v>42991.708333333336</v>
      </c>
      <c r="H926" s="67">
        <v>42977.593055555553</v>
      </c>
      <c r="I926" t="s">
        <v>63</v>
      </c>
      <c r="J926" t="s">
        <v>1258</v>
      </c>
      <c r="K926" t="s">
        <v>73</v>
      </c>
      <c r="L926" s="73">
        <f>_xlfn.DAYS(Dashboard!B$3,Data!F926)</f>
        <v>48</v>
      </c>
    </row>
    <row r="927" spans="1:12" x14ac:dyDescent="0.25">
      <c r="A927">
        <v>105141</v>
      </c>
      <c r="B927">
        <v>0</v>
      </c>
      <c r="C927" t="s">
        <v>281</v>
      </c>
      <c r="D927" t="s">
        <v>710</v>
      </c>
      <c r="E927" t="s">
        <v>321</v>
      </c>
      <c r="F927" s="69">
        <v>42977.597222222219</v>
      </c>
      <c r="G927" s="67">
        <v>42984.708333333336</v>
      </c>
      <c r="H927" s="67">
        <v>43012.654166666667</v>
      </c>
      <c r="I927" t="s">
        <v>67</v>
      </c>
      <c r="J927" t="s">
        <v>1259</v>
      </c>
      <c r="K927" t="s">
        <v>323</v>
      </c>
      <c r="L927" s="73">
        <f>_xlfn.DAYS(Dashboard!B$3,Data!F927)</f>
        <v>48</v>
      </c>
    </row>
    <row r="928" spans="1:12" x14ac:dyDescent="0.25">
      <c r="A928">
        <v>105142</v>
      </c>
      <c r="B928">
        <v>0</v>
      </c>
      <c r="C928" t="s">
        <v>281</v>
      </c>
      <c r="D928" t="s">
        <v>101</v>
      </c>
      <c r="E928" t="s">
        <v>84</v>
      </c>
      <c r="F928" s="69">
        <v>42977.611111111109</v>
      </c>
      <c r="G928" s="67">
        <v>42984.708333333336</v>
      </c>
      <c r="H928" s="67">
        <v>42984.572916666664</v>
      </c>
      <c r="I928" t="s">
        <v>63</v>
      </c>
      <c r="J928" t="s">
        <v>1260</v>
      </c>
      <c r="K928" t="s">
        <v>73</v>
      </c>
      <c r="L928" s="73">
        <f>_xlfn.DAYS(Dashboard!B$3,Data!F928)</f>
        <v>48</v>
      </c>
    </row>
    <row r="929" spans="1:12" x14ac:dyDescent="0.25">
      <c r="A929">
        <v>105143</v>
      </c>
      <c r="B929">
        <v>0</v>
      </c>
      <c r="C929" t="s">
        <v>281</v>
      </c>
      <c r="D929" t="s">
        <v>97</v>
      </c>
      <c r="E929" t="s">
        <v>90</v>
      </c>
      <c r="F929" s="69">
        <v>42977.613194444442</v>
      </c>
      <c r="G929" s="67">
        <v>42991.708333333336</v>
      </c>
      <c r="H929" s="67">
        <v>42989.543055555558</v>
      </c>
      <c r="I929" t="s">
        <v>63</v>
      </c>
      <c r="J929" t="s">
        <v>1261</v>
      </c>
      <c r="K929" t="s">
        <v>73</v>
      </c>
      <c r="L929" s="73">
        <f>_xlfn.DAYS(Dashboard!B$3,Data!F929)</f>
        <v>48</v>
      </c>
    </row>
    <row r="930" spans="1:12" x14ac:dyDescent="0.25">
      <c r="A930">
        <v>105144</v>
      </c>
      <c r="B930">
        <v>0</v>
      </c>
      <c r="C930" t="s">
        <v>281</v>
      </c>
      <c r="D930" t="s">
        <v>1262</v>
      </c>
      <c r="E930" t="s">
        <v>97</v>
      </c>
      <c r="F930" s="69">
        <v>42977.614583333336</v>
      </c>
      <c r="G930" s="67">
        <v>42991.708333333336</v>
      </c>
      <c r="H930" s="67">
        <v>42977.614583333336</v>
      </c>
      <c r="I930" t="s">
        <v>63</v>
      </c>
      <c r="J930" t="s">
        <v>1263</v>
      </c>
      <c r="K930" t="s">
        <v>73</v>
      </c>
      <c r="L930" s="73">
        <f>_xlfn.DAYS(Dashboard!B$3,Data!F930)</f>
        <v>48</v>
      </c>
    </row>
    <row r="931" spans="1:12" x14ac:dyDescent="0.25">
      <c r="A931">
        <v>105145</v>
      </c>
      <c r="B931">
        <v>0</v>
      </c>
      <c r="C931" t="s">
        <v>35</v>
      </c>
      <c r="D931" t="s">
        <v>382</v>
      </c>
      <c r="E931" t="s">
        <v>97</v>
      </c>
      <c r="F931" s="69">
        <v>42977.615393518521</v>
      </c>
      <c r="G931" s="67">
        <v>43028.708333333336</v>
      </c>
      <c r="I931" t="s">
        <v>63</v>
      </c>
      <c r="J931" t="s">
        <v>3080</v>
      </c>
      <c r="K931" t="s">
        <v>284</v>
      </c>
      <c r="L931" s="73">
        <f>_xlfn.DAYS(Dashboard!B$3,Data!F931)</f>
        <v>48</v>
      </c>
    </row>
    <row r="932" spans="1:12" x14ac:dyDescent="0.25">
      <c r="A932">
        <v>104832</v>
      </c>
      <c r="B932">
        <v>1</v>
      </c>
      <c r="C932" t="s">
        <v>281</v>
      </c>
      <c r="D932" t="s">
        <v>367</v>
      </c>
      <c r="E932" t="s">
        <v>204</v>
      </c>
      <c r="F932" s="69">
        <v>42977.624305555553</v>
      </c>
      <c r="G932" s="67">
        <v>42991.708333333336</v>
      </c>
      <c r="H932" s="67">
        <v>43006.571527777778</v>
      </c>
      <c r="I932" t="s">
        <v>451</v>
      </c>
      <c r="J932" t="s">
        <v>1264</v>
      </c>
      <c r="K932" t="s">
        <v>73</v>
      </c>
      <c r="L932" s="73">
        <f>_xlfn.DAYS(Dashboard!B$3,Data!F932)</f>
        <v>48</v>
      </c>
    </row>
    <row r="933" spans="1:12" x14ac:dyDescent="0.25">
      <c r="A933">
        <v>105146</v>
      </c>
      <c r="B933">
        <v>0</v>
      </c>
      <c r="C933" t="s">
        <v>281</v>
      </c>
      <c r="D933" t="s">
        <v>1265</v>
      </c>
      <c r="E933" t="s">
        <v>84</v>
      </c>
      <c r="F933" s="69">
        <v>42977.626388888886</v>
      </c>
      <c r="G933" s="67">
        <v>42991.708333333336</v>
      </c>
      <c r="H933" s="67">
        <v>42977.626388888886</v>
      </c>
      <c r="I933" t="s">
        <v>63</v>
      </c>
      <c r="J933" t="s">
        <v>335</v>
      </c>
      <c r="K933" t="s">
        <v>73</v>
      </c>
      <c r="L933" s="73">
        <f>_xlfn.DAYS(Dashboard!B$3,Data!F933)</f>
        <v>48</v>
      </c>
    </row>
    <row r="934" spans="1:12" x14ac:dyDescent="0.25">
      <c r="A934">
        <v>105147</v>
      </c>
      <c r="B934">
        <v>0</v>
      </c>
      <c r="C934" t="s">
        <v>281</v>
      </c>
      <c r="D934" t="s">
        <v>112</v>
      </c>
      <c r="E934" t="s">
        <v>93</v>
      </c>
      <c r="F934" s="69">
        <v>42977.634722222225</v>
      </c>
      <c r="G934" s="67">
        <v>42991.708333333336</v>
      </c>
      <c r="H934" s="67">
        <v>42977.64166666667</v>
      </c>
      <c r="I934" t="s">
        <v>63</v>
      </c>
      <c r="J934" t="s">
        <v>1266</v>
      </c>
      <c r="K934" t="s">
        <v>73</v>
      </c>
      <c r="L934" s="73">
        <f>_xlfn.DAYS(Dashboard!B$3,Data!F934)</f>
        <v>48</v>
      </c>
    </row>
    <row r="935" spans="1:12" x14ac:dyDescent="0.25">
      <c r="A935">
        <v>105148</v>
      </c>
      <c r="B935">
        <v>0</v>
      </c>
      <c r="C935" t="s">
        <v>281</v>
      </c>
      <c r="D935" t="s">
        <v>1267</v>
      </c>
      <c r="E935" t="s">
        <v>90</v>
      </c>
      <c r="F935" s="69">
        <v>42977.640972222223</v>
      </c>
      <c r="G935" s="67">
        <v>42991.708333333336</v>
      </c>
      <c r="H935" s="67">
        <v>42977.640972222223</v>
      </c>
      <c r="I935" t="s">
        <v>63</v>
      </c>
      <c r="J935" t="s">
        <v>1268</v>
      </c>
      <c r="K935" t="s">
        <v>73</v>
      </c>
      <c r="L935" s="73">
        <f>_xlfn.DAYS(Dashboard!B$3,Data!F935)</f>
        <v>48</v>
      </c>
    </row>
    <row r="936" spans="1:12" x14ac:dyDescent="0.25">
      <c r="A936">
        <v>105149</v>
      </c>
      <c r="B936">
        <v>0</v>
      </c>
      <c r="C936" t="s">
        <v>281</v>
      </c>
      <c r="D936" t="s">
        <v>97</v>
      </c>
      <c r="E936" t="s">
        <v>848</v>
      </c>
      <c r="F936" s="69">
        <v>42977.675694444442</v>
      </c>
      <c r="G936" s="67">
        <v>42984.675694444442</v>
      </c>
      <c r="H936" s="67">
        <v>43007.561111111114</v>
      </c>
      <c r="I936" t="s">
        <v>67</v>
      </c>
      <c r="J936" t="s">
        <v>1269</v>
      </c>
      <c r="K936" t="s">
        <v>73</v>
      </c>
      <c r="L936" s="73">
        <f>_xlfn.DAYS(Dashboard!B$3,Data!F936)</f>
        <v>48</v>
      </c>
    </row>
    <row r="937" spans="1:12" x14ac:dyDescent="0.25">
      <c r="A937">
        <v>105150</v>
      </c>
      <c r="B937">
        <v>0</v>
      </c>
      <c r="C937" t="s">
        <v>281</v>
      </c>
      <c r="D937" t="s">
        <v>1270</v>
      </c>
      <c r="E937" t="s">
        <v>93</v>
      </c>
      <c r="F937" s="69">
        <v>42977.695138888892</v>
      </c>
      <c r="G937" s="67">
        <v>42991.708333333336</v>
      </c>
      <c r="H937" s="67">
        <v>42977.695138888892</v>
      </c>
      <c r="I937" t="s">
        <v>63</v>
      </c>
      <c r="J937" t="s">
        <v>1271</v>
      </c>
      <c r="K937" t="s">
        <v>73</v>
      </c>
      <c r="L937" s="73">
        <f>_xlfn.DAYS(Dashboard!B$3,Data!F937)</f>
        <v>48</v>
      </c>
    </row>
    <row r="938" spans="1:12" x14ac:dyDescent="0.25">
      <c r="A938">
        <v>105151</v>
      </c>
      <c r="B938">
        <v>0</v>
      </c>
      <c r="C938" t="s">
        <v>281</v>
      </c>
      <c r="D938" t="s">
        <v>464</v>
      </c>
      <c r="E938" t="s">
        <v>84</v>
      </c>
      <c r="F938" s="69">
        <v>42977.704861111109</v>
      </c>
      <c r="G938" s="67">
        <v>42991.708333333336</v>
      </c>
      <c r="H938" s="67">
        <v>42977.704861111109</v>
      </c>
      <c r="I938" t="s">
        <v>63</v>
      </c>
      <c r="J938" t="s">
        <v>1272</v>
      </c>
      <c r="K938" t="s">
        <v>73</v>
      </c>
      <c r="L938" s="73">
        <f>_xlfn.DAYS(Dashboard!B$3,Data!F938)</f>
        <v>48</v>
      </c>
    </row>
    <row r="939" spans="1:12" x14ac:dyDescent="0.25">
      <c r="A939">
        <v>105152</v>
      </c>
      <c r="B939">
        <v>0</v>
      </c>
      <c r="C939" t="s">
        <v>281</v>
      </c>
      <c r="D939" t="s">
        <v>526</v>
      </c>
      <c r="E939" t="s">
        <v>84</v>
      </c>
      <c r="F939" s="69">
        <v>42977.707638888889</v>
      </c>
      <c r="G939" s="67">
        <v>42991.708333333336</v>
      </c>
      <c r="H939" s="67">
        <v>42977.707638888889</v>
      </c>
      <c r="I939" t="s">
        <v>63</v>
      </c>
      <c r="J939" t="s">
        <v>1273</v>
      </c>
      <c r="K939" t="s">
        <v>73</v>
      </c>
      <c r="L939" s="73">
        <f>_xlfn.DAYS(Dashboard!B$3,Data!F939)</f>
        <v>48</v>
      </c>
    </row>
    <row r="940" spans="1:12" x14ac:dyDescent="0.25">
      <c r="A940">
        <v>105153</v>
      </c>
      <c r="B940">
        <v>0</v>
      </c>
      <c r="C940" t="s">
        <v>281</v>
      </c>
      <c r="D940" t="s">
        <v>516</v>
      </c>
      <c r="E940" t="s">
        <v>517</v>
      </c>
      <c r="F940" s="69">
        <v>42978.319444444445</v>
      </c>
      <c r="G940" s="67">
        <v>42978</v>
      </c>
      <c r="H940" s="67">
        <v>42978.320833333331</v>
      </c>
      <c r="I940" t="s">
        <v>67</v>
      </c>
      <c r="J940" t="s">
        <v>1274</v>
      </c>
      <c r="K940" t="s">
        <v>497</v>
      </c>
      <c r="L940" s="73">
        <f>_xlfn.DAYS(Dashboard!B$3,Data!F940)</f>
        <v>47</v>
      </c>
    </row>
    <row r="941" spans="1:12" x14ac:dyDescent="0.25">
      <c r="A941">
        <v>105154</v>
      </c>
      <c r="B941">
        <v>0</v>
      </c>
      <c r="C941" t="s">
        <v>281</v>
      </c>
      <c r="D941" t="s">
        <v>415</v>
      </c>
      <c r="E941" t="s">
        <v>84</v>
      </c>
      <c r="F941" s="69">
        <v>42978.340277777781</v>
      </c>
      <c r="G941" s="67">
        <v>42985.708333333336</v>
      </c>
      <c r="H941" s="67">
        <v>42983.671527777777</v>
      </c>
      <c r="I941" t="s">
        <v>63</v>
      </c>
      <c r="J941" t="s">
        <v>1275</v>
      </c>
      <c r="K941" t="s">
        <v>73</v>
      </c>
      <c r="L941" s="73">
        <f>_xlfn.DAYS(Dashboard!B$3,Data!F941)</f>
        <v>47</v>
      </c>
    </row>
    <row r="942" spans="1:12" x14ac:dyDescent="0.25">
      <c r="A942">
        <v>104293</v>
      </c>
      <c r="B942">
        <v>1</v>
      </c>
      <c r="C942" t="s">
        <v>281</v>
      </c>
      <c r="D942" t="s">
        <v>173</v>
      </c>
      <c r="E942" t="s">
        <v>282</v>
      </c>
      <c r="F942" s="69">
        <v>42978.347916666666</v>
      </c>
      <c r="G942" s="67">
        <v>42992.708333333336</v>
      </c>
      <c r="H942" s="67">
        <v>42978.665972222225</v>
      </c>
      <c r="I942" t="s">
        <v>63</v>
      </c>
      <c r="J942" t="s">
        <v>1276</v>
      </c>
      <c r="K942" t="s">
        <v>284</v>
      </c>
      <c r="L942" s="73">
        <f>_xlfn.DAYS(Dashboard!B$3,Data!F942)</f>
        <v>47</v>
      </c>
    </row>
    <row r="943" spans="1:12" x14ac:dyDescent="0.25">
      <c r="A943">
        <v>105155</v>
      </c>
      <c r="B943">
        <v>0</v>
      </c>
      <c r="C943" t="s">
        <v>281</v>
      </c>
      <c r="D943" t="s">
        <v>198</v>
      </c>
      <c r="E943" t="s">
        <v>62</v>
      </c>
      <c r="F943" s="69">
        <v>42978.361805555556</v>
      </c>
      <c r="G943" s="67">
        <v>42983</v>
      </c>
      <c r="H943" s="67">
        <v>42989.411111111112</v>
      </c>
      <c r="I943" t="s">
        <v>63</v>
      </c>
      <c r="J943" t="s">
        <v>1277</v>
      </c>
      <c r="K943" t="s">
        <v>73</v>
      </c>
      <c r="L943" s="73">
        <f>_xlfn.DAYS(Dashboard!B$3,Data!F943)</f>
        <v>47</v>
      </c>
    </row>
    <row r="944" spans="1:12" x14ac:dyDescent="0.25">
      <c r="A944">
        <v>105155</v>
      </c>
      <c r="B944">
        <v>1</v>
      </c>
      <c r="C944" t="s">
        <v>281</v>
      </c>
      <c r="D944" t="s">
        <v>198</v>
      </c>
      <c r="E944" t="s">
        <v>108</v>
      </c>
      <c r="F944" s="69">
        <v>42978.361805555556</v>
      </c>
      <c r="G944" s="67">
        <v>42983</v>
      </c>
      <c r="H944" s="67">
        <v>42985.711111111108</v>
      </c>
      <c r="I944" t="s">
        <v>63</v>
      </c>
      <c r="J944" t="s">
        <v>1278</v>
      </c>
      <c r="K944" t="s">
        <v>284</v>
      </c>
      <c r="L944" s="73">
        <f>_xlfn.DAYS(Dashboard!B$3,Data!F944)</f>
        <v>47</v>
      </c>
    </row>
    <row r="945" spans="1:12" x14ac:dyDescent="0.25">
      <c r="A945">
        <v>105155</v>
      </c>
      <c r="B945">
        <v>2</v>
      </c>
      <c r="C945" t="s">
        <v>281</v>
      </c>
      <c r="D945" t="s">
        <v>198</v>
      </c>
      <c r="E945" t="s">
        <v>62</v>
      </c>
      <c r="F945" s="69">
        <v>42978.361805555556</v>
      </c>
      <c r="G945" s="67">
        <v>42983</v>
      </c>
      <c r="H945" s="67">
        <v>42989.410416666666</v>
      </c>
      <c r="I945" t="s">
        <v>137</v>
      </c>
      <c r="J945" t="s">
        <v>1279</v>
      </c>
      <c r="K945" t="s">
        <v>65</v>
      </c>
      <c r="L945" s="73">
        <f>_xlfn.DAYS(Dashboard!B$3,Data!F945)</f>
        <v>47</v>
      </c>
    </row>
    <row r="946" spans="1:12" x14ac:dyDescent="0.25">
      <c r="A946">
        <v>105156</v>
      </c>
      <c r="B946">
        <v>0</v>
      </c>
      <c r="C946" t="s">
        <v>281</v>
      </c>
      <c r="D946" t="s">
        <v>198</v>
      </c>
      <c r="E946" t="s">
        <v>84</v>
      </c>
      <c r="F946" s="69">
        <v>42978.366666666669</v>
      </c>
      <c r="G946" s="67">
        <v>42983</v>
      </c>
      <c r="H946" s="67">
        <v>43005.643055555556</v>
      </c>
      <c r="I946" t="s">
        <v>137</v>
      </c>
      <c r="J946" t="s">
        <v>1280</v>
      </c>
      <c r="K946" t="s">
        <v>73</v>
      </c>
      <c r="L946" s="73">
        <f>_xlfn.DAYS(Dashboard!B$3,Data!F946)</f>
        <v>47</v>
      </c>
    </row>
    <row r="947" spans="1:12" x14ac:dyDescent="0.25">
      <c r="A947">
        <v>105156</v>
      </c>
      <c r="B947">
        <v>1</v>
      </c>
      <c r="C947" t="s">
        <v>281</v>
      </c>
      <c r="D947" t="s">
        <v>198</v>
      </c>
      <c r="E947" t="s">
        <v>108</v>
      </c>
      <c r="F947" s="69">
        <v>42978.366666666669</v>
      </c>
      <c r="G947" s="67">
        <v>42983</v>
      </c>
      <c r="H947" s="67">
        <v>42985.710416666669</v>
      </c>
      <c r="I947" t="s">
        <v>63</v>
      </c>
      <c r="J947" t="s">
        <v>1281</v>
      </c>
      <c r="K947" t="s">
        <v>284</v>
      </c>
      <c r="L947" s="73">
        <f>_xlfn.DAYS(Dashboard!B$3,Data!F947)</f>
        <v>47</v>
      </c>
    </row>
    <row r="948" spans="1:12" x14ac:dyDescent="0.25">
      <c r="A948">
        <v>105156</v>
      </c>
      <c r="B948">
        <v>2</v>
      </c>
      <c r="C948" t="s">
        <v>281</v>
      </c>
      <c r="D948" t="s">
        <v>198</v>
      </c>
      <c r="E948" t="s">
        <v>62</v>
      </c>
      <c r="F948" s="69">
        <v>42978.366666666669</v>
      </c>
      <c r="G948" s="67">
        <v>42983</v>
      </c>
      <c r="H948" s="67">
        <v>42998.433333333334</v>
      </c>
      <c r="I948" t="s">
        <v>137</v>
      </c>
      <c r="J948" t="s">
        <v>1282</v>
      </c>
      <c r="K948" t="s">
        <v>65</v>
      </c>
      <c r="L948" s="73">
        <f>_xlfn.DAYS(Dashboard!B$3,Data!F948)</f>
        <v>47</v>
      </c>
    </row>
    <row r="949" spans="1:12" x14ac:dyDescent="0.25">
      <c r="A949">
        <v>105157</v>
      </c>
      <c r="B949">
        <v>0</v>
      </c>
      <c r="C949" t="s">
        <v>281</v>
      </c>
      <c r="D949" t="s">
        <v>466</v>
      </c>
      <c r="E949" t="s">
        <v>62</v>
      </c>
      <c r="F949" s="69">
        <v>42978.373611111114</v>
      </c>
      <c r="G949" s="67">
        <v>42992.708333333336</v>
      </c>
      <c r="H949" s="67">
        <v>43001.558333333334</v>
      </c>
      <c r="I949" t="s">
        <v>63</v>
      </c>
      <c r="J949" t="s">
        <v>1283</v>
      </c>
      <c r="K949" t="s">
        <v>73</v>
      </c>
      <c r="L949" s="73">
        <f>_xlfn.DAYS(Dashboard!B$3,Data!F949)</f>
        <v>47</v>
      </c>
    </row>
    <row r="950" spans="1:12" x14ac:dyDescent="0.25">
      <c r="A950">
        <v>104795</v>
      </c>
      <c r="B950">
        <v>2</v>
      </c>
      <c r="C950" t="s">
        <v>281</v>
      </c>
      <c r="D950" t="s">
        <v>173</v>
      </c>
      <c r="E950" t="s">
        <v>282</v>
      </c>
      <c r="F950" s="69">
        <v>42978.378472222219</v>
      </c>
      <c r="G950" s="67">
        <v>42992.708333333336</v>
      </c>
      <c r="H950" s="67">
        <v>42978.670138888891</v>
      </c>
      <c r="I950" t="s">
        <v>63</v>
      </c>
      <c r="J950" t="s">
        <v>1284</v>
      </c>
      <c r="K950" t="s">
        <v>284</v>
      </c>
      <c r="L950" s="73">
        <f>_xlfn.DAYS(Dashboard!B$3,Data!F950)</f>
        <v>47</v>
      </c>
    </row>
    <row r="951" spans="1:12" x14ac:dyDescent="0.25">
      <c r="A951">
        <v>105158</v>
      </c>
      <c r="B951">
        <v>0</v>
      </c>
      <c r="C951" t="s">
        <v>281</v>
      </c>
      <c r="D951" t="s">
        <v>1285</v>
      </c>
      <c r="E951" t="s">
        <v>61</v>
      </c>
      <c r="F951" s="69">
        <v>42978.395138888889</v>
      </c>
      <c r="G951" s="67">
        <v>42980.708333333336</v>
      </c>
      <c r="H951" s="67">
        <v>42986.384722222225</v>
      </c>
      <c r="I951" t="s">
        <v>63</v>
      </c>
      <c r="J951" t="s">
        <v>1286</v>
      </c>
      <c r="K951" t="s">
        <v>284</v>
      </c>
      <c r="L951" s="73">
        <f>_xlfn.DAYS(Dashboard!B$3,Data!F951)</f>
        <v>47</v>
      </c>
    </row>
    <row r="952" spans="1:12" x14ac:dyDescent="0.25">
      <c r="A952">
        <v>105159</v>
      </c>
      <c r="B952">
        <v>0</v>
      </c>
      <c r="C952" t="s">
        <v>281</v>
      </c>
      <c r="D952" t="s">
        <v>286</v>
      </c>
      <c r="E952" t="s">
        <v>62</v>
      </c>
      <c r="F952" s="69">
        <v>42978.395138888889</v>
      </c>
      <c r="G952" s="67">
        <v>42985.708333333336</v>
      </c>
      <c r="H952" s="67">
        <v>42979.611111111109</v>
      </c>
      <c r="I952" t="s">
        <v>63</v>
      </c>
      <c r="J952" t="s">
        <v>1287</v>
      </c>
      <c r="K952" t="s">
        <v>65</v>
      </c>
      <c r="L952" s="73">
        <f>_xlfn.DAYS(Dashboard!B$3,Data!F952)</f>
        <v>47</v>
      </c>
    </row>
    <row r="953" spans="1:12" x14ac:dyDescent="0.25">
      <c r="A953">
        <v>105160</v>
      </c>
      <c r="B953">
        <v>0</v>
      </c>
      <c r="C953" t="s">
        <v>281</v>
      </c>
      <c r="D953" t="s">
        <v>328</v>
      </c>
      <c r="E953" t="s">
        <v>90</v>
      </c>
      <c r="F953" s="69">
        <v>42978.396527777775</v>
      </c>
      <c r="G953" s="67">
        <v>42992.708333333336</v>
      </c>
      <c r="H953" s="67">
        <v>42978.55</v>
      </c>
      <c r="I953" t="s">
        <v>63</v>
      </c>
      <c r="J953" t="s">
        <v>1288</v>
      </c>
      <c r="K953" t="s">
        <v>73</v>
      </c>
      <c r="L953" s="73">
        <f>_xlfn.DAYS(Dashboard!B$3,Data!F953)</f>
        <v>47</v>
      </c>
    </row>
    <row r="954" spans="1:12" x14ac:dyDescent="0.25">
      <c r="A954">
        <v>105161</v>
      </c>
      <c r="B954">
        <v>0</v>
      </c>
      <c r="C954" t="s">
        <v>281</v>
      </c>
      <c r="D954" t="s">
        <v>1289</v>
      </c>
      <c r="E954" t="s">
        <v>75</v>
      </c>
      <c r="F954" s="69">
        <v>42978.397222222222</v>
      </c>
      <c r="G954" s="67">
        <v>42992.708333333336</v>
      </c>
      <c r="H954" s="67">
        <v>42978.402777777781</v>
      </c>
      <c r="I954" t="s">
        <v>63</v>
      </c>
      <c r="J954" t="s">
        <v>1290</v>
      </c>
      <c r="K954" t="s">
        <v>73</v>
      </c>
      <c r="L954" s="73">
        <f>_xlfn.DAYS(Dashboard!B$3,Data!F954)</f>
        <v>47</v>
      </c>
    </row>
    <row r="955" spans="1:12" x14ac:dyDescent="0.25">
      <c r="A955">
        <v>105162</v>
      </c>
      <c r="B955">
        <v>0</v>
      </c>
      <c r="C955" t="s">
        <v>281</v>
      </c>
      <c r="D955" t="s">
        <v>97</v>
      </c>
      <c r="E955" t="s">
        <v>84</v>
      </c>
      <c r="F955" s="69">
        <v>42978.402083333334</v>
      </c>
      <c r="G955" s="67">
        <v>42992.708333333336</v>
      </c>
      <c r="H955" s="67">
        <v>42984.578472222223</v>
      </c>
      <c r="I955" t="s">
        <v>63</v>
      </c>
      <c r="J955" t="s">
        <v>1291</v>
      </c>
      <c r="K955" t="s">
        <v>73</v>
      </c>
      <c r="L955" s="73">
        <f>_xlfn.DAYS(Dashboard!B$3,Data!F955)</f>
        <v>47</v>
      </c>
    </row>
    <row r="956" spans="1:12" x14ac:dyDescent="0.25">
      <c r="A956">
        <v>105163</v>
      </c>
      <c r="B956">
        <v>0</v>
      </c>
      <c r="C956" t="s">
        <v>281</v>
      </c>
      <c r="D956" t="s">
        <v>1289</v>
      </c>
      <c r="E956" t="s">
        <v>75</v>
      </c>
      <c r="F956" s="69">
        <v>42978.402777777781</v>
      </c>
      <c r="G956" s="67">
        <v>42992.708333333336</v>
      </c>
      <c r="H956" s="67">
        <v>42978.402777777781</v>
      </c>
      <c r="I956" t="s">
        <v>63</v>
      </c>
      <c r="J956" t="s">
        <v>1292</v>
      </c>
      <c r="K956" t="s">
        <v>73</v>
      </c>
      <c r="L956" s="73">
        <f>_xlfn.DAYS(Dashboard!B$3,Data!F956)</f>
        <v>47</v>
      </c>
    </row>
    <row r="957" spans="1:12" x14ac:dyDescent="0.25">
      <c r="A957">
        <v>105164</v>
      </c>
      <c r="B957">
        <v>0</v>
      </c>
      <c r="C957" t="s">
        <v>281</v>
      </c>
      <c r="D957" t="s">
        <v>380</v>
      </c>
      <c r="E957" t="s">
        <v>84</v>
      </c>
      <c r="F957" s="69">
        <v>42978.404861111114</v>
      </c>
      <c r="G957" s="67">
        <v>42992.708333333336</v>
      </c>
      <c r="H957" s="67">
        <v>42978.468055555553</v>
      </c>
      <c r="I957" t="s">
        <v>137</v>
      </c>
      <c r="J957" t="s">
        <v>1293</v>
      </c>
      <c r="K957" t="s">
        <v>73</v>
      </c>
      <c r="L957" s="73">
        <f>_xlfn.DAYS(Dashboard!B$3,Data!F957)</f>
        <v>47</v>
      </c>
    </row>
    <row r="958" spans="1:12" x14ac:dyDescent="0.25">
      <c r="A958">
        <v>105165</v>
      </c>
      <c r="B958">
        <v>0</v>
      </c>
      <c r="C958" t="s">
        <v>281</v>
      </c>
      <c r="D958" t="s">
        <v>1294</v>
      </c>
      <c r="E958" t="s">
        <v>75</v>
      </c>
      <c r="F958" s="69">
        <v>42978.409722222219</v>
      </c>
      <c r="G958" s="67">
        <v>42992.708333333336</v>
      </c>
      <c r="H958" s="67">
        <v>42978.409722222219</v>
      </c>
      <c r="I958" t="s">
        <v>63</v>
      </c>
      <c r="J958" t="s">
        <v>1295</v>
      </c>
      <c r="K958" t="s">
        <v>73</v>
      </c>
      <c r="L958" s="73">
        <f>_xlfn.DAYS(Dashboard!B$3,Data!F958)</f>
        <v>47</v>
      </c>
    </row>
    <row r="959" spans="1:12" x14ac:dyDescent="0.25">
      <c r="A959">
        <v>105166</v>
      </c>
      <c r="B959">
        <v>0</v>
      </c>
      <c r="C959" t="s">
        <v>281</v>
      </c>
      <c r="D959" t="s">
        <v>646</v>
      </c>
      <c r="E959" t="s">
        <v>84</v>
      </c>
      <c r="F959" s="69">
        <v>42978.416666666664</v>
      </c>
      <c r="G959" s="67">
        <v>42992.708333333336</v>
      </c>
      <c r="H959" s="67">
        <v>42983.417361111111</v>
      </c>
      <c r="I959" t="s">
        <v>63</v>
      </c>
      <c r="J959" t="s">
        <v>1296</v>
      </c>
      <c r="K959" t="s">
        <v>73</v>
      </c>
      <c r="L959" s="73">
        <f>_xlfn.DAYS(Dashboard!B$3,Data!F959)</f>
        <v>47</v>
      </c>
    </row>
    <row r="960" spans="1:12" x14ac:dyDescent="0.25">
      <c r="A960">
        <v>105167</v>
      </c>
      <c r="B960">
        <v>0</v>
      </c>
      <c r="C960" t="s">
        <v>88</v>
      </c>
      <c r="D960" t="s">
        <v>95</v>
      </c>
      <c r="E960" t="s">
        <v>321</v>
      </c>
      <c r="F960" s="69">
        <v>42978.428159722222</v>
      </c>
      <c r="G960" s="67">
        <v>43038.708333333336</v>
      </c>
      <c r="I960" t="s">
        <v>350</v>
      </c>
      <c r="J960" t="s">
        <v>3081</v>
      </c>
      <c r="K960" t="s">
        <v>284</v>
      </c>
      <c r="L960" s="73">
        <f>_xlfn.DAYS(Dashboard!B$3,Data!F960)</f>
        <v>47</v>
      </c>
    </row>
    <row r="961" spans="1:12" x14ac:dyDescent="0.25">
      <c r="A961">
        <v>105168</v>
      </c>
      <c r="B961">
        <v>0</v>
      </c>
      <c r="C961" t="s">
        <v>281</v>
      </c>
      <c r="D961" t="s">
        <v>198</v>
      </c>
      <c r="E961" t="s">
        <v>90</v>
      </c>
      <c r="F961" s="69">
        <v>42978.429861111108</v>
      </c>
      <c r="G961" s="67">
        <v>42992.708333333336</v>
      </c>
      <c r="H961" s="67">
        <v>42984.470833333333</v>
      </c>
      <c r="I961" t="s">
        <v>63</v>
      </c>
      <c r="J961" t="s">
        <v>1297</v>
      </c>
      <c r="K961" t="s">
        <v>73</v>
      </c>
      <c r="L961" s="73">
        <f>_xlfn.DAYS(Dashboard!B$3,Data!F961)</f>
        <v>47</v>
      </c>
    </row>
    <row r="962" spans="1:12" x14ac:dyDescent="0.25">
      <c r="A962">
        <v>105169</v>
      </c>
      <c r="B962">
        <v>0</v>
      </c>
      <c r="C962" t="s">
        <v>281</v>
      </c>
      <c r="D962" t="s">
        <v>596</v>
      </c>
      <c r="E962" t="s">
        <v>296</v>
      </c>
      <c r="F962" s="69">
        <v>42978.442361111112</v>
      </c>
      <c r="G962" s="67">
        <v>42985.708333333336</v>
      </c>
      <c r="H962" s="67">
        <v>43004.525000000001</v>
      </c>
      <c r="I962" t="s">
        <v>67</v>
      </c>
      <c r="J962" t="s">
        <v>1298</v>
      </c>
      <c r="K962" t="s">
        <v>294</v>
      </c>
      <c r="L962" s="73">
        <f>_xlfn.DAYS(Dashboard!B$3,Data!F962)</f>
        <v>47</v>
      </c>
    </row>
    <row r="963" spans="1:12" x14ac:dyDescent="0.25">
      <c r="A963">
        <v>105170</v>
      </c>
      <c r="B963">
        <v>0</v>
      </c>
      <c r="C963" t="s">
        <v>281</v>
      </c>
      <c r="D963" t="s">
        <v>1299</v>
      </c>
      <c r="E963" t="s">
        <v>71</v>
      </c>
      <c r="F963" s="69">
        <v>42978.45416666667</v>
      </c>
      <c r="G963" s="67">
        <v>42992.708333333336</v>
      </c>
      <c r="H963" s="67">
        <v>43004.671527777777</v>
      </c>
      <c r="I963" t="s">
        <v>63</v>
      </c>
      <c r="J963" t="s">
        <v>1300</v>
      </c>
      <c r="K963" t="s">
        <v>73</v>
      </c>
      <c r="L963" s="73">
        <f>_xlfn.DAYS(Dashboard!B$3,Data!F963)</f>
        <v>47</v>
      </c>
    </row>
    <row r="964" spans="1:12" x14ac:dyDescent="0.25">
      <c r="A964">
        <v>105171</v>
      </c>
      <c r="B964">
        <v>0</v>
      </c>
      <c r="C964" t="s">
        <v>281</v>
      </c>
      <c r="D964" t="s">
        <v>298</v>
      </c>
      <c r="E964" t="s">
        <v>296</v>
      </c>
      <c r="F964" s="69">
        <v>42978.456944444442</v>
      </c>
      <c r="G964" s="67">
        <v>42985.708333333336</v>
      </c>
      <c r="H964" s="67">
        <v>42978.456944444442</v>
      </c>
      <c r="I964" t="s">
        <v>67</v>
      </c>
      <c r="J964" t="s">
        <v>1301</v>
      </c>
      <c r="K964" t="s">
        <v>497</v>
      </c>
      <c r="L964" s="73">
        <f>_xlfn.DAYS(Dashboard!B$3,Data!F964)</f>
        <v>47</v>
      </c>
    </row>
    <row r="965" spans="1:12" x14ac:dyDescent="0.25">
      <c r="A965">
        <v>105172</v>
      </c>
      <c r="B965">
        <v>0</v>
      </c>
      <c r="C965" t="s">
        <v>281</v>
      </c>
      <c r="D965" t="s">
        <v>1302</v>
      </c>
      <c r="E965" t="s">
        <v>848</v>
      </c>
      <c r="F965" s="69">
        <v>42978.459722222222</v>
      </c>
      <c r="G965" s="67">
        <v>42992.708333333336</v>
      </c>
      <c r="H965" s="67">
        <v>42990.446527777778</v>
      </c>
      <c r="I965" t="s">
        <v>63</v>
      </c>
      <c r="J965" t="s">
        <v>1303</v>
      </c>
      <c r="K965" t="s">
        <v>400</v>
      </c>
      <c r="L965" s="73">
        <f>_xlfn.DAYS(Dashboard!B$3,Data!F965)</f>
        <v>47</v>
      </c>
    </row>
    <row r="966" spans="1:12" x14ac:dyDescent="0.25">
      <c r="A966">
        <v>105173</v>
      </c>
      <c r="B966">
        <v>0</v>
      </c>
      <c r="C966" t="s">
        <v>281</v>
      </c>
      <c r="D966" t="s">
        <v>883</v>
      </c>
      <c r="E966" t="s">
        <v>296</v>
      </c>
      <c r="F966" s="69">
        <v>42978.460416666669</v>
      </c>
      <c r="G966" s="67">
        <v>42985.708333333336</v>
      </c>
      <c r="H966" s="67">
        <v>42978.460416666669</v>
      </c>
      <c r="I966" t="s">
        <v>67</v>
      </c>
      <c r="J966" t="s">
        <v>1304</v>
      </c>
      <c r="K966" t="s">
        <v>497</v>
      </c>
      <c r="L966" s="73">
        <f>_xlfn.DAYS(Dashboard!B$3,Data!F966)</f>
        <v>47</v>
      </c>
    </row>
    <row r="967" spans="1:12" x14ac:dyDescent="0.25">
      <c r="A967">
        <v>105174</v>
      </c>
      <c r="B967">
        <v>0</v>
      </c>
      <c r="C967" t="s">
        <v>281</v>
      </c>
      <c r="D967" t="s">
        <v>208</v>
      </c>
      <c r="E967" t="s">
        <v>90</v>
      </c>
      <c r="F967" s="69">
        <v>42978.460416666669</v>
      </c>
      <c r="G967" s="67">
        <v>42992.708333333336</v>
      </c>
      <c r="H967" s="67">
        <v>42978.460416666669</v>
      </c>
      <c r="I967" t="s">
        <v>63</v>
      </c>
      <c r="J967" t="s">
        <v>1246</v>
      </c>
      <c r="K967" t="s">
        <v>73</v>
      </c>
      <c r="L967" s="73">
        <f>_xlfn.DAYS(Dashboard!B$3,Data!F967)</f>
        <v>47</v>
      </c>
    </row>
    <row r="968" spans="1:12" x14ac:dyDescent="0.25">
      <c r="A968">
        <v>105175</v>
      </c>
      <c r="B968">
        <v>0</v>
      </c>
      <c r="C968" t="s">
        <v>281</v>
      </c>
      <c r="D968" t="s">
        <v>95</v>
      </c>
      <c r="E968" t="s">
        <v>296</v>
      </c>
      <c r="F968" s="69">
        <v>42978.461111111108</v>
      </c>
      <c r="G968" s="67">
        <v>42992.708333333336</v>
      </c>
      <c r="H968" s="67">
        <v>42992.347916666666</v>
      </c>
      <c r="I968" t="s">
        <v>350</v>
      </c>
      <c r="J968" t="s">
        <v>1305</v>
      </c>
      <c r="K968" t="s">
        <v>294</v>
      </c>
      <c r="L968" s="73">
        <f>_xlfn.DAYS(Dashboard!B$3,Data!F968)</f>
        <v>47</v>
      </c>
    </row>
    <row r="969" spans="1:12" x14ac:dyDescent="0.25">
      <c r="A969">
        <v>105176</v>
      </c>
      <c r="B969">
        <v>0</v>
      </c>
      <c r="C969" t="s">
        <v>281</v>
      </c>
      <c r="D969" t="s">
        <v>495</v>
      </c>
      <c r="E969" t="s">
        <v>296</v>
      </c>
      <c r="F969" s="69">
        <v>42978.461805555555</v>
      </c>
      <c r="G969" s="67">
        <v>42985.708333333336</v>
      </c>
      <c r="H969" s="67">
        <v>42978.461805555555</v>
      </c>
      <c r="I969" t="s">
        <v>67</v>
      </c>
      <c r="J969" t="s">
        <v>1306</v>
      </c>
      <c r="K969" t="s">
        <v>497</v>
      </c>
      <c r="L969" s="73">
        <f>_xlfn.DAYS(Dashboard!B$3,Data!F969)</f>
        <v>47</v>
      </c>
    </row>
    <row r="970" spans="1:12" x14ac:dyDescent="0.25">
      <c r="A970">
        <v>105177</v>
      </c>
      <c r="B970">
        <v>0</v>
      </c>
      <c r="C970" t="s">
        <v>281</v>
      </c>
      <c r="D970" t="s">
        <v>495</v>
      </c>
      <c r="E970" t="s">
        <v>296</v>
      </c>
      <c r="F970" s="69">
        <v>42978.462500000001</v>
      </c>
      <c r="G970" s="67">
        <v>42985.708333333336</v>
      </c>
      <c r="H970" s="67">
        <v>42978.463194444441</v>
      </c>
      <c r="I970" t="s">
        <v>67</v>
      </c>
      <c r="J970" t="s">
        <v>1307</v>
      </c>
      <c r="K970" t="s">
        <v>497</v>
      </c>
      <c r="L970" s="73">
        <f>_xlfn.DAYS(Dashboard!B$3,Data!F970)</f>
        <v>47</v>
      </c>
    </row>
    <row r="971" spans="1:12" x14ac:dyDescent="0.25">
      <c r="A971">
        <v>105178</v>
      </c>
      <c r="B971">
        <v>0</v>
      </c>
      <c r="C971" t="s">
        <v>281</v>
      </c>
      <c r="D971" t="s">
        <v>630</v>
      </c>
      <c r="E971" t="s">
        <v>90</v>
      </c>
      <c r="F971" s="69">
        <v>42978.463888888888</v>
      </c>
      <c r="G971" s="67">
        <v>42992.708333333336</v>
      </c>
      <c r="H971" s="67">
        <v>43005.598611111112</v>
      </c>
      <c r="I971" t="s">
        <v>63</v>
      </c>
      <c r="J971" t="s">
        <v>1308</v>
      </c>
      <c r="K971" t="s">
        <v>73</v>
      </c>
      <c r="L971" s="73">
        <f>_xlfn.DAYS(Dashboard!B$3,Data!F971)</f>
        <v>47</v>
      </c>
    </row>
    <row r="972" spans="1:12" x14ac:dyDescent="0.25">
      <c r="A972">
        <v>105179</v>
      </c>
      <c r="B972">
        <v>0</v>
      </c>
      <c r="C972" t="s">
        <v>88</v>
      </c>
      <c r="D972" t="s">
        <v>99</v>
      </c>
      <c r="E972" t="s">
        <v>62</v>
      </c>
      <c r="F972" s="69">
        <v>42978.465960648151</v>
      </c>
      <c r="G972" s="67">
        <v>43028.708333333336</v>
      </c>
      <c r="I972" t="s">
        <v>63</v>
      </c>
      <c r="J972" t="s">
        <v>100</v>
      </c>
      <c r="K972" t="s">
        <v>73</v>
      </c>
      <c r="L972" s="73">
        <f>_xlfn.DAYS(Dashboard!B$3,Data!F972)</f>
        <v>47</v>
      </c>
    </row>
    <row r="973" spans="1:12" x14ac:dyDescent="0.25">
      <c r="A973">
        <v>105180</v>
      </c>
      <c r="B973">
        <v>0</v>
      </c>
      <c r="C973" t="s">
        <v>281</v>
      </c>
      <c r="D973" t="s">
        <v>1104</v>
      </c>
      <c r="E973" t="s">
        <v>84</v>
      </c>
      <c r="F973" s="69">
        <v>42978.468055555553</v>
      </c>
      <c r="G973" s="67">
        <v>42985.708333333336</v>
      </c>
      <c r="H973" s="67">
        <v>42978.468055555553</v>
      </c>
      <c r="I973" t="s">
        <v>63</v>
      </c>
      <c r="J973" t="s">
        <v>1309</v>
      </c>
      <c r="K973" t="s">
        <v>73</v>
      </c>
      <c r="L973" s="73">
        <f>_xlfn.DAYS(Dashboard!B$3,Data!F973)</f>
        <v>47</v>
      </c>
    </row>
    <row r="974" spans="1:12" x14ac:dyDescent="0.25">
      <c r="A974">
        <v>105181</v>
      </c>
      <c r="B974">
        <v>0</v>
      </c>
      <c r="C974" t="s">
        <v>281</v>
      </c>
      <c r="D974" t="s">
        <v>406</v>
      </c>
      <c r="E974" t="s">
        <v>368</v>
      </c>
      <c r="F974" s="69">
        <v>42978.470138888886</v>
      </c>
      <c r="G974" s="67">
        <v>42992.708333333336</v>
      </c>
      <c r="H974" s="67">
        <v>42984.551388888889</v>
      </c>
      <c r="I974" t="s">
        <v>63</v>
      </c>
      <c r="J974" t="s">
        <v>1310</v>
      </c>
      <c r="K974" t="s">
        <v>294</v>
      </c>
      <c r="L974" s="73">
        <f>_xlfn.DAYS(Dashboard!B$3,Data!F974)</f>
        <v>47</v>
      </c>
    </row>
    <row r="975" spans="1:12" x14ac:dyDescent="0.25">
      <c r="A975">
        <v>105182</v>
      </c>
      <c r="B975">
        <v>0</v>
      </c>
      <c r="C975" t="s">
        <v>281</v>
      </c>
      <c r="D975" t="s">
        <v>384</v>
      </c>
      <c r="E975" t="s">
        <v>296</v>
      </c>
      <c r="F975" s="69">
        <v>42978.475694444445</v>
      </c>
      <c r="G975" s="67">
        <v>42985.708333333336</v>
      </c>
      <c r="H975" s="67">
        <v>42978.656944444447</v>
      </c>
      <c r="I975" t="s">
        <v>67</v>
      </c>
      <c r="J975" t="s">
        <v>1311</v>
      </c>
      <c r="K975" t="s">
        <v>497</v>
      </c>
      <c r="L975" s="73">
        <f>_xlfn.DAYS(Dashboard!B$3,Data!F975)</f>
        <v>47</v>
      </c>
    </row>
    <row r="976" spans="1:12" x14ac:dyDescent="0.25">
      <c r="A976">
        <v>105183</v>
      </c>
      <c r="B976">
        <v>0</v>
      </c>
      <c r="C976" t="s">
        <v>281</v>
      </c>
      <c r="D976" t="s">
        <v>421</v>
      </c>
      <c r="E976" t="s">
        <v>296</v>
      </c>
      <c r="F976" s="69">
        <v>42978.48333333333</v>
      </c>
      <c r="G976" s="67">
        <v>42985.708333333336</v>
      </c>
      <c r="H976" s="67">
        <v>42978.555555555555</v>
      </c>
      <c r="I976" t="s">
        <v>63</v>
      </c>
      <c r="J976" t="s">
        <v>1312</v>
      </c>
      <c r="K976" t="s">
        <v>294</v>
      </c>
      <c r="L976" s="73">
        <f>_xlfn.DAYS(Dashboard!B$3,Data!F976)</f>
        <v>47</v>
      </c>
    </row>
    <row r="977" spans="1:12" x14ac:dyDescent="0.25">
      <c r="A977">
        <v>105184</v>
      </c>
      <c r="B977">
        <v>0</v>
      </c>
      <c r="C977" t="s">
        <v>281</v>
      </c>
      <c r="D977" t="s">
        <v>186</v>
      </c>
      <c r="E977" t="s">
        <v>90</v>
      </c>
      <c r="F977" s="69">
        <v>42978.503472222219</v>
      </c>
      <c r="G977" s="67">
        <v>42992.708333333336</v>
      </c>
      <c r="H977" s="67">
        <v>42978.503472222219</v>
      </c>
      <c r="I977" t="s">
        <v>63</v>
      </c>
      <c r="J977" t="s">
        <v>1313</v>
      </c>
      <c r="K977" t="s">
        <v>73</v>
      </c>
      <c r="L977" s="73">
        <f>_xlfn.DAYS(Dashboard!B$3,Data!F977)</f>
        <v>47</v>
      </c>
    </row>
    <row r="978" spans="1:12" x14ac:dyDescent="0.25">
      <c r="A978">
        <v>105185</v>
      </c>
      <c r="B978">
        <v>0</v>
      </c>
      <c r="C978" t="s">
        <v>281</v>
      </c>
      <c r="D978" t="s">
        <v>1158</v>
      </c>
      <c r="E978" t="s">
        <v>84</v>
      </c>
      <c r="F978" s="69">
        <v>42978.530555555553</v>
      </c>
      <c r="G978" s="67">
        <v>42992.708333333336</v>
      </c>
      <c r="H978" s="67">
        <v>42978.530555555553</v>
      </c>
      <c r="I978" t="s">
        <v>63</v>
      </c>
      <c r="J978" t="s">
        <v>335</v>
      </c>
      <c r="K978" t="s">
        <v>73</v>
      </c>
      <c r="L978" s="73">
        <f>_xlfn.DAYS(Dashboard!B$3,Data!F978)</f>
        <v>47</v>
      </c>
    </row>
    <row r="979" spans="1:12" x14ac:dyDescent="0.25">
      <c r="A979">
        <v>105186</v>
      </c>
      <c r="B979">
        <v>0</v>
      </c>
      <c r="C979" t="s">
        <v>281</v>
      </c>
      <c r="D979" t="s">
        <v>180</v>
      </c>
      <c r="E979" t="s">
        <v>93</v>
      </c>
      <c r="F979" s="69">
        <v>42978.549305555556</v>
      </c>
      <c r="G979" s="67">
        <v>42992.708333333336</v>
      </c>
      <c r="H979" s="67">
        <v>42978.549305555556</v>
      </c>
      <c r="I979" t="s">
        <v>63</v>
      </c>
      <c r="J979" t="s">
        <v>1314</v>
      </c>
      <c r="K979" t="s">
        <v>73</v>
      </c>
      <c r="L979" s="73">
        <f>_xlfn.DAYS(Dashboard!B$3,Data!F979)</f>
        <v>47</v>
      </c>
    </row>
    <row r="980" spans="1:12" x14ac:dyDescent="0.25">
      <c r="A980">
        <v>104275</v>
      </c>
      <c r="B980">
        <v>2</v>
      </c>
      <c r="C980" t="s">
        <v>281</v>
      </c>
      <c r="D980" t="s">
        <v>173</v>
      </c>
      <c r="E980" t="s">
        <v>282</v>
      </c>
      <c r="F980" s="69">
        <v>42978.550694444442</v>
      </c>
      <c r="G980" s="67">
        <v>42992.708333333336</v>
      </c>
      <c r="H980" s="67">
        <v>42978.561805555553</v>
      </c>
      <c r="I980" t="s">
        <v>63</v>
      </c>
      <c r="J980" t="s">
        <v>1315</v>
      </c>
      <c r="K980" t="s">
        <v>284</v>
      </c>
      <c r="L980" s="73">
        <f>_xlfn.DAYS(Dashboard!B$3,Data!F980)</f>
        <v>47</v>
      </c>
    </row>
    <row r="981" spans="1:12" x14ac:dyDescent="0.25">
      <c r="A981">
        <v>105187</v>
      </c>
      <c r="B981">
        <v>0</v>
      </c>
      <c r="C981" t="s">
        <v>281</v>
      </c>
      <c r="D981" t="s">
        <v>1316</v>
      </c>
      <c r="E981" t="s">
        <v>84</v>
      </c>
      <c r="F981" s="69">
        <v>42978.591666666667</v>
      </c>
      <c r="G981" s="67">
        <v>42992.708333333336</v>
      </c>
      <c r="H981" s="67">
        <v>42978.591666666667</v>
      </c>
      <c r="I981" t="s">
        <v>63</v>
      </c>
      <c r="J981" t="s">
        <v>335</v>
      </c>
      <c r="K981" t="s">
        <v>73</v>
      </c>
      <c r="L981" s="73">
        <f>_xlfn.DAYS(Dashboard!B$3,Data!F981)</f>
        <v>47</v>
      </c>
    </row>
    <row r="982" spans="1:12" x14ac:dyDescent="0.25">
      <c r="A982">
        <v>105188</v>
      </c>
      <c r="B982">
        <v>0</v>
      </c>
      <c r="C982" t="s">
        <v>281</v>
      </c>
      <c r="D982" t="s">
        <v>208</v>
      </c>
      <c r="E982" t="s">
        <v>84</v>
      </c>
      <c r="F982" s="69">
        <v>42978.593055555553</v>
      </c>
      <c r="G982" s="67">
        <v>42992.708333333336</v>
      </c>
      <c r="H982" s="67">
        <v>42984.578472222223</v>
      </c>
      <c r="I982" t="s">
        <v>63</v>
      </c>
      <c r="J982" t="s">
        <v>1317</v>
      </c>
      <c r="K982" t="s">
        <v>73</v>
      </c>
      <c r="L982" s="73">
        <f>_xlfn.DAYS(Dashboard!B$3,Data!F982)</f>
        <v>47</v>
      </c>
    </row>
    <row r="983" spans="1:12" x14ac:dyDescent="0.25">
      <c r="A983">
        <v>105189</v>
      </c>
      <c r="B983">
        <v>0</v>
      </c>
      <c r="C983" t="s">
        <v>281</v>
      </c>
      <c r="D983" t="s">
        <v>1318</v>
      </c>
      <c r="E983" t="s">
        <v>84</v>
      </c>
      <c r="F983" s="69">
        <v>42978.59652777778</v>
      </c>
      <c r="G983" s="67">
        <v>42992.708333333336</v>
      </c>
      <c r="H983" s="67">
        <v>42978.59652777778</v>
      </c>
      <c r="I983" t="s">
        <v>63</v>
      </c>
      <c r="J983" t="s">
        <v>335</v>
      </c>
      <c r="K983" t="s">
        <v>73</v>
      </c>
      <c r="L983" s="73">
        <f>_xlfn.DAYS(Dashboard!B$3,Data!F983)</f>
        <v>47</v>
      </c>
    </row>
    <row r="984" spans="1:12" x14ac:dyDescent="0.25">
      <c r="A984">
        <v>105123</v>
      </c>
      <c r="B984">
        <v>1</v>
      </c>
      <c r="C984" t="s">
        <v>281</v>
      </c>
      <c r="D984" t="s">
        <v>1176</v>
      </c>
      <c r="E984" t="s">
        <v>84</v>
      </c>
      <c r="F984" s="69">
        <v>42978.599305555559</v>
      </c>
      <c r="G984" s="67">
        <v>42992.708333333336</v>
      </c>
      <c r="H984" s="67">
        <v>42991.604166666664</v>
      </c>
      <c r="I984" t="s">
        <v>63</v>
      </c>
      <c r="J984" t="s">
        <v>1319</v>
      </c>
      <c r="K984" t="s">
        <v>73</v>
      </c>
      <c r="L984" s="73">
        <f>_xlfn.DAYS(Dashboard!B$3,Data!F984)</f>
        <v>47</v>
      </c>
    </row>
    <row r="985" spans="1:12" x14ac:dyDescent="0.25">
      <c r="A985">
        <v>105191</v>
      </c>
      <c r="B985">
        <v>0</v>
      </c>
      <c r="C985" t="s">
        <v>281</v>
      </c>
      <c r="D985" t="s">
        <v>384</v>
      </c>
      <c r="E985" t="s">
        <v>296</v>
      </c>
      <c r="F985" s="69">
        <v>42978.609722222223</v>
      </c>
      <c r="G985" s="67">
        <v>42985.708333333336</v>
      </c>
      <c r="H985" s="67">
        <v>42978.656944444447</v>
      </c>
      <c r="I985" t="s">
        <v>67</v>
      </c>
      <c r="J985" t="s">
        <v>1320</v>
      </c>
      <c r="K985" t="s">
        <v>497</v>
      </c>
      <c r="L985" s="73">
        <f>_xlfn.DAYS(Dashboard!B$3,Data!F985)</f>
        <v>47</v>
      </c>
    </row>
    <row r="986" spans="1:12" x14ac:dyDescent="0.25">
      <c r="A986">
        <v>105192</v>
      </c>
      <c r="B986">
        <v>0</v>
      </c>
      <c r="C986" t="s">
        <v>281</v>
      </c>
      <c r="D986" t="s">
        <v>181</v>
      </c>
      <c r="E986" t="s">
        <v>62</v>
      </c>
      <c r="F986" s="69">
        <v>42978.615277777775</v>
      </c>
      <c r="G986" s="67">
        <v>42992.708333333336</v>
      </c>
      <c r="H986" s="67">
        <v>42978.618055555555</v>
      </c>
      <c r="I986" t="s">
        <v>63</v>
      </c>
      <c r="J986" t="s">
        <v>1217</v>
      </c>
      <c r="K986" t="s">
        <v>73</v>
      </c>
      <c r="L986" s="73">
        <f>_xlfn.DAYS(Dashboard!B$3,Data!F986)</f>
        <v>47</v>
      </c>
    </row>
    <row r="987" spans="1:12" x14ac:dyDescent="0.25">
      <c r="A987">
        <v>105193</v>
      </c>
      <c r="B987">
        <v>0</v>
      </c>
      <c r="C987" t="s">
        <v>281</v>
      </c>
      <c r="D987" t="s">
        <v>173</v>
      </c>
      <c r="E987" t="s">
        <v>90</v>
      </c>
      <c r="F987" s="69">
        <v>42978.632638888892</v>
      </c>
      <c r="G987" s="67">
        <v>42985.708333333336</v>
      </c>
      <c r="H987" s="67">
        <v>43023.773611111108</v>
      </c>
      <c r="I987" t="s">
        <v>63</v>
      </c>
      <c r="J987" t="s">
        <v>1321</v>
      </c>
      <c r="K987" t="s">
        <v>73</v>
      </c>
      <c r="L987" s="73">
        <f>_xlfn.DAYS(Dashboard!B$3,Data!F987)</f>
        <v>47</v>
      </c>
    </row>
    <row r="988" spans="1:12" x14ac:dyDescent="0.25">
      <c r="A988">
        <v>105194</v>
      </c>
      <c r="B988">
        <v>0</v>
      </c>
      <c r="C988" t="s">
        <v>281</v>
      </c>
      <c r="D988" t="s">
        <v>108</v>
      </c>
      <c r="E988" t="s">
        <v>61</v>
      </c>
      <c r="F988" s="69">
        <v>42978.660416666666</v>
      </c>
      <c r="G988" s="67">
        <v>42980.708333333336</v>
      </c>
      <c r="H988" s="67">
        <v>42978.660416666666</v>
      </c>
      <c r="I988" t="s">
        <v>63</v>
      </c>
      <c r="J988" t="s">
        <v>1322</v>
      </c>
      <c r="K988" t="s">
        <v>284</v>
      </c>
      <c r="L988" s="73">
        <f>_xlfn.DAYS(Dashboard!B$3,Data!F988)</f>
        <v>47</v>
      </c>
    </row>
    <row r="989" spans="1:12" x14ac:dyDescent="0.25">
      <c r="A989">
        <v>105090</v>
      </c>
      <c r="B989">
        <v>1</v>
      </c>
      <c r="C989" t="s">
        <v>281</v>
      </c>
      <c r="D989" t="s">
        <v>489</v>
      </c>
      <c r="E989" t="s">
        <v>62</v>
      </c>
      <c r="F989" s="69">
        <v>42978.681250000001</v>
      </c>
      <c r="G989" s="67">
        <v>42992.708333333336</v>
      </c>
      <c r="H989" s="67">
        <v>42983.662499999999</v>
      </c>
      <c r="I989" t="s">
        <v>63</v>
      </c>
      <c r="J989" t="s">
        <v>1323</v>
      </c>
      <c r="K989" t="s">
        <v>73</v>
      </c>
      <c r="L989" s="73">
        <f>_xlfn.DAYS(Dashboard!B$3,Data!F989)</f>
        <v>47</v>
      </c>
    </row>
    <row r="990" spans="1:12" x14ac:dyDescent="0.25">
      <c r="A990">
        <v>105195</v>
      </c>
      <c r="B990">
        <v>0</v>
      </c>
      <c r="C990" t="s">
        <v>281</v>
      </c>
      <c r="D990" t="s">
        <v>1324</v>
      </c>
      <c r="E990" t="s">
        <v>84</v>
      </c>
      <c r="F990" s="69">
        <v>42978.681250000001</v>
      </c>
      <c r="G990" s="67">
        <v>42992.708333333336</v>
      </c>
      <c r="H990" s="67">
        <v>42978.685416666667</v>
      </c>
      <c r="I990" t="s">
        <v>63</v>
      </c>
      <c r="J990" t="s">
        <v>1325</v>
      </c>
      <c r="K990" t="s">
        <v>73</v>
      </c>
      <c r="L990" s="73">
        <f>_xlfn.DAYS(Dashboard!B$3,Data!F990)</f>
        <v>47</v>
      </c>
    </row>
    <row r="991" spans="1:12" x14ac:dyDescent="0.25">
      <c r="A991">
        <v>105196</v>
      </c>
      <c r="B991">
        <v>0</v>
      </c>
      <c r="C991" t="s">
        <v>281</v>
      </c>
      <c r="D991" t="s">
        <v>1324</v>
      </c>
      <c r="E991" t="s">
        <v>84</v>
      </c>
      <c r="F991" s="69">
        <v>42978.681250000001</v>
      </c>
      <c r="G991" s="67">
        <v>42992.708333333336</v>
      </c>
      <c r="H991" s="67">
        <v>42978.681250000001</v>
      </c>
      <c r="I991" t="s">
        <v>63</v>
      </c>
      <c r="J991" t="s">
        <v>1325</v>
      </c>
      <c r="K991" t="s">
        <v>73</v>
      </c>
      <c r="L991" s="73">
        <f>_xlfn.DAYS(Dashboard!B$3,Data!F991)</f>
        <v>47</v>
      </c>
    </row>
    <row r="992" spans="1:12" x14ac:dyDescent="0.25">
      <c r="A992">
        <v>105197</v>
      </c>
      <c r="B992">
        <v>0</v>
      </c>
      <c r="C992" t="s">
        <v>88</v>
      </c>
      <c r="D992" t="s">
        <v>368</v>
      </c>
      <c r="E992" t="s">
        <v>368</v>
      </c>
      <c r="F992" s="69">
        <v>42978.693020833336</v>
      </c>
      <c r="G992" s="67">
        <v>43007.708333333336</v>
      </c>
      <c r="I992" t="s">
        <v>350</v>
      </c>
      <c r="J992" t="s">
        <v>3082</v>
      </c>
      <c r="K992" t="s">
        <v>294</v>
      </c>
      <c r="L992" s="73">
        <f>_xlfn.DAYS(Dashboard!B$3,Data!F992)</f>
        <v>47</v>
      </c>
    </row>
    <row r="993" spans="1:12" x14ac:dyDescent="0.25">
      <c r="A993">
        <v>105198</v>
      </c>
      <c r="B993">
        <v>0</v>
      </c>
      <c r="C993" t="s">
        <v>281</v>
      </c>
      <c r="D993" t="s">
        <v>302</v>
      </c>
      <c r="E993" t="s">
        <v>62</v>
      </c>
      <c r="F993" s="69">
        <v>42978.696527777778</v>
      </c>
      <c r="G993" s="67">
        <v>42985.708333333336</v>
      </c>
      <c r="H993" s="67">
        <v>42985.692361111112</v>
      </c>
      <c r="I993" t="s">
        <v>63</v>
      </c>
      <c r="J993" t="s">
        <v>309</v>
      </c>
      <c r="K993" t="s">
        <v>73</v>
      </c>
      <c r="L993" s="73">
        <f>_xlfn.DAYS(Dashboard!B$3,Data!F993)</f>
        <v>47</v>
      </c>
    </row>
    <row r="994" spans="1:12" x14ac:dyDescent="0.25">
      <c r="A994">
        <v>105199</v>
      </c>
      <c r="B994">
        <v>0</v>
      </c>
      <c r="C994" t="s">
        <v>281</v>
      </c>
      <c r="D994" t="s">
        <v>1326</v>
      </c>
      <c r="E994" t="s">
        <v>84</v>
      </c>
      <c r="F994" s="69">
        <v>42978.699305555558</v>
      </c>
      <c r="G994" s="67">
        <v>42992.708333333336</v>
      </c>
      <c r="H994" s="67">
        <v>42989.618750000001</v>
      </c>
      <c r="I994" t="s">
        <v>63</v>
      </c>
      <c r="J994" t="s">
        <v>1327</v>
      </c>
      <c r="K994" t="s">
        <v>73</v>
      </c>
      <c r="L994" s="73">
        <f>_xlfn.DAYS(Dashboard!B$3,Data!F994)</f>
        <v>47</v>
      </c>
    </row>
    <row r="995" spans="1:12" x14ac:dyDescent="0.25">
      <c r="A995">
        <v>105200</v>
      </c>
      <c r="B995">
        <v>0</v>
      </c>
      <c r="C995" t="s">
        <v>281</v>
      </c>
      <c r="D995" t="s">
        <v>204</v>
      </c>
      <c r="E995" t="s">
        <v>75</v>
      </c>
      <c r="F995" s="69">
        <v>42978.71597222222</v>
      </c>
      <c r="G995" s="67">
        <v>42992.708333333336</v>
      </c>
      <c r="H995" s="67">
        <v>43006.657638888886</v>
      </c>
      <c r="I995" t="s">
        <v>67</v>
      </c>
      <c r="J995" t="s">
        <v>106</v>
      </c>
      <c r="K995" t="s">
        <v>73</v>
      </c>
      <c r="L995" s="73">
        <f>_xlfn.DAYS(Dashboard!B$3,Data!F995)</f>
        <v>47</v>
      </c>
    </row>
    <row r="996" spans="1:12" x14ac:dyDescent="0.25">
      <c r="A996">
        <v>105200</v>
      </c>
      <c r="B996">
        <v>1</v>
      </c>
      <c r="C996" t="s">
        <v>281</v>
      </c>
      <c r="D996" t="s">
        <v>204</v>
      </c>
      <c r="E996" t="s">
        <v>204</v>
      </c>
      <c r="F996" s="69">
        <v>42978.71597222222</v>
      </c>
      <c r="G996" s="67">
        <v>42992.708333333336</v>
      </c>
      <c r="H996" s="67">
        <v>43006.580555555556</v>
      </c>
      <c r="I996" t="s">
        <v>451</v>
      </c>
      <c r="J996" t="s">
        <v>1121</v>
      </c>
      <c r="K996" t="s">
        <v>580</v>
      </c>
      <c r="L996" s="73">
        <f>_xlfn.DAYS(Dashboard!B$3,Data!F996)</f>
        <v>47</v>
      </c>
    </row>
    <row r="997" spans="1:12" x14ac:dyDescent="0.25">
      <c r="A997">
        <v>105201</v>
      </c>
      <c r="B997">
        <v>0</v>
      </c>
      <c r="C997" t="s">
        <v>281</v>
      </c>
      <c r="D997" t="s">
        <v>77</v>
      </c>
      <c r="E997" t="s">
        <v>80</v>
      </c>
      <c r="F997" s="69">
        <v>42979.353472222225</v>
      </c>
      <c r="G997" s="67">
        <v>42993.708333333336</v>
      </c>
      <c r="H997" s="67">
        <v>43010.512499999997</v>
      </c>
      <c r="I997" t="s">
        <v>67</v>
      </c>
      <c r="J997" t="s">
        <v>1328</v>
      </c>
      <c r="K997" t="s">
        <v>73</v>
      </c>
      <c r="L997" s="73">
        <f>_xlfn.DAYS(Dashboard!B$3,Data!F997)</f>
        <v>46</v>
      </c>
    </row>
    <row r="998" spans="1:12" x14ac:dyDescent="0.25">
      <c r="A998">
        <v>105201</v>
      </c>
      <c r="B998">
        <v>1</v>
      </c>
      <c r="C998" t="s">
        <v>281</v>
      </c>
      <c r="D998" t="s">
        <v>77</v>
      </c>
      <c r="E998" t="s">
        <v>204</v>
      </c>
      <c r="F998" s="69">
        <v>42979.353472222225</v>
      </c>
      <c r="G998" s="67">
        <v>42993.708333333336</v>
      </c>
      <c r="H998" s="67">
        <v>43006.581250000003</v>
      </c>
      <c r="I998" t="s">
        <v>451</v>
      </c>
      <c r="J998" t="s">
        <v>1121</v>
      </c>
      <c r="K998" t="s">
        <v>580</v>
      </c>
      <c r="L998" s="73">
        <f>_xlfn.DAYS(Dashboard!B$3,Data!F998)</f>
        <v>46</v>
      </c>
    </row>
    <row r="999" spans="1:12" x14ac:dyDescent="0.25">
      <c r="A999">
        <v>105202</v>
      </c>
      <c r="B999">
        <v>0</v>
      </c>
      <c r="C999" t="s">
        <v>281</v>
      </c>
      <c r="D999" t="s">
        <v>261</v>
      </c>
      <c r="E999" t="s">
        <v>93</v>
      </c>
      <c r="F999" s="69">
        <v>42979.376388888886</v>
      </c>
      <c r="G999" s="67">
        <v>42993.708333333336</v>
      </c>
      <c r="H999" s="67">
        <v>42979.547222222223</v>
      </c>
      <c r="I999" t="s">
        <v>63</v>
      </c>
      <c r="J999" t="s">
        <v>1329</v>
      </c>
      <c r="K999" t="s">
        <v>73</v>
      </c>
      <c r="L999" s="73">
        <f>_xlfn.DAYS(Dashboard!B$3,Data!F999)</f>
        <v>46</v>
      </c>
    </row>
    <row r="1000" spans="1:12" x14ac:dyDescent="0.25">
      <c r="A1000">
        <v>105203</v>
      </c>
      <c r="B1000">
        <v>0</v>
      </c>
      <c r="C1000" t="s">
        <v>281</v>
      </c>
      <c r="D1000" t="s">
        <v>1330</v>
      </c>
      <c r="E1000" t="s">
        <v>75</v>
      </c>
      <c r="F1000" s="69">
        <v>42979.379861111112</v>
      </c>
      <c r="G1000" s="67">
        <v>42993.708333333336</v>
      </c>
      <c r="H1000" s="67">
        <v>42979.379861111112</v>
      </c>
      <c r="I1000" t="s">
        <v>63</v>
      </c>
      <c r="J1000" t="s">
        <v>1331</v>
      </c>
      <c r="K1000" t="s">
        <v>73</v>
      </c>
      <c r="L1000" s="73">
        <f>_xlfn.DAYS(Dashboard!B$3,Data!F1000)</f>
        <v>46</v>
      </c>
    </row>
    <row r="1001" spans="1:12" x14ac:dyDescent="0.25">
      <c r="A1001">
        <v>104276</v>
      </c>
      <c r="B1001">
        <v>1</v>
      </c>
      <c r="C1001" t="s">
        <v>281</v>
      </c>
      <c r="D1001" t="s">
        <v>173</v>
      </c>
      <c r="E1001" t="s">
        <v>282</v>
      </c>
      <c r="F1001" s="69">
        <v>42979.399305555555</v>
      </c>
      <c r="G1001" s="67">
        <v>42993.708333333336</v>
      </c>
      <c r="H1001" s="67">
        <v>42979.570138888892</v>
      </c>
      <c r="I1001" t="s">
        <v>67</v>
      </c>
      <c r="J1001" t="s">
        <v>1332</v>
      </c>
      <c r="K1001" t="s">
        <v>284</v>
      </c>
      <c r="L1001" s="73">
        <f>_xlfn.DAYS(Dashboard!B$3,Data!F1001)</f>
        <v>46</v>
      </c>
    </row>
    <row r="1002" spans="1:12" x14ac:dyDescent="0.25">
      <c r="A1002">
        <v>105204</v>
      </c>
      <c r="B1002">
        <v>0</v>
      </c>
      <c r="C1002" t="s">
        <v>281</v>
      </c>
      <c r="D1002" t="s">
        <v>306</v>
      </c>
      <c r="E1002" t="s">
        <v>75</v>
      </c>
      <c r="F1002" s="69">
        <v>42979.411111111112</v>
      </c>
      <c r="G1002" s="67">
        <v>42993.708333333336</v>
      </c>
      <c r="H1002" s="67">
        <v>43017.648611111108</v>
      </c>
      <c r="I1002" t="s">
        <v>67</v>
      </c>
      <c r="J1002" t="s">
        <v>1333</v>
      </c>
      <c r="K1002" t="s">
        <v>73</v>
      </c>
      <c r="L1002" s="73">
        <f>_xlfn.DAYS(Dashboard!B$3,Data!F1002)</f>
        <v>46</v>
      </c>
    </row>
    <row r="1003" spans="1:12" x14ac:dyDescent="0.25">
      <c r="A1003">
        <v>105205</v>
      </c>
      <c r="B1003">
        <v>0</v>
      </c>
      <c r="C1003" t="s">
        <v>281</v>
      </c>
      <c r="D1003" t="s">
        <v>1334</v>
      </c>
      <c r="E1003" t="s">
        <v>75</v>
      </c>
      <c r="F1003" s="69">
        <v>42979.425694444442</v>
      </c>
      <c r="G1003" s="67">
        <v>42993.708333333336</v>
      </c>
      <c r="H1003" s="67">
        <v>42979.425694444442</v>
      </c>
      <c r="I1003" t="s">
        <v>63</v>
      </c>
      <c r="J1003" t="s">
        <v>1335</v>
      </c>
      <c r="K1003" t="s">
        <v>73</v>
      </c>
      <c r="L1003" s="73">
        <f>_xlfn.DAYS(Dashboard!B$3,Data!F1003)</f>
        <v>46</v>
      </c>
    </row>
    <row r="1004" spans="1:12" x14ac:dyDescent="0.25">
      <c r="A1004">
        <v>105206</v>
      </c>
      <c r="B1004">
        <v>0</v>
      </c>
      <c r="C1004" t="s">
        <v>281</v>
      </c>
      <c r="D1004" t="s">
        <v>142</v>
      </c>
      <c r="E1004" t="s">
        <v>62</v>
      </c>
      <c r="F1004" s="69">
        <v>42979.436805555553</v>
      </c>
      <c r="G1004" s="67">
        <v>42993.708333333336</v>
      </c>
      <c r="H1004" s="67">
        <v>43001.57708333333</v>
      </c>
      <c r="I1004" t="s">
        <v>63</v>
      </c>
      <c r="J1004" t="s">
        <v>1336</v>
      </c>
      <c r="K1004" t="s">
        <v>73</v>
      </c>
      <c r="L1004" s="73">
        <f>_xlfn.DAYS(Dashboard!B$3,Data!F1004)</f>
        <v>46</v>
      </c>
    </row>
    <row r="1005" spans="1:12" x14ac:dyDescent="0.25">
      <c r="A1005">
        <v>105207</v>
      </c>
      <c r="B1005">
        <v>0</v>
      </c>
      <c r="C1005" t="s">
        <v>281</v>
      </c>
      <c r="D1005" t="s">
        <v>1337</v>
      </c>
      <c r="E1005" t="s">
        <v>62</v>
      </c>
      <c r="F1005" s="69">
        <v>42979.438194444447</v>
      </c>
      <c r="G1005" s="67">
        <v>42993.708333333336</v>
      </c>
      <c r="H1005" s="67">
        <v>42979.46597222222</v>
      </c>
      <c r="I1005" t="s">
        <v>63</v>
      </c>
      <c r="J1005" t="s">
        <v>1338</v>
      </c>
      <c r="K1005" t="s">
        <v>73</v>
      </c>
      <c r="L1005" s="73">
        <f>_xlfn.DAYS(Dashboard!B$3,Data!F1005)</f>
        <v>46</v>
      </c>
    </row>
    <row r="1006" spans="1:12" x14ac:dyDescent="0.25">
      <c r="A1006">
        <v>105208</v>
      </c>
      <c r="B1006">
        <v>0</v>
      </c>
      <c r="C1006" t="s">
        <v>281</v>
      </c>
      <c r="D1006" t="s">
        <v>1339</v>
      </c>
      <c r="E1006" t="s">
        <v>90</v>
      </c>
      <c r="F1006" s="69">
        <v>42979.478472222225</v>
      </c>
      <c r="G1006" s="67">
        <v>42993.708333333336</v>
      </c>
      <c r="H1006" s="67">
        <v>42983.661805555559</v>
      </c>
      <c r="I1006" t="s">
        <v>63</v>
      </c>
      <c r="J1006" t="s">
        <v>1340</v>
      </c>
      <c r="K1006" t="s">
        <v>73</v>
      </c>
      <c r="L1006" s="73">
        <f>_xlfn.DAYS(Dashboard!B$3,Data!F1006)</f>
        <v>46</v>
      </c>
    </row>
    <row r="1007" spans="1:12" x14ac:dyDescent="0.25">
      <c r="A1007">
        <v>105209</v>
      </c>
      <c r="B1007">
        <v>0</v>
      </c>
      <c r="C1007" t="s">
        <v>281</v>
      </c>
      <c r="D1007" t="s">
        <v>1341</v>
      </c>
      <c r="E1007" t="s">
        <v>62</v>
      </c>
      <c r="F1007" s="69">
        <v>42979.481249999997</v>
      </c>
      <c r="G1007" s="67">
        <v>42993.708333333336</v>
      </c>
      <c r="H1007" s="67">
        <v>42979.481249999997</v>
      </c>
      <c r="I1007" t="s">
        <v>63</v>
      </c>
      <c r="J1007" t="s">
        <v>1342</v>
      </c>
      <c r="K1007" t="s">
        <v>73</v>
      </c>
      <c r="L1007" s="73">
        <f>_xlfn.DAYS(Dashboard!B$3,Data!F1007)</f>
        <v>46</v>
      </c>
    </row>
    <row r="1008" spans="1:12" x14ac:dyDescent="0.25">
      <c r="A1008">
        <v>105210</v>
      </c>
      <c r="B1008">
        <v>0</v>
      </c>
      <c r="C1008" t="s">
        <v>281</v>
      </c>
      <c r="D1008" t="s">
        <v>1343</v>
      </c>
      <c r="E1008" t="s">
        <v>75</v>
      </c>
      <c r="F1008" s="69">
        <v>42979.529166666667</v>
      </c>
      <c r="G1008" s="67">
        <v>42993.708333333336</v>
      </c>
      <c r="H1008" s="67">
        <v>42979.529166666667</v>
      </c>
      <c r="I1008" t="s">
        <v>63</v>
      </c>
      <c r="J1008" t="s">
        <v>1344</v>
      </c>
      <c r="K1008" t="s">
        <v>73</v>
      </c>
      <c r="L1008" s="73">
        <f>_xlfn.DAYS(Dashboard!B$3,Data!F1008)</f>
        <v>46</v>
      </c>
    </row>
    <row r="1009" spans="1:12" x14ac:dyDescent="0.25">
      <c r="A1009">
        <v>105211</v>
      </c>
      <c r="B1009">
        <v>0</v>
      </c>
      <c r="C1009" t="s">
        <v>281</v>
      </c>
      <c r="D1009" t="s">
        <v>1343</v>
      </c>
      <c r="E1009" t="s">
        <v>75</v>
      </c>
      <c r="F1009" s="69">
        <v>42979.529861111114</v>
      </c>
      <c r="G1009" s="67">
        <v>42993.708333333336</v>
      </c>
      <c r="H1009" s="67">
        <v>42979.529861111114</v>
      </c>
      <c r="I1009" t="s">
        <v>63</v>
      </c>
      <c r="J1009" t="s">
        <v>1345</v>
      </c>
      <c r="K1009" t="s">
        <v>73</v>
      </c>
      <c r="L1009" s="73">
        <f>_xlfn.DAYS(Dashboard!B$3,Data!F1009)</f>
        <v>46</v>
      </c>
    </row>
    <row r="1010" spans="1:12" x14ac:dyDescent="0.25">
      <c r="A1010">
        <v>104293</v>
      </c>
      <c r="B1010">
        <v>2</v>
      </c>
      <c r="C1010" t="s">
        <v>281</v>
      </c>
      <c r="D1010" t="s">
        <v>367</v>
      </c>
      <c r="E1010" t="s">
        <v>75</v>
      </c>
      <c r="F1010" s="69">
        <v>42979.531944444447</v>
      </c>
      <c r="G1010" s="67">
        <v>42993.708333333336</v>
      </c>
      <c r="H1010" s="67">
        <v>42979.531944444447</v>
      </c>
      <c r="I1010" t="s">
        <v>63</v>
      </c>
      <c r="J1010" t="s">
        <v>1346</v>
      </c>
      <c r="K1010" t="s">
        <v>73</v>
      </c>
      <c r="L1010" s="73">
        <f>_xlfn.DAYS(Dashboard!B$3,Data!F1010)</f>
        <v>46</v>
      </c>
    </row>
    <row r="1011" spans="1:12" x14ac:dyDescent="0.25">
      <c r="A1011">
        <v>104795</v>
      </c>
      <c r="B1011">
        <v>3</v>
      </c>
      <c r="C1011" t="s">
        <v>281</v>
      </c>
      <c r="D1011" t="s">
        <v>306</v>
      </c>
      <c r="E1011" t="s">
        <v>75</v>
      </c>
      <c r="F1011" s="69">
        <v>42979.532638888886</v>
      </c>
      <c r="G1011" s="67">
        <v>42993.708333333336</v>
      </c>
      <c r="H1011" s="67">
        <v>42979.532638888886</v>
      </c>
      <c r="I1011" t="s">
        <v>63</v>
      </c>
      <c r="J1011" t="s">
        <v>1347</v>
      </c>
      <c r="K1011" t="s">
        <v>73</v>
      </c>
      <c r="L1011" s="73">
        <f>_xlfn.DAYS(Dashboard!B$3,Data!F1011)</f>
        <v>46</v>
      </c>
    </row>
    <row r="1012" spans="1:12" x14ac:dyDescent="0.25">
      <c r="A1012">
        <v>104795</v>
      </c>
      <c r="B1012">
        <v>4</v>
      </c>
      <c r="C1012" t="s">
        <v>281</v>
      </c>
      <c r="D1012" t="s">
        <v>306</v>
      </c>
      <c r="E1012" t="s">
        <v>75</v>
      </c>
      <c r="F1012" s="69">
        <v>42979.53402777778</v>
      </c>
      <c r="G1012" s="67">
        <v>42993.708333333336</v>
      </c>
      <c r="H1012" s="67">
        <v>42979.53402777778</v>
      </c>
      <c r="I1012" t="s">
        <v>67</v>
      </c>
      <c r="J1012" t="s">
        <v>1348</v>
      </c>
      <c r="K1012" t="s">
        <v>73</v>
      </c>
      <c r="L1012" s="73">
        <f>_xlfn.DAYS(Dashboard!B$3,Data!F1012)</f>
        <v>46</v>
      </c>
    </row>
    <row r="1013" spans="1:12" x14ac:dyDescent="0.25">
      <c r="A1013">
        <v>105212</v>
      </c>
      <c r="B1013">
        <v>0</v>
      </c>
      <c r="C1013" t="s">
        <v>281</v>
      </c>
      <c r="D1013" t="s">
        <v>1349</v>
      </c>
      <c r="E1013" t="s">
        <v>75</v>
      </c>
      <c r="F1013" s="69">
        <v>42979.540972222225</v>
      </c>
      <c r="G1013" s="67">
        <v>42993.708333333336</v>
      </c>
      <c r="H1013" s="67">
        <v>42979.540972222225</v>
      </c>
      <c r="I1013" t="s">
        <v>63</v>
      </c>
      <c r="J1013" t="s">
        <v>1350</v>
      </c>
      <c r="K1013" t="s">
        <v>73</v>
      </c>
      <c r="L1013" s="73">
        <f>_xlfn.DAYS(Dashboard!B$3,Data!F1013)</f>
        <v>46</v>
      </c>
    </row>
    <row r="1014" spans="1:12" x14ac:dyDescent="0.25">
      <c r="A1014">
        <v>105213</v>
      </c>
      <c r="B1014">
        <v>0</v>
      </c>
      <c r="C1014" t="s">
        <v>281</v>
      </c>
      <c r="D1014" t="s">
        <v>186</v>
      </c>
      <c r="E1014" t="s">
        <v>75</v>
      </c>
      <c r="F1014" s="69">
        <v>42979.556944444441</v>
      </c>
      <c r="G1014" s="67">
        <v>42993.708333333336</v>
      </c>
      <c r="H1014" s="67">
        <v>42983.525694444441</v>
      </c>
      <c r="I1014" t="s">
        <v>63</v>
      </c>
      <c r="J1014" t="s">
        <v>1351</v>
      </c>
      <c r="K1014" t="s">
        <v>73</v>
      </c>
      <c r="L1014" s="73">
        <f>_xlfn.DAYS(Dashboard!B$3,Data!F1014)</f>
        <v>46</v>
      </c>
    </row>
    <row r="1015" spans="1:12" x14ac:dyDescent="0.25">
      <c r="A1015">
        <v>105214</v>
      </c>
      <c r="B1015">
        <v>0</v>
      </c>
      <c r="C1015" t="s">
        <v>281</v>
      </c>
      <c r="D1015" t="s">
        <v>1352</v>
      </c>
      <c r="E1015" t="s">
        <v>93</v>
      </c>
      <c r="F1015" s="69">
        <v>42979.576388888891</v>
      </c>
      <c r="G1015" s="67">
        <v>42993.708333333336</v>
      </c>
      <c r="H1015" s="67">
        <v>42979.576388888891</v>
      </c>
      <c r="I1015" t="s">
        <v>63</v>
      </c>
      <c r="J1015" t="s">
        <v>1353</v>
      </c>
      <c r="K1015" t="s">
        <v>73</v>
      </c>
      <c r="L1015" s="73">
        <f>_xlfn.DAYS(Dashboard!B$3,Data!F1015)</f>
        <v>46</v>
      </c>
    </row>
    <row r="1016" spans="1:12" x14ac:dyDescent="0.25">
      <c r="A1016">
        <v>105119</v>
      </c>
      <c r="B1016">
        <v>1</v>
      </c>
      <c r="C1016" t="s">
        <v>281</v>
      </c>
      <c r="D1016" t="s">
        <v>173</v>
      </c>
      <c r="E1016" t="s">
        <v>282</v>
      </c>
      <c r="F1016" s="69">
        <v>42979.604166666664</v>
      </c>
      <c r="G1016" s="67">
        <v>42993.708333333336</v>
      </c>
      <c r="H1016" s="67">
        <v>42983.339583333334</v>
      </c>
      <c r="I1016" t="s">
        <v>63</v>
      </c>
      <c r="J1016" t="s">
        <v>1354</v>
      </c>
      <c r="K1016" t="s">
        <v>284</v>
      </c>
      <c r="L1016" s="73">
        <f>_xlfn.DAYS(Dashboard!B$3,Data!F1016)</f>
        <v>46</v>
      </c>
    </row>
    <row r="1017" spans="1:12" x14ac:dyDescent="0.25">
      <c r="A1017">
        <v>105215</v>
      </c>
      <c r="B1017">
        <v>0</v>
      </c>
      <c r="C1017" t="s">
        <v>281</v>
      </c>
      <c r="D1017" t="s">
        <v>1355</v>
      </c>
      <c r="E1017" t="s">
        <v>93</v>
      </c>
      <c r="F1017" s="69">
        <v>42979.631944444445</v>
      </c>
      <c r="G1017" s="67">
        <v>42993.708333333336</v>
      </c>
      <c r="H1017" s="67">
        <v>42983.667361111111</v>
      </c>
      <c r="I1017" t="s">
        <v>63</v>
      </c>
      <c r="J1017" t="s">
        <v>1356</v>
      </c>
      <c r="K1017" t="s">
        <v>73</v>
      </c>
      <c r="L1017" s="73">
        <f>_xlfn.DAYS(Dashboard!B$3,Data!F1017)</f>
        <v>46</v>
      </c>
    </row>
    <row r="1018" spans="1:12" x14ac:dyDescent="0.25">
      <c r="A1018">
        <v>105216</v>
      </c>
      <c r="B1018">
        <v>0</v>
      </c>
      <c r="C1018" t="s">
        <v>281</v>
      </c>
      <c r="D1018" t="s">
        <v>1357</v>
      </c>
      <c r="E1018" t="s">
        <v>204</v>
      </c>
      <c r="F1018" s="69">
        <v>42979.655555555553</v>
      </c>
      <c r="G1018" s="67">
        <v>42993.708333333336</v>
      </c>
      <c r="H1018" s="67">
        <v>43006.529166666667</v>
      </c>
      <c r="I1018" t="s">
        <v>451</v>
      </c>
      <c r="J1018" t="s">
        <v>1358</v>
      </c>
      <c r="K1018" t="s">
        <v>400</v>
      </c>
      <c r="L1018" s="73">
        <f>_xlfn.DAYS(Dashboard!B$3,Data!F1018)</f>
        <v>46</v>
      </c>
    </row>
    <row r="1019" spans="1:12" x14ac:dyDescent="0.25">
      <c r="A1019">
        <v>105217</v>
      </c>
      <c r="B1019">
        <v>0</v>
      </c>
      <c r="C1019" t="s">
        <v>88</v>
      </c>
      <c r="D1019" t="s">
        <v>398</v>
      </c>
      <c r="E1019" t="s">
        <v>204</v>
      </c>
      <c r="F1019" s="69">
        <v>42979.658263888887</v>
      </c>
      <c r="G1019" s="67">
        <v>42993.708333333336</v>
      </c>
      <c r="I1019" t="s">
        <v>67</v>
      </c>
      <c r="J1019" t="s">
        <v>3083</v>
      </c>
      <c r="K1019" t="s">
        <v>400</v>
      </c>
      <c r="L1019" s="73">
        <f>_xlfn.DAYS(Dashboard!B$3,Data!F1019)</f>
        <v>46</v>
      </c>
    </row>
    <row r="1020" spans="1:12" x14ac:dyDescent="0.25">
      <c r="A1020">
        <v>105139</v>
      </c>
      <c r="B1020">
        <v>1</v>
      </c>
      <c r="C1020" t="s">
        <v>281</v>
      </c>
      <c r="D1020" t="s">
        <v>173</v>
      </c>
      <c r="E1020" t="s">
        <v>321</v>
      </c>
      <c r="F1020" s="69">
        <v>42979.658333333333</v>
      </c>
      <c r="G1020" s="67">
        <v>42986.708333333336</v>
      </c>
      <c r="H1020" s="67">
        <v>43006.756249999999</v>
      </c>
      <c r="I1020" t="s">
        <v>63</v>
      </c>
      <c r="J1020" t="s">
        <v>1359</v>
      </c>
      <c r="K1020" t="s">
        <v>323</v>
      </c>
      <c r="L1020" s="73">
        <f>_xlfn.DAYS(Dashboard!B$3,Data!F1020)</f>
        <v>46</v>
      </c>
    </row>
    <row r="1021" spans="1:12" x14ac:dyDescent="0.25">
      <c r="A1021">
        <v>105218</v>
      </c>
      <c r="B1021">
        <v>0</v>
      </c>
      <c r="C1021" t="s">
        <v>281</v>
      </c>
      <c r="D1021" t="s">
        <v>1176</v>
      </c>
      <c r="E1021" t="s">
        <v>84</v>
      </c>
      <c r="F1021" s="69">
        <v>42979.688194444447</v>
      </c>
      <c r="G1021" s="67">
        <v>42993.708333333336</v>
      </c>
      <c r="H1021" s="67">
        <v>42991.604861111111</v>
      </c>
      <c r="I1021" t="s">
        <v>63</v>
      </c>
      <c r="J1021" t="s">
        <v>1360</v>
      </c>
      <c r="K1021" t="s">
        <v>73</v>
      </c>
      <c r="L1021" s="73">
        <f>_xlfn.DAYS(Dashboard!B$3,Data!F1021)</f>
        <v>46</v>
      </c>
    </row>
    <row r="1022" spans="1:12" x14ac:dyDescent="0.25">
      <c r="A1022">
        <v>105219</v>
      </c>
      <c r="B1022">
        <v>0</v>
      </c>
      <c r="C1022" t="s">
        <v>35</v>
      </c>
      <c r="D1022" t="s">
        <v>204</v>
      </c>
      <c r="E1022" t="s">
        <v>321</v>
      </c>
      <c r="F1022" s="69">
        <v>42980.527002314811</v>
      </c>
      <c r="G1022" s="67">
        <v>43038.708333333336</v>
      </c>
      <c r="I1022" t="s">
        <v>67</v>
      </c>
      <c r="J1022" t="s">
        <v>3084</v>
      </c>
      <c r="K1022" t="s">
        <v>323</v>
      </c>
      <c r="L1022" s="73">
        <f>_xlfn.DAYS(Dashboard!B$3,Data!F1022)</f>
        <v>45</v>
      </c>
    </row>
    <row r="1023" spans="1:12" x14ac:dyDescent="0.25">
      <c r="A1023">
        <v>104625</v>
      </c>
      <c r="B1023">
        <v>1</v>
      </c>
      <c r="C1023" t="s">
        <v>281</v>
      </c>
      <c r="D1023" t="s">
        <v>616</v>
      </c>
      <c r="E1023" t="s">
        <v>204</v>
      </c>
      <c r="F1023" s="69">
        <v>42980.552083333336</v>
      </c>
      <c r="G1023" s="67">
        <v>42987.708333333336</v>
      </c>
      <c r="H1023" s="67">
        <v>43006.523611111108</v>
      </c>
      <c r="I1023" t="s">
        <v>451</v>
      </c>
      <c r="J1023" t="s">
        <v>1361</v>
      </c>
      <c r="K1023" t="s">
        <v>73</v>
      </c>
      <c r="L1023" s="73">
        <f>_xlfn.DAYS(Dashboard!B$3,Data!F1023)</f>
        <v>45</v>
      </c>
    </row>
    <row r="1024" spans="1:12" x14ac:dyDescent="0.25">
      <c r="A1024">
        <v>105220</v>
      </c>
      <c r="B1024">
        <v>0</v>
      </c>
      <c r="C1024" t="s">
        <v>281</v>
      </c>
      <c r="D1024" t="s">
        <v>97</v>
      </c>
      <c r="E1024" t="s">
        <v>80</v>
      </c>
      <c r="F1024" s="69">
        <v>42981.542361111111</v>
      </c>
      <c r="G1024" s="67">
        <v>42995.708333333336</v>
      </c>
      <c r="H1024" s="67">
        <v>43005.348611111112</v>
      </c>
      <c r="I1024" t="s">
        <v>63</v>
      </c>
      <c r="J1024" t="s">
        <v>1362</v>
      </c>
      <c r="K1024" t="s">
        <v>73</v>
      </c>
      <c r="L1024" s="73">
        <f>_xlfn.DAYS(Dashboard!B$3,Data!F1024)</f>
        <v>44</v>
      </c>
    </row>
    <row r="1025" spans="1:12" x14ac:dyDescent="0.25">
      <c r="A1025">
        <v>105221</v>
      </c>
      <c r="B1025">
        <v>0</v>
      </c>
      <c r="C1025" t="s">
        <v>281</v>
      </c>
      <c r="D1025" t="s">
        <v>495</v>
      </c>
      <c r="E1025" t="s">
        <v>368</v>
      </c>
      <c r="F1025" s="69">
        <v>42983.276388888888</v>
      </c>
      <c r="G1025" s="67">
        <v>42985.708333333336</v>
      </c>
      <c r="H1025" s="67">
        <v>42983.574999999997</v>
      </c>
      <c r="I1025" t="s">
        <v>63</v>
      </c>
      <c r="J1025" t="s">
        <v>1363</v>
      </c>
      <c r="K1025" t="s">
        <v>294</v>
      </c>
      <c r="L1025" s="73">
        <f>_xlfn.DAYS(Dashboard!B$3,Data!F1025)</f>
        <v>42</v>
      </c>
    </row>
    <row r="1026" spans="1:12" x14ac:dyDescent="0.25">
      <c r="A1026">
        <v>105222</v>
      </c>
      <c r="B1026">
        <v>0</v>
      </c>
      <c r="C1026" t="s">
        <v>281</v>
      </c>
      <c r="D1026" t="s">
        <v>650</v>
      </c>
      <c r="E1026" t="s">
        <v>368</v>
      </c>
      <c r="F1026" s="69">
        <v>42983.302777777775</v>
      </c>
      <c r="G1026" s="67">
        <v>42985.708333333336</v>
      </c>
      <c r="H1026" s="67">
        <v>42984.386805555558</v>
      </c>
      <c r="I1026" t="s">
        <v>63</v>
      </c>
      <c r="J1026" t="s">
        <v>1364</v>
      </c>
      <c r="K1026" t="s">
        <v>294</v>
      </c>
      <c r="L1026" s="73">
        <f>_xlfn.DAYS(Dashboard!B$3,Data!F1026)</f>
        <v>42</v>
      </c>
    </row>
    <row r="1027" spans="1:12" x14ac:dyDescent="0.25">
      <c r="A1027">
        <v>105223</v>
      </c>
      <c r="B1027">
        <v>0</v>
      </c>
      <c r="C1027" t="s">
        <v>281</v>
      </c>
      <c r="D1027" t="s">
        <v>517</v>
      </c>
      <c r="E1027" t="s">
        <v>282</v>
      </c>
      <c r="F1027" s="69">
        <v>42983.3125</v>
      </c>
      <c r="G1027" s="67">
        <v>42997.708333333336</v>
      </c>
      <c r="H1027" s="67">
        <v>42983.3125</v>
      </c>
      <c r="I1027" t="s">
        <v>63</v>
      </c>
      <c r="J1027" t="s">
        <v>1365</v>
      </c>
      <c r="K1027" t="s">
        <v>284</v>
      </c>
      <c r="L1027" s="73">
        <f>_xlfn.DAYS(Dashboard!B$3,Data!F1027)</f>
        <v>42</v>
      </c>
    </row>
    <row r="1028" spans="1:12" x14ac:dyDescent="0.25">
      <c r="A1028">
        <v>105224</v>
      </c>
      <c r="B1028">
        <v>0</v>
      </c>
      <c r="C1028" t="s">
        <v>281</v>
      </c>
      <c r="D1028" t="s">
        <v>650</v>
      </c>
      <c r="E1028" t="s">
        <v>368</v>
      </c>
      <c r="F1028" s="69">
        <v>42983.313194444447</v>
      </c>
      <c r="G1028" s="67">
        <v>42985.708333333336</v>
      </c>
      <c r="H1028" s="67">
        <v>42984.387499999997</v>
      </c>
      <c r="I1028" t="s">
        <v>63</v>
      </c>
      <c r="J1028" t="s">
        <v>1366</v>
      </c>
      <c r="K1028" t="s">
        <v>294</v>
      </c>
      <c r="L1028" s="73">
        <f>_xlfn.DAYS(Dashboard!B$3,Data!F1028)</f>
        <v>42</v>
      </c>
    </row>
    <row r="1029" spans="1:12" x14ac:dyDescent="0.25">
      <c r="A1029">
        <v>105225</v>
      </c>
      <c r="B1029">
        <v>0</v>
      </c>
      <c r="C1029" t="s">
        <v>281</v>
      </c>
      <c r="D1029" t="s">
        <v>108</v>
      </c>
      <c r="E1029" t="s">
        <v>282</v>
      </c>
      <c r="F1029" s="69">
        <v>42983.313888888886</v>
      </c>
      <c r="G1029" s="67">
        <v>42997.708333333336</v>
      </c>
      <c r="H1029" s="67">
        <v>42989.332638888889</v>
      </c>
      <c r="I1029" t="s">
        <v>63</v>
      </c>
      <c r="J1029" t="s">
        <v>1367</v>
      </c>
      <c r="K1029" t="s">
        <v>284</v>
      </c>
      <c r="L1029" s="73">
        <f>_xlfn.DAYS(Dashboard!B$3,Data!F1029)</f>
        <v>42</v>
      </c>
    </row>
    <row r="1030" spans="1:12" x14ac:dyDescent="0.25">
      <c r="A1030">
        <v>105226</v>
      </c>
      <c r="B1030">
        <v>0</v>
      </c>
      <c r="C1030" t="s">
        <v>281</v>
      </c>
      <c r="D1030" t="s">
        <v>153</v>
      </c>
      <c r="E1030" t="s">
        <v>84</v>
      </c>
      <c r="F1030" s="69">
        <v>42983.34375</v>
      </c>
      <c r="G1030" s="67">
        <v>42997.708333333336</v>
      </c>
      <c r="H1030" s="67">
        <v>42983.351388888892</v>
      </c>
      <c r="I1030" t="s">
        <v>63</v>
      </c>
      <c r="J1030" t="s">
        <v>1368</v>
      </c>
      <c r="K1030" t="s">
        <v>73</v>
      </c>
      <c r="L1030" s="73">
        <f>_xlfn.DAYS(Dashboard!B$3,Data!F1030)</f>
        <v>42</v>
      </c>
    </row>
    <row r="1031" spans="1:12" x14ac:dyDescent="0.25">
      <c r="A1031">
        <v>105227</v>
      </c>
      <c r="B1031">
        <v>0</v>
      </c>
      <c r="C1031" t="s">
        <v>281</v>
      </c>
      <c r="D1031" t="s">
        <v>1369</v>
      </c>
      <c r="E1031" t="s">
        <v>90</v>
      </c>
      <c r="F1031" s="69">
        <v>42983.35</v>
      </c>
      <c r="G1031" s="67">
        <v>42997.708333333336</v>
      </c>
      <c r="H1031" s="67">
        <v>42983.35</v>
      </c>
      <c r="I1031" t="s">
        <v>63</v>
      </c>
      <c r="J1031" t="s">
        <v>1370</v>
      </c>
      <c r="K1031" t="s">
        <v>73</v>
      </c>
      <c r="L1031" s="73">
        <f>_xlfn.DAYS(Dashboard!B$3,Data!F1031)</f>
        <v>42</v>
      </c>
    </row>
    <row r="1032" spans="1:12" x14ac:dyDescent="0.25">
      <c r="A1032">
        <v>105228</v>
      </c>
      <c r="B1032">
        <v>0</v>
      </c>
      <c r="C1032" t="s">
        <v>281</v>
      </c>
      <c r="D1032" t="s">
        <v>1371</v>
      </c>
      <c r="E1032" t="s">
        <v>84</v>
      </c>
      <c r="F1032" s="69">
        <v>42983.361111111109</v>
      </c>
      <c r="G1032" s="67">
        <v>42997.708333333336</v>
      </c>
      <c r="H1032" s="67">
        <v>42983.361111111109</v>
      </c>
      <c r="I1032" t="s">
        <v>63</v>
      </c>
      <c r="J1032" t="s">
        <v>570</v>
      </c>
      <c r="K1032" t="s">
        <v>73</v>
      </c>
      <c r="L1032" s="73">
        <f>_xlfn.DAYS(Dashboard!B$3,Data!F1032)</f>
        <v>42</v>
      </c>
    </row>
    <row r="1033" spans="1:12" x14ac:dyDescent="0.25">
      <c r="A1033">
        <v>105229</v>
      </c>
      <c r="B1033">
        <v>0</v>
      </c>
      <c r="C1033" t="s">
        <v>281</v>
      </c>
      <c r="D1033" t="s">
        <v>198</v>
      </c>
      <c r="E1033" t="s">
        <v>90</v>
      </c>
      <c r="F1033" s="69">
        <v>42983.361111111109</v>
      </c>
      <c r="G1033" s="67">
        <v>42997.708333333336</v>
      </c>
      <c r="H1033" s="67">
        <v>42984.470833333333</v>
      </c>
      <c r="I1033" t="s">
        <v>63</v>
      </c>
      <c r="J1033" t="s">
        <v>1372</v>
      </c>
      <c r="K1033" t="s">
        <v>73</v>
      </c>
      <c r="L1033" s="73">
        <f>_xlfn.DAYS(Dashboard!B$3,Data!F1033)</f>
        <v>42</v>
      </c>
    </row>
    <row r="1034" spans="1:12" x14ac:dyDescent="0.25">
      <c r="A1034">
        <v>105230</v>
      </c>
      <c r="B1034">
        <v>0</v>
      </c>
      <c r="C1034" t="s">
        <v>281</v>
      </c>
      <c r="D1034" t="s">
        <v>354</v>
      </c>
      <c r="E1034" t="s">
        <v>84</v>
      </c>
      <c r="F1034" s="69">
        <v>42983.363194444442</v>
      </c>
      <c r="G1034" s="67">
        <v>42997.708333333336</v>
      </c>
      <c r="H1034" s="67">
        <v>43023.861805555556</v>
      </c>
      <c r="I1034" t="s">
        <v>63</v>
      </c>
      <c r="J1034" t="s">
        <v>1373</v>
      </c>
      <c r="K1034" t="s">
        <v>73</v>
      </c>
      <c r="L1034" s="73">
        <f>_xlfn.DAYS(Dashboard!B$3,Data!F1034)</f>
        <v>42</v>
      </c>
    </row>
    <row r="1035" spans="1:12" x14ac:dyDescent="0.25">
      <c r="A1035">
        <v>105231</v>
      </c>
      <c r="B1035">
        <v>0</v>
      </c>
      <c r="C1035" t="s">
        <v>281</v>
      </c>
      <c r="D1035" t="s">
        <v>120</v>
      </c>
      <c r="E1035" t="s">
        <v>368</v>
      </c>
      <c r="F1035" s="69">
        <v>42983.367361111108</v>
      </c>
      <c r="G1035" s="67">
        <v>42985.708333333336</v>
      </c>
      <c r="H1035" s="67">
        <v>42983.384027777778</v>
      </c>
      <c r="I1035" t="s">
        <v>63</v>
      </c>
      <c r="J1035" t="s">
        <v>1374</v>
      </c>
      <c r="K1035" t="s">
        <v>294</v>
      </c>
      <c r="L1035" s="73">
        <f>_xlfn.DAYS(Dashboard!B$3,Data!F1035)</f>
        <v>42</v>
      </c>
    </row>
    <row r="1036" spans="1:12" x14ac:dyDescent="0.25">
      <c r="A1036">
        <v>105232</v>
      </c>
      <c r="B1036">
        <v>0</v>
      </c>
      <c r="C1036" t="s">
        <v>281</v>
      </c>
      <c r="D1036" t="s">
        <v>192</v>
      </c>
      <c r="E1036" t="s">
        <v>62</v>
      </c>
      <c r="F1036" s="69">
        <v>42983.380555555559</v>
      </c>
      <c r="G1036" s="67">
        <v>42997.708333333336</v>
      </c>
      <c r="H1036" s="67">
        <v>42983.395138888889</v>
      </c>
      <c r="I1036" t="s">
        <v>63</v>
      </c>
      <c r="J1036" t="s">
        <v>1375</v>
      </c>
      <c r="K1036" t="s">
        <v>73</v>
      </c>
      <c r="L1036" s="73">
        <f>_xlfn.DAYS(Dashboard!B$3,Data!F1036)</f>
        <v>42</v>
      </c>
    </row>
    <row r="1037" spans="1:12" x14ac:dyDescent="0.25">
      <c r="A1037">
        <v>105233</v>
      </c>
      <c r="B1037">
        <v>0</v>
      </c>
      <c r="C1037" t="s">
        <v>281</v>
      </c>
      <c r="D1037" t="s">
        <v>230</v>
      </c>
      <c r="E1037" t="s">
        <v>368</v>
      </c>
      <c r="F1037" s="69">
        <v>42983.397222222222</v>
      </c>
      <c r="G1037" s="67">
        <v>42985.708333333336</v>
      </c>
      <c r="H1037" s="67">
        <v>42983.422222222223</v>
      </c>
      <c r="I1037" t="s">
        <v>63</v>
      </c>
      <c r="J1037" t="s">
        <v>1376</v>
      </c>
      <c r="K1037" t="s">
        <v>294</v>
      </c>
      <c r="L1037" s="73">
        <f>_xlfn.DAYS(Dashboard!B$3,Data!F1037)</f>
        <v>42</v>
      </c>
    </row>
    <row r="1038" spans="1:12" x14ac:dyDescent="0.25">
      <c r="A1038">
        <v>105234</v>
      </c>
      <c r="B1038">
        <v>0</v>
      </c>
      <c r="C1038" t="s">
        <v>281</v>
      </c>
      <c r="D1038" t="s">
        <v>1377</v>
      </c>
      <c r="E1038" t="s">
        <v>84</v>
      </c>
      <c r="F1038" s="69">
        <v>42983.415277777778</v>
      </c>
      <c r="G1038" s="67">
        <v>42997.708333333336</v>
      </c>
      <c r="H1038" s="67">
        <v>42983.415277777778</v>
      </c>
      <c r="I1038" t="s">
        <v>63</v>
      </c>
      <c r="J1038" t="s">
        <v>570</v>
      </c>
      <c r="K1038" t="s">
        <v>73</v>
      </c>
      <c r="L1038" s="73">
        <f>_xlfn.DAYS(Dashboard!B$3,Data!F1038)</f>
        <v>42</v>
      </c>
    </row>
    <row r="1039" spans="1:12" x14ac:dyDescent="0.25">
      <c r="A1039">
        <v>105235</v>
      </c>
      <c r="B1039">
        <v>0</v>
      </c>
      <c r="C1039" t="s">
        <v>281</v>
      </c>
      <c r="D1039" t="s">
        <v>97</v>
      </c>
      <c r="E1039" t="s">
        <v>282</v>
      </c>
      <c r="F1039" s="69">
        <v>42983.429166666669</v>
      </c>
      <c r="G1039" s="67">
        <v>42997.708333333336</v>
      </c>
      <c r="H1039" s="67">
        <v>43004.361805555556</v>
      </c>
      <c r="I1039" t="s">
        <v>350</v>
      </c>
      <c r="J1039" t="s">
        <v>1378</v>
      </c>
      <c r="K1039" t="s">
        <v>284</v>
      </c>
      <c r="L1039" s="73">
        <f>_xlfn.DAYS(Dashboard!B$3,Data!F1039)</f>
        <v>42</v>
      </c>
    </row>
    <row r="1040" spans="1:12" x14ac:dyDescent="0.25">
      <c r="A1040">
        <v>105236</v>
      </c>
      <c r="B1040">
        <v>0</v>
      </c>
      <c r="C1040" t="s">
        <v>281</v>
      </c>
      <c r="D1040" t="s">
        <v>310</v>
      </c>
      <c r="E1040" t="s">
        <v>75</v>
      </c>
      <c r="F1040" s="69">
        <v>42983.456250000003</v>
      </c>
      <c r="G1040" s="67">
        <v>42997.708333333336</v>
      </c>
      <c r="H1040" s="67">
        <v>42983.456944444442</v>
      </c>
      <c r="I1040" t="s">
        <v>63</v>
      </c>
      <c r="J1040" t="s">
        <v>1379</v>
      </c>
      <c r="K1040" t="s">
        <v>73</v>
      </c>
      <c r="L1040" s="73">
        <f>_xlfn.DAYS(Dashboard!B$3,Data!F1040)</f>
        <v>42</v>
      </c>
    </row>
    <row r="1041" spans="1:12" x14ac:dyDescent="0.25">
      <c r="A1041">
        <v>105237</v>
      </c>
      <c r="B1041">
        <v>0</v>
      </c>
      <c r="C1041" t="s">
        <v>281</v>
      </c>
      <c r="D1041" t="s">
        <v>371</v>
      </c>
      <c r="E1041" t="s">
        <v>517</v>
      </c>
      <c r="F1041" s="69">
        <v>42983.466666666667</v>
      </c>
      <c r="G1041" s="67">
        <v>42990.708333333336</v>
      </c>
      <c r="H1041" s="67">
        <v>42985.371527777781</v>
      </c>
      <c r="I1041" t="s">
        <v>63</v>
      </c>
      <c r="J1041" t="s">
        <v>1380</v>
      </c>
      <c r="K1041" t="s">
        <v>294</v>
      </c>
      <c r="L1041" s="73">
        <f>_xlfn.DAYS(Dashboard!B$3,Data!F1041)</f>
        <v>42</v>
      </c>
    </row>
    <row r="1042" spans="1:12" x14ac:dyDescent="0.25">
      <c r="A1042">
        <v>105238</v>
      </c>
      <c r="B1042">
        <v>0</v>
      </c>
      <c r="C1042" t="s">
        <v>281</v>
      </c>
      <c r="D1042" t="s">
        <v>1381</v>
      </c>
      <c r="E1042" t="s">
        <v>90</v>
      </c>
      <c r="F1042" s="69">
        <v>42983.48333333333</v>
      </c>
      <c r="G1042" s="67">
        <v>42997.708333333336</v>
      </c>
      <c r="H1042" s="67">
        <v>42983.48333333333</v>
      </c>
      <c r="I1042" t="s">
        <v>63</v>
      </c>
      <c r="J1042" t="s">
        <v>1382</v>
      </c>
      <c r="K1042" t="s">
        <v>73</v>
      </c>
      <c r="L1042" s="73">
        <f>_xlfn.DAYS(Dashboard!B$3,Data!F1042)</f>
        <v>42</v>
      </c>
    </row>
    <row r="1043" spans="1:12" x14ac:dyDescent="0.25">
      <c r="A1043">
        <v>103885</v>
      </c>
      <c r="B1043">
        <v>2</v>
      </c>
      <c r="C1043" t="s">
        <v>35</v>
      </c>
      <c r="D1043" t="s">
        <v>233</v>
      </c>
      <c r="E1043" t="s">
        <v>62</v>
      </c>
      <c r="F1043" s="69">
        <v>42983.487141203703</v>
      </c>
      <c r="G1043" s="67">
        <v>42990.708333333336</v>
      </c>
      <c r="I1043" t="s">
        <v>350</v>
      </c>
      <c r="J1043" t="s">
        <v>3085</v>
      </c>
      <c r="K1043" t="s">
        <v>65</v>
      </c>
      <c r="L1043" s="73">
        <f>_xlfn.DAYS(Dashboard!B$3,Data!F1043)</f>
        <v>42</v>
      </c>
    </row>
    <row r="1044" spans="1:12" x14ac:dyDescent="0.25">
      <c r="A1044">
        <v>105239</v>
      </c>
      <c r="B1044">
        <v>0</v>
      </c>
      <c r="C1044" t="s">
        <v>281</v>
      </c>
      <c r="D1044" t="s">
        <v>1383</v>
      </c>
      <c r="E1044" t="s">
        <v>84</v>
      </c>
      <c r="F1044" s="69">
        <v>42983.50277777778</v>
      </c>
      <c r="G1044" s="67">
        <v>42997.708333333336</v>
      </c>
      <c r="H1044" s="67">
        <v>42992.412499999999</v>
      </c>
      <c r="I1044" t="s">
        <v>63</v>
      </c>
      <c r="J1044" t="s">
        <v>1384</v>
      </c>
      <c r="K1044" t="s">
        <v>73</v>
      </c>
      <c r="L1044" s="73">
        <f>_xlfn.DAYS(Dashboard!B$3,Data!F1044)</f>
        <v>42</v>
      </c>
    </row>
    <row r="1045" spans="1:12" x14ac:dyDescent="0.25">
      <c r="A1045">
        <v>105240</v>
      </c>
      <c r="B1045">
        <v>0</v>
      </c>
      <c r="C1045" t="s">
        <v>281</v>
      </c>
      <c r="D1045" t="s">
        <v>1385</v>
      </c>
      <c r="E1045" t="s">
        <v>90</v>
      </c>
      <c r="F1045" s="69">
        <v>42983.506944444445</v>
      </c>
      <c r="G1045" s="67">
        <v>42997.708333333336</v>
      </c>
      <c r="H1045" s="67">
        <v>42983.506944444445</v>
      </c>
      <c r="I1045" t="s">
        <v>63</v>
      </c>
      <c r="J1045" t="s">
        <v>1386</v>
      </c>
      <c r="K1045" t="s">
        <v>73</v>
      </c>
      <c r="L1045" s="73">
        <f>_xlfn.DAYS(Dashboard!B$3,Data!F1045)</f>
        <v>42</v>
      </c>
    </row>
    <row r="1046" spans="1:12" x14ac:dyDescent="0.25">
      <c r="A1046">
        <v>105241</v>
      </c>
      <c r="B1046">
        <v>0</v>
      </c>
      <c r="C1046" t="s">
        <v>281</v>
      </c>
      <c r="D1046" t="s">
        <v>424</v>
      </c>
      <c r="E1046" t="s">
        <v>90</v>
      </c>
      <c r="F1046" s="69">
        <v>42983.507638888892</v>
      </c>
      <c r="G1046" s="67">
        <v>42997.708333333336</v>
      </c>
      <c r="H1046" s="67">
        <v>42983.507638888892</v>
      </c>
      <c r="I1046" t="s">
        <v>63</v>
      </c>
      <c r="J1046" t="s">
        <v>1387</v>
      </c>
      <c r="K1046" t="s">
        <v>73</v>
      </c>
      <c r="L1046" s="73">
        <f>_xlfn.DAYS(Dashboard!B$3,Data!F1046)</f>
        <v>42</v>
      </c>
    </row>
    <row r="1047" spans="1:12" x14ac:dyDescent="0.25">
      <c r="A1047">
        <v>105242</v>
      </c>
      <c r="B1047">
        <v>0</v>
      </c>
      <c r="C1047" t="s">
        <v>281</v>
      </c>
      <c r="D1047" t="s">
        <v>542</v>
      </c>
      <c r="E1047" t="s">
        <v>62</v>
      </c>
      <c r="F1047" s="69">
        <v>42983.511805555558</v>
      </c>
      <c r="G1047" s="67">
        <v>42997.708333333336</v>
      </c>
      <c r="H1047" s="67">
        <v>43017.677777777775</v>
      </c>
      <c r="I1047" t="s">
        <v>137</v>
      </c>
      <c r="J1047" t="s">
        <v>1388</v>
      </c>
      <c r="K1047" t="s">
        <v>73</v>
      </c>
      <c r="L1047" s="73">
        <f>_xlfn.DAYS(Dashboard!B$3,Data!F1047)</f>
        <v>42</v>
      </c>
    </row>
    <row r="1048" spans="1:12" x14ac:dyDescent="0.25">
      <c r="A1048">
        <v>105243</v>
      </c>
      <c r="B1048">
        <v>0</v>
      </c>
      <c r="C1048" t="s">
        <v>281</v>
      </c>
      <c r="D1048" t="s">
        <v>153</v>
      </c>
      <c r="E1048" t="s">
        <v>84</v>
      </c>
      <c r="F1048" s="69">
        <v>42983.518750000003</v>
      </c>
      <c r="G1048" s="67">
        <v>42990.708333333336</v>
      </c>
      <c r="H1048" s="67">
        <v>42984.374305555553</v>
      </c>
      <c r="I1048" t="s">
        <v>63</v>
      </c>
      <c r="J1048" t="s">
        <v>1389</v>
      </c>
      <c r="K1048" t="s">
        <v>73</v>
      </c>
      <c r="L1048" s="73">
        <f>_xlfn.DAYS(Dashboard!B$3,Data!F1048)</f>
        <v>42</v>
      </c>
    </row>
    <row r="1049" spans="1:12" x14ac:dyDescent="0.25">
      <c r="A1049">
        <v>105244</v>
      </c>
      <c r="B1049">
        <v>0</v>
      </c>
      <c r="C1049" t="s">
        <v>281</v>
      </c>
      <c r="D1049" t="s">
        <v>1390</v>
      </c>
      <c r="E1049" t="s">
        <v>90</v>
      </c>
      <c r="F1049" s="69">
        <v>42983.536805555559</v>
      </c>
      <c r="G1049" s="67">
        <v>42997.708333333336</v>
      </c>
      <c r="H1049" s="67">
        <v>42983.536805555559</v>
      </c>
      <c r="I1049" t="s">
        <v>63</v>
      </c>
      <c r="J1049" t="s">
        <v>1391</v>
      </c>
      <c r="K1049" t="s">
        <v>73</v>
      </c>
      <c r="L1049" s="73">
        <f>_xlfn.DAYS(Dashboard!B$3,Data!F1049)</f>
        <v>42</v>
      </c>
    </row>
    <row r="1050" spans="1:12" x14ac:dyDescent="0.25">
      <c r="A1050">
        <v>105246</v>
      </c>
      <c r="B1050">
        <v>0</v>
      </c>
      <c r="C1050" t="s">
        <v>281</v>
      </c>
      <c r="D1050" t="s">
        <v>1383</v>
      </c>
      <c r="E1050" t="s">
        <v>93</v>
      </c>
      <c r="F1050" s="69">
        <v>42983.537499999999</v>
      </c>
      <c r="G1050" s="67">
        <v>42997.708333333336</v>
      </c>
      <c r="H1050" s="67">
        <v>42983.537499999999</v>
      </c>
      <c r="I1050" t="s">
        <v>63</v>
      </c>
      <c r="J1050" t="s">
        <v>1392</v>
      </c>
      <c r="K1050" t="s">
        <v>73</v>
      </c>
      <c r="L1050" s="73">
        <f>_xlfn.DAYS(Dashboard!B$3,Data!F1050)</f>
        <v>42</v>
      </c>
    </row>
    <row r="1051" spans="1:12" x14ac:dyDescent="0.25">
      <c r="A1051">
        <v>105245</v>
      </c>
      <c r="B1051">
        <v>0</v>
      </c>
      <c r="C1051" t="s">
        <v>35</v>
      </c>
      <c r="D1051" t="s">
        <v>237</v>
      </c>
      <c r="E1051" t="s">
        <v>296</v>
      </c>
      <c r="F1051" s="69">
        <v>42983.537638888891</v>
      </c>
      <c r="G1051" s="67">
        <v>42990.708333333336</v>
      </c>
      <c r="I1051" t="s">
        <v>67</v>
      </c>
      <c r="J1051" t="s">
        <v>3086</v>
      </c>
      <c r="K1051" t="s">
        <v>294</v>
      </c>
      <c r="L1051" s="73">
        <f>_xlfn.DAYS(Dashboard!B$3,Data!F1051)</f>
        <v>42</v>
      </c>
    </row>
    <row r="1052" spans="1:12" x14ac:dyDescent="0.25">
      <c r="A1052">
        <v>105247</v>
      </c>
      <c r="B1052">
        <v>0</v>
      </c>
      <c r="C1052" t="s">
        <v>281</v>
      </c>
      <c r="D1052" t="s">
        <v>1393</v>
      </c>
      <c r="E1052" t="s">
        <v>84</v>
      </c>
      <c r="F1052" s="69">
        <v>42983.538888888892</v>
      </c>
      <c r="G1052" s="67">
        <v>42997.708333333336</v>
      </c>
      <c r="H1052" s="67">
        <v>42983.538888888892</v>
      </c>
      <c r="I1052" t="s">
        <v>63</v>
      </c>
      <c r="J1052" t="s">
        <v>335</v>
      </c>
      <c r="K1052" t="s">
        <v>73</v>
      </c>
      <c r="L1052" s="73">
        <f>_xlfn.DAYS(Dashboard!B$3,Data!F1052)</f>
        <v>42</v>
      </c>
    </row>
    <row r="1053" spans="1:12" x14ac:dyDescent="0.25">
      <c r="A1053">
        <v>105248</v>
      </c>
      <c r="B1053">
        <v>0</v>
      </c>
      <c r="C1053" t="s">
        <v>281</v>
      </c>
      <c r="D1053" t="s">
        <v>1394</v>
      </c>
      <c r="E1053" t="s">
        <v>93</v>
      </c>
      <c r="F1053" s="69">
        <v>42983.540972222225</v>
      </c>
      <c r="G1053" s="67">
        <v>42997.708333333336</v>
      </c>
      <c r="H1053" s="67">
        <v>42983.540972222225</v>
      </c>
      <c r="I1053" t="s">
        <v>63</v>
      </c>
      <c r="J1053" t="s">
        <v>1395</v>
      </c>
      <c r="K1053" t="s">
        <v>73</v>
      </c>
      <c r="L1053" s="73">
        <f>_xlfn.DAYS(Dashboard!B$3,Data!F1053)</f>
        <v>42</v>
      </c>
    </row>
    <row r="1054" spans="1:12" x14ac:dyDescent="0.25">
      <c r="A1054">
        <v>105249</v>
      </c>
      <c r="B1054">
        <v>0</v>
      </c>
      <c r="C1054" t="s">
        <v>281</v>
      </c>
      <c r="D1054" t="s">
        <v>1396</v>
      </c>
      <c r="E1054" t="s">
        <v>75</v>
      </c>
      <c r="F1054" s="69">
        <v>42983.55</v>
      </c>
      <c r="G1054" s="67">
        <v>42997.708333333336</v>
      </c>
      <c r="H1054" s="67">
        <v>42983.55</v>
      </c>
      <c r="I1054" t="s">
        <v>63</v>
      </c>
      <c r="J1054" t="s">
        <v>1397</v>
      </c>
      <c r="K1054" t="s">
        <v>73</v>
      </c>
      <c r="L1054" s="73">
        <f>_xlfn.DAYS(Dashboard!B$3,Data!F1054)</f>
        <v>42</v>
      </c>
    </row>
    <row r="1055" spans="1:12" x14ac:dyDescent="0.25">
      <c r="A1055">
        <v>105250</v>
      </c>
      <c r="B1055">
        <v>0</v>
      </c>
      <c r="C1055" t="s">
        <v>281</v>
      </c>
      <c r="D1055" t="s">
        <v>1390</v>
      </c>
      <c r="E1055" t="s">
        <v>62</v>
      </c>
      <c r="F1055" s="69">
        <v>42983.560416666667</v>
      </c>
      <c r="G1055" s="67">
        <v>42985.708333333336</v>
      </c>
      <c r="H1055" s="67">
        <v>42985.713194444441</v>
      </c>
      <c r="I1055" t="s">
        <v>63</v>
      </c>
      <c r="J1055" t="s">
        <v>1398</v>
      </c>
      <c r="K1055" t="s">
        <v>73</v>
      </c>
      <c r="L1055" s="73">
        <f>_xlfn.DAYS(Dashboard!B$3,Data!F1055)</f>
        <v>42</v>
      </c>
    </row>
    <row r="1056" spans="1:12" x14ac:dyDescent="0.25">
      <c r="A1056">
        <v>105251</v>
      </c>
      <c r="B1056">
        <v>0</v>
      </c>
      <c r="C1056" t="s">
        <v>281</v>
      </c>
      <c r="D1056" t="s">
        <v>1399</v>
      </c>
      <c r="E1056" t="s">
        <v>93</v>
      </c>
      <c r="F1056" s="69">
        <v>42983.57708333333</v>
      </c>
      <c r="G1056" s="67">
        <v>42997.708333333336</v>
      </c>
      <c r="H1056" s="67">
        <v>42990.590277777781</v>
      </c>
      <c r="I1056" t="s">
        <v>63</v>
      </c>
      <c r="J1056" t="s">
        <v>1400</v>
      </c>
      <c r="K1056" t="s">
        <v>73</v>
      </c>
      <c r="L1056" s="73">
        <f>_xlfn.DAYS(Dashboard!B$3,Data!F1056)</f>
        <v>42</v>
      </c>
    </row>
    <row r="1057" spans="1:12" x14ac:dyDescent="0.25">
      <c r="A1057">
        <v>105252</v>
      </c>
      <c r="B1057">
        <v>0</v>
      </c>
      <c r="C1057" t="s">
        <v>281</v>
      </c>
      <c r="D1057" t="s">
        <v>226</v>
      </c>
      <c r="E1057" t="s">
        <v>93</v>
      </c>
      <c r="F1057" s="69">
        <v>42983.584027777775</v>
      </c>
      <c r="G1057" s="67">
        <v>42997.708333333336</v>
      </c>
      <c r="H1057" s="67">
        <v>42985.564583333333</v>
      </c>
      <c r="I1057" t="s">
        <v>67</v>
      </c>
      <c r="J1057" t="s">
        <v>1401</v>
      </c>
      <c r="K1057" t="s">
        <v>73</v>
      </c>
      <c r="L1057" s="73">
        <f>_xlfn.DAYS(Dashboard!B$3,Data!F1057)</f>
        <v>42</v>
      </c>
    </row>
    <row r="1058" spans="1:12" x14ac:dyDescent="0.25">
      <c r="A1058">
        <v>105253</v>
      </c>
      <c r="B1058">
        <v>0</v>
      </c>
      <c r="C1058" t="s">
        <v>281</v>
      </c>
      <c r="D1058" t="s">
        <v>1355</v>
      </c>
      <c r="E1058" t="s">
        <v>90</v>
      </c>
      <c r="F1058" s="69">
        <v>42983.631944444445</v>
      </c>
      <c r="G1058" s="67">
        <v>42997.708333333336</v>
      </c>
      <c r="H1058" s="67">
        <v>42983.631944444445</v>
      </c>
      <c r="I1058" t="s">
        <v>63</v>
      </c>
      <c r="J1058" t="s">
        <v>1402</v>
      </c>
      <c r="K1058" t="s">
        <v>73</v>
      </c>
      <c r="L1058" s="73">
        <f>_xlfn.DAYS(Dashboard!B$3,Data!F1058)</f>
        <v>42</v>
      </c>
    </row>
    <row r="1059" spans="1:12" x14ac:dyDescent="0.25">
      <c r="A1059">
        <v>105254</v>
      </c>
      <c r="B1059">
        <v>0</v>
      </c>
      <c r="C1059" t="s">
        <v>281</v>
      </c>
      <c r="D1059" t="s">
        <v>153</v>
      </c>
      <c r="E1059" t="s">
        <v>296</v>
      </c>
      <c r="F1059" s="69">
        <v>42983.642361111109</v>
      </c>
      <c r="G1059" s="67">
        <v>42997.708333333336</v>
      </c>
      <c r="H1059" s="67">
        <v>42984.54791666667</v>
      </c>
      <c r="I1059" t="s">
        <v>63</v>
      </c>
      <c r="J1059" t="s">
        <v>1403</v>
      </c>
      <c r="K1059" t="s">
        <v>294</v>
      </c>
      <c r="L1059" s="73">
        <f>_xlfn.DAYS(Dashboard!B$3,Data!F1059)</f>
        <v>42</v>
      </c>
    </row>
    <row r="1060" spans="1:12" x14ac:dyDescent="0.25">
      <c r="A1060">
        <v>105255</v>
      </c>
      <c r="B1060">
        <v>0</v>
      </c>
      <c r="C1060" t="s">
        <v>281</v>
      </c>
      <c r="D1060" t="s">
        <v>243</v>
      </c>
      <c r="E1060" t="s">
        <v>84</v>
      </c>
      <c r="F1060" s="69">
        <v>42983.654166666667</v>
      </c>
      <c r="G1060" s="67">
        <v>42997.708333333336</v>
      </c>
      <c r="H1060" s="67">
        <v>42983.654166666667</v>
      </c>
      <c r="I1060" t="s">
        <v>63</v>
      </c>
      <c r="J1060" t="s">
        <v>1404</v>
      </c>
      <c r="K1060" t="s">
        <v>73</v>
      </c>
      <c r="L1060" s="73">
        <f>_xlfn.DAYS(Dashboard!B$3,Data!F1060)</f>
        <v>42</v>
      </c>
    </row>
    <row r="1061" spans="1:12" x14ac:dyDescent="0.25">
      <c r="A1061">
        <v>105256</v>
      </c>
      <c r="B1061">
        <v>0</v>
      </c>
      <c r="C1061" t="s">
        <v>281</v>
      </c>
      <c r="D1061" t="s">
        <v>470</v>
      </c>
      <c r="E1061" t="s">
        <v>62</v>
      </c>
      <c r="F1061" s="69">
        <v>42983.663888888892</v>
      </c>
      <c r="G1061" s="67">
        <v>42997.708333333336</v>
      </c>
      <c r="H1061" s="67">
        <v>43003.714583333334</v>
      </c>
      <c r="I1061" t="s">
        <v>63</v>
      </c>
      <c r="J1061" t="s">
        <v>1405</v>
      </c>
      <c r="K1061" t="s">
        <v>73</v>
      </c>
      <c r="L1061" s="73">
        <f>_xlfn.DAYS(Dashboard!B$3,Data!F1061)</f>
        <v>42</v>
      </c>
    </row>
    <row r="1062" spans="1:12" x14ac:dyDescent="0.25">
      <c r="A1062">
        <v>105257</v>
      </c>
      <c r="B1062">
        <v>0</v>
      </c>
      <c r="C1062" t="s">
        <v>281</v>
      </c>
      <c r="D1062" t="s">
        <v>184</v>
      </c>
      <c r="E1062" t="s">
        <v>93</v>
      </c>
      <c r="F1062" s="69">
        <v>42983.668749999997</v>
      </c>
      <c r="G1062" s="67">
        <v>42997.708333333336</v>
      </c>
      <c r="H1062" s="67">
        <v>43004.46597222222</v>
      </c>
      <c r="I1062" t="s">
        <v>63</v>
      </c>
      <c r="J1062" t="s">
        <v>1406</v>
      </c>
      <c r="K1062" t="s">
        <v>73</v>
      </c>
      <c r="L1062" s="73">
        <f>_xlfn.DAYS(Dashboard!B$3,Data!F1062)</f>
        <v>42</v>
      </c>
    </row>
    <row r="1063" spans="1:12" x14ac:dyDescent="0.25">
      <c r="A1063">
        <v>104795</v>
      </c>
      <c r="B1063">
        <v>5</v>
      </c>
      <c r="C1063" t="s">
        <v>281</v>
      </c>
      <c r="D1063" t="s">
        <v>306</v>
      </c>
      <c r="E1063" t="s">
        <v>84</v>
      </c>
      <c r="F1063" s="69">
        <v>42983.669444444444</v>
      </c>
      <c r="G1063" s="67">
        <v>42997.708333333336</v>
      </c>
      <c r="H1063" s="67">
        <v>42983.669444444444</v>
      </c>
      <c r="I1063" t="s">
        <v>63</v>
      </c>
      <c r="J1063" t="s">
        <v>1407</v>
      </c>
      <c r="K1063" t="s">
        <v>73</v>
      </c>
      <c r="L1063" s="73">
        <f>_xlfn.DAYS(Dashboard!B$3,Data!F1063)</f>
        <v>42</v>
      </c>
    </row>
    <row r="1064" spans="1:12" x14ac:dyDescent="0.25">
      <c r="A1064">
        <v>105258</v>
      </c>
      <c r="B1064">
        <v>0</v>
      </c>
      <c r="C1064" t="s">
        <v>281</v>
      </c>
      <c r="D1064" t="s">
        <v>1408</v>
      </c>
      <c r="E1064" t="s">
        <v>90</v>
      </c>
      <c r="F1064" s="69">
        <v>42983.697916666664</v>
      </c>
      <c r="G1064" s="67">
        <v>42997.708333333336</v>
      </c>
      <c r="H1064" s="67">
        <v>42983.697916666664</v>
      </c>
      <c r="I1064" t="s">
        <v>63</v>
      </c>
      <c r="J1064" t="s">
        <v>1409</v>
      </c>
      <c r="K1064" t="s">
        <v>73</v>
      </c>
      <c r="L1064" s="73">
        <f>_xlfn.DAYS(Dashboard!B$3,Data!F1064)</f>
        <v>42</v>
      </c>
    </row>
    <row r="1065" spans="1:12" x14ac:dyDescent="0.25">
      <c r="A1065">
        <v>105259</v>
      </c>
      <c r="B1065">
        <v>0</v>
      </c>
      <c r="C1065" t="s">
        <v>281</v>
      </c>
      <c r="D1065" t="s">
        <v>184</v>
      </c>
      <c r="E1065" t="s">
        <v>62</v>
      </c>
      <c r="F1065" s="69">
        <v>42983.703472222223</v>
      </c>
      <c r="G1065" s="67">
        <v>42990.708333333336</v>
      </c>
      <c r="H1065" s="67">
        <v>42985.67291666667</v>
      </c>
      <c r="I1065" t="s">
        <v>63</v>
      </c>
      <c r="J1065" t="s">
        <v>1410</v>
      </c>
      <c r="K1065" t="s">
        <v>65</v>
      </c>
      <c r="L1065" s="73">
        <f>_xlfn.DAYS(Dashboard!B$3,Data!F1065)</f>
        <v>42</v>
      </c>
    </row>
    <row r="1066" spans="1:12" x14ac:dyDescent="0.25">
      <c r="A1066">
        <v>105260</v>
      </c>
      <c r="B1066">
        <v>0</v>
      </c>
      <c r="C1066" t="s">
        <v>281</v>
      </c>
      <c r="D1066" t="s">
        <v>1411</v>
      </c>
      <c r="E1066" t="s">
        <v>75</v>
      </c>
      <c r="F1066" s="69">
        <v>42983.70416666667</v>
      </c>
      <c r="G1066" s="67">
        <v>42997.708333333336</v>
      </c>
      <c r="H1066" s="67">
        <v>42983.70416666667</v>
      </c>
      <c r="I1066" t="s">
        <v>63</v>
      </c>
      <c r="J1066" t="s">
        <v>1412</v>
      </c>
      <c r="K1066" t="s">
        <v>73</v>
      </c>
      <c r="L1066" s="73">
        <f>_xlfn.DAYS(Dashboard!B$3,Data!F1066)</f>
        <v>42</v>
      </c>
    </row>
    <row r="1067" spans="1:12" x14ac:dyDescent="0.25">
      <c r="A1067">
        <v>105261</v>
      </c>
      <c r="B1067">
        <v>0</v>
      </c>
      <c r="C1067" t="s">
        <v>281</v>
      </c>
      <c r="D1067" t="s">
        <v>1330</v>
      </c>
      <c r="E1067" t="s">
        <v>84</v>
      </c>
      <c r="F1067" s="69">
        <v>42983.708333333336</v>
      </c>
      <c r="G1067" s="67">
        <v>42997.708333333336</v>
      </c>
      <c r="H1067" s="67">
        <v>42992.481249999997</v>
      </c>
      <c r="I1067" t="s">
        <v>63</v>
      </c>
      <c r="J1067" t="s">
        <v>1413</v>
      </c>
      <c r="K1067" t="s">
        <v>73</v>
      </c>
      <c r="L1067" s="73">
        <f>_xlfn.DAYS(Dashboard!B$3,Data!F1067)</f>
        <v>42</v>
      </c>
    </row>
    <row r="1068" spans="1:12" x14ac:dyDescent="0.25">
      <c r="A1068">
        <v>105262</v>
      </c>
      <c r="B1068">
        <v>0</v>
      </c>
      <c r="C1068" t="s">
        <v>281</v>
      </c>
      <c r="D1068" t="s">
        <v>70</v>
      </c>
      <c r="E1068" t="s">
        <v>517</v>
      </c>
      <c r="F1068" s="69">
        <v>42984.32916666667</v>
      </c>
      <c r="G1068" s="67">
        <v>42998.708333333336</v>
      </c>
      <c r="H1068" s="67">
        <v>42984.542361111111</v>
      </c>
      <c r="I1068" t="s">
        <v>67</v>
      </c>
      <c r="J1068" t="s">
        <v>1414</v>
      </c>
      <c r="K1068" t="s">
        <v>294</v>
      </c>
      <c r="L1068" s="73">
        <f>_xlfn.DAYS(Dashboard!B$3,Data!F1068)</f>
        <v>41</v>
      </c>
    </row>
    <row r="1069" spans="1:12" x14ac:dyDescent="0.25">
      <c r="A1069">
        <v>105263</v>
      </c>
      <c r="B1069">
        <v>0</v>
      </c>
      <c r="C1069" t="s">
        <v>281</v>
      </c>
      <c r="D1069" t="s">
        <v>97</v>
      </c>
      <c r="E1069" t="s">
        <v>84</v>
      </c>
      <c r="F1069" s="69">
        <v>42984.34097222222</v>
      </c>
      <c r="G1069" s="67">
        <v>42998.708333333336</v>
      </c>
      <c r="H1069" s="67">
        <v>43003.371527777781</v>
      </c>
      <c r="I1069" t="s">
        <v>63</v>
      </c>
      <c r="J1069" t="s">
        <v>1415</v>
      </c>
      <c r="K1069" t="s">
        <v>73</v>
      </c>
      <c r="L1069" s="73">
        <f>_xlfn.DAYS(Dashboard!B$3,Data!F1069)</f>
        <v>41</v>
      </c>
    </row>
    <row r="1070" spans="1:12" x14ac:dyDescent="0.25">
      <c r="A1070">
        <v>105264</v>
      </c>
      <c r="B1070">
        <v>0</v>
      </c>
      <c r="C1070" t="s">
        <v>35</v>
      </c>
      <c r="D1070" t="s">
        <v>101</v>
      </c>
      <c r="E1070" t="s">
        <v>75</v>
      </c>
      <c r="F1070" s="69">
        <v>42984.343043981484</v>
      </c>
      <c r="G1070" s="67">
        <v>43024.708333333336</v>
      </c>
      <c r="I1070" t="s">
        <v>63</v>
      </c>
      <c r="J1070" t="s">
        <v>102</v>
      </c>
      <c r="K1070" t="s">
        <v>73</v>
      </c>
      <c r="L1070" s="73">
        <f>_xlfn.DAYS(Dashboard!B$3,Data!F1070)</f>
        <v>41</v>
      </c>
    </row>
    <row r="1071" spans="1:12" x14ac:dyDescent="0.25">
      <c r="A1071">
        <v>105265</v>
      </c>
      <c r="B1071">
        <v>0</v>
      </c>
      <c r="C1071" t="s">
        <v>281</v>
      </c>
      <c r="D1071" t="s">
        <v>1416</v>
      </c>
      <c r="E1071" t="s">
        <v>90</v>
      </c>
      <c r="F1071" s="69">
        <v>42984.345833333333</v>
      </c>
      <c r="G1071" s="67">
        <v>42998.708333333336</v>
      </c>
      <c r="H1071" s="67">
        <v>42984.474305555559</v>
      </c>
      <c r="I1071" t="s">
        <v>63</v>
      </c>
      <c r="J1071" t="s">
        <v>1417</v>
      </c>
      <c r="K1071" t="s">
        <v>73</v>
      </c>
      <c r="L1071" s="73">
        <f>_xlfn.DAYS(Dashboard!B$3,Data!F1071)</f>
        <v>41</v>
      </c>
    </row>
    <row r="1072" spans="1:12" x14ac:dyDescent="0.25">
      <c r="A1072">
        <v>105251</v>
      </c>
      <c r="B1072">
        <v>1</v>
      </c>
      <c r="C1072" t="s">
        <v>281</v>
      </c>
      <c r="D1072" t="s">
        <v>1399</v>
      </c>
      <c r="E1072" t="s">
        <v>93</v>
      </c>
      <c r="F1072" s="69">
        <v>42984.354166666664</v>
      </c>
      <c r="G1072" s="67">
        <v>42998.708333333336</v>
      </c>
      <c r="H1072" s="67">
        <v>42989.553472222222</v>
      </c>
      <c r="I1072" t="s">
        <v>63</v>
      </c>
      <c r="J1072" t="s">
        <v>1418</v>
      </c>
      <c r="K1072" t="s">
        <v>73</v>
      </c>
      <c r="L1072" s="73">
        <f>_xlfn.DAYS(Dashboard!B$3,Data!F1072)</f>
        <v>41</v>
      </c>
    </row>
    <row r="1073" spans="1:12" x14ac:dyDescent="0.25">
      <c r="A1073">
        <v>105198</v>
      </c>
      <c r="B1073">
        <v>1</v>
      </c>
      <c r="C1073" t="s">
        <v>281</v>
      </c>
      <c r="D1073" t="s">
        <v>302</v>
      </c>
      <c r="E1073" t="s">
        <v>282</v>
      </c>
      <c r="F1073" s="69">
        <v>42984.355555555558</v>
      </c>
      <c r="G1073" s="67">
        <v>42998.708333333336</v>
      </c>
      <c r="H1073" s="67">
        <v>42985.310416666667</v>
      </c>
      <c r="I1073" t="s">
        <v>63</v>
      </c>
      <c r="J1073" t="s">
        <v>1419</v>
      </c>
      <c r="K1073" t="s">
        <v>284</v>
      </c>
      <c r="L1073" s="73">
        <f>_xlfn.DAYS(Dashboard!B$3,Data!F1073)</f>
        <v>41</v>
      </c>
    </row>
    <row r="1074" spans="1:12" x14ac:dyDescent="0.25">
      <c r="A1074">
        <v>105266</v>
      </c>
      <c r="B1074">
        <v>0</v>
      </c>
      <c r="C1074" t="s">
        <v>281</v>
      </c>
      <c r="D1074" t="s">
        <v>453</v>
      </c>
      <c r="E1074" t="s">
        <v>90</v>
      </c>
      <c r="F1074" s="69">
        <v>42984.359027777777</v>
      </c>
      <c r="G1074" s="67">
        <v>42991.708333333336</v>
      </c>
      <c r="H1074" s="67">
        <v>42985.677777777775</v>
      </c>
      <c r="I1074" t="s">
        <v>63</v>
      </c>
      <c r="J1074" t="s">
        <v>1420</v>
      </c>
      <c r="K1074" t="s">
        <v>73</v>
      </c>
      <c r="L1074" s="73">
        <f>_xlfn.DAYS(Dashboard!B$3,Data!F1074)</f>
        <v>41</v>
      </c>
    </row>
    <row r="1075" spans="1:12" x14ac:dyDescent="0.25">
      <c r="A1075">
        <v>105267</v>
      </c>
      <c r="B1075">
        <v>0</v>
      </c>
      <c r="C1075" t="s">
        <v>281</v>
      </c>
      <c r="D1075" t="s">
        <v>1421</v>
      </c>
      <c r="E1075" t="s">
        <v>90</v>
      </c>
      <c r="F1075" s="69">
        <v>42984.361805555556</v>
      </c>
      <c r="G1075" s="67">
        <v>42998.708333333336</v>
      </c>
      <c r="H1075" s="67">
        <v>42984.361805555556</v>
      </c>
      <c r="I1075" t="s">
        <v>63</v>
      </c>
      <c r="J1075" t="s">
        <v>1422</v>
      </c>
      <c r="K1075" t="s">
        <v>73</v>
      </c>
      <c r="L1075" s="73">
        <f>_xlfn.DAYS(Dashboard!B$3,Data!F1075)</f>
        <v>41</v>
      </c>
    </row>
    <row r="1076" spans="1:12" x14ac:dyDescent="0.25">
      <c r="A1076">
        <v>105268</v>
      </c>
      <c r="B1076">
        <v>0</v>
      </c>
      <c r="C1076" t="s">
        <v>281</v>
      </c>
      <c r="D1076" t="s">
        <v>97</v>
      </c>
      <c r="E1076" t="s">
        <v>282</v>
      </c>
      <c r="F1076" s="69">
        <v>42984.363194444442</v>
      </c>
      <c r="G1076" s="67">
        <v>42998.708333333336</v>
      </c>
      <c r="H1076" s="67">
        <v>42984.363194444442</v>
      </c>
      <c r="I1076" t="s">
        <v>63</v>
      </c>
      <c r="J1076" t="s">
        <v>1423</v>
      </c>
      <c r="K1076" t="s">
        <v>284</v>
      </c>
      <c r="L1076" s="73">
        <f>_xlfn.DAYS(Dashboard!B$3,Data!F1076)</f>
        <v>41</v>
      </c>
    </row>
    <row r="1077" spans="1:12" x14ac:dyDescent="0.25">
      <c r="A1077">
        <v>105269</v>
      </c>
      <c r="B1077">
        <v>0</v>
      </c>
      <c r="C1077" t="s">
        <v>281</v>
      </c>
      <c r="D1077" t="s">
        <v>421</v>
      </c>
      <c r="E1077" t="s">
        <v>368</v>
      </c>
      <c r="F1077" s="69">
        <v>42984.364583333336</v>
      </c>
      <c r="G1077" s="67">
        <v>42986.708333333336</v>
      </c>
      <c r="H1077" s="67">
        <v>42984.5625</v>
      </c>
      <c r="I1077" t="s">
        <v>63</v>
      </c>
      <c r="J1077" t="s">
        <v>1424</v>
      </c>
      <c r="K1077" t="s">
        <v>294</v>
      </c>
      <c r="L1077" s="73">
        <f>_xlfn.DAYS(Dashboard!B$3,Data!F1077)</f>
        <v>41</v>
      </c>
    </row>
    <row r="1078" spans="1:12" x14ac:dyDescent="0.25">
      <c r="A1078">
        <v>105270</v>
      </c>
      <c r="B1078">
        <v>0</v>
      </c>
      <c r="C1078" t="s">
        <v>281</v>
      </c>
      <c r="D1078" t="s">
        <v>1425</v>
      </c>
      <c r="E1078" t="s">
        <v>130</v>
      </c>
      <c r="F1078" s="69">
        <v>42984.364583333336</v>
      </c>
      <c r="G1078" s="67">
        <v>42991.708333333336</v>
      </c>
      <c r="H1078" s="67">
        <v>42985.444444444445</v>
      </c>
      <c r="I1078" t="s">
        <v>137</v>
      </c>
      <c r="J1078" t="s">
        <v>1426</v>
      </c>
      <c r="K1078" t="s">
        <v>327</v>
      </c>
      <c r="L1078" s="73">
        <f>_xlfn.DAYS(Dashboard!B$3,Data!F1078)</f>
        <v>41</v>
      </c>
    </row>
    <row r="1079" spans="1:12" x14ac:dyDescent="0.25">
      <c r="A1079">
        <v>105271</v>
      </c>
      <c r="B1079">
        <v>0</v>
      </c>
      <c r="C1079" t="s">
        <v>281</v>
      </c>
      <c r="D1079" t="s">
        <v>1425</v>
      </c>
      <c r="E1079" t="s">
        <v>1086</v>
      </c>
      <c r="F1079" s="69">
        <v>42984.365277777775</v>
      </c>
      <c r="G1079" s="67">
        <v>42998.708333333336</v>
      </c>
      <c r="H1079" s="67">
        <v>42984.406944444447</v>
      </c>
      <c r="I1079" t="s">
        <v>67</v>
      </c>
      <c r="J1079" t="s">
        <v>1427</v>
      </c>
      <c r="K1079" t="s">
        <v>1088</v>
      </c>
      <c r="L1079" s="73">
        <f>_xlfn.DAYS(Dashboard!B$3,Data!F1079)</f>
        <v>41</v>
      </c>
    </row>
    <row r="1080" spans="1:12" x14ac:dyDescent="0.25">
      <c r="A1080">
        <v>105272</v>
      </c>
      <c r="B1080">
        <v>0</v>
      </c>
      <c r="C1080" t="s">
        <v>281</v>
      </c>
      <c r="D1080" t="s">
        <v>286</v>
      </c>
      <c r="E1080" t="s">
        <v>204</v>
      </c>
      <c r="F1080" s="69">
        <v>42984.392361111109</v>
      </c>
      <c r="G1080" s="67">
        <v>42991.708333333336</v>
      </c>
      <c r="H1080" s="67">
        <v>43007.478472222225</v>
      </c>
      <c r="I1080" t="s">
        <v>67</v>
      </c>
      <c r="J1080" t="s">
        <v>1428</v>
      </c>
      <c r="K1080" t="s">
        <v>580</v>
      </c>
      <c r="L1080" s="73">
        <f>_xlfn.DAYS(Dashboard!B$3,Data!F1080)</f>
        <v>41</v>
      </c>
    </row>
    <row r="1081" spans="1:12" x14ac:dyDescent="0.25">
      <c r="A1081">
        <v>105273</v>
      </c>
      <c r="B1081">
        <v>0</v>
      </c>
      <c r="C1081" t="s">
        <v>281</v>
      </c>
      <c r="D1081" t="s">
        <v>118</v>
      </c>
      <c r="E1081" t="s">
        <v>84</v>
      </c>
      <c r="F1081" s="69">
        <v>42984.397916666669</v>
      </c>
      <c r="G1081" s="67">
        <v>42998.708333333336</v>
      </c>
      <c r="H1081" s="67">
        <v>42992.35833333333</v>
      </c>
      <c r="I1081" t="s">
        <v>63</v>
      </c>
      <c r="J1081" t="s">
        <v>1429</v>
      </c>
      <c r="K1081" t="s">
        <v>73</v>
      </c>
      <c r="L1081" s="73">
        <f>_xlfn.DAYS(Dashboard!B$3,Data!F1081)</f>
        <v>41</v>
      </c>
    </row>
    <row r="1082" spans="1:12" x14ac:dyDescent="0.25">
      <c r="A1082">
        <v>105274</v>
      </c>
      <c r="B1082">
        <v>0</v>
      </c>
      <c r="C1082" t="s">
        <v>281</v>
      </c>
      <c r="D1082" t="s">
        <v>62</v>
      </c>
      <c r="E1082" t="s">
        <v>282</v>
      </c>
      <c r="F1082" s="69">
        <v>42984.398611111108</v>
      </c>
      <c r="G1082" s="67">
        <v>42998.708333333336</v>
      </c>
      <c r="H1082" s="67">
        <v>42985.311805555553</v>
      </c>
      <c r="I1082" t="s">
        <v>63</v>
      </c>
      <c r="J1082" t="s">
        <v>1430</v>
      </c>
      <c r="K1082" t="s">
        <v>284</v>
      </c>
      <c r="L1082" s="73">
        <f>_xlfn.DAYS(Dashboard!B$3,Data!F1082)</f>
        <v>41</v>
      </c>
    </row>
    <row r="1083" spans="1:12" x14ac:dyDescent="0.25">
      <c r="A1083">
        <v>105275</v>
      </c>
      <c r="B1083">
        <v>0</v>
      </c>
      <c r="C1083" t="s">
        <v>281</v>
      </c>
      <c r="D1083" t="s">
        <v>71</v>
      </c>
      <c r="E1083" t="s">
        <v>282</v>
      </c>
      <c r="F1083" s="69">
        <v>42984.404166666667</v>
      </c>
      <c r="G1083" s="67">
        <v>42991.708333333336</v>
      </c>
      <c r="H1083" s="67">
        <v>42985.3125</v>
      </c>
      <c r="I1083" t="s">
        <v>63</v>
      </c>
      <c r="J1083" t="s">
        <v>1431</v>
      </c>
      <c r="K1083" t="s">
        <v>284</v>
      </c>
      <c r="L1083" s="73">
        <f>_xlfn.DAYS(Dashboard!B$3,Data!F1083)</f>
        <v>41</v>
      </c>
    </row>
    <row r="1084" spans="1:12" x14ac:dyDescent="0.25">
      <c r="A1084">
        <v>105019</v>
      </c>
      <c r="B1084">
        <v>1</v>
      </c>
      <c r="C1084" t="s">
        <v>281</v>
      </c>
      <c r="D1084" t="s">
        <v>384</v>
      </c>
      <c r="E1084" t="s">
        <v>61</v>
      </c>
      <c r="F1084" s="69">
        <v>42984.428472222222</v>
      </c>
      <c r="G1084" s="67">
        <v>42998.708333333336</v>
      </c>
      <c r="H1084" s="67">
        <v>42984.428472222222</v>
      </c>
      <c r="I1084" t="s">
        <v>63</v>
      </c>
      <c r="J1084" t="s">
        <v>1432</v>
      </c>
      <c r="K1084" t="s">
        <v>65</v>
      </c>
      <c r="L1084" s="73">
        <f>_xlfn.DAYS(Dashboard!B$3,Data!F1084)</f>
        <v>41</v>
      </c>
    </row>
    <row r="1085" spans="1:12" x14ac:dyDescent="0.25">
      <c r="A1085">
        <v>105276</v>
      </c>
      <c r="B1085">
        <v>0</v>
      </c>
      <c r="C1085" t="s">
        <v>281</v>
      </c>
      <c r="D1085" t="s">
        <v>1433</v>
      </c>
      <c r="E1085" t="s">
        <v>90</v>
      </c>
      <c r="F1085" s="69">
        <v>42984.430555555555</v>
      </c>
      <c r="G1085" s="67">
        <v>42998.708333333336</v>
      </c>
      <c r="H1085" s="67">
        <v>42984.430555555555</v>
      </c>
      <c r="I1085" t="s">
        <v>63</v>
      </c>
      <c r="J1085" t="s">
        <v>1434</v>
      </c>
      <c r="K1085" t="s">
        <v>73</v>
      </c>
      <c r="L1085" s="73">
        <f>_xlfn.DAYS(Dashboard!B$3,Data!F1085)</f>
        <v>41</v>
      </c>
    </row>
    <row r="1086" spans="1:12" x14ac:dyDescent="0.25">
      <c r="A1086">
        <v>105277</v>
      </c>
      <c r="B1086">
        <v>0</v>
      </c>
      <c r="C1086" t="s">
        <v>281</v>
      </c>
      <c r="D1086" t="s">
        <v>1435</v>
      </c>
      <c r="E1086" t="s">
        <v>368</v>
      </c>
      <c r="F1086" s="69">
        <v>42984.438888888886</v>
      </c>
      <c r="G1086" s="67">
        <v>42998.708333333336</v>
      </c>
      <c r="H1086" s="67">
        <v>42989.467361111114</v>
      </c>
      <c r="I1086" t="s">
        <v>63</v>
      </c>
      <c r="J1086" t="s">
        <v>1436</v>
      </c>
      <c r="K1086" t="s">
        <v>294</v>
      </c>
      <c r="L1086" s="73">
        <f>_xlfn.DAYS(Dashboard!B$3,Data!F1086)</f>
        <v>41</v>
      </c>
    </row>
    <row r="1087" spans="1:12" x14ac:dyDescent="0.25">
      <c r="A1087">
        <v>105278</v>
      </c>
      <c r="B1087">
        <v>0</v>
      </c>
      <c r="C1087" t="s">
        <v>281</v>
      </c>
      <c r="D1087" t="s">
        <v>1084</v>
      </c>
      <c r="E1087" t="s">
        <v>84</v>
      </c>
      <c r="F1087" s="69">
        <v>42984.443749999999</v>
      </c>
      <c r="G1087" s="67">
        <v>42998.708333333336</v>
      </c>
      <c r="H1087" s="67">
        <v>42984.443749999999</v>
      </c>
      <c r="I1087" t="s">
        <v>63</v>
      </c>
      <c r="J1087" t="s">
        <v>335</v>
      </c>
      <c r="K1087" t="s">
        <v>73</v>
      </c>
      <c r="L1087" s="73">
        <f>_xlfn.DAYS(Dashboard!B$3,Data!F1087)</f>
        <v>41</v>
      </c>
    </row>
    <row r="1088" spans="1:12" x14ac:dyDescent="0.25">
      <c r="A1088">
        <v>105279</v>
      </c>
      <c r="B1088">
        <v>0</v>
      </c>
      <c r="C1088" t="s">
        <v>281</v>
      </c>
      <c r="D1088" t="s">
        <v>1176</v>
      </c>
      <c r="E1088" t="s">
        <v>368</v>
      </c>
      <c r="F1088" s="69">
        <v>42984.457638888889</v>
      </c>
      <c r="G1088" s="67">
        <v>42998.708333333336</v>
      </c>
      <c r="H1088" s="67">
        <v>42985.441666666666</v>
      </c>
      <c r="I1088" t="s">
        <v>63</v>
      </c>
      <c r="J1088" t="s">
        <v>1437</v>
      </c>
      <c r="K1088" t="s">
        <v>294</v>
      </c>
      <c r="L1088" s="73">
        <f>_xlfn.DAYS(Dashboard!B$3,Data!F1088)</f>
        <v>41</v>
      </c>
    </row>
    <row r="1089" spans="1:12" x14ac:dyDescent="0.25">
      <c r="A1089">
        <v>105280</v>
      </c>
      <c r="B1089">
        <v>0</v>
      </c>
      <c r="C1089" t="s">
        <v>281</v>
      </c>
      <c r="D1089" t="s">
        <v>1438</v>
      </c>
      <c r="E1089" t="s">
        <v>84</v>
      </c>
      <c r="F1089" s="69">
        <v>42984.457638888889</v>
      </c>
      <c r="G1089" s="67">
        <v>42998.708333333336</v>
      </c>
      <c r="H1089" s="67">
        <v>42989.618750000001</v>
      </c>
      <c r="I1089" t="s">
        <v>63</v>
      </c>
      <c r="J1089" t="s">
        <v>1439</v>
      </c>
      <c r="K1089" t="s">
        <v>73</v>
      </c>
      <c r="L1089" s="73">
        <f>_xlfn.DAYS(Dashboard!B$3,Data!F1089)</f>
        <v>41</v>
      </c>
    </row>
    <row r="1090" spans="1:12" x14ac:dyDescent="0.25">
      <c r="A1090">
        <v>105281</v>
      </c>
      <c r="B1090">
        <v>0</v>
      </c>
      <c r="C1090" t="s">
        <v>281</v>
      </c>
      <c r="D1090" t="s">
        <v>306</v>
      </c>
      <c r="E1090" t="s">
        <v>321</v>
      </c>
      <c r="F1090" s="69">
        <v>42984.463888888888</v>
      </c>
      <c r="G1090" s="67">
        <v>42998.708333333336</v>
      </c>
      <c r="H1090" s="67">
        <v>42984.486805555556</v>
      </c>
      <c r="I1090" t="s">
        <v>63</v>
      </c>
      <c r="J1090" t="s">
        <v>1440</v>
      </c>
      <c r="K1090" t="s">
        <v>323</v>
      </c>
      <c r="L1090" s="73">
        <f>_xlfn.DAYS(Dashboard!B$3,Data!F1090)</f>
        <v>41</v>
      </c>
    </row>
    <row r="1091" spans="1:12" x14ac:dyDescent="0.25">
      <c r="A1091">
        <v>105282</v>
      </c>
      <c r="B1091">
        <v>0</v>
      </c>
      <c r="C1091" t="s">
        <v>281</v>
      </c>
      <c r="D1091" t="s">
        <v>180</v>
      </c>
      <c r="E1091" t="s">
        <v>321</v>
      </c>
      <c r="F1091" s="69">
        <v>42984.466666666667</v>
      </c>
      <c r="G1091" s="67">
        <v>42998.708333333336</v>
      </c>
      <c r="H1091" s="67">
        <v>42992.752083333333</v>
      </c>
      <c r="I1091" t="s">
        <v>67</v>
      </c>
      <c r="J1091" t="s">
        <v>1441</v>
      </c>
      <c r="K1091" t="s">
        <v>323</v>
      </c>
      <c r="L1091" s="73">
        <f>_xlfn.DAYS(Dashboard!B$3,Data!F1091)</f>
        <v>41</v>
      </c>
    </row>
    <row r="1092" spans="1:12" x14ac:dyDescent="0.25">
      <c r="A1092">
        <v>105283</v>
      </c>
      <c r="B1092">
        <v>0</v>
      </c>
      <c r="C1092" t="s">
        <v>281</v>
      </c>
      <c r="D1092" t="s">
        <v>296</v>
      </c>
      <c r="E1092" t="s">
        <v>233</v>
      </c>
      <c r="F1092" s="69">
        <v>42984.484722222223</v>
      </c>
      <c r="G1092" s="67">
        <v>42986.708333333336</v>
      </c>
      <c r="H1092" s="67">
        <v>42984.504166666666</v>
      </c>
      <c r="I1092" t="s">
        <v>67</v>
      </c>
      <c r="J1092" t="s">
        <v>1442</v>
      </c>
      <c r="K1092" t="s">
        <v>284</v>
      </c>
      <c r="L1092" s="73">
        <f>_xlfn.DAYS(Dashboard!B$3,Data!F1092)</f>
        <v>41</v>
      </c>
    </row>
    <row r="1093" spans="1:12" x14ac:dyDescent="0.25">
      <c r="A1093">
        <v>105284</v>
      </c>
      <c r="B1093">
        <v>0</v>
      </c>
      <c r="C1093" t="s">
        <v>281</v>
      </c>
      <c r="D1093" t="s">
        <v>892</v>
      </c>
      <c r="E1093" t="s">
        <v>321</v>
      </c>
      <c r="F1093" s="69">
        <v>42984.488888888889</v>
      </c>
      <c r="G1093" s="67">
        <v>42991.708333333336</v>
      </c>
      <c r="H1093" s="67">
        <v>42998.025694444441</v>
      </c>
      <c r="I1093" t="s">
        <v>63</v>
      </c>
      <c r="J1093" t="s">
        <v>1443</v>
      </c>
      <c r="K1093" t="s">
        <v>323</v>
      </c>
      <c r="L1093" s="73">
        <f>_xlfn.DAYS(Dashboard!B$3,Data!F1093)</f>
        <v>41</v>
      </c>
    </row>
    <row r="1094" spans="1:12" x14ac:dyDescent="0.25">
      <c r="A1094">
        <v>105285</v>
      </c>
      <c r="B1094">
        <v>0</v>
      </c>
      <c r="C1094" t="s">
        <v>69</v>
      </c>
      <c r="D1094" t="s">
        <v>306</v>
      </c>
      <c r="E1094" t="s">
        <v>108</v>
      </c>
      <c r="F1094" s="69">
        <v>42984.494490740741</v>
      </c>
      <c r="G1094" s="67">
        <v>43039.708333333336</v>
      </c>
      <c r="I1094" t="s">
        <v>350</v>
      </c>
      <c r="J1094" t="s">
        <v>3087</v>
      </c>
      <c r="K1094" t="s">
        <v>284</v>
      </c>
      <c r="L1094" s="73">
        <f>_xlfn.DAYS(Dashboard!B$3,Data!F1094)</f>
        <v>41</v>
      </c>
    </row>
    <row r="1095" spans="1:12" x14ac:dyDescent="0.25">
      <c r="A1095">
        <v>105286</v>
      </c>
      <c r="B1095">
        <v>0</v>
      </c>
      <c r="C1095" t="s">
        <v>281</v>
      </c>
      <c r="D1095" t="s">
        <v>1444</v>
      </c>
      <c r="E1095" t="s">
        <v>90</v>
      </c>
      <c r="F1095" s="69">
        <v>42984.515277777777</v>
      </c>
      <c r="G1095" s="67">
        <v>42998.708333333336</v>
      </c>
      <c r="H1095" s="67">
        <v>42984.515277777777</v>
      </c>
      <c r="I1095" t="s">
        <v>63</v>
      </c>
      <c r="J1095" t="s">
        <v>1445</v>
      </c>
      <c r="K1095" t="s">
        <v>73</v>
      </c>
      <c r="L1095" s="73">
        <f>_xlfn.DAYS(Dashboard!B$3,Data!F1095)</f>
        <v>41</v>
      </c>
    </row>
    <row r="1096" spans="1:12" x14ac:dyDescent="0.25">
      <c r="A1096">
        <v>105287</v>
      </c>
      <c r="B1096">
        <v>0</v>
      </c>
      <c r="C1096" t="s">
        <v>281</v>
      </c>
      <c r="D1096" t="s">
        <v>230</v>
      </c>
      <c r="E1096" t="s">
        <v>517</v>
      </c>
      <c r="F1096" s="69">
        <v>42984.530555555553</v>
      </c>
      <c r="G1096" s="67">
        <v>42986.708333333336</v>
      </c>
      <c r="H1096" s="67">
        <v>42984.554166666669</v>
      </c>
      <c r="I1096" t="s">
        <v>63</v>
      </c>
      <c r="J1096" t="s">
        <v>1446</v>
      </c>
      <c r="K1096" t="s">
        <v>294</v>
      </c>
      <c r="L1096" s="73">
        <f>_xlfn.DAYS(Dashboard!B$3,Data!F1096)</f>
        <v>41</v>
      </c>
    </row>
    <row r="1097" spans="1:12" x14ac:dyDescent="0.25">
      <c r="A1097">
        <v>105288</v>
      </c>
      <c r="B1097">
        <v>0</v>
      </c>
      <c r="C1097" t="s">
        <v>281</v>
      </c>
      <c r="D1097" t="s">
        <v>1447</v>
      </c>
      <c r="E1097" t="s">
        <v>90</v>
      </c>
      <c r="F1097" s="69">
        <v>42984.531944444447</v>
      </c>
      <c r="G1097" s="67">
        <v>42998.708333333336</v>
      </c>
      <c r="H1097" s="67">
        <v>42984.531944444447</v>
      </c>
      <c r="I1097" t="s">
        <v>63</v>
      </c>
      <c r="J1097" t="s">
        <v>1448</v>
      </c>
      <c r="K1097" t="s">
        <v>73</v>
      </c>
      <c r="L1097" s="73">
        <f>_xlfn.DAYS(Dashboard!B$3,Data!F1097)</f>
        <v>41</v>
      </c>
    </row>
    <row r="1098" spans="1:12" x14ac:dyDescent="0.25">
      <c r="A1098">
        <v>105289</v>
      </c>
      <c r="B1098">
        <v>0</v>
      </c>
      <c r="C1098" t="s">
        <v>281</v>
      </c>
      <c r="D1098" t="s">
        <v>1449</v>
      </c>
      <c r="E1098" t="s">
        <v>90</v>
      </c>
      <c r="F1098" s="69">
        <v>42984.538194444445</v>
      </c>
      <c r="G1098" s="67">
        <v>42998.708333333336</v>
      </c>
      <c r="H1098" s="67">
        <v>42984.538194444445</v>
      </c>
      <c r="I1098" t="s">
        <v>63</v>
      </c>
      <c r="J1098" t="s">
        <v>1450</v>
      </c>
      <c r="K1098" t="s">
        <v>73</v>
      </c>
      <c r="L1098" s="73">
        <f>_xlfn.DAYS(Dashboard!B$3,Data!F1098)</f>
        <v>41</v>
      </c>
    </row>
    <row r="1099" spans="1:12" x14ac:dyDescent="0.25">
      <c r="A1099">
        <v>105290</v>
      </c>
      <c r="B1099">
        <v>0</v>
      </c>
      <c r="C1099" t="s">
        <v>281</v>
      </c>
      <c r="D1099" t="s">
        <v>1444</v>
      </c>
      <c r="E1099" t="s">
        <v>90</v>
      </c>
      <c r="F1099" s="69">
        <v>42984.543749999997</v>
      </c>
      <c r="G1099" s="67">
        <v>42998.708333333336</v>
      </c>
      <c r="H1099" s="67">
        <v>42984.543749999997</v>
      </c>
      <c r="I1099" t="s">
        <v>63</v>
      </c>
      <c r="J1099" t="s">
        <v>1451</v>
      </c>
      <c r="K1099" t="s">
        <v>73</v>
      </c>
      <c r="L1099" s="73">
        <f>_xlfn.DAYS(Dashboard!B$3,Data!F1099)</f>
        <v>41</v>
      </c>
    </row>
    <row r="1100" spans="1:12" x14ac:dyDescent="0.25">
      <c r="A1100">
        <v>105291</v>
      </c>
      <c r="B1100">
        <v>0</v>
      </c>
      <c r="C1100" t="s">
        <v>281</v>
      </c>
      <c r="D1100" t="s">
        <v>1452</v>
      </c>
      <c r="E1100" t="s">
        <v>93</v>
      </c>
      <c r="F1100" s="69">
        <v>42984.560416666667</v>
      </c>
      <c r="G1100" s="67">
        <v>42998.708333333336</v>
      </c>
      <c r="H1100" s="67">
        <v>42984.560416666667</v>
      </c>
      <c r="I1100" t="s">
        <v>63</v>
      </c>
      <c r="J1100" t="s">
        <v>1453</v>
      </c>
      <c r="K1100" t="s">
        <v>73</v>
      </c>
      <c r="L1100" s="73">
        <f>_xlfn.DAYS(Dashboard!B$3,Data!F1100)</f>
        <v>41</v>
      </c>
    </row>
    <row r="1101" spans="1:12" x14ac:dyDescent="0.25">
      <c r="A1101">
        <v>105292</v>
      </c>
      <c r="B1101">
        <v>0</v>
      </c>
      <c r="C1101" t="s">
        <v>281</v>
      </c>
      <c r="D1101" t="s">
        <v>1454</v>
      </c>
      <c r="E1101" t="s">
        <v>90</v>
      </c>
      <c r="F1101" s="69">
        <v>42984.573611111111</v>
      </c>
      <c r="G1101" s="67">
        <v>42998.708333333336</v>
      </c>
      <c r="H1101" s="67">
        <v>42984.573611111111</v>
      </c>
      <c r="I1101" t="s">
        <v>63</v>
      </c>
      <c r="J1101" t="s">
        <v>1455</v>
      </c>
      <c r="K1101" t="s">
        <v>73</v>
      </c>
      <c r="L1101" s="73">
        <f>_xlfn.DAYS(Dashboard!B$3,Data!F1101)</f>
        <v>41</v>
      </c>
    </row>
    <row r="1102" spans="1:12" x14ac:dyDescent="0.25">
      <c r="A1102">
        <v>105293</v>
      </c>
      <c r="B1102">
        <v>0</v>
      </c>
      <c r="C1102" t="s">
        <v>281</v>
      </c>
      <c r="D1102" t="s">
        <v>1456</v>
      </c>
      <c r="E1102" t="s">
        <v>84</v>
      </c>
      <c r="F1102" s="69">
        <v>42984.575694444444</v>
      </c>
      <c r="G1102" s="67">
        <v>42998.708333333336</v>
      </c>
      <c r="H1102" s="67">
        <v>42984.575694444444</v>
      </c>
      <c r="I1102" t="s">
        <v>63</v>
      </c>
      <c r="J1102" t="s">
        <v>335</v>
      </c>
      <c r="K1102" t="s">
        <v>73</v>
      </c>
      <c r="L1102" s="73">
        <f>_xlfn.DAYS(Dashboard!B$3,Data!F1102)</f>
        <v>41</v>
      </c>
    </row>
    <row r="1103" spans="1:12" x14ac:dyDescent="0.25">
      <c r="A1103">
        <v>105294</v>
      </c>
      <c r="B1103">
        <v>0</v>
      </c>
      <c r="C1103" t="s">
        <v>281</v>
      </c>
      <c r="D1103" t="s">
        <v>382</v>
      </c>
      <c r="E1103" t="s">
        <v>61</v>
      </c>
      <c r="F1103" s="69">
        <v>42984.581944444442</v>
      </c>
      <c r="G1103" s="67">
        <v>42991.708333333336</v>
      </c>
      <c r="H1103" s="67">
        <v>42991.612500000003</v>
      </c>
      <c r="I1103" t="s">
        <v>63</v>
      </c>
      <c r="J1103" t="s">
        <v>1457</v>
      </c>
      <c r="K1103" t="s">
        <v>284</v>
      </c>
      <c r="L1103" s="73">
        <f>_xlfn.DAYS(Dashboard!B$3,Data!F1103)</f>
        <v>41</v>
      </c>
    </row>
    <row r="1104" spans="1:12" x14ac:dyDescent="0.25">
      <c r="A1104">
        <v>105295</v>
      </c>
      <c r="B1104">
        <v>0</v>
      </c>
      <c r="C1104" t="s">
        <v>281</v>
      </c>
      <c r="D1104" t="s">
        <v>1458</v>
      </c>
      <c r="E1104" t="s">
        <v>93</v>
      </c>
      <c r="F1104" s="69">
        <v>42984.585416666669</v>
      </c>
      <c r="G1104" s="67">
        <v>42998.708333333336</v>
      </c>
      <c r="H1104" s="67">
        <v>42996.706944444442</v>
      </c>
      <c r="I1104" t="s">
        <v>63</v>
      </c>
      <c r="J1104" t="s">
        <v>1400</v>
      </c>
      <c r="K1104" t="s">
        <v>73</v>
      </c>
      <c r="L1104" s="73">
        <f>_xlfn.DAYS(Dashboard!B$3,Data!F1104)</f>
        <v>41</v>
      </c>
    </row>
    <row r="1105" spans="1:12" x14ac:dyDescent="0.25">
      <c r="A1105">
        <v>105296</v>
      </c>
      <c r="B1105">
        <v>0</v>
      </c>
      <c r="C1105" t="s">
        <v>281</v>
      </c>
      <c r="D1105" t="s">
        <v>1459</v>
      </c>
      <c r="E1105" t="s">
        <v>93</v>
      </c>
      <c r="F1105" s="69">
        <v>42984.586111111108</v>
      </c>
      <c r="G1105" s="67">
        <v>42998.708333333336</v>
      </c>
      <c r="H1105" s="67">
        <v>42998.629861111112</v>
      </c>
      <c r="I1105" t="s">
        <v>63</v>
      </c>
      <c r="J1105" t="s">
        <v>1400</v>
      </c>
      <c r="K1105" t="s">
        <v>73</v>
      </c>
      <c r="L1105" s="73">
        <f>_xlfn.DAYS(Dashboard!B$3,Data!F1105)</f>
        <v>41</v>
      </c>
    </row>
    <row r="1106" spans="1:12" x14ac:dyDescent="0.25">
      <c r="A1106">
        <v>105297</v>
      </c>
      <c r="B1106">
        <v>0</v>
      </c>
      <c r="C1106" t="s">
        <v>281</v>
      </c>
      <c r="D1106" t="s">
        <v>1460</v>
      </c>
      <c r="E1106" t="s">
        <v>90</v>
      </c>
      <c r="F1106" s="69">
        <v>42984.586111111108</v>
      </c>
      <c r="G1106" s="67">
        <v>42998.708333333336</v>
      </c>
      <c r="H1106" s="67">
        <v>42984.586111111108</v>
      </c>
      <c r="I1106" t="s">
        <v>63</v>
      </c>
      <c r="J1106" t="s">
        <v>1461</v>
      </c>
      <c r="K1106" t="s">
        <v>73</v>
      </c>
      <c r="L1106" s="73">
        <f>_xlfn.DAYS(Dashboard!B$3,Data!F1106)</f>
        <v>41</v>
      </c>
    </row>
    <row r="1107" spans="1:12" x14ac:dyDescent="0.25">
      <c r="A1107">
        <v>105298</v>
      </c>
      <c r="B1107">
        <v>0</v>
      </c>
      <c r="C1107" t="s">
        <v>281</v>
      </c>
      <c r="D1107" t="s">
        <v>142</v>
      </c>
      <c r="E1107" t="s">
        <v>62</v>
      </c>
      <c r="F1107" s="69">
        <v>42984.60833333333</v>
      </c>
      <c r="G1107" s="67">
        <v>42991.708333333336</v>
      </c>
      <c r="H1107" s="67">
        <v>43000.649305555555</v>
      </c>
      <c r="I1107" t="s">
        <v>63</v>
      </c>
      <c r="J1107" t="s">
        <v>1057</v>
      </c>
      <c r="K1107" t="s">
        <v>73</v>
      </c>
      <c r="L1107" s="73">
        <f>_xlfn.DAYS(Dashboard!B$3,Data!F1107)</f>
        <v>41</v>
      </c>
    </row>
    <row r="1108" spans="1:12" x14ac:dyDescent="0.25">
      <c r="A1108">
        <v>104278</v>
      </c>
      <c r="B1108">
        <v>1</v>
      </c>
      <c r="C1108" t="s">
        <v>281</v>
      </c>
      <c r="D1108" t="s">
        <v>173</v>
      </c>
      <c r="E1108" t="s">
        <v>61</v>
      </c>
      <c r="F1108" s="69">
        <v>42984.614583333336</v>
      </c>
      <c r="G1108" s="67">
        <v>42998.708333333336</v>
      </c>
      <c r="H1108" s="67">
        <v>43012.637499999997</v>
      </c>
      <c r="I1108" t="s">
        <v>63</v>
      </c>
      <c r="J1108" t="s">
        <v>1462</v>
      </c>
      <c r="K1108" t="s">
        <v>284</v>
      </c>
      <c r="L1108" s="73">
        <f>_xlfn.DAYS(Dashboard!B$3,Data!F1108)</f>
        <v>41</v>
      </c>
    </row>
    <row r="1109" spans="1:12" x14ac:dyDescent="0.25">
      <c r="A1109">
        <v>105298</v>
      </c>
      <c r="B1109">
        <v>1</v>
      </c>
      <c r="C1109" t="s">
        <v>281</v>
      </c>
      <c r="D1109" t="s">
        <v>173</v>
      </c>
      <c r="E1109" t="s">
        <v>282</v>
      </c>
      <c r="F1109" s="69">
        <v>42984.620833333334</v>
      </c>
      <c r="G1109" s="67">
        <v>42991.708333333336</v>
      </c>
      <c r="H1109" s="67">
        <v>42999.606249999997</v>
      </c>
      <c r="I1109" t="s">
        <v>67</v>
      </c>
      <c r="J1109" t="s">
        <v>1463</v>
      </c>
      <c r="K1109" t="s">
        <v>284</v>
      </c>
      <c r="L1109" s="73">
        <f>_xlfn.DAYS(Dashboard!B$3,Data!F1109)</f>
        <v>41</v>
      </c>
    </row>
    <row r="1110" spans="1:12" x14ac:dyDescent="0.25">
      <c r="A1110">
        <v>105299</v>
      </c>
      <c r="B1110">
        <v>0</v>
      </c>
      <c r="C1110" t="s">
        <v>281</v>
      </c>
      <c r="D1110" t="s">
        <v>1464</v>
      </c>
      <c r="E1110" t="s">
        <v>61</v>
      </c>
      <c r="F1110" s="69">
        <v>42984.631944444445</v>
      </c>
      <c r="G1110" s="67">
        <v>42998.708333333336</v>
      </c>
      <c r="H1110" s="67">
        <v>43012.62777777778</v>
      </c>
      <c r="I1110" t="s">
        <v>67</v>
      </c>
      <c r="J1110" t="s">
        <v>1465</v>
      </c>
      <c r="K1110" t="s">
        <v>284</v>
      </c>
      <c r="L1110" s="73">
        <f>_xlfn.DAYS(Dashboard!B$3,Data!F1110)</f>
        <v>41</v>
      </c>
    </row>
    <row r="1111" spans="1:12" x14ac:dyDescent="0.25">
      <c r="A1111">
        <v>105300</v>
      </c>
      <c r="B1111">
        <v>0</v>
      </c>
      <c r="C1111" t="s">
        <v>281</v>
      </c>
      <c r="D1111" t="s">
        <v>230</v>
      </c>
      <c r="E1111" t="s">
        <v>368</v>
      </c>
      <c r="F1111" s="69">
        <v>42984.663194444445</v>
      </c>
      <c r="G1111" s="67">
        <v>42986.708333333336</v>
      </c>
      <c r="H1111" s="67">
        <v>42984.663888888892</v>
      </c>
      <c r="I1111" t="s">
        <v>63</v>
      </c>
      <c r="J1111" t="s">
        <v>1466</v>
      </c>
      <c r="K1111" t="s">
        <v>497</v>
      </c>
      <c r="L1111" s="73">
        <f>_xlfn.DAYS(Dashboard!B$3,Data!F1111)</f>
        <v>41</v>
      </c>
    </row>
    <row r="1112" spans="1:12" x14ac:dyDescent="0.25">
      <c r="A1112">
        <v>105301</v>
      </c>
      <c r="B1112">
        <v>0</v>
      </c>
      <c r="C1112" t="s">
        <v>281</v>
      </c>
      <c r="D1112" t="s">
        <v>1467</v>
      </c>
      <c r="E1112" t="s">
        <v>84</v>
      </c>
      <c r="F1112" s="69">
        <v>42984.665972222225</v>
      </c>
      <c r="G1112" s="67">
        <v>42998.708333333336</v>
      </c>
      <c r="H1112" s="67">
        <v>42984.665972222225</v>
      </c>
      <c r="I1112" t="s">
        <v>63</v>
      </c>
      <c r="J1112" t="s">
        <v>335</v>
      </c>
      <c r="K1112" t="s">
        <v>73</v>
      </c>
      <c r="L1112" s="73">
        <f>_xlfn.DAYS(Dashboard!B$3,Data!F1112)</f>
        <v>41</v>
      </c>
    </row>
    <row r="1113" spans="1:12" x14ac:dyDescent="0.25">
      <c r="A1113">
        <v>105302</v>
      </c>
      <c r="B1113">
        <v>0</v>
      </c>
      <c r="C1113" t="s">
        <v>281</v>
      </c>
      <c r="D1113" t="s">
        <v>97</v>
      </c>
      <c r="E1113" t="s">
        <v>282</v>
      </c>
      <c r="F1113" s="69">
        <v>42984.667361111111</v>
      </c>
      <c r="G1113" s="67">
        <v>42998.708333333336</v>
      </c>
      <c r="H1113" s="67">
        <v>42984.667361111111</v>
      </c>
      <c r="I1113" t="s">
        <v>63</v>
      </c>
      <c r="J1113" t="s">
        <v>1468</v>
      </c>
      <c r="K1113" t="s">
        <v>284</v>
      </c>
      <c r="L1113" s="73">
        <f>_xlfn.DAYS(Dashboard!B$3,Data!F1113)</f>
        <v>41</v>
      </c>
    </row>
    <row r="1114" spans="1:12" x14ac:dyDescent="0.25">
      <c r="A1114">
        <v>105303</v>
      </c>
      <c r="B1114">
        <v>0</v>
      </c>
      <c r="C1114" t="s">
        <v>281</v>
      </c>
      <c r="D1114" t="s">
        <v>184</v>
      </c>
      <c r="E1114" t="s">
        <v>62</v>
      </c>
      <c r="F1114" s="69">
        <v>42984.668055555558</v>
      </c>
      <c r="G1114" s="67">
        <v>42998.708333333336</v>
      </c>
      <c r="H1114" s="67">
        <v>42984.669444444444</v>
      </c>
      <c r="I1114" t="s">
        <v>63</v>
      </c>
      <c r="J1114" t="s">
        <v>1469</v>
      </c>
      <c r="K1114" t="s">
        <v>73</v>
      </c>
      <c r="L1114" s="73">
        <f>_xlfn.DAYS(Dashboard!B$3,Data!F1114)</f>
        <v>41</v>
      </c>
    </row>
    <row r="1115" spans="1:12" x14ac:dyDescent="0.25">
      <c r="A1115">
        <v>105304</v>
      </c>
      <c r="B1115">
        <v>0</v>
      </c>
      <c r="C1115" t="s">
        <v>281</v>
      </c>
      <c r="D1115" t="s">
        <v>1470</v>
      </c>
      <c r="E1115" t="s">
        <v>90</v>
      </c>
      <c r="F1115" s="69">
        <v>42984.677777777775</v>
      </c>
      <c r="G1115" s="67">
        <v>42998.708333333336</v>
      </c>
      <c r="H1115" s="67">
        <v>42984.677777777775</v>
      </c>
      <c r="I1115" t="s">
        <v>63</v>
      </c>
      <c r="J1115" t="s">
        <v>1471</v>
      </c>
      <c r="K1115" t="s">
        <v>73</v>
      </c>
      <c r="L1115" s="73">
        <f>_xlfn.DAYS(Dashboard!B$3,Data!F1115)</f>
        <v>41</v>
      </c>
    </row>
    <row r="1116" spans="1:12" x14ac:dyDescent="0.25">
      <c r="A1116">
        <v>105305</v>
      </c>
      <c r="B1116">
        <v>0</v>
      </c>
      <c r="C1116" t="s">
        <v>281</v>
      </c>
      <c r="D1116" t="s">
        <v>237</v>
      </c>
      <c r="E1116" t="s">
        <v>90</v>
      </c>
      <c r="F1116" s="69">
        <v>42984.681250000001</v>
      </c>
      <c r="G1116" s="67">
        <v>42998.708333333336</v>
      </c>
      <c r="H1116" s="67">
        <v>42984.681250000001</v>
      </c>
      <c r="I1116" t="s">
        <v>63</v>
      </c>
      <c r="J1116" t="s">
        <v>1472</v>
      </c>
      <c r="K1116" t="s">
        <v>73</v>
      </c>
      <c r="L1116" s="73">
        <f>_xlfn.DAYS(Dashboard!B$3,Data!F1116)</f>
        <v>41</v>
      </c>
    </row>
    <row r="1117" spans="1:12" x14ac:dyDescent="0.25">
      <c r="A1117">
        <v>105306</v>
      </c>
      <c r="B1117">
        <v>0</v>
      </c>
      <c r="C1117" t="s">
        <v>281</v>
      </c>
      <c r="D1117" t="s">
        <v>667</v>
      </c>
      <c r="E1117" t="s">
        <v>84</v>
      </c>
      <c r="F1117" s="69">
        <v>42984.693749999999</v>
      </c>
      <c r="G1117" s="67">
        <v>42991.708333333336</v>
      </c>
      <c r="H1117" s="67">
        <v>42984.693749999999</v>
      </c>
      <c r="I1117" t="s">
        <v>63</v>
      </c>
      <c r="J1117" t="s">
        <v>1309</v>
      </c>
      <c r="K1117" t="s">
        <v>73</v>
      </c>
      <c r="L1117" s="73">
        <f>_xlfn.DAYS(Dashboard!B$3,Data!F1117)</f>
        <v>41</v>
      </c>
    </row>
    <row r="1118" spans="1:12" x14ac:dyDescent="0.25">
      <c r="A1118">
        <v>105307</v>
      </c>
      <c r="B1118">
        <v>0</v>
      </c>
      <c r="C1118" t="s">
        <v>281</v>
      </c>
      <c r="D1118" t="s">
        <v>431</v>
      </c>
      <c r="E1118" t="s">
        <v>84</v>
      </c>
      <c r="F1118" s="69">
        <v>42984.695138888892</v>
      </c>
      <c r="G1118" s="67">
        <v>42991.708333333336</v>
      </c>
      <c r="H1118" s="67">
        <v>43005.643055555556</v>
      </c>
      <c r="I1118" t="s">
        <v>63</v>
      </c>
      <c r="J1118" t="s">
        <v>1473</v>
      </c>
      <c r="K1118" t="s">
        <v>73</v>
      </c>
      <c r="L1118" s="73">
        <f>_xlfn.DAYS(Dashboard!B$3,Data!F1118)</f>
        <v>41</v>
      </c>
    </row>
    <row r="1119" spans="1:12" x14ac:dyDescent="0.25">
      <c r="A1119">
        <v>105308</v>
      </c>
      <c r="B1119">
        <v>0</v>
      </c>
      <c r="C1119" t="s">
        <v>281</v>
      </c>
      <c r="D1119" t="s">
        <v>97</v>
      </c>
      <c r="E1119" t="s">
        <v>84</v>
      </c>
      <c r="F1119" s="69">
        <v>42985.336111111108</v>
      </c>
      <c r="G1119" s="67">
        <v>42999.708333333336</v>
      </c>
      <c r="H1119" s="67">
        <v>42989.618055555555</v>
      </c>
      <c r="I1119" t="s">
        <v>63</v>
      </c>
      <c r="J1119" t="s">
        <v>1474</v>
      </c>
      <c r="K1119" t="s">
        <v>73</v>
      </c>
      <c r="L1119" s="73">
        <f>_xlfn.DAYS(Dashboard!B$3,Data!F1119)</f>
        <v>40</v>
      </c>
    </row>
    <row r="1120" spans="1:12" x14ac:dyDescent="0.25">
      <c r="A1120">
        <v>104832</v>
      </c>
      <c r="B1120">
        <v>2</v>
      </c>
      <c r="C1120" t="s">
        <v>281</v>
      </c>
      <c r="D1120" t="s">
        <v>367</v>
      </c>
      <c r="E1120" t="s">
        <v>84</v>
      </c>
      <c r="F1120" s="69">
        <v>42985.349305555559</v>
      </c>
      <c r="G1120" s="67">
        <v>42992.708333333336</v>
      </c>
      <c r="H1120" s="67">
        <v>42993.438194444447</v>
      </c>
      <c r="I1120" t="s">
        <v>63</v>
      </c>
      <c r="J1120" t="s">
        <v>1475</v>
      </c>
      <c r="K1120" t="s">
        <v>73</v>
      </c>
      <c r="L1120" s="73">
        <f>_xlfn.DAYS(Dashboard!B$3,Data!F1120)</f>
        <v>40</v>
      </c>
    </row>
    <row r="1121" spans="1:12" x14ac:dyDescent="0.25">
      <c r="A1121">
        <v>105028</v>
      </c>
      <c r="B1121">
        <v>2</v>
      </c>
      <c r="C1121" t="s">
        <v>281</v>
      </c>
      <c r="D1121" t="s">
        <v>71</v>
      </c>
      <c r="E1121" t="s">
        <v>75</v>
      </c>
      <c r="F1121" s="69">
        <v>42985.384027777778</v>
      </c>
      <c r="G1121" s="67">
        <v>42992.708333333336</v>
      </c>
      <c r="H1121" s="67">
        <v>42999.65902777778</v>
      </c>
      <c r="I1121" t="s">
        <v>67</v>
      </c>
      <c r="J1121" t="s">
        <v>1476</v>
      </c>
      <c r="K1121" t="s">
        <v>73</v>
      </c>
      <c r="L1121" s="73">
        <f>_xlfn.DAYS(Dashboard!B$3,Data!F1121)</f>
        <v>40</v>
      </c>
    </row>
    <row r="1122" spans="1:12" x14ac:dyDescent="0.25">
      <c r="A1122">
        <v>105309</v>
      </c>
      <c r="B1122">
        <v>0</v>
      </c>
      <c r="C1122" t="s">
        <v>281</v>
      </c>
      <c r="D1122" t="s">
        <v>1352</v>
      </c>
      <c r="E1122" t="s">
        <v>84</v>
      </c>
      <c r="F1122" s="69">
        <v>42985.384722222225</v>
      </c>
      <c r="G1122" s="67">
        <v>42999.708333333336</v>
      </c>
      <c r="H1122" s="67">
        <v>42985.384722222225</v>
      </c>
      <c r="I1122" t="s">
        <v>63</v>
      </c>
      <c r="J1122" t="s">
        <v>335</v>
      </c>
      <c r="K1122" t="s">
        <v>73</v>
      </c>
      <c r="L1122" s="73">
        <f>_xlfn.DAYS(Dashboard!B$3,Data!F1122)</f>
        <v>40</v>
      </c>
    </row>
    <row r="1123" spans="1:12" x14ac:dyDescent="0.25">
      <c r="A1123">
        <v>105310</v>
      </c>
      <c r="B1123">
        <v>0</v>
      </c>
      <c r="C1123" t="s">
        <v>281</v>
      </c>
      <c r="D1123" t="s">
        <v>1477</v>
      </c>
      <c r="E1123" t="s">
        <v>75</v>
      </c>
      <c r="F1123" s="69">
        <v>42985.390972222223</v>
      </c>
      <c r="G1123" s="67">
        <v>42999.708333333336</v>
      </c>
      <c r="H1123" s="67">
        <v>43003.37777777778</v>
      </c>
      <c r="I1123" t="s">
        <v>63</v>
      </c>
      <c r="J1123" t="s">
        <v>1478</v>
      </c>
      <c r="K1123" t="s">
        <v>73</v>
      </c>
      <c r="L1123" s="73">
        <f>_xlfn.DAYS(Dashboard!B$3,Data!F1123)</f>
        <v>40</v>
      </c>
    </row>
    <row r="1124" spans="1:12" x14ac:dyDescent="0.25">
      <c r="A1124">
        <v>105311</v>
      </c>
      <c r="B1124">
        <v>0</v>
      </c>
      <c r="C1124" t="s">
        <v>281</v>
      </c>
      <c r="D1124" t="s">
        <v>310</v>
      </c>
      <c r="E1124" t="s">
        <v>321</v>
      </c>
      <c r="F1124" s="69">
        <v>42985.395138888889</v>
      </c>
      <c r="G1124" s="67">
        <v>42992.708333333336</v>
      </c>
      <c r="H1124" s="67">
        <v>42986.88958333333</v>
      </c>
      <c r="I1124" t="s">
        <v>63</v>
      </c>
      <c r="J1124" t="s">
        <v>1479</v>
      </c>
      <c r="K1124" t="s">
        <v>323</v>
      </c>
      <c r="L1124" s="73">
        <f>_xlfn.DAYS(Dashboard!B$3,Data!F1124)</f>
        <v>40</v>
      </c>
    </row>
    <row r="1125" spans="1:12" x14ac:dyDescent="0.25">
      <c r="A1125">
        <v>105312</v>
      </c>
      <c r="B1125">
        <v>0</v>
      </c>
      <c r="C1125" t="s">
        <v>281</v>
      </c>
      <c r="D1125" t="s">
        <v>1480</v>
      </c>
      <c r="E1125" t="s">
        <v>90</v>
      </c>
      <c r="F1125" s="69">
        <v>42985.4</v>
      </c>
      <c r="G1125" s="67">
        <v>42999.708333333336</v>
      </c>
      <c r="H1125" s="67">
        <v>42985.4</v>
      </c>
      <c r="I1125" t="s">
        <v>63</v>
      </c>
      <c r="J1125" t="s">
        <v>1481</v>
      </c>
      <c r="K1125" t="s">
        <v>73</v>
      </c>
      <c r="L1125" s="73">
        <f>_xlfn.DAYS(Dashboard!B$3,Data!F1125)</f>
        <v>40</v>
      </c>
    </row>
    <row r="1126" spans="1:12" x14ac:dyDescent="0.25">
      <c r="A1126">
        <v>105313</v>
      </c>
      <c r="B1126">
        <v>0</v>
      </c>
      <c r="C1126" t="s">
        <v>281</v>
      </c>
      <c r="D1126" t="s">
        <v>184</v>
      </c>
      <c r="E1126" t="s">
        <v>84</v>
      </c>
      <c r="F1126" s="69">
        <v>42985.415972222225</v>
      </c>
      <c r="G1126" s="67">
        <v>42992.708333333336</v>
      </c>
      <c r="H1126" s="67">
        <v>42985.439583333333</v>
      </c>
      <c r="I1126" t="s">
        <v>63</v>
      </c>
      <c r="J1126" t="s">
        <v>1482</v>
      </c>
      <c r="K1126" t="s">
        <v>73</v>
      </c>
      <c r="L1126" s="73">
        <f>_xlfn.DAYS(Dashboard!B$3,Data!F1126)</f>
        <v>40</v>
      </c>
    </row>
    <row r="1127" spans="1:12" x14ac:dyDescent="0.25">
      <c r="A1127">
        <v>105314</v>
      </c>
      <c r="B1127">
        <v>0</v>
      </c>
      <c r="C1127" t="s">
        <v>281</v>
      </c>
      <c r="D1127" t="s">
        <v>298</v>
      </c>
      <c r="E1127" t="s">
        <v>62</v>
      </c>
      <c r="F1127" s="69">
        <v>42985.417361111111</v>
      </c>
      <c r="G1127" s="67">
        <v>42999.708333333336</v>
      </c>
      <c r="H1127" s="67">
        <v>42985.418055555558</v>
      </c>
      <c r="I1127" t="s">
        <v>63</v>
      </c>
      <c r="J1127" t="s">
        <v>1483</v>
      </c>
      <c r="K1127" t="s">
        <v>65</v>
      </c>
      <c r="L1127" s="73">
        <f>_xlfn.DAYS(Dashboard!B$3,Data!F1127)</f>
        <v>40</v>
      </c>
    </row>
    <row r="1128" spans="1:12" x14ac:dyDescent="0.25">
      <c r="A1128">
        <v>105315</v>
      </c>
      <c r="B1128">
        <v>0</v>
      </c>
      <c r="C1128" t="s">
        <v>281</v>
      </c>
      <c r="D1128" t="s">
        <v>395</v>
      </c>
      <c r="E1128" t="s">
        <v>62</v>
      </c>
      <c r="F1128" s="69">
        <v>42985.420138888891</v>
      </c>
      <c r="G1128" s="67">
        <v>42999.708333333336</v>
      </c>
      <c r="H1128" s="67">
        <v>43000.643055555556</v>
      </c>
      <c r="I1128" t="s">
        <v>63</v>
      </c>
      <c r="J1128" t="s">
        <v>1484</v>
      </c>
      <c r="K1128" t="s">
        <v>73</v>
      </c>
      <c r="L1128" s="73">
        <f>_xlfn.DAYS(Dashboard!B$3,Data!F1128)</f>
        <v>40</v>
      </c>
    </row>
    <row r="1129" spans="1:12" x14ac:dyDescent="0.25">
      <c r="A1129">
        <v>105259</v>
      </c>
      <c r="B1129">
        <v>1</v>
      </c>
      <c r="C1129" t="s">
        <v>281</v>
      </c>
      <c r="D1129" t="s">
        <v>173</v>
      </c>
      <c r="E1129" t="s">
        <v>61</v>
      </c>
      <c r="F1129" s="69">
        <v>42985.423611111109</v>
      </c>
      <c r="G1129" s="67">
        <v>42999.708333333336</v>
      </c>
      <c r="H1129" s="67">
        <v>42985.671527777777</v>
      </c>
      <c r="I1129" t="s">
        <v>63</v>
      </c>
      <c r="J1129" t="s">
        <v>1485</v>
      </c>
      <c r="K1129" t="s">
        <v>284</v>
      </c>
      <c r="L1129" s="73">
        <f>_xlfn.DAYS(Dashboard!B$3,Data!F1129)</f>
        <v>40</v>
      </c>
    </row>
    <row r="1130" spans="1:12" x14ac:dyDescent="0.25">
      <c r="A1130">
        <v>105316</v>
      </c>
      <c r="B1130">
        <v>0</v>
      </c>
      <c r="C1130" t="s">
        <v>281</v>
      </c>
      <c r="D1130" t="s">
        <v>646</v>
      </c>
      <c r="E1130" t="s">
        <v>321</v>
      </c>
      <c r="F1130" s="69">
        <v>42985.426388888889</v>
      </c>
      <c r="G1130" s="67">
        <v>42987.708333333336</v>
      </c>
      <c r="H1130" s="67">
        <v>42985.432638888888</v>
      </c>
      <c r="I1130" t="s">
        <v>63</v>
      </c>
      <c r="J1130" t="s">
        <v>1486</v>
      </c>
      <c r="K1130" t="s">
        <v>323</v>
      </c>
      <c r="L1130" s="73">
        <f>_xlfn.DAYS(Dashboard!B$3,Data!F1130)</f>
        <v>40</v>
      </c>
    </row>
    <row r="1131" spans="1:12" x14ac:dyDescent="0.25">
      <c r="A1131">
        <v>105317</v>
      </c>
      <c r="B1131">
        <v>0</v>
      </c>
      <c r="C1131" t="s">
        <v>281</v>
      </c>
      <c r="D1131" t="s">
        <v>1487</v>
      </c>
      <c r="E1131" t="s">
        <v>90</v>
      </c>
      <c r="F1131" s="69">
        <v>42985.429861111108</v>
      </c>
      <c r="G1131" s="67">
        <v>42999.708333333336</v>
      </c>
      <c r="H1131" s="67">
        <v>42985.429861111108</v>
      </c>
      <c r="I1131" t="s">
        <v>63</v>
      </c>
      <c r="J1131" t="s">
        <v>1488</v>
      </c>
      <c r="K1131" t="s">
        <v>73</v>
      </c>
      <c r="L1131" s="73">
        <f>_xlfn.DAYS(Dashboard!B$3,Data!F1131)</f>
        <v>40</v>
      </c>
    </row>
    <row r="1132" spans="1:12" x14ac:dyDescent="0.25">
      <c r="A1132">
        <v>105318</v>
      </c>
      <c r="B1132">
        <v>0</v>
      </c>
      <c r="C1132" t="s">
        <v>281</v>
      </c>
      <c r="D1132" t="s">
        <v>1489</v>
      </c>
      <c r="E1132" t="s">
        <v>84</v>
      </c>
      <c r="F1132" s="69">
        <v>42985.431944444441</v>
      </c>
      <c r="G1132" s="67">
        <v>42999.708333333336</v>
      </c>
      <c r="H1132" s="67">
        <v>42985.431944444441</v>
      </c>
      <c r="I1132" t="s">
        <v>63</v>
      </c>
      <c r="J1132" t="s">
        <v>335</v>
      </c>
      <c r="K1132" t="s">
        <v>73</v>
      </c>
      <c r="L1132" s="73">
        <f>_xlfn.DAYS(Dashboard!B$3,Data!F1132)</f>
        <v>40</v>
      </c>
    </row>
    <row r="1133" spans="1:12" x14ac:dyDescent="0.25">
      <c r="A1133">
        <v>105319</v>
      </c>
      <c r="B1133">
        <v>0</v>
      </c>
      <c r="C1133" t="s">
        <v>281</v>
      </c>
      <c r="D1133" t="s">
        <v>1207</v>
      </c>
      <c r="E1133" t="s">
        <v>62</v>
      </c>
      <c r="F1133" s="69">
        <v>42985.443749999999</v>
      </c>
      <c r="G1133" s="67">
        <v>42999.708333333336</v>
      </c>
      <c r="H1133" s="67">
        <v>42998.71875</v>
      </c>
      <c r="I1133" t="s">
        <v>63</v>
      </c>
      <c r="J1133" t="s">
        <v>1490</v>
      </c>
      <c r="K1133" t="s">
        <v>73</v>
      </c>
      <c r="L1133" s="73">
        <f>_xlfn.DAYS(Dashboard!B$3,Data!F1133)</f>
        <v>40</v>
      </c>
    </row>
    <row r="1134" spans="1:12" x14ac:dyDescent="0.25">
      <c r="A1134">
        <v>105320</v>
      </c>
      <c r="B1134">
        <v>0</v>
      </c>
      <c r="C1134" t="s">
        <v>281</v>
      </c>
      <c r="D1134" t="s">
        <v>1491</v>
      </c>
      <c r="E1134" t="s">
        <v>84</v>
      </c>
      <c r="F1134" s="69">
        <v>42985.444444444445</v>
      </c>
      <c r="G1134" s="67">
        <v>42999.708333333336</v>
      </c>
      <c r="H1134" s="67">
        <v>42985.444444444445</v>
      </c>
      <c r="I1134" t="s">
        <v>63</v>
      </c>
      <c r="J1134" t="s">
        <v>335</v>
      </c>
      <c r="K1134" t="s">
        <v>73</v>
      </c>
      <c r="L1134" s="73">
        <f>_xlfn.DAYS(Dashboard!B$3,Data!F1134)</f>
        <v>40</v>
      </c>
    </row>
    <row r="1135" spans="1:12" x14ac:dyDescent="0.25">
      <c r="A1135">
        <v>105321</v>
      </c>
      <c r="B1135">
        <v>0</v>
      </c>
      <c r="C1135" t="s">
        <v>281</v>
      </c>
      <c r="D1135" t="s">
        <v>1492</v>
      </c>
      <c r="E1135" t="s">
        <v>84</v>
      </c>
      <c r="F1135" s="69">
        <v>42985.445138888892</v>
      </c>
      <c r="G1135" s="67">
        <v>42999.708333333336</v>
      </c>
      <c r="H1135" s="67">
        <v>42989.618055555555</v>
      </c>
      <c r="I1135" t="s">
        <v>63</v>
      </c>
      <c r="J1135" t="s">
        <v>1493</v>
      </c>
      <c r="K1135" t="s">
        <v>73</v>
      </c>
      <c r="L1135" s="73">
        <f>_xlfn.DAYS(Dashboard!B$3,Data!F1135)</f>
        <v>40</v>
      </c>
    </row>
    <row r="1136" spans="1:12" x14ac:dyDescent="0.25">
      <c r="A1136">
        <v>105322</v>
      </c>
      <c r="B1136">
        <v>0</v>
      </c>
      <c r="C1136" t="s">
        <v>281</v>
      </c>
      <c r="D1136" t="s">
        <v>1494</v>
      </c>
      <c r="E1136" t="s">
        <v>90</v>
      </c>
      <c r="F1136" s="69">
        <v>42985.446527777778</v>
      </c>
      <c r="G1136" s="67">
        <v>42999.708333333336</v>
      </c>
      <c r="H1136" s="67">
        <v>42985.446527777778</v>
      </c>
      <c r="I1136" t="s">
        <v>63</v>
      </c>
      <c r="J1136" t="s">
        <v>1495</v>
      </c>
      <c r="K1136" t="s">
        <v>73</v>
      </c>
      <c r="L1136" s="73">
        <f>_xlfn.DAYS(Dashboard!B$3,Data!F1136)</f>
        <v>40</v>
      </c>
    </row>
    <row r="1137" spans="1:12" x14ac:dyDescent="0.25">
      <c r="A1137">
        <v>105323</v>
      </c>
      <c r="B1137">
        <v>0</v>
      </c>
      <c r="C1137" t="s">
        <v>281</v>
      </c>
      <c r="D1137" t="s">
        <v>230</v>
      </c>
      <c r="E1137" t="s">
        <v>368</v>
      </c>
      <c r="F1137" s="69">
        <v>42985.447222222225</v>
      </c>
      <c r="G1137" s="67">
        <v>42987.708333333336</v>
      </c>
      <c r="H1137" s="67">
        <v>42985.447222222225</v>
      </c>
      <c r="I1137" t="s">
        <v>63</v>
      </c>
      <c r="J1137" t="s">
        <v>1128</v>
      </c>
      <c r="K1137" t="s">
        <v>497</v>
      </c>
      <c r="L1137" s="73">
        <f>_xlfn.DAYS(Dashboard!B$3,Data!F1137)</f>
        <v>40</v>
      </c>
    </row>
    <row r="1138" spans="1:12" x14ac:dyDescent="0.25">
      <c r="A1138">
        <v>105324</v>
      </c>
      <c r="B1138">
        <v>0</v>
      </c>
      <c r="C1138" t="s">
        <v>281</v>
      </c>
      <c r="D1138" t="s">
        <v>184</v>
      </c>
      <c r="E1138" t="s">
        <v>93</v>
      </c>
      <c r="F1138" s="69">
        <v>42985.461805555555</v>
      </c>
      <c r="G1138" s="67">
        <v>42999.708333333336</v>
      </c>
      <c r="H1138" s="67">
        <v>42985.476388888892</v>
      </c>
      <c r="I1138" t="s">
        <v>63</v>
      </c>
      <c r="J1138" t="s">
        <v>1496</v>
      </c>
      <c r="K1138" t="s">
        <v>73</v>
      </c>
      <c r="L1138" s="73">
        <f>_xlfn.DAYS(Dashboard!B$3,Data!F1138)</f>
        <v>40</v>
      </c>
    </row>
    <row r="1139" spans="1:12" x14ac:dyDescent="0.25">
      <c r="A1139">
        <v>105325</v>
      </c>
      <c r="B1139">
        <v>0</v>
      </c>
      <c r="C1139" t="s">
        <v>281</v>
      </c>
      <c r="D1139" t="s">
        <v>184</v>
      </c>
      <c r="E1139" t="s">
        <v>93</v>
      </c>
      <c r="F1139" s="69">
        <v>42985.462500000001</v>
      </c>
      <c r="G1139" s="67">
        <v>42999.708333333336</v>
      </c>
      <c r="H1139" s="67">
        <v>42985.476388888892</v>
      </c>
      <c r="I1139" t="s">
        <v>63</v>
      </c>
      <c r="J1139" t="s">
        <v>1496</v>
      </c>
      <c r="K1139" t="s">
        <v>73</v>
      </c>
      <c r="L1139" s="73">
        <f>_xlfn.DAYS(Dashboard!B$3,Data!F1139)</f>
        <v>40</v>
      </c>
    </row>
    <row r="1140" spans="1:12" x14ac:dyDescent="0.25">
      <c r="A1140">
        <v>105326</v>
      </c>
      <c r="B1140">
        <v>0</v>
      </c>
      <c r="C1140" t="s">
        <v>281</v>
      </c>
      <c r="D1140" t="s">
        <v>192</v>
      </c>
      <c r="E1140" t="s">
        <v>84</v>
      </c>
      <c r="F1140" s="69">
        <v>42985.474305555559</v>
      </c>
      <c r="G1140" s="67">
        <v>42999.708333333336</v>
      </c>
      <c r="H1140" s="67">
        <v>43005.645833333336</v>
      </c>
      <c r="I1140" t="s">
        <v>63</v>
      </c>
      <c r="J1140" t="s">
        <v>1497</v>
      </c>
      <c r="K1140" t="s">
        <v>73</v>
      </c>
      <c r="L1140" s="73">
        <f>_xlfn.DAYS(Dashboard!B$3,Data!F1140)</f>
        <v>40</v>
      </c>
    </row>
    <row r="1141" spans="1:12" x14ac:dyDescent="0.25">
      <c r="A1141">
        <v>105327</v>
      </c>
      <c r="B1141">
        <v>0</v>
      </c>
      <c r="C1141" t="s">
        <v>281</v>
      </c>
      <c r="D1141" t="s">
        <v>97</v>
      </c>
      <c r="E1141" t="s">
        <v>84</v>
      </c>
      <c r="F1141" s="69">
        <v>42985.477083333331</v>
      </c>
      <c r="G1141" s="67">
        <v>42992.477083333331</v>
      </c>
      <c r="H1141" s="67">
        <v>42985.579861111109</v>
      </c>
      <c r="I1141" t="s">
        <v>67</v>
      </c>
      <c r="J1141" t="s">
        <v>1498</v>
      </c>
      <c r="K1141" t="s">
        <v>73</v>
      </c>
      <c r="L1141" s="73">
        <f>_xlfn.DAYS(Dashboard!B$3,Data!F1141)</f>
        <v>40</v>
      </c>
    </row>
    <row r="1142" spans="1:12" x14ac:dyDescent="0.25">
      <c r="A1142">
        <v>105328</v>
      </c>
      <c r="B1142">
        <v>0</v>
      </c>
      <c r="C1142" t="s">
        <v>281</v>
      </c>
      <c r="D1142" t="s">
        <v>1499</v>
      </c>
      <c r="E1142" t="s">
        <v>84</v>
      </c>
      <c r="F1142" s="69">
        <v>42985.479166666664</v>
      </c>
      <c r="G1142" s="67">
        <v>42999.708333333336</v>
      </c>
      <c r="H1142" s="67">
        <v>42985.479166666664</v>
      </c>
      <c r="I1142" t="s">
        <v>63</v>
      </c>
      <c r="J1142" t="s">
        <v>1500</v>
      </c>
      <c r="K1142" t="s">
        <v>73</v>
      </c>
      <c r="L1142" s="73">
        <f>_xlfn.DAYS(Dashboard!B$3,Data!F1142)</f>
        <v>40</v>
      </c>
    </row>
    <row r="1143" spans="1:12" x14ac:dyDescent="0.25">
      <c r="A1143">
        <v>105329</v>
      </c>
      <c r="B1143">
        <v>0</v>
      </c>
      <c r="C1143" t="s">
        <v>281</v>
      </c>
      <c r="D1143" t="s">
        <v>567</v>
      </c>
      <c r="E1143" t="s">
        <v>62</v>
      </c>
      <c r="F1143" s="69">
        <v>42985.479861111111</v>
      </c>
      <c r="G1143" s="67">
        <v>42992.708333333336</v>
      </c>
      <c r="H1143" s="67">
        <v>42986.340277777781</v>
      </c>
      <c r="I1143" t="s">
        <v>67</v>
      </c>
      <c r="J1143" t="s">
        <v>1501</v>
      </c>
      <c r="K1143" t="s">
        <v>65</v>
      </c>
      <c r="L1143" s="73">
        <f>_xlfn.DAYS(Dashboard!B$3,Data!F1143)</f>
        <v>40</v>
      </c>
    </row>
    <row r="1144" spans="1:12" x14ac:dyDescent="0.25">
      <c r="A1144">
        <v>105330</v>
      </c>
      <c r="B1144">
        <v>0</v>
      </c>
      <c r="C1144" t="s">
        <v>281</v>
      </c>
      <c r="D1144" t="s">
        <v>630</v>
      </c>
      <c r="E1144" t="s">
        <v>84</v>
      </c>
      <c r="F1144" s="69">
        <v>42985.484027777777</v>
      </c>
      <c r="G1144" s="67">
        <v>42999.708333333336</v>
      </c>
      <c r="H1144" s="67">
        <v>43014.557638888888</v>
      </c>
      <c r="I1144" t="s">
        <v>63</v>
      </c>
      <c r="J1144" t="s">
        <v>1502</v>
      </c>
      <c r="K1144" t="s">
        <v>73</v>
      </c>
      <c r="L1144" s="73">
        <f>_xlfn.DAYS(Dashboard!B$3,Data!F1144)</f>
        <v>40</v>
      </c>
    </row>
    <row r="1145" spans="1:12" x14ac:dyDescent="0.25">
      <c r="A1145">
        <v>105331</v>
      </c>
      <c r="B1145">
        <v>0</v>
      </c>
      <c r="C1145" t="s">
        <v>281</v>
      </c>
      <c r="D1145" t="s">
        <v>286</v>
      </c>
      <c r="E1145" t="s">
        <v>84</v>
      </c>
      <c r="F1145" s="69">
        <v>42985.490277777775</v>
      </c>
      <c r="G1145" s="67">
        <v>42999.708333333336</v>
      </c>
      <c r="H1145" s="67">
        <v>42989.611805555556</v>
      </c>
      <c r="I1145" t="s">
        <v>137</v>
      </c>
      <c r="J1145" t="s">
        <v>1503</v>
      </c>
      <c r="K1145" t="s">
        <v>73</v>
      </c>
      <c r="L1145" s="73">
        <f>_xlfn.DAYS(Dashboard!B$3,Data!F1145)</f>
        <v>40</v>
      </c>
    </row>
    <row r="1146" spans="1:12" x14ac:dyDescent="0.25">
      <c r="A1146">
        <v>105332</v>
      </c>
      <c r="B1146">
        <v>0</v>
      </c>
      <c r="C1146" t="s">
        <v>281</v>
      </c>
      <c r="D1146" t="s">
        <v>904</v>
      </c>
      <c r="E1146" t="s">
        <v>93</v>
      </c>
      <c r="F1146" s="69">
        <v>42985.491666666669</v>
      </c>
      <c r="G1146" s="67">
        <v>42992.708333333336</v>
      </c>
      <c r="H1146" s="67">
        <v>42985.526388888888</v>
      </c>
      <c r="I1146" t="s">
        <v>63</v>
      </c>
      <c r="J1146" t="s">
        <v>1504</v>
      </c>
      <c r="K1146" t="s">
        <v>73</v>
      </c>
      <c r="L1146" s="73">
        <f>_xlfn.DAYS(Dashboard!B$3,Data!F1146)</f>
        <v>40</v>
      </c>
    </row>
    <row r="1147" spans="1:12" x14ac:dyDescent="0.25">
      <c r="A1147">
        <v>105333</v>
      </c>
      <c r="B1147">
        <v>0</v>
      </c>
      <c r="C1147" t="s">
        <v>281</v>
      </c>
      <c r="D1147" t="s">
        <v>198</v>
      </c>
      <c r="E1147" t="s">
        <v>84</v>
      </c>
      <c r="F1147" s="69">
        <v>42985.499305555553</v>
      </c>
      <c r="G1147" s="67">
        <v>42999.708333333336</v>
      </c>
      <c r="H1147" s="67">
        <v>42985.499305555553</v>
      </c>
      <c r="I1147" t="s">
        <v>63</v>
      </c>
      <c r="J1147" t="s">
        <v>1505</v>
      </c>
      <c r="K1147" t="s">
        <v>73</v>
      </c>
      <c r="L1147" s="73">
        <f>_xlfn.DAYS(Dashboard!B$3,Data!F1147)</f>
        <v>40</v>
      </c>
    </row>
    <row r="1148" spans="1:12" x14ac:dyDescent="0.25">
      <c r="A1148">
        <v>105334</v>
      </c>
      <c r="B1148">
        <v>0</v>
      </c>
      <c r="C1148" t="s">
        <v>281</v>
      </c>
      <c r="D1148" t="s">
        <v>1499</v>
      </c>
      <c r="E1148" t="s">
        <v>90</v>
      </c>
      <c r="F1148" s="69">
        <v>42985.501388888886</v>
      </c>
      <c r="G1148" s="67">
        <v>42999.708333333336</v>
      </c>
      <c r="H1148" s="67">
        <v>42985.584027777775</v>
      </c>
      <c r="I1148" t="s">
        <v>63</v>
      </c>
      <c r="J1148" t="s">
        <v>1506</v>
      </c>
      <c r="K1148" t="s">
        <v>73</v>
      </c>
      <c r="L1148" s="73">
        <f>_xlfn.DAYS(Dashboard!B$3,Data!F1148)</f>
        <v>40</v>
      </c>
    </row>
    <row r="1149" spans="1:12" x14ac:dyDescent="0.25">
      <c r="A1149">
        <v>105335</v>
      </c>
      <c r="B1149">
        <v>0</v>
      </c>
      <c r="C1149" t="s">
        <v>281</v>
      </c>
      <c r="D1149" t="s">
        <v>662</v>
      </c>
      <c r="E1149" t="s">
        <v>368</v>
      </c>
      <c r="F1149" s="69">
        <v>42985.508333333331</v>
      </c>
      <c r="G1149" s="67">
        <v>42992.708333333336</v>
      </c>
      <c r="H1149" s="67">
        <v>42986.538194444445</v>
      </c>
      <c r="I1149" t="s">
        <v>63</v>
      </c>
      <c r="J1149" t="s">
        <v>1507</v>
      </c>
      <c r="K1149" t="s">
        <v>294</v>
      </c>
      <c r="L1149" s="73">
        <f>_xlfn.DAYS(Dashboard!B$3,Data!F1149)</f>
        <v>40</v>
      </c>
    </row>
    <row r="1150" spans="1:12" x14ac:dyDescent="0.25">
      <c r="A1150">
        <v>105336</v>
      </c>
      <c r="B1150">
        <v>0</v>
      </c>
      <c r="C1150" t="s">
        <v>281</v>
      </c>
      <c r="D1150" t="s">
        <v>1508</v>
      </c>
      <c r="E1150" t="s">
        <v>84</v>
      </c>
      <c r="F1150" s="69">
        <v>42985.51458333333</v>
      </c>
      <c r="G1150" s="67">
        <v>42999.708333333336</v>
      </c>
      <c r="H1150" s="67">
        <v>42985.51458333333</v>
      </c>
      <c r="I1150" t="s">
        <v>63</v>
      </c>
      <c r="J1150" t="s">
        <v>1509</v>
      </c>
      <c r="K1150" t="s">
        <v>73</v>
      </c>
      <c r="L1150" s="73">
        <f>_xlfn.DAYS(Dashboard!B$3,Data!F1150)</f>
        <v>40</v>
      </c>
    </row>
    <row r="1151" spans="1:12" x14ac:dyDescent="0.25">
      <c r="A1151">
        <v>105337</v>
      </c>
      <c r="B1151">
        <v>0</v>
      </c>
      <c r="C1151" t="s">
        <v>281</v>
      </c>
      <c r="D1151" t="s">
        <v>1510</v>
      </c>
      <c r="E1151" t="s">
        <v>93</v>
      </c>
      <c r="F1151" s="69">
        <v>42985.51458333333</v>
      </c>
      <c r="G1151" s="67">
        <v>42987.708333333336</v>
      </c>
      <c r="H1151" s="67">
        <v>43023.865277777775</v>
      </c>
      <c r="I1151" t="s">
        <v>63</v>
      </c>
      <c r="J1151" t="s">
        <v>1511</v>
      </c>
      <c r="K1151" t="s">
        <v>73</v>
      </c>
      <c r="L1151" s="73">
        <f>_xlfn.DAYS(Dashboard!B$3,Data!F1151)</f>
        <v>40</v>
      </c>
    </row>
    <row r="1152" spans="1:12" x14ac:dyDescent="0.25">
      <c r="A1152">
        <v>105338</v>
      </c>
      <c r="B1152">
        <v>0</v>
      </c>
      <c r="C1152" t="s">
        <v>281</v>
      </c>
      <c r="D1152" t="s">
        <v>904</v>
      </c>
      <c r="E1152" t="s">
        <v>93</v>
      </c>
      <c r="F1152" s="69">
        <v>42985.520833333336</v>
      </c>
      <c r="G1152" s="67">
        <v>42999.708333333336</v>
      </c>
      <c r="H1152" s="67">
        <v>42985.526388888888</v>
      </c>
      <c r="I1152" t="s">
        <v>63</v>
      </c>
      <c r="J1152" t="s">
        <v>1504</v>
      </c>
      <c r="K1152" t="s">
        <v>73</v>
      </c>
      <c r="L1152" s="73">
        <f>_xlfn.DAYS(Dashboard!B$3,Data!F1152)</f>
        <v>40</v>
      </c>
    </row>
    <row r="1153" spans="1:12" x14ac:dyDescent="0.25">
      <c r="A1153">
        <v>105339</v>
      </c>
      <c r="B1153">
        <v>0</v>
      </c>
      <c r="C1153" t="s">
        <v>281</v>
      </c>
      <c r="D1153" t="s">
        <v>904</v>
      </c>
      <c r="E1153" t="s">
        <v>93</v>
      </c>
      <c r="F1153" s="69">
        <v>42985.522222222222</v>
      </c>
      <c r="G1153" s="67">
        <v>42999.708333333336</v>
      </c>
      <c r="H1153" s="67">
        <v>42985.526388888888</v>
      </c>
      <c r="I1153" t="s">
        <v>63</v>
      </c>
      <c r="J1153" t="s">
        <v>1504</v>
      </c>
      <c r="K1153" t="s">
        <v>73</v>
      </c>
      <c r="L1153" s="73">
        <f>_xlfn.DAYS(Dashboard!B$3,Data!F1153)</f>
        <v>40</v>
      </c>
    </row>
    <row r="1154" spans="1:12" x14ac:dyDescent="0.25">
      <c r="A1154">
        <v>105340</v>
      </c>
      <c r="B1154">
        <v>0</v>
      </c>
      <c r="C1154" t="s">
        <v>281</v>
      </c>
      <c r="D1154" t="s">
        <v>904</v>
      </c>
      <c r="E1154" t="s">
        <v>93</v>
      </c>
      <c r="F1154" s="69">
        <v>42985.523611111108</v>
      </c>
      <c r="G1154" s="67">
        <v>42999.708333333336</v>
      </c>
      <c r="H1154" s="67">
        <v>42985.526388888888</v>
      </c>
      <c r="I1154" t="s">
        <v>63</v>
      </c>
      <c r="J1154" t="s">
        <v>1504</v>
      </c>
      <c r="K1154" t="s">
        <v>73</v>
      </c>
      <c r="L1154" s="73">
        <f>_xlfn.DAYS(Dashboard!B$3,Data!F1154)</f>
        <v>40</v>
      </c>
    </row>
    <row r="1155" spans="1:12" x14ac:dyDescent="0.25">
      <c r="A1155">
        <v>105341</v>
      </c>
      <c r="B1155">
        <v>0</v>
      </c>
      <c r="C1155" t="s">
        <v>281</v>
      </c>
      <c r="D1155" t="s">
        <v>212</v>
      </c>
      <c r="E1155" t="s">
        <v>84</v>
      </c>
      <c r="F1155" s="69">
        <v>42985.523611111108</v>
      </c>
      <c r="G1155" s="67">
        <v>42999.708333333336</v>
      </c>
      <c r="H1155" s="67">
        <v>43005.677083333336</v>
      </c>
      <c r="I1155" t="s">
        <v>63</v>
      </c>
      <c r="J1155" t="s">
        <v>1512</v>
      </c>
      <c r="K1155" t="s">
        <v>73</v>
      </c>
      <c r="L1155" s="73">
        <f>_xlfn.DAYS(Dashboard!B$3,Data!F1155)</f>
        <v>40</v>
      </c>
    </row>
    <row r="1156" spans="1:12" x14ac:dyDescent="0.25">
      <c r="A1156">
        <v>105342</v>
      </c>
      <c r="B1156">
        <v>0</v>
      </c>
      <c r="C1156" t="s">
        <v>281</v>
      </c>
      <c r="D1156" t="s">
        <v>904</v>
      </c>
      <c r="E1156" t="s">
        <v>93</v>
      </c>
      <c r="F1156" s="69">
        <v>42985.525000000001</v>
      </c>
      <c r="G1156" s="67">
        <v>42999.708333333336</v>
      </c>
      <c r="H1156" s="67">
        <v>42985.525000000001</v>
      </c>
      <c r="I1156" t="s">
        <v>63</v>
      </c>
      <c r="J1156" t="s">
        <v>1504</v>
      </c>
      <c r="K1156" t="s">
        <v>73</v>
      </c>
      <c r="L1156" s="73">
        <f>_xlfn.DAYS(Dashboard!B$3,Data!F1156)</f>
        <v>40</v>
      </c>
    </row>
    <row r="1157" spans="1:12" x14ac:dyDescent="0.25">
      <c r="A1157">
        <v>105343</v>
      </c>
      <c r="B1157">
        <v>0</v>
      </c>
      <c r="C1157" t="s">
        <v>281</v>
      </c>
      <c r="D1157" t="s">
        <v>495</v>
      </c>
      <c r="E1157" t="s">
        <v>321</v>
      </c>
      <c r="F1157" s="69">
        <v>42985.527777777781</v>
      </c>
      <c r="G1157" s="67">
        <v>42992.708333333336</v>
      </c>
      <c r="H1157" s="67">
        <v>42986.905555555553</v>
      </c>
      <c r="I1157" t="s">
        <v>67</v>
      </c>
      <c r="J1157" t="s">
        <v>1513</v>
      </c>
      <c r="K1157" t="s">
        <v>323</v>
      </c>
      <c r="L1157" s="73">
        <f>_xlfn.DAYS(Dashboard!B$3,Data!F1157)</f>
        <v>40</v>
      </c>
    </row>
    <row r="1158" spans="1:12" x14ac:dyDescent="0.25">
      <c r="A1158">
        <v>105344</v>
      </c>
      <c r="B1158">
        <v>0</v>
      </c>
      <c r="C1158" t="s">
        <v>281</v>
      </c>
      <c r="D1158" t="s">
        <v>1207</v>
      </c>
      <c r="E1158" t="s">
        <v>93</v>
      </c>
      <c r="F1158" s="69">
        <v>42985.536111111112</v>
      </c>
      <c r="G1158" s="67">
        <v>42999.708333333336</v>
      </c>
      <c r="H1158" s="67">
        <v>42985.634722222225</v>
      </c>
      <c r="I1158" t="s">
        <v>63</v>
      </c>
      <c r="J1158" t="s">
        <v>1514</v>
      </c>
      <c r="K1158" t="s">
        <v>73</v>
      </c>
      <c r="L1158" s="73">
        <f>_xlfn.DAYS(Dashboard!B$3,Data!F1158)</f>
        <v>40</v>
      </c>
    </row>
    <row r="1159" spans="1:12" x14ac:dyDescent="0.25">
      <c r="A1159">
        <v>105345</v>
      </c>
      <c r="B1159">
        <v>0</v>
      </c>
      <c r="C1159" t="s">
        <v>281</v>
      </c>
      <c r="D1159" t="s">
        <v>1285</v>
      </c>
      <c r="E1159" t="s">
        <v>61</v>
      </c>
      <c r="F1159" s="69">
        <v>42985.542361111111</v>
      </c>
      <c r="G1159" s="67">
        <v>42985.5</v>
      </c>
      <c r="H1159" s="67">
        <v>42985.543055555558</v>
      </c>
      <c r="I1159" t="s">
        <v>67</v>
      </c>
      <c r="J1159" t="s">
        <v>1515</v>
      </c>
      <c r="K1159" t="s">
        <v>284</v>
      </c>
      <c r="L1159" s="73">
        <f>_xlfn.DAYS(Dashboard!B$3,Data!F1159)</f>
        <v>40</v>
      </c>
    </row>
    <row r="1160" spans="1:12" x14ac:dyDescent="0.25">
      <c r="A1160">
        <v>106100</v>
      </c>
      <c r="B1160">
        <v>1</v>
      </c>
      <c r="C1160" t="s">
        <v>281</v>
      </c>
      <c r="D1160" t="s">
        <v>142</v>
      </c>
      <c r="E1160" t="s">
        <v>62</v>
      </c>
      <c r="F1160" s="69">
        <v>42985.544444444444</v>
      </c>
      <c r="G1160" s="67">
        <v>42999.708333333336</v>
      </c>
      <c r="H1160" s="67">
        <v>43023.869444444441</v>
      </c>
      <c r="I1160" t="s">
        <v>67</v>
      </c>
      <c r="J1160" t="s">
        <v>1516</v>
      </c>
      <c r="K1160" t="s">
        <v>73</v>
      </c>
      <c r="L1160" s="73">
        <f>_xlfn.DAYS(Dashboard!B$3,Data!F1160)</f>
        <v>40</v>
      </c>
    </row>
    <row r="1161" spans="1:12" x14ac:dyDescent="0.25">
      <c r="A1161">
        <v>105347</v>
      </c>
      <c r="B1161">
        <v>0</v>
      </c>
      <c r="C1161" t="s">
        <v>281</v>
      </c>
      <c r="D1161" t="s">
        <v>1517</v>
      </c>
      <c r="E1161" t="s">
        <v>62</v>
      </c>
      <c r="F1161" s="69">
        <v>42985.552777777775</v>
      </c>
      <c r="G1161" s="67">
        <v>42987.708333333336</v>
      </c>
      <c r="H1161" s="67">
        <v>42985.686805555553</v>
      </c>
      <c r="I1161" t="s">
        <v>63</v>
      </c>
      <c r="J1161" t="s">
        <v>1518</v>
      </c>
      <c r="K1161" t="s">
        <v>65</v>
      </c>
      <c r="L1161" s="73">
        <f>_xlfn.DAYS(Dashboard!B$3,Data!F1161)</f>
        <v>40</v>
      </c>
    </row>
    <row r="1162" spans="1:12" x14ac:dyDescent="0.25">
      <c r="A1162">
        <v>105348</v>
      </c>
      <c r="B1162">
        <v>0</v>
      </c>
      <c r="C1162" t="s">
        <v>281</v>
      </c>
      <c r="D1162" t="s">
        <v>1519</v>
      </c>
      <c r="E1162" t="s">
        <v>90</v>
      </c>
      <c r="F1162" s="69">
        <v>42985.572222222225</v>
      </c>
      <c r="G1162" s="67">
        <v>42987.708333333336</v>
      </c>
      <c r="H1162" s="67">
        <v>42989.34652777778</v>
      </c>
      <c r="I1162" t="s">
        <v>63</v>
      </c>
      <c r="J1162" t="s">
        <v>1520</v>
      </c>
      <c r="K1162" t="s">
        <v>73</v>
      </c>
      <c r="L1162" s="73">
        <f>_xlfn.DAYS(Dashboard!B$3,Data!F1162)</f>
        <v>40</v>
      </c>
    </row>
    <row r="1163" spans="1:12" x14ac:dyDescent="0.25">
      <c r="A1163">
        <v>105349</v>
      </c>
      <c r="B1163">
        <v>0</v>
      </c>
      <c r="C1163" t="s">
        <v>281</v>
      </c>
      <c r="D1163" t="s">
        <v>97</v>
      </c>
      <c r="E1163" t="s">
        <v>90</v>
      </c>
      <c r="F1163" s="69">
        <v>42985.574305555558</v>
      </c>
      <c r="G1163" s="67">
        <v>42992.574305555558</v>
      </c>
      <c r="H1163" s="67">
        <v>42989.413194444445</v>
      </c>
      <c r="I1163" t="s">
        <v>67</v>
      </c>
      <c r="J1163" t="s">
        <v>1091</v>
      </c>
      <c r="K1163" t="s">
        <v>73</v>
      </c>
      <c r="L1163" s="73">
        <f>_xlfn.DAYS(Dashboard!B$3,Data!F1163)</f>
        <v>40</v>
      </c>
    </row>
    <row r="1164" spans="1:12" x14ac:dyDescent="0.25">
      <c r="A1164">
        <v>105350</v>
      </c>
      <c r="B1164">
        <v>0</v>
      </c>
      <c r="C1164" t="s">
        <v>281</v>
      </c>
      <c r="D1164" t="s">
        <v>904</v>
      </c>
      <c r="E1164" t="s">
        <v>93</v>
      </c>
      <c r="F1164" s="69">
        <v>42985.580555555556</v>
      </c>
      <c r="G1164" s="67">
        <v>42999.708333333336</v>
      </c>
      <c r="H1164" s="67">
        <v>42985.580555555556</v>
      </c>
      <c r="I1164" t="s">
        <v>63</v>
      </c>
      <c r="J1164" t="s">
        <v>906</v>
      </c>
      <c r="K1164" t="s">
        <v>73</v>
      </c>
      <c r="L1164" s="73">
        <f>_xlfn.DAYS(Dashboard!B$3,Data!F1164)</f>
        <v>40</v>
      </c>
    </row>
    <row r="1165" spans="1:12" x14ac:dyDescent="0.25">
      <c r="A1165">
        <v>105351</v>
      </c>
      <c r="B1165">
        <v>0</v>
      </c>
      <c r="C1165" t="s">
        <v>281</v>
      </c>
      <c r="D1165" t="s">
        <v>904</v>
      </c>
      <c r="E1165" t="s">
        <v>93</v>
      </c>
      <c r="F1165" s="69">
        <v>42985.584027777775</v>
      </c>
      <c r="G1165" s="67">
        <v>42999.708333333336</v>
      </c>
      <c r="H1165" s="67">
        <v>42985.584027777775</v>
      </c>
      <c r="I1165" t="s">
        <v>63</v>
      </c>
      <c r="J1165" t="s">
        <v>906</v>
      </c>
      <c r="K1165" t="s">
        <v>73</v>
      </c>
      <c r="L1165" s="73">
        <f>_xlfn.DAYS(Dashboard!B$3,Data!F1165)</f>
        <v>40</v>
      </c>
    </row>
    <row r="1166" spans="1:12" x14ac:dyDescent="0.25">
      <c r="A1166">
        <v>105352</v>
      </c>
      <c r="B1166">
        <v>0</v>
      </c>
      <c r="C1166" t="s">
        <v>281</v>
      </c>
      <c r="D1166" t="s">
        <v>71</v>
      </c>
      <c r="E1166" t="s">
        <v>282</v>
      </c>
      <c r="F1166" s="69">
        <v>42985.585416666669</v>
      </c>
      <c r="G1166" s="67">
        <v>42992.708333333336</v>
      </c>
      <c r="H1166" s="67">
        <v>42986.401388888888</v>
      </c>
      <c r="I1166" t="s">
        <v>63</v>
      </c>
      <c r="J1166" t="s">
        <v>1521</v>
      </c>
      <c r="K1166" t="s">
        <v>284</v>
      </c>
      <c r="L1166" s="73">
        <f>_xlfn.DAYS(Dashboard!B$3,Data!F1166)</f>
        <v>40</v>
      </c>
    </row>
    <row r="1167" spans="1:12" x14ac:dyDescent="0.25">
      <c r="A1167">
        <v>105353</v>
      </c>
      <c r="B1167">
        <v>0</v>
      </c>
      <c r="C1167" t="s">
        <v>281</v>
      </c>
      <c r="D1167" t="s">
        <v>148</v>
      </c>
      <c r="E1167" t="s">
        <v>321</v>
      </c>
      <c r="F1167" s="69">
        <v>42985.647222222222</v>
      </c>
      <c r="G1167" s="67">
        <v>43013.708333333336</v>
      </c>
      <c r="H1167" s="67">
        <v>43017.484722222223</v>
      </c>
      <c r="I1167" t="s">
        <v>67</v>
      </c>
      <c r="J1167" t="s">
        <v>1522</v>
      </c>
      <c r="K1167" t="s">
        <v>323</v>
      </c>
      <c r="L1167" s="73">
        <f>_xlfn.DAYS(Dashboard!B$3,Data!F1167)</f>
        <v>40</v>
      </c>
    </row>
    <row r="1168" spans="1:12" x14ac:dyDescent="0.25">
      <c r="A1168">
        <v>105354</v>
      </c>
      <c r="B1168">
        <v>0</v>
      </c>
      <c r="C1168" t="s">
        <v>281</v>
      </c>
      <c r="D1168" t="s">
        <v>904</v>
      </c>
      <c r="E1168" t="s">
        <v>93</v>
      </c>
      <c r="F1168" s="69">
        <v>42985.65625</v>
      </c>
      <c r="G1168" s="67">
        <v>42999.708333333336</v>
      </c>
      <c r="H1168" s="67">
        <v>42985.65625</v>
      </c>
      <c r="I1168" t="s">
        <v>63</v>
      </c>
      <c r="J1168" t="s">
        <v>906</v>
      </c>
      <c r="K1168" t="s">
        <v>73</v>
      </c>
      <c r="L1168" s="73">
        <f>_xlfn.DAYS(Dashboard!B$3,Data!F1168)</f>
        <v>40</v>
      </c>
    </row>
    <row r="1169" spans="1:12" x14ac:dyDescent="0.25">
      <c r="A1169">
        <v>105355</v>
      </c>
      <c r="B1169">
        <v>0</v>
      </c>
      <c r="C1169" t="s">
        <v>281</v>
      </c>
      <c r="D1169" t="s">
        <v>97</v>
      </c>
      <c r="E1169" t="s">
        <v>84</v>
      </c>
      <c r="F1169" s="69">
        <v>42985.658333333333</v>
      </c>
      <c r="G1169" s="67">
        <v>42999.708333333336</v>
      </c>
      <c r="H1169" s="67">
        <v>42985.671527777777</v>
      </c>
      <c r="I1169" t="s">
        <v>63</v>
      </c>
      <c r="J1169" t="s">
        <v>1523</v>
      </c>
      <c r="K1169" t="s">
        <v>73</v>
      </c>
      <c r="L1169" s="73">
        <f>_xlfn.DAYS(Dashboard!B$3,Data!F1169)</f>
        <v>40</v>
      </c>
    </row>
    <row r="1170" spans="1:12" x14ac:dyDescent="0.25">
      <c r="A1170">
        <v>105356</v>
      </c>
      <c r="B1170">
        <v>0</v>
      </c>
      <c r="C1170" t="s">
        <v>281</v>
      </c>
      <c r="D1170" t="s">
        <v>1524</v>
      </c>
      <c r="E1170" t="s">
        <v>93</v>
      </c>
      <c r="F1170" s="69">
        <v>42985.65902777778</v>
      </c>
      <c r="G1170" s="67">
        <v>42999.708333333336</v>
      </c>
      <c r="H1170" s="67">
        <v>42985.65902777778</v>
      </c>
      <c r="I1170" t="s">
        <v>63</v>
      </c>
      <c r="J1170" t="s">
        <v>1525</v>
      </c>
      <c r="K1170" t="s">
        <v>73</v>
      </c>
      <c r="L1170" s="73">
        <f>_xlfn.DAYS(Dashboard!B$3,Data!F1170)</f>
        <v>40</v>
      </c>
    </row>
    <row r="1171" spans="1:12" x14ac:dyDescent="0.25">
      <c r="A1171">
        <v>105357</v>
      </c>
      <c r="B1171">
        <v>0</v>
      </c>
      <c r="C1171" t="s">
        <v>281</v>
      </c>
      <c r="D1171" t="s">
        <v>904</v>
      </c>
      <c r="E1171" t="s">
        <v>93</v>
      </c>
      <c r="F1171" s="69">
        <v>42985.662499999999</v>
      </c>
      <c r="G1171" s="67">
        <v>42999.708333333336</v>
      </c>
      <c r="H1171" s="67">
        <v>42985.662499999999</v>
      </c>
      <c r="I1171" t="s">
        <v>63</v>
      </c>
      <c r="J1171" t="s">
        <v>906</v>
      </c>
      <c r="K1171" t="s">
        <v>73</v>
      </c>
      <c r="L1171" s="73">
        <f>_xlfn.DAYS(Dashboard!B$3,Data!F1171)</f>
        <v>40</v>
      </c>
    </row>
    <row r="1172" spans="1:12" x14ac:dyDescent="0.25">
      <c r="A1172">
        <v>105358</v>
      </c>
      <c r="B1172">
        <v>0</v>
      </c>
      <c r="C1172" t="s">
        <v>281</v>
      </c>
      <c r="D1172" t="s">
        <v>71</v>
      </c>
      <c r="E1172" t="s">
        <v>71</v>
      </c>
      <c r="F1172" s="69">
        <v>42985.667361111111</v>
      </c>
      <c r="G1172" s="67">
        <v>42999.708333333336</v>
      </c>
      <c r="H1172" s="67">
        <v>43004.345138888886</v>
      </c>
      <c r="I1172" t="s">
        <v>63</v>
      </c>
      <c r="J1172" t="s">
        <v>1526</v>
      </c>
      <c r="K1172" t="s">
        <v>73</v>
      </c>
      <c r="L1172" s="73">
        <f>_xlfn.DAYS(Dashboard!B$3,Data!F1172)</f>
        <v>40</v>
      </c>
    </row>
    <row r="1173" spans="1:12" x14ac:dyDescent="0.25">
      <c r="A1173">
        <v>105359</v>
      </c>
      <c r="B1173">
        <v>0</v>
      </c>
      <c r="C1173" t="s">
        <v>281</v>
      </c>
      <c r="D1173" t="s">
        <v>204</v>
      </c>
      <c r="E1173" t="s">
        <v>517</v>
      </c>
      <c r="F1173" s="69">
        <v>42985.684027777781</v>
      </c>
      <c r="G1173" s="67">
        <v>42992.708333333336</v>
      </c>
      <c r="H1173" s="67">
        <v>42990.625</v>
      </c>
      <c r="I1173" t="s">
        <v>67</v>
      </c>
      <c r="J1173" t="s">
        <v>1527</v>
      </c>
      <c r="K1173" t="s">
        <v>294</v>
      </c>
      <c r="L1173" s="73">
        <f>_xlfn.DAYS(Dashboard!B$3,Data!F1173)</f>
        <v>40</v>
      </c>
    </row>
    <row r="1174" spans="1:12" x14ac:dyDescent="0.25">
      <c r="A1174">
        <v>105360</v>
      </c>
      <c r="B1174">
        <v>0</v>
      </c>
      <c r="C1174" t="s">
        <v>281</v>
      </c>
      <c r="D1174" t="s">
        <v>371</v>
      </c>
      <c r="E1174" t="s">
        <v>517</v>
      </c>
      <c r="F1174" s="69">
        <v>42985.685416666667</v>
      </c>
      <c r="G1174" s="67">
        <v>42992.708333333336</v>
      </c>
      <c r="H1174" s="67">
        <v>42986.316666666666</v>
      </c>
      <c r="I1174" t="s">
        <v>63</v>
      </c>
      <c r="J1174" t="s">
        <v>1528</v>
      </c>
      <c r="K1174" t="s">
        <v>294</v>
      </c>
      <c r="L1174" s="73">
        <f>_xlfn.DAYS(Dashboard!B$3,Data!F1174)</f>
        <v>40</v>
      </c>
    </row>
    <row r="1175" spans="1:12" x14ac:dyDescent="0.25">
      <c r="A1175">
        <v>105361</v>
      </c>
      <c r="B1175">
        <v>0</v>
      </c>
      <c r="C1175" t="s">
        <v>281</v>
      </c>
      <c r="D1175" t="s">
        <v>533</v>
      </c>
      <c r="E1175" t="s">
        <v>517</v>
      </c>
      <c r="F1175" s="69">
        <v>42985.686805555553</v>
      </c>
      <c r="G1175" s="67">
        <v>42992.708333333336</v>
      </c>
      <c r="H1175" s="67">
        <v>42986.484027777777</v>
      </c>
      <c r="I1175" t="s">
        <v>63</v>
      </c>
      <c r="J1175" t="s">
        <v>1529</v>
      </c>
      <c r="K1175" t="s">
        <v>294</v>
      </c>
      <c r="L1175" s="73">
        <f>_xlfn.DAYS(Dashboard!B$3,Data!F1175)</f>
        <v>40</v>
      </c>
    </row>
    <row r="1176" spans="1:12" x14ac:dyDescent="0.25">
      <c r="A1176">
        <v>105362</v>
      </c>
      <c r="B1176">
        <v>0</v>
      </c>
      <c r="C1176" t="s">
        <v>281</v>
      </c>
      <c r="D1176" t="s">
        <v>298</v>
      </c>
      <c r="E1176" t="s">
        <v>368</v>
      </c>
      <c r="F1176" s="69">
        <v>42985.691666666666</v>
      </c>
      <c r="G1176" s="67">
        <v>42987.708333333336</v>
      </c>
      <c r="H1176" s="67">
        <v>42986.42291666667</v>
      </c>
      <c r="I1176" t="s">
        <v>63</v>
      </c>
      <c r="J1176" t="s">
        <v>1530</v>
      </c>
      <c r="K1176" t="s">
        <v>497</v>
      </c>
      <c r="L1176" s="73">
        <f>_xlfn.DAYS(Dashboard!B$3,Data!F1176)</f>
        <v>40</v>
      </c>
    </row>
    <row r="1177" spans="1:12" x14ac:dyDescent="0.25">
      <c r="A1177">
        <v>105363</v>
      </c>
      <c r="B1177">
        <v>0</v>
      </c>
      <c r="C1177" t="s">
        <v>281</v>
      </c>
      <c r="D1177" t="s">
        <v>86</v>
      </c>
      <c r="E1177" t="s">
        <v>61</v>
      </c>
      <c r="F1177" s="69">
        <v>42985.705555555556</v>
      </c>
      <c r="G1177" s="67">
        <v>42986</v>
      </c>
      <c r="H1177" s="67">
        <v>42991.619444444441</v>
      </c>
      <c r="I1177" t="s">
        <v>63</v>
      </c>
      <c r="J1177" t="s">
        <v>1531</v>
      </c>
      <c r="K1177" t="s">
        <v>284</v>
      </c>
      <c r="L1177" s="73">
        <f>_xlfn.DAYS(Dashboard!B$3,Data!F1177)</f>
        <v>40</v>
      </c>
    </row>
    <row r="1178" spans="1:12" x14ac:dyDescent="0.25">
      <c r="A1178">
        <v>105123</v>
      </c>
      <c r="B1178">
        <v>2</v>
      </c>
      <c r="C1178" t="s">
        <v>281</v>
      </c>
      <c r="D1178" t="s">
        <v>173</v>
      </c>
      <c r="E1178" t="s">
        <v>108</v>
      </c>
      <c r="F1178" s="69">
        <v>42985.707638888889</v>
      </c>
      <c r="G1178" s="67">
        <v>42999.708333333336</v>
      </c>
      <c r="H1178" s="67">
        <v>42985.709722222222</v>
      </c>
      <c r="I1178" t="s">
        <v>67</v>
      </c>
      <c r="J1178" t="s">
        <v>1532</v>
      </c>
      <c r="K1178" t="s">
        <v>284</v>
      </c>
      <c r="L1178" s="73">
        <f>_xlfn.DAYS(Dashboard!B$3,Data!F1178)</f>
        <v>40</v>
      </c>
    </row>
    <row r="1179" spans="1:12" x14ac:dyDescent="0.25">
      <c r="A1179">
        <v>105364</v>
      </c>
      <c r="B1179">
        <v>0</v>
      </c>
      <c r="C1179" t="s">
        <v>281</v>
      </c>
      <c r="D1179" t="s">
        <v>71</v>
      </c>
      <c r="E1179" t="s">
        <v>282</v>
      </c>
      <c r="F1179" s="69">
        <v>42985.880555555559</v>
      </c>
      <c r="G1179" s="67">
        <v>42992.708333333336</v>
      </c>
      <c r="H1179" s="67">
        <v>42986.613194444442</v>
      </c>
      <c r="I1179" t="s">
        <v>63</v>
      </c>
      <c r="J1179" t="s">
        <v>1533</v>
      </c>
      <c r="K1179" t="s">
        <v>284</v>
      </c>
      <c r="L1179" s="73">
        <f>_xlfn.DAYS(Dashboard!B$3,Data!F1179)</f>
        <v>40</v>
      </c>
    </row>
    <row r="1180" spans="1:12" x14ac:dyDescent="0.25">
      <c r="A1180">
        <v>105365</v>
      </c>
      <c r="B1180">
        <v>0</v>
      </c>
      <c r="C1180" t="s">
        <v>281</v>
      </c>
      <c r="D1180" t="s">
        <v>230</v>
      </c>
      <c r="E1180" t="s">
        <v>368</v>
      </c>
      <c r="F1180" s="69">
        <v>42985.920138888891</v>
      </c>
      <c r="G1180" s="67">
        <v>42987.708333333336</v>
      </c>
      <c r="H1180" s="67">
        <v>42986.347222222219</v>
      </c>
      <c r="I1180" t="s">
        <v>63</v>
      </c>
      <c r="J1180" t="s">
        <v>1534</v>
      </c>
      <c r="K1180" t="s">
        <v>294</v>
      </c>
      <c r="L1180" s="73">
        <f>_xlfn.DAYS(Dashboard!B$3,Data!F1180)</f>
        <v>40</v>
      </c>
    </row>
    <row r="1181" spans="1:12" x14ac:dyDescent="0.25">
      <c r="A1181">
        <v>105366</v>
      </c>
      <c r="B1181">
        <v>0</v>
      </c>
      <c r="C1181" t="s">
        <v>281</v>
      </c>
      <c r="D1181" t="s">
        <v>298</v>
      </c>
      <c r="E1181" t="s">
        <v>75</v>
      </c>
      <c r="F1181" s="69">
        <v>42986.327777777777</v>
      </c>
      <c r="G1181" s="67">
        <v>43000.708333333336</v>
      </c>
      <c r="H1181" s="67">
        <v>42992.34097222222</v>
      </c>
      <c r="I1181" t="s">
        <v>63</v>
      </c>
      <c r="J1181" t="s">
        <v>1535</v>
      </c>
      <c r="K1181" t="s">
        <v>73</v>
      </c>
      <c r="L1181" s="73">
        <f>_xlfn.DAYS(Dashboard!B$3,Data!F1181)</f>
        <v>39</v>
      </c>
    </row>
    <row r="1182" spans="1:12" x14ac:dyDescent="0.25">
      <c r="A1182">
        <v>105367</v>
      </c>
      <c r="B1182">
        <v>0</v>
      </c>
      <c r="C1182" t="s">
        <v>281</v>
      </c>
      <c r="D1182" t="s">
        <v>1536</v>
      </c>
      <c r="E1182" t="s">
        <v>62</v>
      </c>
      <c r="F1182" s="69">
        <v>42986.351388888892</v>
      </c>
      <c r="G1182" s="67">
        <v>43000.708333333336</v>
      </c>
      <c r="H1182" s="67">
        <v>42986.351388888892</v>
      </c>
      <c r="I1182" t="s">
        <v>63</v>
      </c>
      <c r="J1182" t="s">
        <v>1537</v>
      </c>
      <c r="K1182" t="s">
        <v>73</v>
      </c>
      <c r="L1182" s="73">
        <f>_xlfn.DAYS(Dashboard!B$3,Data!F1182)</f>
        <v>39</v>
      </c>
    </row>
    <row r="1183" spans="1:12" x14ac:dyDescent="0.25">
      <c r="A1183">
        <v>105368</v>
      </c>
      <c r="B1183">
        <v>0</v>
      </c>
      <c r="C1183" t="s">
        <v>281</v>
      </c>
      <c r="D1183" t="s">
        <v>1223</v>
      </c>
      <c r="E1183" t="s">
        <v>75</v>
      </c>
      <c r="F1183" s="69">
        <v>42986.356249999997</v>
      </c>
      <c r="G1183" s="67">
        <v>43000.708333333336</v>
      </c>
      <c r="H1183" s="67">
        <v>42986.356249999997</v>
      </c>
      <c r="I1183" t="s">
        <v>63</v>
      </c>
      <c r="J1183" t="s">
        <v>335</v>
      </c>
      <c r="K1183" t="s">
        <v>73</v>
      </c>
      <c r="L1183" s="73">
        <f>_xlfn.DAYS(Dashboard!B$3,Data!F1183)</f>
        <v>39</v>
      </c>
    </row>
    <row r="1184" spans="1:12" x14ac:dyDescent="0.25">
      <c r="A1184">
        <v>105369</v>
      </c>
      <c r="B1184">
        <v>0</v>
      </c>
      <c r="C1184" t="s">
        <v>281</v>
      </c>
      <c r="D1184" t="s">
        <v>173</v>
      </c>
      <c r="E1184" t="s">
        <v>90</v>
      </c>
      <c r="F1184" s="69">
        <v>42986.359722222223</v>
      </c>
      <c r="G1184" s="67">
        <v>43000.708333333336</v>
      </c>
      <c r="H1184" s="67">
        <v>43016.585416666669</v>
      </c>
      <c r="I1184" t="s">
        <v>63</v>
      </c>
      <c r="J1184" t="s">
        <v>1538</v>
      </c>
      <c r="K1184" t="s">
        <v>73</v>
      </c>
      <c r="L1184" s="73">
        <f>_xlfn.DAYS(Dashboard!B$3,Data!F1184)</f>
        <v>39</v>
      </c>
    </row>
    <row r="1185" spans="1:12" x14ac:dyDescent="0.25">
      <c r="A1185">
        <v>105370</v>
      </c>
      <c r="B1185">
        <v>0</v>
      </c>
      <c r="C1185" t="s">
        <v>281</v>
      </c>
      <c r="D1185" t="s">
        <v>296</v>
      </c>
      <c r="E1185" t="s">
        <v>84</v>
      </c>
      <c r="F1185" s="69">
        <v>42986.393750000003</v>
      </c>
      <c r="G1185" s="67">
        <v>42993.708333333336</v>
      </c>
      <c r="H1185" s="67">
        <v>42999.706944444442</v>
      </c>
      <c r="I1185" t="s">
        <v>63</v>
      </c>
      <c r="J1185" t="s">
        <v>1539</v>
      </c>
      <c r="K1185" t="s">
        <v>73</v>
      </c>
      <c r="L1185" s="73">
        <f>_xlfn.DAYS(Dashboard!B$3,Data!F1185)</f>
        <v>39</v>
      </c>
    </row>
    <row r="1186" spans="1:12" x14ac:dyDescent="0.25">
      <c r="A1186">
        <v>105371</v>
      </c>
      <c r="B1186">
        <v>0</v>
      </c>
      <c r="C1186" t="s">
        <v>281</v>
      </c>
      <c r="D1186" t="s">
        <v>1176</v>
      </c>
      <c r="E1186" t="s">
        <v>75</v>
      </c>
      <c r="F1186" s="69">
        <v>42986.431944444441</v>
      </c>
      <c r="G1186" s="67">
        <v>43000.708333333336</v>
      </c>
      <c r="H1186" s="67">
        <v>42989.334027777775</v>
      </c>
      <c r="I1186" t="s">
        <v>63</v>
      </c>
      <c r="J1186" t="s">
        <v>1540</v>
      </c>
      <c r="K1186" t="s">
        <v>73</v>
      </c>
      <c r="L1186" s="73">
        <f>_xlfn.DAYS(Dashboard!B$3,Data!F1186)</f>
        <v>39</v>
      </c>
    </row>
    <row r="1187" spans="1:12" x14ac:dyDescent="0.25">
      <c r="A1187">
        <v>105372</v>
      </c>
      <c r="B1187">
        <v>0</v>
      </c>
      <c r="C1187" t="s">
        <v>281</v>
      </c>
      <c r="D1187" t="s">
        <v>1459</v>
      </c>
      <c r="E1187" t="s">
        <v>321</v>
      </c>
      <c r="F1187" s="69">
        <v>42986.456250000003</v>
      </c>
      <c r="G1187" s="67">
        <v>43000.708333333336</v>
      </c>
      <c r="H1187" s="67">
        <v>42986.888194444444</v>
      </c>
      <c r="I1187" t="s">
        <v>67</v>
      </c>
      <c r="J1187" t="s">
        <v>1541</v>
      </c>
      <c r="K1187" t="s">
        <v>323</v>
      </c>
      <c r="L1187" s="73">
        <f>_xlfn.DAYS(Dashboard!B$3,Data!F1187)</f>
        <v>39</v>
      </c>
    </row>
    <row r="1188" spans="1:12" x14ac:dyDescent="0.25">
      <c r="A1188">
        <v>105373</v>
      </c>
      <c r="B1188">
        <v>0</v>
      </c>
      <c r="C1188" t="s">
        <v>281</v>
      </c>
      <c r="D1188" t="s">
        <v>653</v>
      </c>
      <c r="E1188" t="s">
        <v>233</v>
      </c>
      <c r="F1188" s="69">
        <v>42986.460416666669</v>
      </c>
      <c r="G1188" s="67">
        <v>43000.708333333336</v>
      </c>
      <c r="H1188" s="67">
        <v>43019.974999999999</v>
      </c>
      <c r="I1188" t="s">
        <v>67</v>
      </c>
      <c r="J1188" t="s">
        <v>1542</v>
      </c>
      <c r="K1188" t="s">
        <v>284</v>
      </c>
      <c r="L1188" s="73">
        <f>_xlfn.DAYS(Dashboard!B$3,Data!F1188)</f>
        <v>39</v>
      </c>
    </row>
    <row r="1189" spans="1:12" x14ac:dyDescent="0.25">
      <c r="A1189">
        <v>105374</v>
      </c>
      <c r="B1189">
        <v>0</v>
      </c>
      <c r="C1189" t="s">
        <v>281</v>
      </c>
      <c r="D1189" t="s">
        <v>415</v>
      </c>
      <c r="E1189" t="s">
        <v>517</v>
      </c>
      <c r="F1189" s="69">
        <v>42986.475694444445</v>
      </c>
      <c r="G1189" s="67">
        <v>42988.708333333336</v>
      </c>
      <c r="H1189" s="67">
        <v>42986.48333333333</v>
      </c>
      <c r="I1189" t="s">
        <v>63</v>
      </c>
      <c r="J1189" t="s">
        <v>1543</v>
      </c>
      <c r="K1189" t="s">
        <v>294</v>
      </c>
      <c r="L1189" s="73">
        <f>_xlfn.DAYS(Dashboard!B$3,Data!F1189)</f>
        <v>39</v>
      </c>
    </row>
    <row r="1190" spans="1:12" x14ac:dyDescent="0.25">
      <c r="A1190">
        <v>105375</v>
      </c>
      <c r="B1190">
        <v>0</v>
      </c>
      <c r="C1190" t="s">
        <v>281</v>
      </c>
      <c r="D1190" t="s">
        <v>62</v>
      </c>
      <c r="E1190" t="s">
        <v>61</v>
      </c>
      <c r="F1190" s="69">
        <v>42986.477083333331</v>
      </c>
      <c r="G1190" s="67">
        <v>42988.708333333336</v>
      </c>
      <c r="H1190" s="67">
        <v>42991.611805555556</v>
      </c>
      <c r="I1190" t="s">
        <v>63</v>
      </c>
      <c r="J1190" t="s">
        <v>1544</v>
      </c>
      <c r="K1190" t="s">
        <v>284</v>
      </c>
      <c r="L1190" s="73">
        <f>_xlfn.DAYS(Dashboard!B$3,Data!F1190)</f>
        <v>39</v>
      </c>
    </row>
    <row r="1191" spans="1:12" x14ac:dyDescent="0.25">
      <c r="A1191">
        <v>105376</v>
      </c>
      <c r="B1191">
        <v>0</v>
      </c>
      <c r="C1191" t="s">
        <v>281</v>
      </c>
      <c r="D1191" t="s">
        <v>421</v>
      </c>
      <c r="E1191" t="s">
        <v>368</v>
      </c>
      <c r="F1191" s="69">
        <v>42986.492361111108</v>
      </c>
      <c r="G1191" s="67">
        <v>42988.708333333336</v>
      </c>
      <c r="H1191" s="67">
        <v>42986.496527777781</v>
      </c>
      <c r="I1191" t="s">
        <v>63</v>
      </c>
      <c r="J1191" t="s">
        <v>1545</v>
      </c>
      <c r="K1191" t="s">
        <v>294</v>
      </c>
      <c r="L1191" s="73">
        <f>_xlfn.DAYS(Dashboard!B$3,Data!F1191)</f>
        <v>39</v>
      </c>
    </row>
    <row r="1192" spans="1:12" x14ac:dyDescent="0.25">
      <c r="A1192">
        <v>105377</v>
      </c>
      <c r="B1192">
        <v>0</v>
      </c>
      <c r="C1192" t="s">
        <v>281</v>
      </c>
      <c r="D1192" t="s">
        <v>173</v>
      </c>
      <c r="E1192" t="s">
        <v>62</v>
      </c>
      <c r="F1192" s="69">
        <v>42986.504166666666</v>
      </c>
      <c r="G1192" s="67">
        <v>42988.708333333336</v>
      </c>
      <c r="H1192" s="67">
        <v>42993.357638888891</v>
      </c>
      <c r="I1192" t="s">
        <v>63</v>
      </c>
      <c r="J1192" t="s">
        <v>1546</v>
      </c>
      <c r="K1192" t="s">
        <v>65</v>
      </c>
      <c r="L1192" s="73">
        <f>_xlfn.DAYS(Dashboard!B$3,Data!F1192)</f>
        <v>39</v>
      </c>
    </row>
    <row r="1193" spans="1:12" x14ac:dyDescent="0.25">
      <c r="A1193">
        <v>105475</v>
      </c>
      <c r="B1193">
        <v>4</v>
      </c>
      <c r="C1193" t="s">
        <v>281</v>
      </c>
      <c r="D1193" t="s">
        <v>204</v>
      </c>
      <c r="E1193" t="s">
        <v>71</v>
      </c>
      <c r="F1193" s="69">
        <v>42986.512499999997</v>
      </c>
      <c r="G1193" s="67">
        <v>42988.708333333336</v>
      </c>
      <c r="H1193" s="67">
        <v>43023.875</v>
      </c>
      <c r="I1193" t="s">
        <v>63</v>
      </c>
      <c r="J1193" t="s">
        <v>1547</v>
      </c>
      <c r="K1193" t="s">
        <v>73</v>
      </c>
      <c r="L1193" s="73">
        <f>_xlfn.DAYS(Dashboard!B$3,Data!F1193)</f>
        <v>39</v>
      </c>
    </row>
    <row r="1194" spans="1:12" x14ac:dyDescent="0.25">
      <c r="A1194">
        <v>105379</v>
      </c>
      <c r="B1194">
        <v>0</v>
      </c>
      <c r="C1194" t="s">
        <v>281</v>
      </c>
      <c r="D1194" t="s">
        <v>181</v>
      </c>
      <c r="E1194" t="s">
        <v>93</v>
      </c>
      <c r="F1194" s="69">
        <v>42986.523611111108</v>
      </c>
      <c r="G1194" s="67">
        <v>43000.708333333336</v>
      </c>
      <c r="H1194" s="67">
        <v>42986.524305555555</v>
      </c>
      <c r="I1194" t="s">
        <v>374</v>
      </c>
      <c r="J1194" t="s">
        <v>1548</v>
      </c>
      <c r="K1194" t="s">
        <v>73</v>
      </c>
      <c r="L1194" s="73">
        <f>_xlfn.DAYS(Dashboard!B$3,Data!F1194)</f>
        <v>39</v>
      </c>
    </row>
    <row r="1195" spans="1:12" x14ac:dyDescent="0.25">
      <c r="A1195">
        <v>105380</v>
      </c>
      <c r="B1195">
        <v>0</v>
      </c>
      <c r="C1195" t="s">
        <v>281</v>
      </c>
      <c r="D1195" t="s">
        <v>1549</v>
      </c>
      <c r="E1195" t="s">
        <v>93</v>
      </c>
      <c r="F1195" s="69">
        <v>42986.535416666666</v>
      </c>
      <c r="G1195" s="67">
        <v>43000.708333333336</v>
      </c>
      <c r="H1195" s="67">
        <v>42986.535416666666</v>
      </c>
      <c r="I1195" t="s">
        <v>63</v>
      </c>
      <c r="J1195" t="s">
        <v>1550</v>
      </c>
      <c r="K1195" t="s">
        <v>73</v>
      </c>
      <c r="L1195" s="73">
        <f>_xlfn.DAYS(Dashboard!B$3,Data!F1195)</f>
        <v>39</v>
      </c>
    </row>
    <row r="1196" spans="1:12" x14ac:dyDescent="0.25">
      <c r="A1196">
        <v>105381</v>
      </c>
      <c r="B1196">
        <v>0</v>
      </c>
      <c r="C1196" t="s">
        <v>281</v>
      </c>
      <c r="D1196" t="s">
        <v>1551</v>
      </c>
      <c r="E1196" t="s">
        <v>93</v>
      </c>
      <c r="F1196" s="69">
        <v>42986.538888888892</v>
      </c>
      <c r="G1196" s="67">
        <v>43000.708333333336</v>
      </c>
      <c r="H1196" s="67">
        <v>42986.538888888892</v>
      </c>
      <c r="I1196" t="s">
        <v>63</v>
      </c>
      <c r="J1196" t="s">
        <v>1552</v>
      </c>
      <c r="K1196" t="s">
        <v>73</v>
      </c>
      <c r="L1196" s="73">
        <f>_xlfn.DAYS(Dashboard!B$3,Data!F1196)</f>
        <v>39</v>
      </c>
    </row>
    <row r="1197" spans="1:12" x14ac:dyDescent="0.25">
      <c r="A1197">
        <v>105382</v>
      </c>
      <c r="B1197">
        <v>0</v>
      </c>
      <c r="C1197" t="s">
        <v>281</v>
      </c>
      <c r="D1197" t="s">
        <v>95</v>
      </c>
      <c r="E1197" t="s">
        <v>368</v>
      </c>
      <c r="F1197" s="69">
        <v>42986.554861111108</v>
      </c>
      <c r="G1197" s="67">
        <v>42988.708333333336</v>
      </c>
      <c r="H1197" s="67">
        <v>42986.584722222222</v>
      </c>
      <c r="I1197" t="s">
        <v>63</v>
      </c>
      <c r="J1197" t="s">
        <v>1553</v>
      </c>
      <c r="K1197" t="s">
        <v>294</v>
      </c>
      <c r="L1197" s="73">
        <f>_xlfn.DAYS(Dashboard!B$3,Data!F1197)</f>
        <v>39</v>
      </c>
    </row>
    <row r="1198" spans="1:12" x14ac:dyDescent="0.25">
      <c r="A1198">
        <v>105383</v>
      </c>
      <c r="B1198">
        <v>0</v>
      </c>
      <c r="C1198" t="s">
        <v>281</v>
      </c>
      <c r="D1198" t="s">
        <v>1554</v>
      </c>
      <c r="E1198" t="s">
        <v>93</v>
      </c>
      <c r="F1198" s="69">
        <v>42986.584027777775</v>
      </c>
      <c r="G1198" s="67">
        <v>43000.708333333336</v>
      </c>
      <c r="H1198" s="67">
        <v>42986.584027777775</v>
      </c>
      <c r="I1198" t="s">
        <v>63</v>
      </c>
      <c r="J1198" t="s">
        <v>1555</v>
      </c>
      <c r="K1198" t="s">
        <v>73</v>
      </c>
      <c r="L1198" s="73">
        <f>_xlfn.DAYS(Dashboard!B$3,Data!F1198)</f>
        <v>39</v>
      </c>
    </row>
    <row r="1199" spans="1:12" x14ac:dyDescent="0.25">
      <c r="A1199">
        <v>105384</v>
      </c>
      <c r="B1199">
        <v>0</v>
      </c>
      <c r="C1199" t="s">
        <v>281</v>
      </c>
      <c r="D1199" t="s">
        <v>415</v>
      </c>
      <c r="E1199" t="s">
        <v>517</v>
      </c>
      <c r="F1199" s="69">
        <v>42986.591666666667</v>
      </c>
      <c r="G1199" s="67">
        <v>42988.708333333336</v>
      </c>
      <c r="H1199" s="67">
        <v>42986.632638888892</v>
      </c>
      <c r="I1199" t="s">
        <v>63</v>
      </c>
      <c r="J1199" t="s">
        <v>1556</v>
      </c>
      <c r="K1199" t="s">
        <v>294</v>
      </c>
      <c r="L1199" s="73">
        <f>_xlfn.DAYS(Dashboard!B$3,Data!F1199)</f>
        <v>39</v>
      </c>
    </row>
    <row r="1200" spans="1:12" x14ac:dyDescent="0.25">
      <c r="A1200">
        <v>105385</v>
      </c>
      <c r="B1200">
        <v>0</v>
      </c>
      <c r="C1200" t="s">
        <v>281</v>
      </c>
      <c r="D1200" t="s">
        <v>367</v>
      </c>
      <c r="E1200" t="s">
        <v>62</v>
      </c>
      <c r="F1200" s="69">
        <v>42986.615972222222</v>
      </c>
      <c r="G1200" s="67">
        <v>43000.708333333336</v>
      </c>
      <c r="H1200" s="67">
        <v>42991.62777777778</v>
      </c>
      <c r="I1200" t="s">
        <v>137</v>
      </c>
      <c r="J1200" t="s">
        <v>1557</v>
      </c>
      <c r="K1200" t="s">
        <v>65</v>
      </c>
      <c r="L1200" s="73">
        <f>_xlfn.DAYS(Dashboard!B$3,Data!F1200)</f>
        <v>39</v>
      </c>
    </row>
    <row r="1201" spans="1:12" x14ac:dyDescent="0.25">
      <c r="A1201">
        <v>105386</v>
      </c>
      <c r="B1201">
        <v>0</v>
      </c>
      <c r="C1201" t="s">
        <v>281</v>
      </c>
      <c r="D1201" t="s">
        <v>71</v>
      </c>
      <c r="E1201" t="s">
        <v>282</v>
      </c>
      <c r="F1201" s="69">
        <v>42986.647222222222</v>
      </c>
      <c r="G1201" s="67">
        <v>43000.708333333336</v>
      </c>
      <c r="H1201" s="67">
        <v>42989.640277777777</v>
      </c>
      <c r="I1201" t="s">
        <v>63</v>
      </c>
      <c r="J1201" t="s">
        <v>1558</v>
      </c>
      <c r="K1201" t="s">
        <v>284</v>
      </c>
      <c r="L1201" s="73">
        <f>_xlfn.DAYS(Dashboard!B$3,Data!F1201)</f>
        <v>39</v>
      </c>
    </row>
    <row r="1202" spans="1:12" x14ac:dyDescent="0.25">
      <c r="A1202">
        <v>105387</v>
      </c>
      <c r="B1202">
        <v>0</v>
      </c>
      <c r="C1202" t="s">
        <v>281</v>
      </c>
      <c r="D1202" t="s">
        <v>1559</v>
      </c>
      <c r="E1202" t="s">
        <v>93</v>
      </c>
      <c r="F1202" s="69">
        <v>42986.67291666667</v>
      </c>
      <c r="G1202" s="67">
        <v>43000.708333333336</v>
      </c>
      <c r="H1202" s="67">
        <v>42986.67291666667</v>
      </c>
      <c r="I1202" t="s">
        <v>63</v>
      </c>
      <c r="J1202" t="s">
        <v>1560</v>
      </c>
      <c r="K1202" t="s">
        <v>73</v>
      </c>
      <c r="L1202" s="73">
        <f>_xlfn.DAYS(Dashboard!B$3,Data!F1202)</f>
        <v>39</v>
      </c>
    </row>
    <row r="1203" spans="1:12" x14ac:dyDescent="0.25">
      <c r="A1203">
        <v>105388</v>
      </c>
      <c r="B1203">
        <v>0</v>
      </c>
      <c r="C1203" t="s">
        <v>281</v>
      </c>
      <c r="D1203" t="s">
        <v>1561</v>
      </c>
      <c r="E1203" t="s">
        <v>93</v>
      </c>
      <c r="F1203" s="69">
        <v>42986.681944444441</v>
      </c>
      <c r="G1203" s="67">
        <v>43000.708333333336</v>
      </c>
      <c r="H1203" s="67">
        <v>42986.681944444441</v>
      </c>
      <c r="I1203" t="s">
        <v>63</v>
      </c>
      <c r="J1203" t="s">
        <v>1562</v>
      </c>
      <c r="K1203" t="s">
        <v>73</v>
      </c>
      <c r="L1203" s="73">
        <f>_xlfn.DAYS(Dashboard!B$3,Data!F1203)</f>
        <v>39</v>
      </c>
    </row>
    <row r="1204" spans="1:12" x14ac:dyDescent="0.25">
      <c r="A1204">
        <v>105389</v>
      </c>
      <c r="B1204">
        <v>0</v>
      </c>
      <c r="C1204" t="s">
        <v>281</v>
      </c>
      <c r="D1204" t="s">
        <v>674</v>
      </c>
      <c r="E1204" t="s">
        <v>84</v>
      </c>
      <c r="F1204" s="69">
        <v>42986.686805555553</v>
      </c>
      <c r="G1204" s="67">
        <v>43000.708333333336</v>
      </c>
      <c r="H1204" s="67">
        <v>43005.677777777775</v>
      </c>
      <c r="I1204" t="s">
        <v>137</v>
      </c>
      <c r="J1204" t="s">
        <v>1563</v>
      </c>
      <c r="K1204" t="s">
        <v>73</v>
      </c>
      <c r="L1204" s="73">
        <f>_xlfn.DAYS(Dashboard!B$3,Data!F1204)</f>
        <v>39</v>
      </c>
    </row>
    <row r="1205" spans="1:12" x14ac:dyDescent="0.25">
      <c r="A1205">
        <v>105389</v>
      </c>
      <c r="B1205">
        <v>1</v>
      </c>
      <c r="C1205" t="s">
        <v>281</v>
      </c>
      <c r="D1205" t="s">
        <v>674</v>
      </c>
      <c r="E1205" t="s">
        <v>108</v>
      </c>
      <c r="F1205" s="69">
        <v>42986.686805555553</v>
      </c>
      <c r="G1205" s="67">
        <v>42995.708333333336</v>
      </c>
      <c r="H1205" s="67">
        <v>43004.396527777775</v>
      </c>
      <c r="I1205" t="s">
        <v>67</v>
      </c>
      <c r="J1205" t="s">
        <v>1564</v>
      </c>
      <c r="K1205" t="s">
        <v>284</v>
      </c>
      <c r="L1205" s="73">
        <f>_xlfn.DAYS(Dashboard!B$3,Data!F1205)</f>
        <v>39</v>
      </c>
    </row>
    <row r="1206" spans="1:12" x14ac:dyDescent="0.25">
      <c r="A1206">
        <v>105389</v>
      </c>
      <c r="B1206">
        <v>2</v>
      </c>
      <c r="C1206" t="s">
        <v>281</v>
      </c>
      <c r="D1206" t="s">
        <v>674</v>
      </c>
      <c r="E1206" t="s">
        <v>62</v>
      </c>
      <c r="F1206" s="69">
        <v>42986.686805555553</v>
      </c>
      <c r="G1206" s="67">
        <v>43000.708333333336</v>
      </c>
      <c r="H1206" s="67">
        <v>42991.524305555555</v>
      </c>
      <c r="I1206" t="s">
        <v>63</v>
      </c>
      <c r="J1206" t="s">
        <v>1565</v>
      </c>
      <c r="K1206" t="s">
        <v>65</v>
      </c>
      <c r="L1206" s="73">
        <f>_xlfn.DAYS(Dashboard!B$3,Data!F1206)</f>
        <v>39</v>
      </c>
    </row>
    <row r="1207" spans="1:12" x14ac:dyDescent="0.25">
      <c r="A1207">
        <v>105389</v>
      </c>
      <c r="B1207">
        <v>3</v>
      </c>
      <c r="C1207" t="s">
        <v>281</v>
      </c>
      <c r="D1207" t="s">
        <v>674</v>
      </c>
      <c r="E1207" t="s">
        <v>296</v>
      </c>
      <c r="F1207" s="69">
        <v>42986.686805555553</v>
      </c>
      <c r="G1207" s="67">
        <v>43000.708333333336</v>
      </c>
      <c r="H1207" s="67">
        <v>42993.397222222222</v>
      </c>
      <c r="I1207" t="s">
        <v>67</v>
      </c>
      <c r="J1207" t="s">
        <v>1566</v>
      </c>
      <c r="K1207" t="s">
        <v>294</v>
      </c>
      <c r="L1207" s="73">
        <f>_xlfn.DAYS(Dashboard!B$3,Data!F1207)</f>
        <v>39</v>
      </c>
    </row>
    <row r="1208" spans="1:12" x14ac:dyDescent="0.25">
      <c r="A1208">
        <v>105390</v>
      </c>
      <c r="B1208">
        <v>0</v>
      </c>
      <c r="C1208" t="s">
        <v>281</v>
      </c>
      <c r="D1208" t="s">
        <v>904</v>
      </c>
      <c r="E1208" t="s">
        <v>93</v>
      </c>
      <c r="F1208" s="69">
        <v>42986.69027777778</v>
      </c>
      <c r="G1208" s="67">
        <v>43000.708333333336</v>
      </c>
      <c r="H1208" s="67">
        <v>42986.69027777778</v>
      </c>
      <c r="I1208" t="s">
        <v>63</v>
      </c>
      <c r="J1208" t="s">
        <v>906</v>
      </c>
      <c r="K1208" t="s">
        <v>73</v>
      </c>
      <c r="L1208" s="73">
        <f>_xlfn.DAYS(Dashboard!B$3,Data!F1208)</f>
        <v>39</v>
      </c>
    </row>
    <row r="1209" spans="1:12" x14ac:dyDescent="0.25">
      <c r="A1209">
        <v>105391</v>
      </c>
      <c r="B1209">
        <v>0</v>
      </c>
      <c r="C1209" t="s">
        <v>281</v>
      </c>
      <c r="D1209" t="s">
        <v>904</v>
      </c>
      <c r="E1209" t="s">
        <v>93</v>
      </c>
      <c r="F1209" s="69">
        <v>42986.692361111112</v>
      </c>
      <c r="G1209" s="67">
        <v>43000.708333333336</v>
      </c>
      <c r="H1209" s="67">
        <v>42986.692361111112</v>
      </c>
      <c r="I1209" t="s">
        <v>63</v>
      </c>
      <c r="J1209" t="s">
        <v>906</v>
      </c>
      <c r="K1209" t="s">
        <v>73</v>
      </c>
      <c r="L1209" s="73">
        <f>_xlfn.DAYS(Dashboard!B$3,Data!F1209)</f>
        <v>39</v>
      </c>
    </row>
    <row r="1210" spans="1:12" x14ac:dyDescent="0.25">
      <c r="A1210">
        <v>105392</v>
      </c>
      <c r="B1210">
        <v>0</v>
      </c>
      <c r="C1210" t="s">
        <v>281</v>
      </c>
      <c r="D1210" t="s">
        <v>904</v>
      </c>
      <c r="E1210" t="s">
        <v>93</v>
      </c>
      <c r="F1210" s="69">
        <v>42986.696527777778</v>
      </c>
      <c r="G1210" s="67">
        <v>43000.708333333336</v>
      </c>
      <c r="H1210" s="67">
        <v>42986.696527777778</v>
      </c>
      <c r="I1210" t="s">
        <v>63</v>
      </c>
      <c r="J1210" t="s">
        <v>906</v>
      </c>
      <c r="K1210" t="s">
        <v>73</v>
      </c>
      <c r="L1210" s="73">
        <f>_xlfn.DAYS(Dashboard!B$3,Data!F1210)</f>
        <v>39</v>
      </c>
    </row>
    <row r="1211" spans="1:12" x14ac:dyDescent="0.25">
      <c r="A1211">
        <v>105393</v>
      </c>
      <c r="B1211">
        <v>0</v>
      </c>
      <c r="C1211" t="s">
        <v>281</v>
      </c>
      <c r="D1211" t="s">
        <v>904</v>
      </c>
      <c r="E1211" t="s">
        <v>93</v>
      </c>
      <c r="F1211" s="69">
        <v>42986.70208333333</v>
      </c>
      <c r="G1211" s="67">
        <v>43000.708333333336</v>
      </c>
      <c r="H1211" s="67">
        <v>42986.70208333333</v>
      </c>
      <c r="I1211" t="s">
        <v>63</v>
      </c>
      <c r="J1211" t="s">
        <v>906</v>
      </c>
      <c r="K1211" t="s">
        <v>73</v>
      </c>
      <c r="L1211" s="73">
        <f>_xlfn.DAYS(Dashboard!B$3,Data!F1211)</f>
        <v>39</v>
      </c>
    </row>
    <row r="1212" spans="1:12" x14ac:dyDescent="0.25">
      <c r="A1212">
        <v>105394</v>
      </c>
      <c r="B1212">
        <v>0</v>
      </c>
      <c r="C1212" t="s">
        <v>281</v>
      </c>
      <c r="D1212" t="s">
        <v>904</v>
      </c>
      <c r="E1212" t="s">
        <v>93</v>
      </c>
      <c r="F1212" s="69">
        <v>42986.702777777777</v>
      </c>
      <c r="G1212" s="67">
        <v>43000.708333333336</v>
      </c>
      <c r="H1212" s="67">
        <v>42986.702777777777</v>
      </c>
      <c r="I1212" t="s">
        <v>63</v>
      </c>
      <c r="J1212" t="s">
        <v>906</v>
      </c>
      <c r="K1212" t="s">
        <v>73</v>
      </c>
      <c r="L1212" s="73">
        <f>_xlfn.DAYS(Dashboard!B$3,Data!F1212)</f>
        <v>39</v>
      </c>
    </row>
    <row r="1213" spans="1:12" x14ac:dyDescent="0.25">
      <c r="A1213">
        <v>105395</v>
      </c>
      <c r="B1213">
        <v>0</v>
      </c>
      <c r="C1213" t="s">
        <v>281</v>
      </c>
      <c r="D1213" t="s">
        <v>173</v>
      </c>
      <c r="E1213" t="s">
        <v>282</v>
      </c>
      <c r="F1213" s="69">
        <v>42986.716666666667</v>
      </c>
      <c r="G1213" s="67">
        <v>43000.708333333336</v>
      </c>
      <c r="H1213" s="67">
        <v>42999.607638888891</v>
      </c>
      <c r="I1213" t="s">
        <v>63</v>
      </c>
      <c r="J1213" t="s">
        <v>1567</v>
      </c>
      <c r="K1213" t="s">
        <v>284</v>
      </c>
      <c r="L1213" s="73">
        <f>_xlfn.DAYS(Dashboard!B$3,Data!F1213)</f>
        <v>39</v>
      </c>
    </row>
    <row r="1214" spans="1:12" x14ac:dyDescent="0.25">
      <c r="A1214">
        <v>105396</v>
      </c>
      <c r="B1214">
        <v>0</v>
      </c>
      <c r="C1214" t="s">
        <v>281</v>
      </c>
      <c r="D1214" t="s">
        <v>108</v>
      </c>
      <c r="E1214" t="s">
        <v>282</v>
      </c>
      <c r="F1214" s="69">
        <v>42989.331944444442</v>
      </c>
      <c r="G1214" s="67">
        <v>43003.708333333336</v>
      </c>
      <c r="H1214" s="67">
        <v>42998.37777777778</v>
      </c>
      <c r="I1214" t="s">
        <v>63</v>
      </c>
      <c r="J1214" t="s">
        <v>1568</v>
      </c>
      <c r="K1214" t="s">
        <v>284</v>
      </c>
      <c r="L1214" s="73">
        <f>_xlfn.DAYS(Dashboard!B$3,Data!F1214)</f>
        <v>36</v>
      </c>
    </row>
    <row r="1215" spans="1:12" x14ac:dyDescent="0.25">
      <c r="A1215">
        <v>105397</v>
      </c>
      <c r="B1215">
        <v>0</v>
      </c>
      <c r="C1215" t="s">
        <v>281</v>
      </c>
      <c r="D1215" t="s">
        <v>306</v>
      </c>
      <c r="E1215" t="s">
        <v>62</v>
      </c>
      <c r="F1215" s="69">
        <v>42989.337500000001</v>
      </c>
      <c r="G1215" s="67">
        <v>43003.708333333336</v>
      </c>
      <c r="H1215" s="67">
        <v>43017.645833333336</v>
      </c>
      <c r="I1215" t="s">
        <v>67</v>
      </c>
      <c r="J1215" t="s">
        <v>1569</v>
      </c>
      <c r="K1215" t="s">
        <v>65</v>
      </c>
      <c r="L1215" s="73">
        <f>_xlfn.DAYS(Dashboard!B$3,Data!F1215)</f>
        <v>36</v>
      </c>
    </row>
    <row r="1216" spans="1:12" x14ac:dyDescent="0.25">
      <c r="A1216">
        <v>105398</v>
      </c>
      <c r="B1216">
        <v>0</v>
      </c>
      <c r="C1216" t="s">
        <v>281</v>
      </c>
      <c r="D1216" t="s">
        <v>173</v>
      </c>
      <c r="E1216" t="s">
        <v>90</v>
      </c>
      <c r="F1216" s="69">
        <v>42989.338888888888</v>
      </c>
      <c r="G1216" s="67">
        <v>43003.708333333336</v>
      </c>
      <c r="H1216" s="67">
        <v>42989.420138888891</v>
      </c>
      <c r="I1216" t="s">
        <v>63</v>
      </c>
      <c r="J1216" t="s">
        <v>1570</v>
      </c>
      <c r="K1216" t="s">
        <v>73</v>
      </c>
      <c r="L1216" s="73">
        <f>_xlfn.DAYS(Dashboard!B$3,Data!F1216)</f>
        <v>36</v>
      </c>
    </row>
    <row r="1217" spans="1:12" x14ac:dyDescent="0.25">
      <c r="A1217">
        <v>105399</v>
      </c>
      <c r="B1217">
        <v>0</v>
      </c>
      <c r="C1217" t="s">
        <v>281</v>
      </c>
      <c r="D1217" t="s">
        <v>173</v>
      </c>
      <c r="E1217" t="s">
        <v>75</v>
      </c>
      <c r="F1217" s="69">
        <v>42989.34375</v>
      </c>
      <c r="G1217" s="67">
        <v>43003.708333333336</v>
      </c>
      <c r="H1217" s="67">
        <v>42989.344444444447</v>
      </c>
      <c r="I1217" t="s">
        <v>63</v>
      </c>
      <c r="J1217" t="s">
        <v>1571</v>
      </c>
      <c r="K1217" t="s">
        <v>73</v>
      </c>
      <c r="L1217" s="73">
        <f>_xlfn.DAYS(Dashboard!B$3,Data!F1217)</f>
        <v>36</v>
      </c>
    </row>
    <row r="1218" spans="1:12" x14ac:dyDescent="0.25">
      <c r="A1218">
        <v>105400</v>
      </c>
      <c r="B1218">
        <v>0</v>
      </c>
      <c r="C1218" t="s">
        <v>281</v>
      </c>
      <c r="D1218" t="s">
        <v>62</v>
      </c>
      <c r="E1218" t="s">
        <v>282</v>
      </c>
      <c r="F1218" s="69">
        <v>42989.348611111112</v>
      </c>
      <c r="G1218" s="67">
        <v>42996.708333333336</v>
      </c>
      <c r="H1218" s="67">
        <v>42992.548611111109</v>
      </c>
      <c r="I1218" t="s">
        <v>67</v>
      </c>
      <c r="J1218" t="s">
        <v>1572</v>
      </c>
      <c r="K1218" t="s">
        <v>284</v>
      </c>
      <c r="L1218" s="73">
        <f>_xlfn.DAYS(Dashboard!B$3,Data!F1218)</f>
        <v>36</v>
      </c>
    </row>
    <row r="1219" spans="1:12" x14ac:dyDescent="0.25">
      <c r="A1219">
        <v>105401</v>
      </c>
      <c r="B1219">
        <v>0</v>
      </c>
      <c r="C1219" t="s">
        <v>281</v>
      </c>
      <c r="D1219" t="s">
        <v>1573</v>
      </c>
      <c r="E1219" t="s">
        <v>90</v>
      </c>
      <c r="F1219" s="69">
        <v>42989.352083333331</v>
      </c>
      <c r="G1219" s="67">
        <v>43003.708333333336</v>
      </c>
      <c r="H1219" s="67">
        <v>42989.352083333331</v>
      </c>
      <c r="I1219" t="s">
        <v>63</v>
      </c>
      <c r="J1219" t="s">
        <v>1574</v>
      </c>
      <c r="K1219" t="s">
        <v>73</v>
      </c>
      <c r="L1219" s="73">
        <f>_xlfn.DAYS(Dashboard!B$3,Data!F1219)</f>
        <v>36</v>
      </c>
    </row>
    <row r="1220" spans="1:12" x14ac:dyDescent="0.25">
      <c r="A1220">
        <v>105402</v>
      </c>
      <c r="B1220">
        <v>0</v>
      </c>
      <c r="C1220" t="s">
        <v>281</v>
      </c>
      <c r="D1220" t="s">
        <v>1575</v>
      </c>
      <c r="E1220" t="s">
        <v>90</v>
      </c>
      <c r="F1220" s="69">
        <v>42989.354166666664</v>
      </c>
      <c r="G1220" s="67">
        <v>43003.708333333336</v>
      </c>
      <c r="H1220" s="67">
        <v>42989.354166666664</v>
      </c>
      <c r="I1220" t="s">
        <v>63</v>
      </c>
      <c r="J1220" t="s">
        <v>1576</v>
      </c>
      <c r="K1220" t="s">
        <v>73</v>
      </c>
      <c r="L1220" s="73">
        <f>_xlfn.DAYS(Dashboard!B$3,Data!F1220)</f>
        <v>36</v>
      </c>
    </row>
    <row r="1221" spans="1:12" x14ac:dyDescent="0.25">
      <c r="A1221">
        <v>105403</v>
      </c>
      <c r="B1221">
        <v>0</v>
      </c>
      <c r="C1221" t="s">
        <v>281</v>
      </c>
      <c r="D1221" t="s">
        <v>1577</v>
      </c>
      <c r="E1221" t="s">
        <v>90</v>
      </c>
      <c r="F1221" s="69">
        <v>42989.357638888891</v>
      </c>
      <c r="G1221" s="67">
        <v>43003.708333333336</v>
      </c>
      <c r="H1221" s="67">
        <v>42989.357638888891</v>
      </c>
      <c r="I1221" t="s">
        <v>63</v>
      </c>
      <c r="J1221" t="s">
        <v>1578</v>
      </c>
      <c r="K1221" t="s">
        <v>73</v>
      </c>
      <c r="L1221" s="73">
        <f>_xlfn.DAYS(Dashboard!B$3,Data!F1221)</f>
        <v>36</v>
      </c>
    </row>
    <row r="1222" spans="1:12" x14ac:dyDescent="0.25">
      <c r="A1222">
        <v>105404</v>
      </c>
      <c r="B1222">
        <v>0</v>
      </c>
      <c r="C1222" t="s">
        <v>281</v>
      </c>
      <c r="D1222" t="s">
        <v>1579</v>
      </c>
      <c r="E1222" t="s">
        <v>90</v>
      </c>
      <c r="F1222" s="69">
        <v>42989.35833333333</v>
      </c>
      <c r="G1222" s="67">
        <v>43003.708333333336</v>
      </c>
      <c r="H1222" s="67">
        <v>42989.35833333333</v>
      </c>
      <c r="I1222" t="s">
        <v>63</v>
      </c>
      <c r="J1222" t="s">
        <v>1580</v>
      </c>
      <c r="K1222" t="s">
        <v>73</v>
      </c>
      <c r="L1222" s="73">
        <f>_xlfn.DAYS(Dashboard!B$3,Data!F1222)</f>
        <v>36</v>
      </c>
    </row>
    <row r="1223" spans="1:12" x14ac:dyDescent="0.25">
      <c r="A1223">
        <v>105405</v>
      </c>
      <c r="B1223">
        <v>0</v>
      </c>
      <c r="C1223" t="s">
        <v>281</v>
      </c>
      <c r="D1223" t="s">
        <v>1581</v>
      </c>
      <c r="E1223" t="s">
        <v>62</v>
      </c>
      <c r="F1223" s="69">
        <v>42989.363194444442</v>
      </c>
      <c r="G1223" s="67">
        <v>43003.708333333336</v>
      </c>
      <c r="H1223" s="67">
        <v>43003.375</v>
      </c>
      <c r="I1223" t="s">
        <v>63</v>
      </c>
      <c r="J1223" t="s">
        <v>1582</v>
      </c>
      <c r="K1223" t="s">
        <v>73</v>
      </c>
      <c r="L1223" s="73">
        <f>_xlfn.DAYS(Dashboard!B$3,Data!F1223)</f>
        <v>36</v>
      </c>
    </row>
    <row r="1224" spans="1:12" x14ac:dyDescent="0.25">
      <c r="A1224">
        <v>105406</v>
      </c>
      <c r="B1224">
        <v>0</v>
      </c>
      <c r="C1224" t="s">
        <v>281</v>
      </c>
      <c r="D1224" t="s">
        <v>1583</v>
      </c>
      <c r="E1224" t="s">
        <v>292</v>
      </c>
      <c r="F1224" s="69">
        <v>42989.363888888889</v>
      </c>
      <c r="G1224" s="67">
        <v>42990</v>
      </c>
      <c r="H1224" s="67">
        <v>42992.370138888888</v>
      </c>
      <c r="I1224" t="s">
        <v>63</v>
      </c>
      <c r="J1224" t="s">
        <v>1584</v>
      </c>
      <c r="K1224" t="s">
        <v>294</v>
      </c>
      <c r="L1224" s="73">
        <f>_xlfn.DAYS(Dashboard!B$3,Data!F1224)</f>
        <v>36</v>
      </c>
    </row>
    <row r="1225" spans="1:12" x14ac:dyDescent="0.25">
      <c r="A1225">
        <v>105407</v>
      </c>
      <c r="B1225">
        <v>0</v>
      </c>
      <c r="C1225" t="s">
        <v>281</v>
      </c>
      <c r="D1225" t="s">
        <v>1585</v>
      </c>
      <c r="E1225" t="s">
        <v>90</v>
      </c>
      <c r="F1225" s="69">
        <v>42989.364583333336</v>
      </c>
      <c r="G1225" s="67">
        <v>43003.708333333336</v>
      </c>
      <c r="H1225" s="67">
        <v>42989.364583333336</v>
      </c>
      <c r="I1225" t="s">
        <v>63</v>
      </c>
      <c r="J1225" t="s">
        <v>1586</v>
      </c>
      <c r="K1225" t="s">
        <v>73</v>
      </c>
      <c r="L1225" s="73">
        <f>_xlfn.DAYS(Dashboard!B$3,Data!F1225)</f>
        <v>36</v>
      </c>
    </row>
    <row r="1226" spans="1:12" x14ac:dyDescent="0.25">
      <c r="A1226">
        <v>105408</v>
      </c>
      <c r="B1226">
        <v>0</v>
      </c>
      <c r="C1226" t="s">
        <v>281</v>
      </c>
      <c r="D1226" t="s">
        <v>567</v>
      </c>
      <c r="E1226" t="s">
        <v>292</v>
      </c>
      <c r="F1226" s="69">
        <v>42989.365972222222</v>
      </c>
      <c r="G1226" s="67">
        <v>43003.708333333336</v>
      </c>
      <c r="H1226" s="67">
        <v>42989.681944444441</v>
      </c>
      <c r="I1226" t="s">
        <v>63</v>
      </c>
      <c r="J1226" t="s">
        <v>1587</v>
      </c>
      <c r="K1226" t="s">
        <v>294</v>
      </c>
      <c r="L1226" s="73">
        <f>_xlfn.DAYS(Dashboard!B$3,Data!F1226)</f>
        <v>36</v>
      </c>
    </row>
    <row r="1227" spans="1:12" x14ac:dyDescent="0.25">
      <c r="A1227">
        <v>105409</v>
      </c>
      <c r="B1227">
        <v>0</v>
      </c>
      <c r="C1227" t="s">
        <v>281</v>
      </c>
      <c r="D1227" t="s">
        <v>1588</v>
      </c>
      <c r="E1227" t="s">
        <v>90</v>
      </c>
      <c r="F1227" s="69">
        <v>42989.367361111108</v>
      </c>
      <c r="G1227" s="67">
        <v>43003.708333333336</v>
      </c>
      <c r="H1227" s="67">
        <v>42989.367361111108</v>
      </c>
      <c r="I1227" t="s">
        <v>63</v>
      </c>
      <c r="J1227" t="s">
        <v>1589</v>
      </c>
      <c r="K1227" t="s">
        <v>73</v>
      </c>
      <c r="L1227" s="73">
        <f>_xlfn.DAYS(Dashboard!B$3,Data!F1227)</f>
        <v>36</v>
      </c>
    </row>
    <row r="1228" spans="1:12" x14ac:dyDescent="0.25">
      <c r="A1228">
        <v>105410</v>
      </c>
      <c r="B1228">
        <v>0</v>
      </c>
      <c r="C1228" t="s">
        <v>281</v>
      </c>
      <c r="D1228" t="s">
        <v>1590</v>
      </c>
      <c r="E1228" t="s">
        <v>90</v>
      </c>
      <c r="F1228" s="69">
        <v>42989.368750000001</v>
      </c>
      <c r="G1228" s="67">
        <v>43003.708333333336</v>
      </c>
      <c r="H1228" s="67">
        <v>42989.368750000001</v>
      </c>
      <c r="I1228" t="s">
        <v>63</v>
      </c>
      <c r="J1228" t="s">
        <v>1591</v>
      </c>
      <c r="K1228" t="s">
        <v>73</v>
      </c>
      <c r="L1228" s="73">
        <f>_xlfn.DAYS(Dashboard!B$3,Data!F1228)</f>
        <v>36</v>
      </c>
    </row>
    <row r="1229" spans="1:12" x14ac:dyDescent="0.25">
      <c r="A1229">
        <v>105411</v>
      </c>
      <c r="B1229">
        <v>0</v>
      </c>
      <c r="C1229" t="s">
        <v>281</v>
      </c>
      <c r="D1229" t="s">
        <v>1592</v>
      </c>
      <c r="E1229" t="s">
        <v>90</v>
      </c>
      <c r="F1229" s="69">
        <v>42989.369444444441</v>
      </c>
      <c r="G1229" s="67">
        <v>43003.708333333336</v>
      </c>
      <c r="H1229" s="67">
        <v>42989.369444444441</v>
      </c>
      <c r="I1229" t="s">
        <v>63</v>
      </c>
      <c r="J1229" t="s">
        <v>1593</v>
      </c>
      <c r="K1229" t="s">
        <v>73</v>
      </c>
      <c r="L1229" s="73">
        <f>_xlfn.DAYS(Dashboard!B$3,Data!F1229)</f>
        <v>36</v>
      </c>
    </row>
    <row r="1230" spans="1:12" x14ac:dyDescent="0.25">
      <c r="A1230">
        <v>105412</v>
      </c>
      <c r="B1230">
        <v>0</v>
      </c>
      <c r="C1230" t="s">
        <v>281</v>
      </c>
      <c r="D1230" t="s">
        <v>466</v>
      </c>
      <c r="E1230" t="s">
        <v>292</v>
      </c>
      <c r="F1230" s="69">
        <v>42989.370138888888</v>
      </c>
      <c r="G1230" s="67">
        <v>42991.708333333336</v>
      </c>
      <c r="H1230" s="67">
        <v>42992.35</v>
      </c>
      <c r="I1230" t="s">
        <v>63</v>
      </c>
      <c r="J1230" t="s">
        <v>1594</v>
      </c>
      <c r="K1230" t="s">
        <v>294</v>
      </c>
      <c r="L1230" s="73">
        <f>_xlfn.DAYS(Dashboard!B$3,Data!F1230)</f>
        <v>36</v>
      </c>
    </row>
    <row r="1231" spans="1:12" x14ac:dyDescent="0.25">
      <c r="A1231">
        <v>105413</v>
      </c>
      <c r="B1231">
        <v>0</v>
      </c>
      <c r="C1231" t="s">
        <v>281</v>
      </c>
      <c r="D1231" t="s">
        <v>173</v>
      </c>
      <c r="E1231" t="s">
        <v>292</v>
      </c>
      <c r="F1231" s="69">
        <v>42989.380555555559</v>
      </c>
      <c r="G1231" s="67">
        <v>42991.708333333336</v>
      </c>
      <c r="H1231" s="67">
        <v>42989.48333333333</v>
      </c>
      <c r="I1231" t="s">
        <v>63</v>
      </c>
      <c r="J1231" t="s">
        <v>1595</v>
      </c>
      <c r="K1231" t="s">
        <v>294</v>
      </c>
      <c r="L1231" s="73">
        <f>_xlfn.DAYS(Dashboard!B$3,Data!F1231)</f>
        <v>36</v>
      </c>
    </row>
    <row r="1232" spans="1:12" x14ac:dyDescent="0.25">
      <c r="A1232">
        <v>105414</v>
      </c>
      <c r="B1232">
        <v>0</v>
      </c>
      <c r="C1232" t="s">
        <v>281</v>
      </c>
      <c r="D1232" t="s">
        <v>120</v>
      </c>
      <c r="E1232" t="s">
        <v>296</v>
      </c>
      <c r="F1232" s="69">
        <v>42989.390972222223</v>
      </c>
      <c r="G1232" s="67">
        <v>42991.708333333336</v>
      </c>
      <c r="H1232" s="67">
        <v>42989.522916666669</v>
      </c>
      <c r="I1232" t="s">
        <v>63</v>
      </c>
      <c r="J1232" t="s">
        <v>1596</v>
      </c>
      <c r="K1232" t="s">
        <v>294</v>
      </c>
      <c r="L1232" s="73">
        <f>_xlfn.DAYS(Dashboard!B$3,Data!F1232)</f>
        <v>36</v>
      </c>
    </row>
    <row r="1233" spans="1:12" x14ac:dyDescent="0.25">
      <c r="A1233">
        <v>105415</v>
      </c>
      <c r="B1233">
        <v>0</v>
      </c>
      <c r="C1233" t="s">
        <v>281</v>
      </c>
      <c r="D1233" t="s">
        <v>120</v>
      </c>
      <c r="E1233" t="s">
        <v>296</v>
      </c>
      <c r="F1233" s="69">
        <v>42989.40347222222</v>
      </c>
      <c r="G1233" s="67">
        <v>42996.708333333336</v>
      </c>
      <c r="H1233" s="67">
        <v>42991.342361111114</v>
      </c>
      <c r="I1233" t="s">
        <v>63</v>
      </c>
      <c r="J1233" t="s">
        <v>1597</v>
      </c>
      <c r="K1233" t="s">
        <v>294</v>
      </c>
      <c r="L1233" s="73">
        <f>_xlfn.DAYS(Dashboard!B$3,Data!F1233)</f>
        <v>36</v>
      </c>
    </row>
    <row r="1234" spans="1:12" x14ac:dyDescent="0.25">
      <c r="A1234">
        <v>105416</v>
      </c>
      <c r="B1234">
        <v>0</v>
      </c>
      <c r="C1234" t="s">
        <v>281</v>
      </c>
      <c r="D1234" t="s">
        <v>424</v>
      </c>
      <c r="E1234" t="s">
        <v>71</v>
      </c>
      <c r="F1234" s="69">
        <v>42989.405555555553</v>
      </c>
      <c r="G1234" s="67">
        <v>42996.708333333336</v>
      </c>
      <c r="H1234" s="67">
        <v>43023.877083333333</v>
      </c>
      <c r="I1234" t="s">
        <v>67</v>
      </c>
      <c r="J1234" t="s">
        <v>1598</v>
      </c>
      <c r="K1234" t="s">
        <v>73</v>
      </c>
      <c r="L1234" s="73">
        <f>_xlfn.DAYS(Dashboard!B$3,Data!F1234)</f>
        <v>36</v>
      </c>
    </row>
    <row r="1235" spans="1:12" x14ac:dyDescent="0.25">
      <c r="A1235">
        <v>105417</v>
      </c>
      <c r="B1235">
        <v>0</v>
      </c>
      <c r="C1235" t="s">
        <v>281</v>
      </c>
      <c r="D1235" t="s">
        <v>1599</v>
      </c>
      <c r="E1235" t="s">
        <v>84</v>
      </c>
      <c r="F1235" s="69">
        <v>42989.409722222219</v>
      </c>
      <c r="G1235" s="67">
        <v>43003.708333333336</v>
      </c>
      <c r="H1235" s="67">
        <v>42989.409722222219</v>
      </c>
      <c r="I1235" t="s">
        <v>63</v>
      </c>
      <c r="J1235" t="s">
        <v>335</v>
      </c>
      <c r="K1235" t="s">
        <v>73</v>
      </c>
      <c r="L1235" s="73">
        <f>_xlfn.DAYS(Dashboard!B$3,Data!F1235)</f>
        <v>36</v>
      </c>
    </row>
    <row r="1236" spans="1:12" x14ac:dyDescent="0.25">
      <c r="A1236">
        <v>105418</v>
      </c>
      <c r="B1236">
        <v>0</v>
      </c>
      <c r="C1236" t="s">
        <v>281</v>
      </c>
      <c r="D1236" t="s">
        <v>1600</v>
      </c>
      <c r="E1236" t="s">
        <v>292</v>
      </c>
      <c r="F1236" s="69">
        <v>42989.418055555558</v>
      </c>
      <c r="G1236" s="67">
        <v>42996.708333333336</v>
      </c>
      <c r="H1236" s="67">
        <v>42989.553472222222</v>
      </c>
      <c r="I1236" t="s">
        <v>63</v>
      </c>
      <c r="J1236" t="s">
        <v>1601</v>
      </c>
      <c r="K1236" t="s">
        <v>294</v>
      </c>
      <c r="L1236" s="73">
        <f>_xlfn.DAYS(Dashboard!B$3,Data!F1236)</f>
        <v>36</v>
      </c>
    </row>
    <row r="1237" spans="1:12" x14ac:dyDescent="0.25">
      <c r="A1237">
        <v>105419</v>
      </c>
      <c r="B1237">
        <v>0</v>
      </c>
      <c r="C1237" t="s">
        <v>281</v>
      </c>
      <c r="D1237" t="s">
        <v>368</v>
      </c>
      <c r="E1237" t="s">
        <v>321</v>
      </c>
      <c r="F1237" s="69">
        <v>42989.420138888891</v>
      </c>
      <c r="G1237" s="67">
        <v>42991.708333333336</v>
      </c>
      <c r="H1237" s="67">
        <v>42991.486805555556</v>
      </c>
      <c r="I1237" t="s">
        <v>63</v>
      </c>
      <c r="J1237" t="s">
        <v>1602</v>
      </c>
      <c r="K1237" t="s">
        <v>323</v>
      </c>
      <c r="L1237" s="73">
        <f>_xlfn.DAYS(Dashboard!B$3,Data!F1237)</f>
        <v>36</v>
      </c>
    </row>
    <row r="1238" spans="1:12" x14ac:dyDescent="0.25">
      <c r="A1238">
        <v>105420</v>
      </c>
      <c r="B1238">
        <v>0</v>
      </c>
      <c r="C1238" t="s">
        <v>281</v>
      </c>
      <c r="D1238" t="s">
        <v>97</v>
      </c>
      <c r="E1238" t="s">
        <v>84</v>
      </c>
      <c r="F1238" s="69">
        <v>42989.435416666667</v>
      </c>
      <c r="G1238" s="67">
        <v>43003.708333333336</v>
      </c>
      <c r="H1238" s="67">
        <v>42989.438888888886</v>
      </c>
      <c r="I1238" t="s">
        <v>63</v>
      </c>
      <c r="J1238" t="s">
        <v>1603</v>
      </c>
      <c r="K1238" t="s">
        <v>73</v>
      </c>
      <c r="L1238" s="73">
        <f>_xlfn.DAYS(Dashboard!B$3,Data!F1238)</f>
        <v>36</v>
      </c>
    </row>
    <row r="1239" spans="1:12" x14ac:dyDescent="0.25">
      <c r="A1239">
        <v>105421</v>
      </c>
      <c r="B1239">
        <v>0</v>
      </c>
      <c r="C1239" t="s">
        <v>281</v>
      </c>
      <c r="D1239" t="s">
        <v>1604</v>
      </c>
      <c r="E1239" t="s">
        <v>90</v>
      </c>
      <c r="F1239" s="69">
        <v>42989.439583333333</v>
      </c>
      <c r="G1239" s="67">
        <v>43003.708333333336</v>
      </c>
      <c r="H1239" s="67">
        <v>42989.439583333333</v>
      </c>
      <c r="I1239" t="s">
        <v>63</v>
      </c>
      <c r="J1239" t="s">
        <v>1605</v>
      </c>
      <c r="K1239" t="s">
        <v>73</v>
      </c>
      <c r="L1239" s="73">
        <f>_xlfn.DAYS(Dashboard!B$3,Data!F1239)</f>
        <v>36</v>
      </c>
    </row>
    <row r="1240" spans="1:12" x14ac:dyDescent="0.25">
      <c r="A1240">
        <v>105422</v>
      </c>
      <c r="B1240">
        <v>0</v>
      </c>
      <c r="C1240" t="s">
        <v>281</v>
      </c>
      <c r="D1240" t="s">
        <v>1606</v>
      </c>
      <c r="E1240" t="s">
        <v>90</v>
      </c>
      <c r="F1240" s="69">
        <v>42989.442361111112</v>
      </c>
      <c r="G1240" s="67">
        <v>43003.708333333336</v>
      </c>
      <c r="H1240" s="67">
        <v>42989.442361111112</v>
      </c>
      <c r="I1240" t="s">
        <v>63</v>
      </c>
      <c r="J1240" t="s">
        <v>1607</v>
      </c>
      <c r="K1240" t="s">
        <v>73</v>
      </c>
      <c r="L1240" s="73">
        <f>_xlfn.DAYS(Dashboard!B$3,Data!F1240)</f>
        <v>36</v>
      </c>
    </row>
    <row r="1241" spans="1:12" x14ac:dyDescent="0.25">
      <c r="A1241">
        <v>105423</v>
      </c>
      <c r="B1241">
        <v>0</v>
      </c>
      <c r="C1241" t="s">
        <v>35</v>
      </c>
      <c r="D1241" t="s">
        <v>103</v>
      </c>
      <c r="E1241" t="s">
        <v>75</v>
      </c>
      <c r="F1241" s="69">
        <v>42989.445914351854</v>
      </c>
      <c r="G1241" s="67">
        <v>43028.708333333336</v>
      </c>
      <c r="I1241" t="s">
        <v>63</v>
      </c>
      <c r="J1241" t="s">
        <v>104</v>
      </c>
      <c r="K1241" t="s">
        <v>73</v>
      </c>
      <c r="L1241" s="73">
        <f>_xlfn.DAYS(Dashboard!B$3,Data!F1241)</f>
        <v>36</v>
      </c>
    </row>
    <row r="1242" spans="1:12" x14ac:dyDescent="0.25">
      <c r="A1242">
        <v>105424</v>
      </c>
      <c r="B1242">
        <v>0</v>
      </c>
      <c r="C1242" t="s">
        <v>281</v>
      </c>
      <c r="D1242" t="s">
        <v>548</v>
      </c>
      <c r="E1242" t="s">
        <v>90</v>
      </c>
      <c r="F1242" s="69">
        <v>42989.450694444444</v>
      </c>
      <c r="G1242" s="67">
        <v>43003.708333333336</v>
      </c>
      <c r="H1242" s="67">
        <v>42989.450694444444</v>
      </c>
      <c r="I1242" t="s">
        <v>63</v>
      </c>
      <c r="J1242" t="s">
        <v>1608</v>
      </c>
      <c r="K1242" t="s">
        <v>73</v>
      </c>
      <c r="L1242" s="73">
        <f>_xlfn.DAYS(Dashboard!B$3,Data!F1242)</f>
        <v>36</v>
      </c>
    </row>
    <row r="1243" spans="1:12" x14ac:dyDescent="0.25">
      <c r="A1243">
        <v>105425</v>
      </c>
      <c r="B1243">
        <v>0</v>
      </c>
      <c r="C1243" t="s">
        <v>281</v>
      </c>
      <c r="D1243" t="s">
        <v>371</v>
      </c>
      <c r="E1243" t="s">
        <v>90</v>
      </c>
      <c r="F1243" s="69">
        <v>42989.452777777777</v>
      </c>
      <c r="G1243" s="67">
        <v>43003.708333333336</v>
      </c>
      <c r="H1243" s="67">
        <v>42989.598611111112</v>
      </c>
      <c r="I1243" t="s">
        <v>67</v>
      </c>
      <c r="J1243" t="s">
        <v>1609</v>
      </c>
      <c r="K1243" t="s">
        <v>73</v>
      </c>
      <c r="L1243" s="73">
        <f>_xlfn.DAYS(Dashboard!B$3,Data!F1243)</f>
        <v>36</v>
      </c>
    </row>
    <row r="1244" spans="1:12" x14ac:dyDescent="0.25">
      <c r="A1244">
        <v>105426</v>
      </c>
      <c r="B1244">
        <v>0</v>
      </c>
      <c r="C1244" t="s">
        <v>281</v>
      </c>
      <c r="D1244" t="s">
        <v>1610</v>
      </c>
      <c r="E1244" t="s">
        <v>75</v>
      </c>
      <c r="F1244" s="69">
        <v>42989.453472222223</v>
      </c>
      <c r="G1244" s="67">
        <v>43003.708333333336</v>
      </c>
      <c r="H1244" s="67">
        <v>42989.453472222223</v>
      </c>
      <c r="I1244" t="s">
        <v>63</v>
      </c>
      <c r="J1244" t="s">
        <v>1611</v>
      </c>
      <c r="K1244" t="s">
        <v>73</v>
      </c>
      <c r="L1244" s="73">
        <f>_xlfn.DAYS(Dashboard!B$3,Data!F1244)</f>
        <v>36</v>
      </c>
    </row>
    <row r="1245" spans="1:12" x14ac:dyDescent="0.25">
      <c r="A1245">
        <v>105427</v>
      </c>
      <c r="B1245">
        <v>0</v>
      </c>
      <c r="C1245" t="s">
        <v>281</v>
      </c>
      <c r="D1245" t="s">
        <v>584</v>
      </c>
      <c r="E1245" t="s">
        <v>75</v>
      </c>
      <c r="F1245" s="69">
        <v>42989.456944444442</v>
      </c>
      <c r="G1245" s="67">
        <v>43003.708333333336</v>
      </c>
      <c r="H1245" s="67">
        <v>42989.456944444442</v>
      </c>
      <c r="I1245" t="s">
        <v>63</v>
      </c>
      <c r="J1245" t="s">
        <v>570</v>
      </c>
      <c r="K1245" t="s">
        <v>73</v>
      </c>
      <c r="L1245" s="73">
        <f>_xlfn.DAYS(Dashboard!B$3,Data!F1245)</f>
        <v>36</v>
      </c>
    </row>
    <row r="1246" spans="1:12" x14ac:dyDescent="0.25">
      <c r="A1246">
        <v>105428</v>
      </c>
      <c r="B1246">
        <v>0</v>
      </c>
      <c r="C1246" t="s">
        <v>281</v>
      </c>
      <c r="D1246" t="s">
        <v>1612</v>
      </c>
      <c r="E1246" t="s">
        <v>90</v>
      </c>
      <c r="F1246" s="69">
        <v>42989.477777777778</v>
      </c>
      <c r="G1246" s="67">
        <v>43003.708333333336</v>
      </c>
      <c r="H1246" s="67">
        <v>42989.477777777778</v>
      </c>
      <c r="I1246" t="s">
        <v>63</v>
      </c>
      <c r="J1246" t="s">
        <v>1613</v>
      </c>
      <c r="K1246" t="s">
        <v>73</v>
      </c>
      <c r="L1246" s="73">
        <f>_xlfn.DAYS(Dashboard!B$3,Data!F1246)</f>
        <v>36</v>
      </c>
    </row>
    <row r="1247" spans="1:12" x14ac:dyDescent="0.25">
      <c r="A1247">
        <v>105429</v>
      </c>
      <c r="B1247">
        <v>0</v>
      </c>
      <c r="C1247" t="s">
        <v>281</v>
      </c>
      <c r="D1247" t="s">
        <v>1614</v>
      </c>
      <c r="E1247" t="s">
        <v>84</v>
      </c>
      <c r="F1247" s="69">
        <v>42989.479166666664</v>
      </c>
      <c r="G1247" s="67">
        <v>43003.708333333336</v>
      </c>
      <c r="H1247" s="67">
        <v>42989.479166666664</v>
      </c>
      <c r="I1247" t="s">
        <v>63</v>
      </c>
      <c r="J1247" t="s">
        <v>335</v>
      </c>
      <c r="K1247" t="s">
        <v>73</v>
      </c>
      <c r="L1247" s="73">
        <f>_xlfn.DAYS(Dashboard!B$3,Data!F1247)</f>
        <v>36</v>
      </c>
    </row>
    <row r="1248" spans="1:12" x14ac:dyDescent="0.25">
      <c r="A1248">
        <v>105430</v>
      </c>
      <c r="B1248">
        <v>0</v>
      </c>
      <c r="C1248" t="s">
        <v>281</v>
      </c>
      <c r="D1248" t="s">
        <v>1615</v>
      </c>
      <c r="E1248" t="s">
        <v>84</v>
      </c>
      <c r="F1248" s="69">
        <v>42989.480555555558</v>
      </c>
      <c r="G1248" s="67">
        <v>43003.708333333336</v>
      </c>
      <c r="H1248" s="67">
        <v>42989.480555555558</v>
      </c>
      <c r="I1248" t="s">
        <v>63</v>
      </c>
      <c r="J1248" t="s">
        <v>335</v>
      </c>
      <c r="K1248" t="s">
        <v>73</v>
      </c>
      <c r="L1248" s="73">
        <f>_xlfn.DAYS(Dashboard!B$3,Data!F1248)</f>
        <v>36</v>
      </c>
    </row>
    <row r="1249" spans="1:12" x14ac:dyDescent="0.25">
      <c r="A1249">
        <v>105431</v>
      </c>
      <c r="B1249">
        <v>0</v>
      </c>
      <c r="C1249" t="s">
        <v>281</v>
      </c>
      <c r="D1249" t="s">
        <v>1616</v>
      </c>
      <c r="E1249" t="s">
        <v>84</v>
      </c>
      <c r="F1249" s="69">
        <v>42989.490972222222</v>
      </c>
      <c r="G1249" s="67">
        <v>43003.708333333336</v>
      </c>
      <c r="H1249" s="67">
        <v>42992.415972222225</v>
      </c>
      <c r="I1249" t="s">
        <v>63</v>
      </c>
      <c r="J1249" t="s">
        <v>335</v>
      </c>
      <c r="K1249" t="s">
        <v>73</v>
      </c>
      <c r="L1249" s="73">
        <f>_xlfn.DAYS(Dashboard!B$3,Data!F1249)</f>
        <v>36</v>
      </c>
    </row>
    <row r="1250" spans="1:12" x14ac:dyDescent="0.25">
      <c r="A1250">
        <v>105432</v>
      </c>
      <c r="B1250">
        <v>0</v>
      </c>
      <c r="C1250" t="s">
        <v>281</v>
      </c>
      <c r="D1250" t="s">
        <v>1617</v>
      </c>
      <c r="E1250" t="s">
        <v>90</v>
      </c>
      <c r="F1250" s="69">
        <v>42989.494444444441</v>
      </c>
      <c r="G1250" s="67">
        <v>43003.708333333336</v>
      </c>
      <c r="H1250" s="67">
        <v>42989.494444444441</v>
      </c>
      <c r="I1250" t="s">
        <v>63</v>
      </c>
      <c r="J1250" t="s">
        <v>1618</v>
      </c>
      <c r="K1250" t="s">
        <v>73</v>
      </c>
      <c r="L1250" s="73">
        <f>_xlfn.DAYS(Dashboard!B$3,Data!F1250)</f>
        <v>36</v>
      </c>
    </row>
    <row r="1251" spans="1:12" x14ac:dyDescent="0.25">
      <c r="A1251">
        <v>105433</v>
      </c>
      <c r="B1251">
        <v>0</v>
      </c>
      <c r="C1251" t="s">
        <v>281</v>
      </c>
      <c r="D1251" t="s">
        <v>1617</v>
      </c>
      <c r="E1251" t="s">
        <v>84</v>
      </c>
      <c r="F1251" s="69">
        <v>42989.539583333331</v>
      </c>
      <c r="G1251" s="67">
        <v>43003.708333333336</v>
      </c>
      <c r="H1251" s="67">
        <v>42989.543749999997</v>
      </c>
      <c r="I1251" t="s">
        <v>63</v>
      </c>
      <c r="J1251" t="s">
        <v>1619</v>
      </c>
      <c r="K1251" t="s">
        <v>73</v>
      </c>
      <c r="L1251" s="73">
        <f>_xlfn.DAYS(Dashboard!B$3,Data!F1251)</f>
        <v>36</v>
      </c>
    </row>
    <row r="1252" spans="1:12" x14ac:dyDescent="0.25">
      <c r="A1252">
        <v>105434</v>
      </c>
      <c r="B1252">
        <v>0</v>
      </c>
      <c r="C1252" t="s">
        <v>281</v>
      </c>
      <c r="D1252" t="s">
        <v>464</v>
      </c>
      <c r="E1252" t="s">
        <v>296</v>
      </c>
      <c r="F1252" s="69">
        <v>42989.540277777778</v>
      </c>
      <c r="G1252" s="67">
        <v>43003.708333333336</v>
      </c>
      <c r="H1252" s="67">
        <v>42991.342361111114</v>
      </c>
      <c r="I1252" t="s">
        <v>63</v>
      </c>
      <c r="J1252" t="s">
        <v>1620</v>
      </c>
      <c r="K1252" t="s">
        <v>294</v>
      </c>
      <c r="L1252" s="73">
        <f>_xlfn.DAYS(Dashboard!B$3,Data!F1252)</f>
        <v>36</v>
      </c>
    </row>
    <row r="1253" spans="1:12" x14ac:dyDescent="0.25">
      <c r="A1253">
        <v>105435</v>
      </c>
      <c r="B1253">
        <v>0</v>
      </c>
      <c r="C1253" t="s">
        <v>281</v>
      </c>
      <c r="D1253" t="s">
        <v>1621</v>
      </c>
      <c r="E1253" t="s">
        <v>398</v>
      </c>
      <c r="F1253" s="69">
        <v>42989.543055555558</v>
      </c>
      <c r="G1253" s="67">
        <v>42996.708333333336</v>
      </c>
      <c r="H1253" s="67">
        <v>43024.42083333333</v>
      </c>
      <c r="I1253" t="s">
        <v>67</v>
      </c>
      <c r="J1253" t="s">
        <v>1622</v>
      </c>
      <c r="K1253" t="s">
        <v>580</v>
      </c>
      <c r="L1253" s="73">
        <f>_xlfn.DAYS(Dashboard!B$3,Data!F1253)</f>
        <v>36</v>
      </c>
    </row>
    <row r="1254" spans="1:12" x14ac:dyDescent="0.25">
      <c r="A1254">
        <v>105436</v>
      </c>
      <c r="B1254">
        <v>0</v>
      </c>
      <c r="C1254" t="s">
        <v>281</v>
      </c>
      <c r="D1254" t="s">
        <v>1623</v>
      </c>
      <c r="E1254" t="s">
        <v>90</v>
      </c>
      <c r="F1254" s="69">
        <v>42989.546527777777</v>
      </c>
      <c r="G1254" s="67">
        <v>43003.708333333336</v>
      </c>
      <c r="H1254" s="67">
        <v>42989.546527777777</v>
      </c>
      <c r="I1254" t="s">
        <v>63</v>
      </c>
      <c r="J1254" t="s">
        <v>1624</v>
      </c>
      <c r="K1254" t="s">
        <v>73</v>
      </c>
      <c r="L1254" s="73">
        <f>_xlfn.DAYS(Dashboard!B$3,Data!F1254)</f>
        <v>36</v>
      </c>
    </row>
    <row r="1255" spans="1:12" x14ac:dyDescent="0.25">
      <c r="A1255">
        <v>105437</v>
      </c>
      <c r="B1255">
        <v>0</v>
      </c>
      <c r="C1255" t="s">
        <v>281</v>
      </c>
      <c r="D1255" t="s">
        <v>371</v>
      </c>
      <c r="E1255" t="s">
        <v>90</v>
      </c>
      <c r="F1255" s="69">
        <v>42989.550694444442</v>
      </c>
      <c r="G1255" s="67">
        <v>43003.708333333336</v>
      </c>
      <c r="H1255" s="67">
        <v>42998.456250000003</v>
      </c>
      <c r="I1255" t="s">
        <v>137</v>
      </c>
      <c r="J1255" t="s">
        <v>1625</v>
      </c>
      <c r="K1255" t="s">
        <v>73</v>
      </c>
      <c r="L1255" s="73">
        <f>_xlfn.DAYS(Dashboard!B$3,Data!F1255)</f>
        <v>36</v>
      </c>
    </row>
    <row r="1256" spans="1:12" x14ac:dyDescent="0.25">
      <c r="A1256">
        <v>105408</v>
      </c>
      <c r="B1256">
        <v>1</v>
      </c>
      <c r="C1256" t="s">
        <v>281</v>
      </c>
      <c r="D1256" t="s">
        <v>567</v>
      </c>
      <c r="E1256" t="s">
        <v>282</v>
      </c>
      <c r="F1256" s="69">
        <v>42989.554861111108</v>
      </c>
      <c r="G1256" s="67">
        <v>42991.708333333336</v>
      </c>
      <c r="H1256" s="67">
        <v>42989.681250000001</v>
      </c>
      <c r="I1256" t="s">
        <v>67</v>
      </c>
      <c r="J1256" t="s">
        <v>1626</v>
      </c>
      <c r="K1256" t="s">
        <v>294</v>
      </c>
      <c r="L1256" s="73">
        <f>_xlfn.DAYS(Dashboard!B$3,Data!F1256)</f>
        <v>36</v>
      </c>
    </row>
    <row r="1257" spans="1:12" x14ac:dyDescent="0.25">
      <c r="A1257">
        <v>105438</v>
      </c>
      <c r="B1257">
        <v>0</v>
      </c>
      <c r="C1257" t="s">
        <v>281</v>
      </c>
      <c r="D1257" t="s">
        <v>371</v>
      </c>
      <c r="E1257" t="s">
        <v>84</v>
      </c>
      <c r="F1257" s="69">
        <v>42989.559027777781</v>
      </c>
      <c r="G1257" s="67">
        <v>43003.708333333336</v>
      </c>
      <c r="H1257" s="67">
        <v>42989.611111111109</v>
      </c>
      <c r="I1257" t="s">
        <v>137</v>
      </c>
      <c r="J1257" t="s">
        <v>1627</v>
      </c>
      <c r="K1257" t="s">
        <v>73</v>
      </c>
      <c r="L1257" s="73">
        <f>_xlfn.DAYS(Dashboard!B$3,Data!F1257)</f>
        <v>36</v>
      </c>
    </row>
    <row r="1258" spans="1:12" x14ac:dyDescent="0.25">
      <c r="A1258">
        <v>105439</v>
      </c>
      <c r="B1258">
        <v>0</v>
      </c>
      <c r="C1258" t="s">
        <v>281</v>
      </c>
      <c r="D1258" t="s">
        <v>226</v>
      </c>
      <c r="E1258" t="s">
        <v>321</v>
      </c>
      <c r="F1258" s="69">
        <v>42989.559027777781</v>
      </c>
      <c r="G1258" s="67">
        <v>43003.708333333336</v>
      </c>
      <c r="H1258" s="67">
        <v>43006.995833333334</v>
      </c>
      <c r="I1258" t="s">
        <v>63</v>
      </c>
      <c r="J1258" t="s">
        <v>1628</v>
      </c>
      <c r="K1258" t="s">
        <v>323</v>
      </c>
      <c r="L1258" s="73">
        <f>_xlfn.DAYS(Dashboard!B$3,Data!F1258)</f>
        <v>36</v>
      </c>
    </row>
    <row r="1259" spans="1:12" x14ac:dyDescent="0.25">
      <c r="A1259">
        <v>105440</v>
      </c>
      <c r="B1259">
        <v>0</v>
      </c>
      <c r="C1259" t="s">
        <v>281</v>
      </c>
      <c r="D1259" t="s">
        <v>609</v>
      </c>
      <c r="E1259" t="s">
        <v>296</v>
      </c>
      <c r="F1259" s="69">
        <v>42989.565972222219</v>
      </c>
      <c r="G1259" s="67">
        <v>42991.708333333336</v>
      </c>
      <c r="H1259" s="67">
        <v>42989.57708333333</v>
      </c>
      <c r="I1259" t="s">
        <v>63</v>
      </c>
      <c r="J1259" t="s">
        <v>1629</v>
      </c>
      <c r="K1259" t="s">
        <v>294</v>
      </c>
      <c r="L1259" s="73">
        <f>_xlfn.DAYS(Dashboard!B$3,Data!F1259)</f>
        <v>36</v>
      </c>
    </row>
    <row r="1260" spans="1:12" x14ac:dyDescent="0.25">
      <c r="A1260">
        <v>105434</v>
      </c>
      <c r="B1260">
        <v>1</v>
      </c>
      <c r="C1260" t="s">
        <v>281</v>
      </c>
      <c r="D1260" t="s">
        <v>464</v>
      </c>
      <c r="E1260" t="s">
        <v>296</v>
      </c>
      <c r="F1260" s="69">
        <v>42989.586805555555</v>
      </c>
      <c r="G1260" s="67">
        <v>43003.708333333336</v>
      </c>
      <c r="H1260" s="67">
        <v>42991.342361111114</v>
      </c>
      <c r="I1260" t="s">
        <v>63</v>
      </c>
      <c r="J1260" t="s">
        <v>1630</v>
      </c>
      <c r="K1260" t="s">
        <v>294</v>
      </c>
      <c r="L1260" s="73">
        <f>_xlfn.DAYS(Dashboard!B$3,Data!F1260)</f>
        <v>36</v>
      </c>
    </row>
    <row r="1261" spans="1:12" x14ac:dyDescent="0.25">
      <c r="A1261">
        <v>105441</v>
      </c>
      <c r="B1261">
        <v>0</v>
      </c>
      <c r="C1261" t="s">
        <v>281</v>
      </c>
      <c r="D1261" t="s">
        <v>1631</v>
      </c>
      <c r="E1261" t="s">
        <v>62</v>
      </c>
      <c r="F1261" s="69">
        <v>42989.602777777778</v>
      </c>
      <c r="G1261" s="67">
        <v>43003.708333333336</v>
      </c>
      <c r="H1261" s="67">
        <v>42989.602777777778</v>
      </c>
      <c r="I1261" t="s">
        <v>63</v>
      </c>
      <c r="J1261" t="s">
        <v>1632</v>
      </c>
      <c r="K1261" t="s">
        <v>73</v>
      </c>
      <c r="L1261" s="73">
        <f>_xlfn.DAYS(Dashboard!B$3,Data!F1261)</f>
        <v>36</v>
      </c>
    </row>
    <row r="1262" spans="1:12" x14ac:dyDescent="0.25">
      <c r="A1262">
        <v>105442</v>
      </c>
      <c r="B1262">
        <v>0</v>
      </c>
      <c r="C1262" t="s">
        <v>281</v>
      </c>
      <c r="D1262" t="s">
        <v>292</v>
      </c>
      <c r="E1262" t="s">
        <v>93</v>
      </c>
      <c r="F1262" s="69">
        <v>42989.607638888891</v>
      </c>
      <c r="G1262" s="67">
        <v>43003.708333333336</v>
      </c>
      <c r="H1262" s="67">
        <v>42989.650694444441</v>
      </c>
      <c r="I1262" t="s">
        <v>63</v>
      </c>
      <c r="J1262" t="s">
        <v>1633</v>
      </c>
      <c r="K1262" t="s">
        <v>73</v>
      </c>
      <c r="L1262" s="73">
        <f>_xlfn.DAYS(Dashboard!B$3,Data!F1262)</f>
        <v>36</v>
      </c>
    </row>
    <row r="1263" spans="1:12" x14ac:dyDescent="0.25">
      <c r="A1263">
        <v>105443</v>
      </c>
      <c r="B1263">
        <v>0</v>
      </c>
      <c r="C1263" t="s">
        <v>281</v>
      </c>
      <c r="D1263" t="s">
        <v>509</v>
      </c>
      <c r="E1263" t="s">
        <v>90</v>
      </c>
      <c r="F1263" s="69">
        <v>42989.613888888889</v>
      </c>
      <c r="G1263" s="67">
        <v>43003.708333333336</v>
      </c>
      <c r="H1263" s="67">
        <v>42989.621527777781</v>
      </c>
      <c r="I1263" t="s">
        <v>63</v>
      </c>
      <c r="J1263" t="s">
        <v>1634</v>
      </c>
      <c r="K1263" t="s">
        <v>65</v>
      </c>
      <c r="L1263" s="73">
        <f>_xlfn.DAYS(Dashboard!B$3,Data!F1263)</f>
        <v>36</v>
      </c>
    </row>
    <row r="1264" spans="1:12" x14ac:dyDescent="0.25">
      <c r="A1264">
        <v>105444</v>
      </c>
      <c r="B1264">
        <v>0</v>
      </c>
      <c r="C1264" t="s">
        <v>281</v>
      </c>
      <c r="D1264" t="s">
        <v>1621</v>
      </c>
      <c r="E1264" t="s">
        <v>204</v>
      </c>
      <c r="F1264" s="69">
        <v>42989.620833333334</v>
      </c>
      <c r="G1264" s="67">
        <v>42996.708333333336</v>
      </c>
      <c r="H1264" s="67">
        <v>43024.421527777777</v>
      </c>
      <c r="I1264" t="s">
        <v>451</v>
      </c>
      <c r="J1264" t="s">
        <v>1635</v>
      </c>
      <c r="K1264" t="s">
        <v>400</v>
      </c>
      <c r="L1264" s="73">
        <f>_xlfn.DAYS(Dashboard!B$3,Data!F1264)</f>
        <v>36</v>
      </c>
    </row>
    <row r="1265" spans="1:12" x14ac:dyDescent="0.25">
      <c r="A1265">
        <v>105445</v>
      </c>
      <c r="B1265">
        <v>0</v>
      </c>
      <c r="C1265" t="s">
        <v>281</v>
      </c>
      <c r="D1265" t="s">
        <v>367</v>
      </c>
      <c r="E1265" t="s">
        <v>75</v>
      </c>
      <c r="F1265" s="69">
        <v>42989.628472222219</v>
      </c>
      <c r="G1265" s="67">
        <v>43003.708333333336</v>
      </c>
      <c r="H1265" s="67">
        <v>43005.363194444442</v>
      </c>
      <c r="I1265" t="s">
        <v>63</v>
      </c>
      <c r="J1265" t="s">
        <v>1636</v>
      </c>
      <c r="K1265" t="s">
        <v>73</v>
      </c>
      <c r="L1265" s="73">
        <f>_xlfn.DAYS(Dashboard!B$3,Data!F1265)</f>
        <v>36</v>
      </c>
    </row>
    <row r="1266" spans="1:12" x14ac:dyDescent="0.25">
      <c r="A1266">
        <v>105446</v>
      </c>
      <c r="B1266">
        <v>0</v>
      </c>
      <c r="C1266" t="s">
        <v>281</v>
      </c>
      <c r="D1266" t="s">
        <v>1637</v>
      </c>
      <c r="E1266" t="s">
        <v>368</v>
      </c>
      <c r="F1266" s="69">
        <v>42989.636805555558</v>
      </c>
      <c r="G1266" s="67">
        <v>42996.708333333336</v>
      </c>
      <c r="H1266" s="67">
        <v>42999.413888888892</v>
      </c>
      <c r="I1266" t="s">
        <v>63</v>
      </c>
      <c r="J1266" t="s">
        <v>1638</v>
      </c>
      <c r="K1266" t="s">
        <v>294</v>
      </c>
      <c r="L1266" s="73">
        <f>_xlfn.DAYS(Dashboard!B$3,Data!F1266)</f>
        <v>36</v>
      </c>
    </row>
    <row r="1267" spans="1:12" x14ac:dyDescent="0.25">
      <c r="A1267">
        <v>105447</v>
      </c>
      <c r="B1267">
        <v>0</v>
      </c>
      <c r="C1267" t="s">
        <v>281</v>
      </c>
      <c r="D1267" t="s">
        <v>904</v>
      </c>
      <c r="E1267" t="s">
        <v>93</v>
      </c>
      <c r="F1267" s="69">
        <v>42989.662499999999</v>
      </c>
      <c r="G1267" s="67">
        <v>43003.708333333336</v>
      </c>
      <c r="H1267" s="67">
        <v>42989.662499999999</v>
      </c>
      <c r="I1267" t="s">
        <v>63</v>
      </c>
      <c r="J1267" t="s">
        <v>906</v>
      </c>
      <c r="K1267" t="s">
        <v>73</v>
      </c>
      <c r="L1267" s="73">
        <f>_xlfn.DAYS(Dashboard!B$3,Data!F1267)</f>
        <v>36</v>
      </c>
    </row>
    <row r="1268" spans="1:12" x14ac:dyDescent="0.25">
      <c r="A1268">
        <v>104596</v>
      </c>
      <c r="B1268">
        <v>1</v>
      </c>
      <c r="C1268" t="s">
        <v>281</v>
      </c>
      <c r="D1268" t="s">
        <v>575</v>
      </c>
      <c r="E1268" t="s">
        <v>108</v>
      </c>
      <c r="F1268" s="69">
        <v>42989.683333333334</v>
      </c>
      <c r="G1268" s="67">
        <v>42996.708333333336</v>
      </c>
      <c r="H1268" s="67">
        <v>43006.715277777781</v>
      </c>
      <c r="I1268" t="s">
        <v>63</v>
      </c>
      <c r="J1268" t="s">
        <v>1639</v>
      </c>
      <c r="K1268" t="s">
        <v>284</v>
      </c>
      <c r="L1268" s="73">
        <f>_xlfn.DAYS(Dashboard!B$3,Data!F1268)</f>
        <v>36</v>
      </c>
    </row>
    <row r="1269" spans="1:12" x14ac:dyDescent="0.25">
      <c r="A1269">
        <v>105448</v>
      </c>
      <c r="B1269">
        <v>1</v>
      </c>
      <c r="C1269" t="s">
        <v>88</v>
      </c>
      <c r="D1269" t="s">
        <v>105</v>
      </c>
      <c r="E1269" t="s">
        <v>204</v>
      </c>
      <c r="F1269" s="69">
        <v>42989.691319444442</v>
      </c>
      <c r="G1269" s="67">
        <v>43003.708333333336</v>
      </c>
      <c r="I1269" t="s">
        <v>451</v>
      </c>
      <c r="J1269" t="s">
        <v>1121</v>
      </c>
      <c r="K1269" t="s">
        <v>580</v>
      </c>
      <c r="L1269" s="73">
        <f>_xlfn.DAYS(Dashboard!B$3,Data!F1269)</f>
        <v>36</v>
      </c>
    </row>
    <row r="1270" spans="1:12" x14ac:dyDescent="0.25">
      <c r="A1270">
        <v>105448</v>
      </c>
      <c r="B1270">
        <v>0</v>
      </c>
      <c r="C1270" t="s">
        <v>34</v>
      </c>
      <c r="D1270" t="s">
        <v>105</v>
      </c>
      <c r="E1270" t="s">
        <v>75</v>
      </c>
      <c r="F1270" s="69">
        <v>42989.691319444442</v>
      </c>
      <c r="G1270" s="67">
        <v>43028.708333333336</v>
      </c>
      <c r="I1270" t="s">
        <v>67</v>
      </c>
      <c r="J1270" t="s">
        <v>106</v>
      </c>
      <c r="K1270" t="s">
        <v>73</v>
      </c>
      <c r="L1270" s="73">
        <f>_xlfn.DAYS(Dashboard!B$3,Data!F1270)</f>
        <v>36</v>
      </c>
    </row>
    <row r="1271" spans="1:12" x14ac:dyDescent="0.25">
      <c r="A1271">
        <v>105449</v>
      </c>
      <c r="B1271">
        <v>0</v>
      </c>
      <c r="C1271" t="s">
        <v>281</v>
      </c>
      <c r="D1271" t="s">
        <v>71</v>
      </c>
      <c r="E1271" t="s">
        <v>282</v>
      </c>
      <c r="F1271" s="69">
        <v>42990.303472222222</v>
      </c>
      <c r="G1271" s="67">
        <v>42997.708333333336</v>
      </c>
      <c r="H1271" s="67">
        <v>42990.402777777781</v>
      </c>
      <c r="I1271" t="s">
        <v>63</v>
      </c>
      <c r="J1271" t="s">
        <v>1640</v>
      </c>
      <c r="K1271" t="s">
        <v>284</v>
      </c>
      <c r="L1271" s="73">
        <f>_xlfn.DAYS(Dashboard!B$3,Data!F1271)</f>
        <v>35</v>
      </c>
    </row>
    <row r="1272" spans="1:12" x14ac:dyDescent="0.25">
      <c r="A1272">
        <v>105450</v>
      </c>
      <c r="B1272">
        <v>0</v>
      </c>
      <c r="C1272" t="s">
        <v>281</v>
      </c>
      <c r="D1272" t="s">
        <v>71</v>
      </c>
      <c r="E1272" t="s">
        <v>282</v>
      </c>
      <c r="F1272" s="69">
        <v>42990.333333333336</v>
      </c>
      <c r="G1272" s="67">
        <v>42992.708333333336</v>
      </c>
      <c r="H1272" s="67">
        <v>42990.615972222222</v>
      </c>
      <c r="I1272" t="s">
        <v>67</v>
      </c>
      <c r="J1272" t="s">
        <v>1641</v>
      </c>
      <c r="K1272" t="s">
        <v>284</v>
      </c>
      <c r="L1272" s="73">
        <f>_xlfn.DAYS(Dashboard!B$3,Data!F1272)</f>
        <v>35</v>
      </c>
    </row>
    <row r="1273" spans="1:12" x14ac:dyDescent="0.25">
      <c r="A1273">
        <v>105451</v>
      </c>
      <c r="B1273">
        <v>0</v>
      </c>
      <c r="C1273" t="s">
        <v>281</v>
      </c>
      <c r="D1273" t="s">
        <v>1642</v>
      </c>
      <c r="E1273" t="s">
        <v>84</v>
      </c>
      <c r="F1273" s="69">
        <v>42990.334722222222</v>
      </c>
      <c r="G1273" s="67">
        <v>43004.708333333336</v>
      </c>
      <c r="H1273" s="67">
        <v>42990.334722222222</v>
      </c>
      <c r="I1273" t="s">
        <v>63</v>
      </c>
      <c r="J1273" t="s">
        <v>335</v>
      </c>
      <c r="K1273" t="s">
        <v>73</v>
      </c>
      <c r="L1273" s="73">
        <f>_xlfn.DAYS(Dashboard!B$3,Data!F1273)</f>
        <v>35</v>
      </c>
    </row>
    <row r="1274" spans="1:12" x14ac:dyDescent="0.25">
      <c r="A1274">
        <v>105452</v>
      </c>
      <c r="B1274">
        <v>0</v>
      </c>
      <c r="C1274" t="s">
        <v>281</v>
      </c>
      <c r="D1274" t="s">
        <v>914</v>
      </c>
      <c r="E1274" t="s">
        <v>62</v>
      </c>
      <c r="F1274" s="69">
        <v>42990.336805555555</v>
      </c>
      <c r="G1274" s="67">
        <v>42992.708333333336</v>
      </c>
      <c r="H1274" s="67">
        <v>42991.706250000003</v>
      </c>
      <c r="I1274" t="s">
        <v>63</v>
      </c>
      <c r="J1274" t="s">
        <v>1643</v>
      </c>
      <c r="K1274" t="s">
        <v>73</v>
      </c>
      <c r="L1274" s="73">
        <f>_xlfn.DAYS(Dashboard!B$3,Data!F1274)</f>
        <v>35</v>
      </c>
    </row>
    <row r="1275" spans="1:12" x14ac:dyDescent="0.25">
      <c r="A1275">
        <v>105453</v>
      </c>
      <c r="B1275">
        <v>0</v>
      </c>
      <c r="C1275" t="s">
        <v>281</v>
      </c>
      <c r="D1275" t="s">
        <v>328</v>
      </c>
      <c r="E1275" t="s">
        <v>84</v>
      </c>
      <c r="F1275" s="69">
        <v>42990.34375</v>
      </c>
      <c r="G1275" s="67">
        <v>43004.708333333336</v>
      </c>
      <c r="H1275" s="67">
        <v>42990.568749999999</v>
      </c>
      <c r="I1275" t="s">
        <v>63</v>
      </c>
      <c r="J1275" t="s">
        <v>1644</v>
      </c>
      <c r="K1275" t="s">
        <v>73</v>
      </c>
      <c r="L1275" s="73">
        <f>_xlfn.DAYS(Dashboard!B$3,Data!F1275)</f>
        <v>35</v>
      </c>
    </row>
    <row r="1276" spans="1:12" x14ac:dyDescent="0.25">
      <c r="A1276">
        <v>105454</v>
      </c>
      <c r="B1276">
        <v>0</v>
      </c>
      <c r="C1276" t="s">
        <v>281</v>
      </c>
      <c r="D1276" t="s">
        <v>298</v>
      </c>
      <c r="E1276" t="s">
        <v>75</v>
      </c>
      <c r="F1276" s="69">
        <v>42990.356249999997</v>
      </c>
      <c r="G1276" s="67">
        <v>42993</v>
      </c>
      <c r="H1276" s="67">
        <v>42998.361111111109</v>
      </c>
      <c r="I1276" t="s">
        <v>137</v>
      </c>
      <c r="J1276" t="s">
        <v>1645</v>
      </c>
      <c r="K1276" t="s">
        <v>73</v>
      </c>
      <c r="L1276" s="73">
        <f>_xlfn.DAYS(Dashboard!B$3,Data!F1276)</f>
        <v>35</v>
      </c>
    </row>
    <row r="1277" spans="1:12" x14ac:dyDescent="0.25">
      <c r="A1277">
        <v>105454</v>
      </c>
      <c r="B1277">
        <v>1</v>
      </c>
      <c r="C1277" t="s">
        <v>281</v>
      </c>
      <c r="D1277" t="s">
        <v>298</v>
      </c>
      <c r="E1277" t="s">
        <v>282</v>
      </c>
      <c r="F1277" s="69">
        <v>42990.356249999997</v>
      </c>
      <c r="G1277" s="67">
        <v>42995</v>
      </c>
      <c r="H1277" s="67">
        <v>42997.576388888891</v>
      </c>
      <c r="I1277" t="s">
        <v>67</v>
      </c>
      <c r="J1277" t="s">
        <v>1646</v>
      </c>
      <c r="K1277" t="s">
        <v>284</v>
      </c>
      <c r="L1277" s="73">
        <f>_xlfn.DAYS(Dashboard!B$3,Data!F1277)</f>
        <v>35</v>
      </c>
    </row>
    <row r="1278" spans="1:12" x14ac:dyDescent="0.25">
      <c r="A1278">
        <v>105454</v>
      </c>
      <c r="B1278">
        <v>2</v>
      </c>
      <c r="C1278" t="s">
        <v>281</v>
      </c>
      <c r="D1278" t="s">
        <v>298</v>
      </c>
      <c r="E1278" t="s">
        <v>62</v>
      </c>
      <c r="F1278" s="69">
        <v>42990.356249999997</v>
      </c>
      <c r="G1278" s="67">
        <v>42993</v>
      </c>
      <c r="H1278" s="67">
        <v>42998.356249999997</v>
      </c>
      <c r="I1278" t="s">
        <v>137</v>
      </c>
      <c r="J1278" t="s">
        <v>1647</v>
      </c>
      <c r="K1278" t="s">
        <v>65</v>
      </c>
      <c r="L1278" s="73">
        <f>_xlfn.DAYS(Dashboard!B$3,Data!F1278)</f>
        <v>35</v>
      </c>
    </row>
    <row r="1279" spans="1:12" x14ac:dyDescent="0.25">
      <c r="A1279">
        <v>105454</v>
      </c>
      <c r="B1279">
        <v>3</v>
      </c>
      <c r="C1279" t="s">
        <v>281</v>
      </c>
      <c r="D1279" t="s">
        <v>298</v>
      </c>
      <c r="E1279" t="s">
        <v>296</v>
      </c>
      <c r="F1279" s="69">
        <v>42990.356249999997</v>
      </c>
      <c r="G1279" s="67">
        <v>42993</v>
      </c>
      <c r="H1279" s="67">
        <v>42996.546527777777</v>
      </c>
      <c r="I1279" t="s">
        <v>67</v>
      </c>
      <c r="J1279" t="s">
        <v>1648</v>
      </c>
      <c r="K1279" t="s">
        <v>497</v>
      </c>
      <c r="L1279" s="73">
        <f>_xlfn.DAYS(Dashboard!B$3,Data!F1279)</f>
        <v>35</v>
      </c>
    </row>
    <row r="1280" spans="1:12" x14ac:dyDescent="0.25">
      <c r="A1280">
        <v>105455</v>
      </c>
      <c r="B1280">
        <v>0</v>
      </c>
      <c r="C1280" t="s">
        <v>281</v>
      </c>
      <c r="D1280" t="s">
        <v>230</v>
      </c>
      <c r="E1280" t="s">
        <v>517</v>
      </c>
      <c r="F1280" s="69">
        <v>42990.370138888888</v>
      </c>
      <c r="G1280" s="67">
        <v>42999.666666666664</v>
      </c>
      <c r="H1280" s="67">
        <v>43000.434027777781</v>
      </c>
      <c r="I1280" t="s">
        <v>63</v>
      </c>
      <c r="J1280" t="s">
        <v>1649</v>
      </c>
      <c r="K1280" t="s">
        <v>294</v>
      </c>
      <c r="L1280" s="73">
        <f>_xlfn.DAYS(Dashboard!B$3,Data!F1280)</f>
        <v>35</v>
      </c>
    </row>
    <row r="1281" spans="1:12" x14ac:dyDescent="0.25">
      <c r="A1281">
        <v>105456</v>
      </c>
      <c r="B1281">
        <v>0</v>
      </c>
      <c r="C1281" t="s">
        <v>281</v>
      </c>
      <c r="D1281" t="s">
        <v>516</v>
      </c>
      <c r="E1281" t="s">
        <v>108</v>
      </c>
      <c r="F1281" s="69">
        <v>42990.370138888888</v>
      </c>
      <c r="G1281" s="67">
        <v>42990</v>
      </c>
      <c r="H1281" s="67">
        <v>42990.370138888888</v>
      </c>
      <c r="I1281" t="s">
        <v>67</v>
      </c>
      <c r="J1281" t="s">
        <v>1650</v>
      </c>
      <c r="K1281" t="s">
        <v>284</v>
      </c>
      <c r="L1281" s="73">
        <f>_xlfn.DAYS(Dashboard!B$3,Data!F1281)</f>
        <v>35</v>
      </c>
    </row>
    <row r="1282" spans="1:12" x14ac:dyDescent="0.25">
      <c r="A1282">
        <v>105457</v>
      </c>
      <c r="B1282">
        <v>0</v>
      </c>
      <c r="C1282" t="s">
        <v>281</v>
      </c>
      <c r="D1282" t="s">
        <v>97</v>
      </c>
      <c r="E1282" t="s">
        <v>84</v>
      </c>
      <c r="F1282" s="69">
        <v>42990.37222222222</v>
      </c>
      <c r="G1282" s="67">
        <v>43004.708333333336</v>
      </c>
      <c r="H1282" s="67">
        <v>42990.37222222222</v>
      </c>
      <c r="I1282" t="s">
        <v>63</v>
      </c>
      <c r="J1282" t="s">
        <v>1651</v>
      </c>
      <c r="K1282" t="s">
        <v>73</v>
      </c>
      <c r="L1282" s="73">
        <f>_xlfn.DAYS(Dashboard!B$3,Data!F1282)</f>
        <v>35</v>
      </c>
    </row>
    <row r="1283" spans="1:12" x14ac:dyDescent="0.25">
      <c r="A1283">
        <v>105458</v>
      </c>
      <c r="B1283">
        <v>0</v>
      </c>
      <c r="C1283" t="s">
        <v>281</v>
      </c>
      <c r="D1283" t="s">
        <v>1652</v>
      </c>
      <c r="E1283" t="s">
        <v>84</v>
      </c>
      <c r="F1283" s="69">
        <v>42990.377083333333</v>
      </c>
      <c r="G1283" s="67">
        <v>43004.708333333336</v>
      </c>
      <c r="H1283" s="67">
        <v>43003.370833333334</v>
      </c>
      <c r="I1283" t="s">
        <v>63</v>
      </c>
      <c r="J1283" t="s">
        <v>1653</v>
      </c>
      <c r="K1283" t="s">
        <v>73</v>
      </c>
      <c r="L1283" s="73">
        <f>_xlfn.DAYS(Dashboard!B$3,Data!F1283)</f>
        <v>35</v>
      </c>
    </row>
    <row r="1284" spans="1:12" x14ac:dyDescent="0.25">
      <c r="A1284">
        <v>105459</v>
      </c>
      <c r="B1284">
        <v>0</v>
      </c>
      <c r="C1284" t="s">
        <v>281</v>
      </c>
      <c r="D1284" t="s">
        <v>1005</v>
      </c>
      <c r="E1284" t="s">
        <v>90</v>
      </c>
      <c r="F1284" s="69">
        <v>42990.390972222223</v>
      </c>
      <c r="G1284" s="67">
        <v>43004.708333333336</v>
      </c>
      <c r="H1284" s="67">
        <v>42990.390972222223</v>
      </c>
      <c r="I1284" t="s">
        <v>63</v>
      </c>
      <c r="J1284" t="s">
        <v>1654</v>
      </c>
      <c r="K1284" t="s">
        <v>73</v>
      </c>
      <c r="L1284" s="73">
        <f>_xlfn.DAYS(Dashboard!B$3,Data!F1284)</f>
        <v>35</v>
      </c>
    </row>
    <row r="1285" spans="1:12" x14ac:dyDescent="0.25">
      <c r="A1285">
        <v>105460</v>
      </c>
      <c r="B1285">
        <v>0</v>
      </c>
      <c r="C1285" t="s">
        <v>281</v>
      </c>
      <c r="D1285" t="s">
        <v>362</v>
      </c>
      <c r="E1285" t="s">
        <v>93</v>
      </c>
      <c r="F1285" s="69">
        <v>42990.397222222222</v>
      </c>
      <c r="G1285" s="67">
        <v>43004.708333333336</v>
      </c>
      <c r="H1285" s="67">
        <v>42990.615277777775</v>
      </c>
      <c r="I1285" t="s">
        <v>63</v>
      </c>
      <c r="J1285" t="s">
        <v>1655</v>
      </c>
      <c r="K1285" t="s">
        <v>73</v>
      </c>
      <c r="L1285" s="73">
        <f>_xlfn.DAYS(Dashboard!B$3,Data!F1285)</f>
        <v>35</v>
      </c>
    </row>
    <row r="1286" spans="1:12" x14ac:dyDescent="0.25">
      <c r="A1286">
        <v>105461</v>
      </c>
      <c r="B1286">
        <v>0</v>
      </c>
      <c r="C1286" t="s">
        <v>281</v>
      </c>
      <c r="D1286" t="s">
        <v>173</v>
      </c>
      <c r="E1286" t="s">
        <v>62</v>
      </c>
      <c r="F1286" s="69">
        <v>42990.397916666669</v>
      </c>
      <c r="G1286" s="67">
        <v>43004.708333333336</v>
      </c>
      <c r="H1286" s="67">
        <v>42999.466666666667</v>
      </c>
      <c r="I1286" t="s">
        <v>63</v>
      </c>
      <c r="J1286" t="s">
        <v>1656</v>
      </c>
      <c r="K1286" t="s">
        <v>73</v>
      </c>
      <c r="L1286" s="73">
        <f>_xlfn.DAYS(Dashboard!B$3,Data!F1286)</f>
        <v>35</v>
      </c>
    </row>
    <row r="1287" spans="1:12" x14ac:dyDescent="0.25">
      <c r="A1287">
        <v>105366</v>
      </c>
      <c r="B1287">
        <v>1</v>
      </c>
      <c r="C1287" t="s">
        <v>281</v>
      </c>
      <c r="D1287" t="s">
        <v>173</v>
      </c>
      <c r="E1287" t="s">
        <v>90</v>
      </c>
      <c r="F1287" s="69">
        <v>42990.400000000001</v>
      </c>
      <c r="G1287" s="67">
        <v>43004.708333333336</v>
      </c>
      <c r="H1287" s="67">
        <v>42991.487500000003</v>
      </c>
      <c r="I1287" t="s">
        <v>63</v>
      </c>
      <c r="J1287" t="s">
        <v>1657</v>
      </c>
      <c r="K1287" t="s">
        <v>65</v>
      </c>
      <c r="L1287" s="73">
        <f>_xlfn.DAYS(Dashboard!B$3,Data!F1287)</f>
        <v>35</v>
      </c>
    </row>
    <row r="1288" spans="1:12" x14ac:dyDescent="0.25">
      <c r="A1288">
        <v>105462</v>
      </c>
      <c r="B1288">
        <v>0</v>
      </c>
      <c r="C1288" t="s">
        <v>281</v>
      </c>
      <c r="D1288" t="s">
        <v>1023</v>
      </c>
      <c r="E1288" t="s">
        <v>130</v>
      </c>
      <c r="F1288" s="69">
        <v>42990.412499999999</v>
      </c>
      <c r="G1288" s="67">
        <v>42992.708333333336</v>
      </c>
      <c r="H1288" s="67">
        <v>42998.747916666667</v>
      </c>
      <c r="I1288" t="s">
        <v>350</v>
      </c>
      <c r="J1288" t="s">
        <v>1658</v>
      </c>
      <c r="K1288" t="s">
        <v>327</v>
      </c>
      <c r="L1288" s="73">
        <f>_xlfn.DAYS(Dashboard!B$3,Data!F1288)</f>
        <v>35</v>
      </c>
    </row>
    <row r="1289" spans="1:12" x14ac:dyDescent="0.25">
      <c r="A1289">
        <v>105463</v>
      </c>
      <c r="B1289">
        <v>0</v>
      </c>
      <c r="C1289" t="s">
        <v>281</v>
      </c>
      <c r="D1289" t="s">
        <v>148</v>
      </c>
      <c r="E1289" t="s">
        <v>321</v>
      </c>
      <c r="F1289" s="69">
        <v>42990.414583333331</v>
      </c>
      <c r="G1289" s="67">
        <v>42997.708333333336</v>
      </c>
      <c r="H1289" s="67">
        <v>42992.410416666666</v>
      </c>
      <c r="I1289" t="s">
        <v>63</v>
      </c>
      <c r="J1289" t="s">
        <v>1659</v>
      </c>
      <c r="K1289" t="s">
        <v>323</v>
      </c>
      <c r="L1289" s="73">
        <f>_xlfn.DAYS(Dashboard!B$3,Data!F1289)</f>
        <v>35</v>
      </c>
    </row>
    <row r="1290" spans="1:12" x14ac:dyDescent="0.25">
      <c r="A1290">
        <v>105464</v>
      </c>
      <c r="B1290">
        <v>0</v>
      </c>
      <c r="C1290" t="s">
        <v>281</v>
      </c>
      <c r="D1290" t="s">
        <v>1660</v>
      </c>
      <c r="E1290" t="s">
        <v>62</v>
      </c>
      <c r="F1290" s="69">
        <v>42990.435416666667</v>
      </c>
      <c r="G1290" s="67">
        <v>42992.708333333336</v>
      </c>
      <c r="H1290" s="67">
        <v>43003.381249999999</v>
      </c>
      <c r="I1290" t="s">
        <v>67</v>
      </c>
      <c r="J1290" t="s">
        <v>1661</v>
      </c>
      <c r="K1290" t="s">
        <v>73</v>
      </c>
      <c r="L1290" s="73">
        <f>_xlfn.DAYS(Dashboard!B$3,Data!F1290)</f>
        <v>35</v>
      </c>
    </row>
    <row r="1291" spans="1:12" x14ac:dyDescent="0.25">
      <c r="A1291">
        <v>105465</v>
      </c>
      <c r="B1291">
        <v>0</v>
      </c>
      <c r="C1291" t="s">
        <v>281</v>
      </c>
      <c r="D1291" t="s">
        <v>286</v>
      </c>
      <c r="E1291" t="s">
        <v>292</v>
      </c>
      <c r="F1291" s="69">
        <v>42990.442361111112</v>
      </c>
      <c r="G1291" s="67">
        <v>42997.708333333336</v>
      </c>
      <c r="H1291" s="67">
        <v>42991.65902777778</v>
      </c>
      <c r="I1291" t="s">
        <v>63</v>
      </c>
      <c r="J1291" t="s">
        <v>1662</v>
      </c>
      <c r="K1291" t="s">
        <v>294</v>
      </c>
      <c r="L1291" s="73">
        <f>_xlfn.DAYS(Dashboard!B$3,Data!F1291)</f>
        <v>35</v>
      </c>
    </row>
    <row r="1292" spans="1:12" x14ac:dyDescent="0.25">
      <c r="A1292">
        <v>105466</v>
      </c>
      <c r="B1292">
        <v>0</v>
      </c>
      <c r="C1292" t="s">
        <v>281</v>
      </c>
      <c r="D1292" t="s">
        <v>1207</v>
      </c>
      <c r="E1292" t="s">
        <v>62</v>
      </c>
      <c r="F1292" s="69">
        <v>42990.449305555558</v>
      </c>
      <c r="G1292" s="67">
        <v>42992.708333333336</v>
      </c>
      <c r="H1292" s="67">
        <v>42990.459722222222</v>
      </c>
      <c r="I1292" t="s">
        <v>63</v>
      </c>
      <c r="J1292" t="s">
        <v>1663</v>
      </c>
      <c r="K1292" t="s">
        <v>73</v>
      </c>
      <c r="L1292" s="73">
        <f>_xlfn.DAYS(Dashboard!B$3,Data!F1292)</f>
        <v>35</v>
      </c>
    </row>
    <row r="1293" spans="1:12" x14ac:dyDescent="0.25">
      <c r="A1293">
        <v>105467</v>
      </c>
      <c r="B1293">
        <v>0</v>
      </c>
      <c r="C1293" t="s">
        <v>281</v>
      </c>
      <c r="D1293" t="s">
        <v>914</v>
      </c>
      <c r="E1293" t="s">
        <v>62</v>
      </c>
      <c r="F1293" s="69">
        <v>42990.475694444445</v>
      </c>
      <c r="G1293" s="67">
        <v>42997.708333333336</v>
      </c>
      <c r="H1293" s="67">
        <v>42998.365277777775</v>
      </c>
      <c r="I1293" t="s">
        <v>63</v>
      </c>
      <c r="J1293" t="s">
        <v>1664</v>
      </c>
      <c r="K1293" t="s">
        <v>73</v>
      </c>
      <c r="L1293" s="73">
        <f>_xlfn.DAYS(Dashboard!B$3,Data!F1293)</f>
        <v>35</v>
      </c>
    </row>
    <row r="1294" spans="1:12" x14ac:dyDescent="0.25">
      <c r="A1294">
        <v>105468</v>
      </c>
      <c r="B1294">
        <v>0</v>
      </c>
      <c r="C1294" t="s">
        <v>281</v>
      </c>
      <c r="D1294" t="s">
        <v>122</v>
      </c>
      <c r="E1294" t="s">
        <v>90</v>
      </c>
      <c r="F1294" s="69">
        <v>42990.48333333333</v>
      </c>
      <c r="G1294" s="67">
        <v>42997.708333333336</v>
      </c>
      <c r="H1294" s="67">
        <v>42990.645833333336</v>
      </c>
      <c r="I1294" t="s">
        <v>63</v>
      </c>
      <c r="J1294" t="s">
        <v>1665</v>
      </c>
      <c r="K1294" t="s">
        <v>73</v>
      </c>
      <c r="L1294" s="73">
        <f>_xlfn.DAYS(Dashboard!B$3,Data!F1294)</f>
        <v>35</v>
      </c>
    </row>
    <row r="1295" spans="1:12" x14ac:dyDescent="0.25">
      <c r="A1295">
        <v>105467</v>
      </c>
      <c r="B1295">
        <v>1</v>
      </c>
      <c r="C1295" t="s">
        <v>281</v>
      </c>
      <c r="D1295" t="s">
        <v>914</v>
      </c>
      <c r="E1295" t="s">
        <v>62</v>
      </c>
      <c r="F1295" s="69">
        <v>42990.489583333336</v>
      </c>
      <c r="G1295" s="67">
        <v>43004.708333333336</v>
      </c>
      <c r="H1295" s="67">
        <v>42998.365277777775</v>
      </c>
      <c r="I1295" t="s">
        <v>67</v>
      </c>
      <c r="J1295" t="s">
        <v>1666</v>
      </c>
      <c r="K1295" t="s">
        <v>73</v>
      </c>
      <c r="L1295" s="73">
        <f>_xlfn.DAYS(Dashboard!B$3,Data!F1295)</f>
        <v>35</v>
      </c>
    </row>
    <row r="1296" spans="1:12" x14ac:dyDescent="0.25">
      <c r="A1296">
        <v>105469</v>
      </c>
      <c r="B1296">
        <v>0</v>
      </c>
      <c r="C1296" t="s">
        <v>281</v>
      </c>
      <c r="D1296" t="s">
        <v>71</v>
      </c>
      <c r="E1296" t="s">
        <v>93</v>
      </c>
      <c r="F1296" s="69">
        <v>42990.520138888889</v>
      </c>
      <c r="G1296" s="67">
        <v>43004.708333333336</v>
      </c>
      <c r="H1296" s="67">
        <v>42990.520138888889</v>
      </c>
      <c r="I1296" t="s">
        <v>63</v>
      </c>
      <c r="J1296" t="s">
        <v>1667</v>
      </c>
      <c r="K1296" t="s">
        <v>73</v>
      </c>
      <c r="L1296" s="73">
        <f>_xlfn.DAYS(Dashboard!B$3,Data!F1296)</f>
        <v>35</v>
      </c>
    </row>
    <row r="1297" spans="1:12" x14ac:dyDescent="0.25">
      <c r="A1297">
        <v>105470</v>
      </c>
      <c r="B1297">
        <v>0</v>
      </c>
      <c r="C1297" t="s">
        <v>281</v>
      </c>
      <c r="D1297" t="s">
        <v>1668</v>
      </c>
      <c r="E1297" t="s">
        <v>93</v>
      </c>
      <c r="F1297" s="69">
        <v>42990.558333333334</v>
      </c>
      <c r="G1297" s="67">
        <v>43004.708333333336</v>
      </c>
      <c r="H1297" s="67">
        <v>42991.527083333334</v>
      </c>
      <c r="I1297" t="s">
        <v>63</v>
      </c>
      <c r="J1297" t="s">
        <v>1669</v>
      </c>
      <c r="K1297" t="s">
        <v>73</v>
      </c>
      <c r="L1297" s="73">
        <f>_xlfn.DAYS(Dashboard!B$3,Data!F1297)</f>
        <v>35</v>
      </c>
    </row>
    <row r="1298" spans="1:12" x14ac:dyDescent="0.25">
      <c r="A1298">
        <v>105471</v>
      </c>
      <c r="B1298">
        <v>0</v>
      </c>
      <c r="C1298" t="s">
        <v>281</v>
      </c>
      <c r="D1298" t="s">
        <v>1670</v>
      </c>
      <c r="E1298" t="s">
        <v>84</v>
      </c>
      <c r="F1298" s="69">
        <v>42990.561111111114</v>
      </c>
      <c r="G1298" s="67">
        <v>43004.708333333336</v>
      </c>
      <c r="H1298" s="67">
        <v>42990.561111111114</v>
      </c>
      <c r="I1298" t="s">
        <v>63</v>
      </c>
      <c r="J1298" t="s">
        <v>335</v>
      </c>
      <c r="K1298" t="s">
        <v>73</v>
      </c>
      <c r="L1298" s="73">
        <f>_xlfn.DAYS(Dashboard!B$3,Data!F1298)</f>
        <v>35</v>
      </c>
    </row>
    <row r="1299" spans="1:12" x14ac:dyDescent="0.25">
      <c r="A1299">
        <v>105472</v>
      </c>
      <c r="B1299">
        <v>0</v>
      </c>
      <c r="C1299" t="s">
        <v>281</v>
      </c>
      <c r="D1299" t="s">
        <v>97</v>
      </c>
      <c r="E1299" t="s">
        <v>84</v>
      </c>
      <c r="F1299" s="69">
        <v>42990.5625</v>
      </c>
      <c r="G1299" s="67">
        <v>43004.708333333336</v>
      </c>
      <c r="H1299" s="67">
        <v>42990.5625</v>
      </c>
      <c r="I1299" t="s">
        <v>63</v>
      </c>
      <c r="J1299" t="s">
        <v>1671</v>
      </c>
      <c r="K1299" t="s">
        <v>73</v>
      </c>
      <c r="L1299" s="73">
        <f>_xlfn.DAYS(Dashboard!B$3,Data!F1299)</f>
        <v>35</v>
      </c>
    </row>
    <row r="1300" spans="1:12" x14ac:dyDescent="0.25">
      <c r="A1300">
        <v>105473</v>
      </c>
      <c r="B1300">
        <v>0</v>
      </c>
      <c r="C1300" t="s">
        <v>281</v>
      </c>
      <c r="D1300" t="s">
        <v>97</v>
      </c>
      <c r="E1300" t="s">
        <v>90</v>
      </c>
      <c r="F1300" s="69">
        <v>42990.565972222219</v>
      </c>
      <c r="G1300" s="67">
        <v>42997.565972222219</v>
      </c>
      <c r="H1300" s="67">
        <v>42990.61041666667</v>
      </c>
      <c r="I1300" t="s">
        <v>67</v>
      </c>
      <c r="J1300" t="s">
        <v>1672</v>
      </c>
      <c r="K1300" t="s">
        <v>73</v>
      </c>
      <c r="L1300" s="73">
        <f>_xlfn.DAYS(Dashboard!B$3,Data!F1300)</f>
        <v>35</v>
      </c>
    </row>
    <row r="1301" spans="1:12" x14ac:dyDescent="0.25">
      <c r="A1301">
        <v>105474</v>
      </c>
      <c r="B1301">
        <v>0</v>
      </c>
      <c r="C1301" t="s">
        <v>281</v>
      </c>
      <c r="D1301" t="s">
        <v>1673</v>
      </c>
      <c r="E1301" t="s">
        <v>84</v>
      </c>
      <c r="F1301" s="69">
        <v>42990.585416666669</v>
      </c>
      <c r="G1301" s="67">
        <v>43004.708333333336</v>
      </c>
      <c r="H1301" s="67">
        <v>42990.585416666669</v>
      </c>
      <c r="I1301" t="s">
        <v>63</v>
      </c>
      <c r="J1301" t="s">
        <v>335</v>
      </c>
      <c r="K1301" t="s">
        <v>73</v>
      </c>
      <c r="L1301" s="73">
        <f>_xlfn.DAYS(Dashboard!B$3,Data!F1301)</f>
        <v>35</v>
      </c>
    </row>
    <row r="1302" spans="1:12" x14ac:dyDescent="0.25">
      <c r="A1302">
        <v>105475</v>
      </c>
      <c r="B1302">
        <v>0</v>
      </c>
      <c r="C1302" t="s">
        <v>107</v>
      </c>
      <c r="D1302" t="s">
        <v>108</v>
      </c>
      <c r="E1302" t="s">
        <v>62</v>
      </c>
      <c r="F1302" s="69">
        <v>42990.619976851849</v>
      </c>
      <c r="G1302" s="67">
        <v>43028.708333333336</v>
      </c>
      <c r="H1302" s="67">
        <v>42992.692986111113</v>
      </c>
      <c r="I1302" t="s">
        <v>63</v>
      </c>
      <c r="J1302" t="s">
        <v>109</v>
      </c>
      <c r="K1302" t="s">
        <v>73</v>
      </c>
      <c r="L1302" s="73">
        <f>_xlfn.DAYS(Dashboard!B$3,Data!F1302)</f>
        <v>35</v>
      </c>
    </row>
    <row r="1303" spans="1:12" x14ac:dyDescent="0.25">
      <c r="A1303">
        <v>105476</v>
      </c>
      <c r="B1303">
        <v>0</v>
      </c>
      <c r="C1303" t="s">
        <v>69</v>
      </c>
      <c r="D1303" t="s">
        <v>93</v>
      </c>
      <c r="E1303" t="s">
        <v>93</v>
      </c>
      <c r="F1303" s="69">
        <v>42990.626006944447</v>
      </c>
      <c r="G1303" s="67">
        <v>43738.708333333336</v>
      </c>
      <c r="I1303" t="s">
        <v>350</v>
      </c>
      <c r="J1303" t="s">
        <v>3088</v>
      </c>
      <c r="K1303" t="s">
        <v>73</v>
      </c>
      <c r="L1303" s="73">
        <f>_xlfn.DAYS(Dashboard!B$3,Data!F1303)</f>
        <v>35</v>
      </c>
    </row>
    <row r="1304" spans="1:12" x14ac:dyDescent="0.25">
      <c r="A1304">
        <v>105477</v>
      </c>
      <c r="B1304">
        <v>0</v>
      </c>
      <c r="C1304" t="s">
        <v>281</v>
      </c>
      <c r="D1304" t="s">
        <v>1674</v>
      </c>
      <c r="E1304" t="s">
        <v>84</v>
      </c>
      <c r="F1304" s="69">
        <v>42990.643750000003</v>
      </c>
      <c r="G1304" s="67">
        <v>43004.708333333336</v>
      </c>
      <c r="H1304" s="67">
        <v>42990.643750000003</v>
      </c>
      <c r="I1304" t="s">
        <v>63</v>
      </c>
      <c r="J1304" t="s">
        <v>1675</v>
      </c>
      <c r="K1304" t="s">
        <v>73</v>
      </c>
      <c r="L1304" s="73">
        <f>_xlfn.DAYS(Dashboard!B$3,Data!F1304)</f>
        <v>35</v>
      </c>
    </row>
    <row r="1305" spans="1:12" x14ac:dyDescent="0.25">
      <c r="A1305">
        <v>105478</v>
      </c>
      <c r="B1305">
        <v>0</v>
      </c>
      <c r="C1305" t="s">
        <v>281</v>
      </c>
      <c r="D1305" t="s">
        <v>1104</v>
      </c>
      <c r="E1305" t="s">
        <v>296</v>
      </c>
      <c r="F1305" s="69">
        <v>42990.665972222225</v>
      </c>
      <c r="G1305" s="67">
        <v>43004.708333333336</v>
      </c>
      <c r="H1305" s="67">
        <v>43004.524305555555</v>
      </c>
      <c r="I1305" t="s">
        <v>67</v>
      </c>
      <c r="J1305" t="s">
        <v>1676</v>
      </c>
      <c r="K1305" t="s">
        <v>294</v>
      </c>
      <c r="L1305" s="73">
        <f>_xlfn.DAYS(Dashboard!B$3,Data!F1305)</f>
        <v>35</v>
      </c>
    </row>
    <row r="1306" spans="1:12" x14ac:dyDescent="0.25">
      <c r="A1306">
        <v>105479</v>
      </c>
      <c r="B1306">
        <v>0</v>
      </c>
      <c r="C1306" t="s">
        <v>281</v>
      </c>
      <c r="D1306" t="s">
        <v>674</v>
      </c>
      <c r="E1306" t="s">
        <v>84</v>
      </c>
      <c r="F1306" s="69">
        <v>42990.667361111111</v>
      </c>
      <c r="G1306" s="67">
        <v>43004.708333333336</v>
      </c>
      <c r="H1306" s="67">
        <v>43014.56527777778</v>
      </c>
      <c r="I1306" t="s">
        <v>137</v>
      </c>
      <c r="J1306" t="s">
        <v>1677</v>
      </c>
      <c r="K1306" t="s">
        <v>73</v>
      </c>
      <c r="L1306" s="73">
        <f>_xlfn.DAYS(Dashboard!B$3,Data!F1306)</f>
        <v>35</v>
      </c>
    </row>
    <row r="1307" spans="1:12" x14ac:dyDescent="0.25">
      <c r="A1307">
        <v>105479</v>
      </c>
      <c r="B1307">
        <v>1</v>
      </c>
      <c r="C1307" t="s">
        <v>281</v>
      </c>
      <c r="D1307" t="s">
        <v>674</v>
      </c>
      <c r="E1307" t="s">
        <v>62</v>
      </c>
      <c r="F1307" s="69">
        <v>42990.667361111111</v>
      </c>
      <c r="G1307" s="67">
        <v>42997.708333333336</v>
      </c>
      <c r="H1307" s="67">
        <v>43001.601388888892</v>
      </c>
      <c r="I1307" t="s">
        <v>137</v>
      </c>
      <c r="J1307" t="s">
        <v>1678</v>
      </c>
      <c r="K1307" t="s">
        <v>73</v>
      </c>
      <c r="L1307" s="73">
        <f>_xlfn.DAYS(Dashboard!B$3,Data!F1307)</f>
        <v>35</v>
      </c>
    </row>
    <row r="1308" spans="1:12" x14ac:dyDescent="0.25">
      <c r="A1308">
        <v>105479</v>
      </c>
      <c r="B1308">
        <v>2</v>
      </c>
      <c r="C1308" t="s">
        <v>281</v>
      </c>
      <c r="D1308" t="s">
        <v>674</v>
      </c>
      <c r="E1308" t="s">
        <v>62</v>
      </c>
      <c r="F1308" s="69">
        <v>42990.667361111111</v>
      </c>
      <c r="G1308" s="67">
        <v>43004.708333333336</v>
      </c>
      <c r="H1308" s="67">
        <v>42991.495138888888</v>
      </c>
      <c r="I1308" t="s">
        <v>137</v>
      </c>
      <c r="J1308" t="s">
        <v>1679</v>
      </c>
      <c r="K1308" t="s">
        <v>65</v>
      </c>
      <c r="L1308" s="73">
        <f>_xlfn.DAYS(Dashboard!B$3,Data!F1308)</f>
        <v>35</v>
      </c>
    </row>
    <row r="1309" spans="1:12" x14ac:dyDescent="0.25">
      <c r="A1309">
        <v>105479</v>
      </c>
      <c r="B1309">
        <v>3</v>
      </c>
      <c r="C1309" t="s">
        <v>281</v>
      </c>
      <c r="D1309" t="s">
        <v>674</v>
      </c>
      <c r="E1309" t="s">
        <v>296</v>
      </c>
      <c r="F1309" s="69">
        <v>42990.667361111111</v>
      </c>
      <c r="G1309" s="67">
        <v>42997.708333333336</v>
      </c>
      <c r="H1309" s="67">
        <v>43006.317361111112</v>
      </c>
      <c r="I1309" t="s">
        <v>67</v>
      </c>
      <c r="J1309" t="s">
        <v>1680</v>
      </c>
      <c r="K1309" t="s">
        <v>497</v>
      </c>
      <c r="L1309" s="73">
        <f>_xlfn.DAYS(Dashboard!B$3,Data!F1309)</f>
        <v>35</v>
      </c>
    </row>
    <row r="1310" spans="1:12" x14ac:dyDescent="0.25">
      <c r="A1310">
        <v>105480</v>
      </c>
      <c r="B1310">
        <v>0</v>
      </c>
      <c r="C1310" t="s">
        <v>281</v>
      </c>
      <c r="D1310" t="s">
        <v>1681</v>
      </c>
      <c r="E1310" t="s">
        <v>93</v>
      </c>
      <c r="F1310" s="69">
        <v>42990.669444444444</v>
      </c>
      <c r="G1310" s="67">
        <v>43004.708333333336</v>
      </c>
      <c r="H1310" s="67">
        <v>43000.63958333333</v>
      </c>
      <c r="I1310" t="s">
        <v>63</v>
      </c>
      <c r="J1310" t="s">
        <v>1682</v>
      </c>
      <c r="K1310" t="s">
        <v>73</v>
      </c>
      <c r="L1310" s="73">
        <f>_xlfn.DAYS(Dashboard!B$3,Data!F1310)</f>
        <v>35</v>
      </c>
    </row>
    <row r="1311" spans="1:12" x14ac:dyDescent="0.25">
      <c r="A1311">
        <v>105481</v>
      </c>
      <c r="B1311">
        <v>0</v>
      </c>
      <c r="C1311" t="s">
        <v>281</v>
      </c>
      <c r="D1311" t="s">
        <v>261</v>
      </c>
      <c r="E1311" t="s">
        <v>62</v>
      </c>
      <c r="F1311" s="69">
        <v>42990.67083333333</v>
      </c>
      <c r="G1311" s="67">
        <v>42997.708333333336</v>
      </c>
      <c r="H1311" s="67">
        <v>42998.709722222222</v>
      </c>
      <c r="I1311" t="s">
        <v>137</v>
      </c>
      <c r="J1311" t="s">
        <v>1683</v>
      </c>
      <c r="K1311" t="s">
        <v>65</v>
      </c>
      <c r="L1311" s="73">
        <f>_xlfn.DAYS(Dashboard!B$3,Data!F1311)</f>
        <v>35</v>
      </c>
    </row>
    <row r="1312" spans="1:12" x14ac:dyDescent="0.25">
      <c r="A1312">
        <v>105482</v>
      </c>
      <c r="B1312">
        <v>0</v>
      </c>
      <c r="C1312" t="s">
        <v>281</v>
      </c>
      <c r="D1312" t="s">
        <v>71</v>
      </c>
      <c r="E1312" t="s">
        <v>61</v>
      </c>
      <c r="F1312" s="69">
        <v>42990.672222222223</v>
      </c>
      <c r="G1312" s="67">
        <v>42992.708333333336</v>
      </c>
      <c r="H1312" s="67">
        <v>42991.623611111114</v>
      </c>
      <c r="I1312" t="s">
        <v>67</v>
      </c>
      <c r="J1312" t="s">
        <v>1684</v>
      </c>
      <c r="K1312" t="s">
        <v>284</v>
      </c>
      <c r="L1312" s="73">
        <f>_xlfn.DAYS(Dashboard!B$3,Data!F1312)</f>
        <v>35</v>
      </c>
    </row>
    <row r="1313" spans="1:12" x14ac:dyDescent="0.25">
      <c r="A1313">
        <v>105483</v>
      </c>
      <c r="B1313">
        <v>0</v>
      </c>
      <c r="C1313" t="s">
        <v>281</v>
      </c>
      <c r="D1313" t="s">
        <v>1685</v>
      </c>
      <c r="E1313" t="s">
        <v>90</v>
      </c>
      <c r="F1313" s="69">
        <v>42990.704861111109</v>
      </c>
      <c r="G1313" s="67">
        <v>43004.708333333336</v>
      </c>
      <c r="H1313" s="67">
        <v>42993.335416666669</v>
      </c>
      <c r="I1313" t="s">
        <v>63</v>
      </c>
      <c r="J1313" t="s">
        <v>1686</v>
      </c>
      <c r="K1313" t="s">
        <v>73</v>
      </c>
      <c r="L1313" s="73">
        <f>_xlfn.DAYS(Dashboard!B$3,Data!F1313)</f>
        <v>35</v>
      </c>
    </row>
    <row r="1314" spans="1:12" x14ac:dyDescent="0.25">
      <c r="A1314">
        <v>105484</v>
      </c>
      <c r="B1314">
        <v>0</v>
      </c>
      <c r="C1314" t="s">
        <v>281</v>
      </c>
      <c r="D1314" t="s">
        <v>1652</v>
      </c>
      <c r="E1314" t="s">
        <v>90</v>
      </c>
      <c r="F1314" s="69">
        <v>42990.706250000003</v>
      </c>
      <c r="G1314" s="67">
        <v>43004.708333333336</v>
      </c>
      <c r="H1314" s="67">
        <v>42990.706250000003</v>
      </c>
      <c r="I1314" t="s">
        <v>63</v>
      </c>
      <c r="J1314" t="s">
        <v>1687</v>
      </c>
      <c r="K1314" t="s">
        <v>73</v>
      </c>
      <c r="L1314" s="73">
        <f>_xlfn.DAYS(Dashboard!B$3,Data!F1314)</f>
        <v>35</v>
      </c>
    </row>
    <row r="1315" spans="1:12" x14ac:dyDescent="0.25">
      <c r="A1315">
        <v>105475</v>
      </c>
      <c r="B1315">
        <v>1</v>
      </c>
      <c r="C1315" t="s">
        <v>281</v>
      </c>
      <c r="D1315" t="s">
        <v>173</v>
      </c>
      <c r="E1315" t="s">
        <v>90</v>
      </c>
      <c r="F1315" s="69">
        <v>42990.706250000003</v>
      </c>
      <c r="G1315" s="67">
        <v>42992.708333333336</v>
      </c>
      <c r="H1315" s="67">
        <v>42992.613194444442</v>
      </c>
      <c r="I1315" t="s">
        <v>63</v>
      </c>
      <c r="J1315" t="s">
        <v>1688</v>
      </c>
      <c r="K1315" t="s">
        <v>73</v>
      </c>
      <c r="L1315" s="73">
        <f>_xlfn.DAYS(Dashboard!B$3,Data!F1315)</f>
        <v>35</v>
      </c>
    </row>
    <row r="1316" spans="1:12" x14ac:dyDescent="0.25">
      <c r="A1316">
        <v>105485</v>
      </c>
      <c r="B1316">
        <v>0</v>
      </c>
      <c r="C1316" t="s">
        <v>281</v>
      </c>
      <c r="D1316" t="s">
        <v>321</v>
      </c>
      <c r="E1316" t="s">
        <v>321</v>
      </c>
      <c r="F1316" s="69">
        <v>42991.331250000003</v>
      </c>
      <c r="G1316" s="67">
        <v>42991.958333333336</v>
      </c>
      <c r="H1316" s="67">
        <v>43005.460416666669</v>
      </c>
      <c r="I1316" t="s">
        <v>255</v>
      </c>
      <c r="J1316" t="s">
        <v>1689</v>
      </c>
      <c r="K1316" t="s">
        <v>323</v>
      </c>
      <c r="L1316" s="73">
        <f>_xlfn.DAYS(Dashboard!B$3,Data!F1316)</f>
        <v>34</v>
      </c>
    </row>
    <row r="1317" spans="1:12" x14ac:dyDescent="0.25">
      <c r="A1317">
        <v>105486</v>
      </c>
      <c r="B1317">
        <v>0</v>
      </c>
      <c r="C1317" t="s">
        <v>281</v>
      </c>
      <c r="D1317" t="s">
        <v>914</v>
      </c>
      <c r="E1317" t="s">
        <v>108</v>
      </c>
      <c r="F1317" s="69">
        <v>42991.337500000001</v>
      </c>
      <c r="G1317" s="67">
        <v>43005.708333333336</v>
      </c>
      <c r="H1317" s="67">
        <v>43004.398611111108</v>
      </c>
      <c r="I1317" t="s">
        <v>63</v>
      </c>
      <c r="J1317" t="s">
        <v>1690</v>
      </c>
      <c r="K1317" t="s">
        <v>73</v>
      </c>
      <c r="L1317" s="73">
        <f>_xlfn.DAYS(Dashboard!B$3,Data!F1317)</f>
        <v>34</v>
      </c>
    </row>
    <row r="1318" spans="1:12" x14ac:dyDescent="0.25">
      <c r="A1318">
        <v>105487</v>
      </c>
      <c r="B1318">
        <v>0</v>
      </c>
      <c r="C1318" t="s">
        <v>281</v>
      </c>
      <c r="D1318" t="s">
        <v>1691</v>
      </c>
      <c r="E1318" t="s">
        <v>90</v>
      </c>
      <c r="F1318" s="69">
        <v>42991.348611111112</v>
      </c>
      <c r="G1318" s="67">
        <v>43005.708333333336</v>
      </c>
      <c r="H1318" s="67">
        <v>42991.348611111112</v>
      </c>
      <c r="I1318" t="s">
        <v>63</v>
      </c>
      <c r="J1318" t="s">
        <v>1692</v>
      </c>
      <c r="K1318" t="s">
        <v>73</v>
      </c>
      <c r="L1318" s="73">
        <f>_xlfn.DAYS(Dashboard!B$3,Data!F1318)</f>
        <v>34</v>
      </c>
    </row>
    <row r="1319" spans="1:12" x14ac:dyDescent="0.25">
      <c r="A1319">
        <v>105488</v>
      </c>
      <c r="B1319">
        <v>0</v>
      </c>
      <c r="C1319" t="s">
        <v>281</v>
      </c>
      <c r="D1319" t="s">
        <v>298</v>
      </c>
      <c r="E1319" t="s">
        <v>75</v>
      </c>
      <c r="F1319" s="69">
        <v>42991.356249999997</v>
      </c>
      <c r="G1319" s="67">
        <v>43005.708333333336</v>
      </c>
      <c r="H1319" s="67">
        <v>42991.456250000003</v>
      </c>
      <c r="I1319" t="s">
        <v>63</v>
      </c>
      <c r="J1319" t="s">
        <v>1693</v>
      </c>
      <c r="K1319" t="s">
        <v>73</v>
      </c>
      <c r="L1319" s="73">
        <f>_xlfn.DAYS(Dashboard!B$3,Data!F1319)</f>
        <v>34</v>
      </c>
    </row>
    <row r="1320" spans="1:12" x14ac:dyDescent="0.25">
      <c r="A1320">
        <v>105489</v>
      </c>
      <c r="B1320">
        <v>0</v>
      </c>
      <c r="C1320" t="s">
        <v>281</v>
      </c>
      <c r="D1320" t="s">
        <v>415</v>
      </c>
      <c r="E1320" t="s">
        <v>62</v>
      </c>
      <c r="F1320" s="69">
        <v>42991.363194444442</v>
      </c>
      <c r="G1320" s="67">
        <v>43005.708333333336</v>
      </c>
      <c r="H1320" s="67">
        <v>43017.568055555559</v>
      </c>
      <c r="I1320" t="s">
        <v>63</v>
      </c>
      <c r="J1320" t="s">
        <v>1694</v>
      </c>
      <c r="K1320" t="s">
        <v>73</v>
      </c>
      <c r="L1320" s="73">
        <f>_xlfn.DAYS(Dashboard!B$3,Data!F1320)</f>
        <v>34</v>
      </c>
    </row>
    <row r="1321" spans="1:12" x14ac:dyDescent="0.25">
      <c r="A1321">
        <v>105490</v>
      </c>
      <c r="B1321">
        <v>0</v>
      </c>
      <c r="C1321" t="s">
        <v>281</v>
      </c>
      <c r="D1321" t="s">
        <v>122</v>
      </c>
      <c r="E1321" t="s">
        <v>90</v>
      </c>
      <c r="F1321" s="69">
        <v>42991.363194444442</v>
      </c>
      <c r="G1321" s="67">
        <v>43028.708333333336</v>
      </c>
      <c r="H1321" s="67">
        <v>43025.602777777778</v>
      </c>
      <c r="I1321" t="s">
        <v>63</v>
      </c>
      <c r="J1321" t="s">
        <v>1695</v>
      </c>
      <c r="K1321" t="s">
        <v>73</v>
      </c>
      <c r="L1321" s="73">
        <f>_xlfn.DAYS(Dashboard!B$3,Data!F1321)</f>
        <v>34</v>
      </c>
    </row>
    <row r="1322" spans="1:12" x14ac:dyDescent="0.25">
      <c r="A1322">
        <v>105491</v>
      </c>
      <c r="B1322">
        <v>0</v>
      </c>
      <c r="C1322" t="s">
        <v>281</v>
      </c>
      <c r="D1322" t="s">
        <v>573</v>
      </c>
      <c r="E1322" t="s">
        <v>90</v>
      </c>
      <c r="F1322" s="69">
        <v>42991.371527777781</v>
      </c>
      <c r="G1322" s="67">
        <v>43005.708333333336</v>
      </c>
      <c r="H1322" s="67">
        <v>42991.40625</v>
      </c>
      <c r="I1322" t="s">
        <v>137</v>
      </c>
      <c r="J1322" t="s">
        <v>1696</v>
      </c>
      <c r="K1322" t="s">
        <v>73</v>
      </c>
      <c r="L1322" s="73">
        <f>_xlfn.DAYS(Dashboard!B$3,Data!F1322)</f>
        <v>34</v>
      </c>
    </row>
    <row r="1323" spans="1:12" x14ac:dyDescent="0.25">
      <c r="A1323">
        <v>105492</v>
      </c>
      <c r="B1323">
        <v>0</v>
      </c>
      <c r="C1323" t="s">
        <v>281</v>
      </c>
      <c r="D1323" t="s">
        <v>1697</v>
      </c>
      <c r="E1323" t="s">
        <v>84</v>
      </c>
      <c r="F1323" s="69">
        <v>42991.37777777778</v>
      </c>
      <c r="G1323" s="67">
        <v>42998.708333333336</v>
      </c>
      <c r="H1323" s="67">
        <v>42991.37777777778</v>
      </c>
      <c r="I1323" t="s">
        <v>63</v>
      </c>
      <c r="J1323" t="s">
        <v>1698</v>
      </c>
      <c r="K1323" t="s">
        <v>73</v>
      </c>
      <c r="L1323" s="73">
        <f>_xlfn.DAYS(Dashboard!B$3,Data!F1323)</f>
        <v>34</v>
      </c>
    </row>
    <row r="1324" spans="1:12" x14ac:dyDescent="0.25">
      <c r="A1324">
        <v>105493</v>
      </c>
      <c r="B1324">
        <v>0</v>
      </c>
      <c r="C1324" t="s">
        <v>281</v>
      </c>
      <c r="D1324" t="s">
        <v>1697</v>
      </c>
      <c r="E1324" t="s">
        <v>62</v>
      </c>
      <c r="F1324" s="69">
        <v>42991.378472222219</v>
      </c>
      <c r="G1324" s="67">
        <v>43005.708333333336</v>
      </c>
      <c r="H1324" s="67">
        <v>42991.378472222219</v>
      </c>
      <c r="I1324" t="s">
        <v>63</v>
      </c>
      <c r="J1324" t="s">
        <v>1699</v>
      </c>
      <c r="K1324" t="s">
        <v>73</v>
      </c>
      <c r="L1324" s="73">
        <f>_xlfn.DAYS(Dashboard!B$3,Data!F1324)</f>
        <v>34</v>
      </c>
    </row>
    <row r="1325" spans="1:12" x14ac:dyDescent="0.25">
      <c r="A1325">
        <v>105494</v>
      </c>
      <c r="B1325">
        <v>0</v>
      </c>
      <c r="C1325" t="s">
        <v>281</v>
      </c>
      <c r="D1325" t="s">
        <v>1517</v>
      </c>
      <c r="E1325" t="s">
        <v>84</v>
      </c>
      <c r="F1325" s="69">
        <v>42991.393750000003</v>
      </c>
      <c r="G1325" s="67">
        <v>42998.708333333336</v>
      </c>
      <c r="H1325" s="67">
        <v>42991.393750000003</v>
      </c>
      <c r="I1325" t="s">
        <v>63</v>
      </c>
      <c r="J1325" t="s">
        <v>1700</v>
      </c>
      <c r="K1325" t="s">
        <v>73</v>
      </c>
      <c r="L1325" s="73">
        <f>_xlfn.DAYS(Dashboard!B$3,Data!F1325)</f>
        <v>34</v>
      </c>
    </row>
    <row r="1326" spans="1:12" x14ac:dyDescent="0.25">
      <c r="A1326">
        <v>104981</v>
      </c>
      <c r="B1326">
        <v>2</v>
      </c>
      <c r="C1326" t="s">
        <v>281</v>
      </c>
      <c r="D1326" t="s">
        <v>173</v>
      </c>
      <c r="E1326" t="s">
        <v>282</v>
      </c>
      <c r="F1326" s="69">
        <v>42991.398611111108</v>
      </c>
      <c r="G1326" s="67">
        <v>43005.708333333336</v>
      </c>
      <c r="H1326" s="67">
        <v>42997.324999999997</v>
      </c>
      <c r="I1326" t="s">
        <v>67</v>
      </c>
      <c r="J1326" t="s">
        <v>1462</v>
      </c>
      <c r="K1326" t="s">
        <v>284</v>
      </c>
      <c r="L1326" s="73">
        <f>_xlfn.DAYS(Dashboard!B$3,Data!F1326)</f>
        <v>34</v>
      </c>
    </row>
    <row r="1327" spans="1:12" x14ac:dyDescent="0.25">
      <c r="A1327">
        <v>105495</v>
      </c>
      <c r="B1327">
        <v>0</v>
      </c>
      <c r="C1327" t="s">
        <v>281</v>
      </c>
      <c r="D1327" t="s">
        <v>415</v>
      </c>
      <c r="E1327" t="s">
        <v>296</v>
      </c>
      <c r="F1327" s="69">
        <v>42991.404166666667</v>
      </c>
      <c r="G1327" s="67">
        <v>42998.708333333336</v>
      </c>
      <c r="H1327" s="67">
        <v>42991.423611111109</v>
      </c>
      <c r="I1327" t="s">
        <v>63</v>
      </c>
      <c r="J1327" t="s">
        <v>1701</v>
      </c>
      <c r="K1327" t="s">
        <v>294</v>
      </c>
      <c r="L1327" s="73">
        <f>_xlfn.DAYS(Dashboard!B$3,Data!F1327)</f>
        <v>34</v>
      </c>
    </row>
    <row r="1328" spans="1:12" x14ac:dyDescent="0.25">
      <c r="A1328">
        <v>105496</v>
      </c>
      <c r="B1328">
        <v>0</v>
      </c>
      <c r="C1328" t="s">
        <v>281</v>
      </c>
      <c r="D1328" t="s">
        <v>1702</v>
      </c>
      <c r="E1328" t="s">
        <v>90</v>
      </c>
      <c r="F1328" s="69">
        <v>42991.406944444447</v>
      </c>
      <c r="G1328" s="67">
        <v>43005.708333333336</v>
      </c>
      <c r="H1328" s="67">
        <v>42991.406944444447</v>
      </c>
      <c r="I1328" t="s">
        <v>63</v>
      </c>
      <c r="J1328" t="s">
        <v>1703</v>
      </c>
      <c r="K1328" t="s">
        <v>73</v>
      </c>
      <c r="L1328" s="73">
        <f>_xlfn.DAYS(Dashboard!B$3,Data!F1328)</f>
        <v>34</v>
      </c>
    </row>
    <row r="1329" spans="1:12" x14ac:dyDescent="0.25">
      <c r="A1329">
        <v>105497</v>
      </c>
      <c r="B1329">
        <v>0</v>
      </c>
      <c r="C1329" t="s">
        <v>281</v>
      </c>
      <c r="D1329" t="s">
        <v>1704</v>
      </c>
      <c r="E1329" t="s">
        <v>93</v>
      </c>
      <c r="F1329" s="69">
        <v>42991.413194444445</v>
      </c>
      <c r="G1329" s="67">
        <v>43005.708333333336</v>
      </c>
      <c r="H1329" s="67">
        <v>42991.413194444445</v>
      </c>
      <c r="I1329" t="s">
        <v>63</v>
      </c>
      <c r="J1329" t="s">
        <v>1705</v>
      </c>
      <c r="K1329" t="s">
        <v>73</v>
      </c>
      <c r="L1329" s="73">
        <f>_xlfn.DAYS(Dashboard!B$3,Data!F1329)</f>
        <v>34</v>
      </c>
    </row>
    <row r="1330" spans="1:12" x14ac:dyDescent="0.25">
      <c r="A1330">
        <v>105498</v>
      </c>
      <c r="B1330">
        <v>0</v>
      </c>
      <c r="C1330" t="s">
        <v>281</v>
      </c>
      <c r="D1330" t="s">
        <v>310</v>
      </c>
      <c r="E1330" t="s">
        <v>75</v>
      </c>
      <c r="F1330" s="69">
        <v>42991.413194444445</v>
      </c>
      <c r="G1330" s="67">
        <v>43005.708333333336</v>
      </c>
      <c r="H1330" s="67">
        <v>42991.413194444445</v>
      </c>
      <c r="I1330" t="s">
        <v>63</v>
      </c>
      <c r="J1330" t="s">
        <v>1706</v>
      </c>
      <c r="K1330" t="s">
        <v>73</v>
      </c>
      <c r="L1330" s="73">
        <f>_xlfn.DAYS(Dashboard!B$3,Data!F1330)</f>
        <v>34</v>
      </c>
    </row>
    <row r="1331" spans="1:12" x14ac:dyDescent="0.25">
      <c r="A1331">
        <v>105499</v>
      </c>
      <c r="B1331">
        <v>0</v>
      </c>
      <c r="C1331" t="s">
        <v>281</v>
      </c>
      <c r="D1331" t="s">
        <v>1207</v>
      </c>
      <c r="E1331" t="s">
        <v>84</v>
      </c>
      <c r="F1331" s="69">
        <v>42991.42291666667</v>
      </c>
      <c r="G1331" s="67">
        <v>42998.708333333336</v>
      </c>
      <c r="H1331" s="67">
        <v>42991.42291666667</v>
      </c>
      <c r="I1331" t="s">
        <v>63</v>
      </c>
      <c r="J1331" t="s">
        <v>299</v>
      </c>
      <c r="K1331" t="s">
        <v>73</v>
      </c>
      <c r="L1331" s="73">
        <f>_xlfn.DAYS(Dashboard!B$3,Data!F1331)</f>
        <v>34</v>
      </c>
    </row>
    <row r="1332" spans="1:12" x14ac:dyDescent="0.25">
      <c r="A1332">
        <v>105500</v>
      </c>
      <c r="B1332">
        <v>0</v>
      </c>
      <c r="C1332" t="s">
        <v>281</v>
      </c>
      <c r="D1332" t="s">
        <v>97</v>
      </c>
      <c r="E1332" t="s">
        <v>84</v>
      </c>
      <c r="F1332" s="69">
        <v>42991.423611111109</v>
      </c>
      <c r="G1332" s="67">
        <v>43005.708333333336</v>
      </c>
      <c r="H1332" s="67">
        <v>42991.601388888892</v>
      </c>
      <c r="I1332" t="s">
        <v>63</v>
      </c>
      <c r="J1332" t="s">
        <v>1707</v>
      </c>
      <c r="K1332" t="s">
        <v>73</v>
      </c>
      <c r="L1332" s="73">
        <f>_xlfn.DAYS(Dashboard!B$3,Data!F1332)</f>
        <v>34</v>
      </c>
    </row>
    <row r="1333" spans="1:12" x14ac:dyDescent="0.25">
      <c r="A1333">
        <v>105501</v>
      </c>
      <c r="B1333">
        <v>0</v>
      </c>
      <c r="C1333" t="s">
        <v>281</v>
      </c>
      <c r="D1333" t="s">
        <v>203</v>
      </c>
      <c r="E1333" t="s">
        <v>84</v>
      </c>
      <c r="F1333" s="69">
        <v>42991.428472222222</v>
      </c>
      <c r="G1333" s="67">
        <v>43005.708333333336</v>
      </c>
      <c r="H1333" s="67">
        <v>42991.496527777781</v>
      </c>
      <c r="I1333" t="s">
        <v>63</v>
      </c>
      <c r="J1333" t="s">
        <v>1708</v>
      </c>
      <c r="K1333" t="s">
        <v>73</v>
      </c>
      <c r="L1333" s="73">
        <f>_xlfn.DAYS(Dashboard!B$3,Data!F1333)</f>
        <v>34</v>
      </c>
    </row>
    <row r="1334" spans="1:12" x14ac:dyDescent="0.25">
      <c r="A1334">
        <v>105502</v>
      </c>
      <c r="B1334">
        <v>0</v>
      </c>
      <c r="C1334" t="s">
        <v>281</v>
      </c>
      <c r="D1334" t="s">
        <v>646</v>
      </c>
      <c r="E1334" t="s">
        <v>90</v>
      </c>
      <c r="F1334" s="69">
        <v>42991.444444444445</v>
      </c>
      <c r="G1334" s="67">
        <v>43005.708333333336</v>
      </c>
      <c r="H1334" s="67">
        <v>42991.444444444445</v>
      </c>
      <c r="I1334" t="s">
        <v>63</v>
      </c>
      <c r="J1334" t="s">
        <v>1709</v>
      </c>
      <c r="K1334" t="s">
        <v>73</v>
      </c>
      <c r="L1334" s="73">
        <f>_xlfn.DAYS(Dashboard!B$3,Data!F1334)</f>
        <v>34</v>
      </c>
    </row>
    <row r="1335" spans="1:12" x14ac:dyDescent="0.25">
      <c r="A1335">
        <v>105503</v>
      </c>
      <c r="B1335">
        <v>0</v>
      </c>
      <c r="C1335" t="s">
        <v>281</v>
      </c>
      <c r="D1335" t="s">
        <v>1710</v>
      </c>
      <c r="E1335" t="s">
        <v>84</v>
      </c>
      <c r="F1335" s="69">
        <v>42991.445138888892</v>
      </c>
      <c r="G1335" s="67">
        <v>43005.708333333336</v>
      </c>
      <c r="H1335" s="67">
        <v>42991.445138888892</v>
      </c>
      <c r="I1335" t="s">
        <v>63</v>
      </c>
      <c r="J1335" t="s">
        <v>335</v>
      </c>
      <c r="K1335" t="s">
        <v>73</v>
      </c>
      <c r="L1335" s="73">
        <f>_xlfn.DAYS(Dashboard!B$3,Data!F1335)</f>
        <v>34</v>
      </c>
    </row>
    <row r="1336" spans="1:12" x14ac:dyDescent="0.25">
      <c r="A1336">
        <v>105504</v>
      </c>
      <c r="B1336">
        <v>0</v>
      </c>
      <c r="C1336" t="s">
        <v>281</v>
      </c>
      <c r="D1336" t="s">
        <v>667</v>
      </c>
      <c r="E1336" t="s">
        <v>62</v>
      </c>
      <c r="F1336" s="69">
        <v>42991.448611111111</v>
      </c>
      <c r="G1336" s="67">
        <v>43005.708333333336</v>
      </c>
      <c r="H1336" s="67">
        <v>43000.629861111112</v>
      </c>
      <c r="I1336" t="s">
        <v>63</v>
      </c>
      <c r="J1336" t="s">
        <v>1711</v>
      </c>
      <c r="K1336" t="s">
        <v>73</v>
      </c>
      <c r="L1336" s="73">
        <f>_xlfn.DAYS(Dashboard!B$3,Data!F1336)</f>
        <v>34</v>
      </c>
    </row>
    <row r="1337" spans="1:12" x14ac:dyDescent="0.25">
      <c r="A1337">
        <v>105505</v>
      </c>
      <c r="B1337">
        <v>0</v>
      </c>
      <c r="C1337" t="s">
        <v>281</v>
      </c>
      <c r="D1337" t="s">
        <v>230</v>
      </c>
      <c r="E1337" t="s">
        <v>292</v>
      </c>
      <c r="F1337" s="69">
        <v>42991.462500000001</v>
      </c>
      <c r="G1337" s="67">
        <v>42998.958333333336</v>
      </c>
      <c r="H1337" s="67">
        <v>42999.552083333336</v>
      </c>
      <c r="I1337" t="s">
        <v>67</v>
      </c>
      <c r="J1337" t="s">
        <v>1712</v>
      </c>
      <c r="K1337" t="s">
        <v>294</v>
      </c>
      <c r="L1337" s="73">
        <f>_xlfn.DAYS(Dashboard!B$3,Data!F1337)</f>
        <v>34</v>
      </c>
    </row>
    <row r="1338" spans="1:12" x14ac:dyDescent="0.25">
      <c r="A1338">
        <v>105506</v>
      </c>
      <c r="B1338">
        <v>0</v>
      </c>
      <c r="C1338" t="s">
        <v>281</v>
      </c>
      <c r="D1338" t="s">
        <v>1713</v>
      </c>
      <c r="E1338" t="s">
        <v>321</v>
      </c>
      <c r="F1338" s="69">
        <v>42991.472222222219</v>
      </c>
      <c r="G1338" s="67">
        <v>42998.708333333336</v>
      </c>
      <c r="H1338" s="67">
        <v>42991.484722222223</v>
      </c>
      <c r="I1338" t="s">
        <v>67</v>
      </c>
      <c r="J1338" t="s">
        <v>1714</v>
      </c>
      <c r="K1338" t="s">
        <v>323</v>
      </c>
      <c r="L1338" s="73">
        <f>_xlfn.DAYS(Dashboard!B$3,Data!F1338)</f>
        <v>34</v>
      </c>
    </row>
    <row r="1339" spans="1:12" x14ac:dyDescent="0.25">
      <c r="A1339">
        <v>105507</v>
      </c>
      <c r="B1339">
        <v>0</v>
      </c>
      <c r="C1339" t="s">
        <v>281</v>
      </c>
      <c r="D1339" t="s">
        <v>1715</v>
      </c>
      <c r="E1339" t="s">
        <v>84</v>
      </c>
      <c r="F1339" s="69">
        <v>42991.477083333331</v>
      </c>
      <c r="G1339" s="67">
        <v>43005.708333333336</v>
      </c>
      <c r="H1339" s="67">
        <v>42991.477083333331</v>
      </c>
      <c r="I1339" t="s">
        <v>63</v>
      </c>
      <c r="J1339" t="s">
        <v>335</v>
      </c>
      <c r="K1339" t="s">
        <v>73</v>
      </c>
      <c r="L1339" s="73">
        <f>_xlfn.DAYS(Dashboard!B$3,Data!F1339)</f>
        <v>34</v>
      </c>
    </row>
    <row r="1340" spans="1:12" x14ac:dyDescent="0.25">
      <c r="A1340">
        <v>105508</v>
      </c>
      <c r="B1340">
        <v>0</v>
      </c>
      <c r="C1340" t="s">
        <v>281</v>
      </c>
      <c r="D1340" t="s">
        <v>384</v>
      </c>
      <c r="E1340" t="s">
        <v>292</v>
      </c>
      <c r="F1340" s="69">
        <v>42991.484027777777</v>
      </c>
      <c r="G1340" s="67">
        <v>42998.708333333336</v>
      </c>
      <c r="H1340" s="67">
        <v>42997.582638888889</v>
      </c>
      <c r="I1340" t="s">
        <v>63</v>
      </c>
      <c r="J1340" t="s">
        <v>1716</v>
      </c>
      <c r="K1340" t="s">
        <v>294</v>
      </c>
      <c r="L1340" s="73">
        <f>_xlfn.DAYS(Dashboard!B$3,Data!F1340)</f>
        <v>34</v>
      </c>
    </row>
    <row r="1341" spans="1:12" x14ac:dyDescent="0.25">
      <c r="A1341">
        <v>105509</v>
      </c>
      <c r="B1341">
        <v>0</v>
      </c>
      <c r="C1341" t="s">
        <v>281</v>
      </c>
      <c r="D1341" t="s">
        <v>627</v>
      </c>
      <c r="E1341" t="s">
        <v>90</v>
      </c>
      <c r="F1341" s="69">
        <v>42991.509722222225</v>
      </c>
      <c r="G1341" s="67">
        <v>43005.708333333336</v>
      </c>
      <c r="H1341" s="67">
        <v>42991.509722222225</v>
      </c>
      <c r="I1341" t="s">
        <v>63</v>
      </c>
      <c r="J1341" t="s">
        <v>1717</v>
      </c>
      <c r="K1341" t="s">
        <v>73</v>
      </c>
      <c r="L1341" s="73">
        <f>_xlfn.DAYS(Dashboard!B$3,Data!F1341)</f>
        <v>34</v>
      </c>
    </row>
    <row r="1342" spans="1:12" x14ac:dyDescent="0.25">
      <c r="A1342">
        <v>105510</v>
      </c>
      <c r="B1342">
        <v>0</v>
      </c>
      <c r="C1342" t="s">
        <v>281</v>
      </c>
      <c r="D1342" t="s">
        <v>384</v>
      </c>
      <c r="E1342" t="s">
        <v>292</v>
      </c>
      <c r="F1342" s="69">
        <v>42991.518055555556</v>
      </c>
      <c r="G1342" s="67">
        <v>42991.958333333336</v>
      </c>
      <c r="H1342" s="67">
        <v>42996.584027777775</v>
      </c>
      <c r="I1342" t="s">
        <v>63</v>
      </c>
      <c r="J1342" t="s">
        <v>1718</v>
      </c>
      <c r="K1342" t="s">
        <v>294</v>
      </c>
      <c r="L1342" s="73">
        <f>_xlfn.DAYS(Dashboard!B$3,Data!F1342)</f>
        <v>34</v>
      </c>
    </row>
    <row r="1343" spans="1:12" x14ac:dyDescent="0.25">
      <c r="A1343">
        <v>105511</v>
      </c>
      <c r="B1343">
        <v>0</v>
      </c>
      <c r="C1343" t="s">
        <v>281</v>
      </c>
      <c r="D1343" t="s">
        <v>398</v>
      </c>
      <c r="E1343" t="s">
        <v>233</v>
      </c>
      <c r="F1343" s="69">
        <v>42991.523611111108</v>
      </c>
      <c r="G1343" s="67">
        <v>42993.708333333336</v>
      </c>
      <c r="H1343" s="67">
        <v>42993.758333333331</v>
      </c>
      <c r="I1343" t="s">
        <v>67</v>
      </c>
      <c r="J1343" t="s">
        <v>1719</v>
      </c>
      <c r="K1343" t="s">
        <v>284</v>
      </c>
      <c r="L1343" s="73">
        <f>_xlfn.DAYS(Dashboard!B$3,Data!F1343)</f>
        <v>34</v>
      </c>
    </row>
    <row r="1344" spans="1:12" x14ac:dyDescent="0.25">
      <c r="A1344">
        <v>105512</v>
      </c>
      <c r="B1344">
        <v>0</v>
      </c>
      <c r="C1344" t="s">
        <v>281</v>
      </c>
      <c r="D1344" t="s">
        <v>1720</v>
      </c>
      <c r="E1344" t="s">
        <v>90</v>
      </c>
      <c r="F1344" s="69">
        <v>42991.53402777778</v>
      </c>
      <c r="G1344" s="67">
        <v>43005.708333333336</v>
      </c>
      <c r="H1344" s="67">
        <v>42991.53402777778</v>
      </c>
      <c r="I1344" t="s">
        <v>63</v>
      </c>
      <c r="J1344" t="s">
        <v>1721</v>
      </c>
      <c r="K1344" t="s">
        <v>73</v>
      </c>
      <c r="L1344" s="73">
        <f>_xlfn.DAYS(Dashboard!B$3,Data!F1344)</f>
        <v>34</v>
      </c>
    </row>
    <row r="1345" spans="1:12" x14ac:dyDescent="0.25">
      <c r="A1345">
        <v>105513</v>
      </c>
      <c r="B1345">
        <v>0</v>
      </c>
      <c r="C1345" t="s">
        <v>281</v>
      </c>
      <c r="D1345" t="s">
        <v>1722</v>
      </c>
      <c r="E1345" t="s">
        <v>93</v>
      </c>
      <c r="F1345" s="69">
        <v>42991.537499999999</v>
      </c>
      <c r="G1345" s="67">
        <v>43005.708333333336</v>
      </c>
      <c r="H1345" s="67">
        <v>42991.537499999999</v>
      </c>
      <c r="I1345" t="s">
        <v>63</v>
      </c>
      <c r="J1345" t="s">
        <v>1723</v>
      </c>
      <c r="K1345" t="s">
        <v>73</v>
      </c>
      <c r="L1345" s="73">
        <f>_xlfn.DAYS(Dashboard!B$3,Data!F1345)</f>
        <v>34</v>
      </c>
    </row>
    <row r="1346" spans="1:12" x14ac:dyDescent="0.25">
      <c r="A1346">
        <v>105514</v>
      </c>
      <c r="B1346">
        <v>0</v>
      </c>
      <c r="C1346" t="s">
        <v>281</v>
      </c>
      <c r="D1346" t="s">
        <v>286</v>
      </c>
      <c r="E1346" t="s">
        <v>282</v>
      </c>
      <c r="F1346" s="69">
        <v>42991.572916666664</v>
      </c>
      <c r="G1346" s="67">
        <v>43005.708333333336</v>
      </c>
      <c r="H1346" s="67">
        <v>42992.402777777781</v>
      </c>
      <c r="I1346" t="s">
        <v>67</v>
      </c>
      <c r="J1346" t="s">
        <v>1724</v>
      </c>
      <c r="K1346" t="s">
        <v>284</v>
      </c>
      <c r="L1346" s="73">
        <f>_xlfn.DAYS(Dashboard!B$3,Data!F1346)</f>
        <v>34</v>
      </c>
    </row>
    <row r="1347" spans="1:12" x14ac:dyDescent="0.25">
      <c r="A1347">
        <v>105515</v>
      </c>
      <c r="B1347">
        <v>0</v>
      </c>
      <c r="C1347" t="s">
        <v>281</v>
      </c>
      <c r="D1347" t="s">
        <v>95</v>
      </c>
      <c r="E1347" t="s">
        <v>292</v>
      </c>
      <c r="F1347" s="69">
        <v>42991.574305555558</v>
      </c>
      <c r="G1347" s="67">
        <v>43005.708333333336</v>
      </c>
      <c r="H1347" s="67">
        <v>42992.375</v>
      </c>
      <c r="I1347" t="s">
        <v>63</v>
      </c>
      <c r="J1347" t="s">
        <v>1725</v>
      </c>
      <c r="K1347" t="s">
        <v>294</v>
      </c>
      <c r="L1347" s="73">
        <f>_xlfn.DAYS(Dashboard!B$3,Data!F1347)</f>
        <v>34</v>
      </c>
    </row>
    <row r="1348" spans="1:12" x14ac:dyDescent="0.25">
      <c r="A1348">
        <v>105516</v>
      </c>
      <c r="B1348">
        <v>0</v>
      </c>
      <c r="C1348" t="s">
        <v>281</v>
      </c>
      <c r="D1348" t="s">
        <v>586</v>
      </c>
      <c r="E1348" t="s">
        <v>368</v>
      </c>
      <c r="F1348" s="69">
        <v>42991.588194444441</v>
      </c>
      <c r="G1348" s="67">
        <v>43005.708333333336</v>
      </c>
      <c r="H1348" s="67">
        <v>42996.40347222222</v>
      </c>
      <c r="I1348" t="s">
        <v>63</v>
      </c>
      <c r="J1348" t="s">
        <v>1726</v>
      </c>
      <c r="K1348" t="s">
        <v>294</v>
      </c>
      <c r="L1348" s="73">
        <f>_xlfn.DAYS(Dashboard!B$3,Data!F1348)</f>
        <v>34</v>
      </c>
    </row>
    <row r="1349" spans="1:12" x14ac:dyDescent="0.25">
      <c r="A1349">
        <v>105517</v>
      </c>
      <c r="B1349">
        <v>0</v>
      </c>
      <c r="C1349" t="s">
        <v>281</v>
      </c>
      <c r="D1349" t="s">
        <v>368</v>
      </c>
      <c r="E1349" t="s">
        <v>368</v>
      </c>
      <c r="F1349" s="69">
        <v>42991.59097222222</v>
      </c>
      <c r="G1349" s="67">
        <v>42991.958333333336</v>
      </c>
      <c r="H1349" s="67">
        <v>42993.591666666667</v>
      </c>
      <c r="I1349" t="s">
        <v>63</v>
      </c>
      <c r="J1349" t="s">
        <v>1727</v>
      </c>
      <c r="K1349" t="s">
        <v>294</v>
      </c>
      <c r="L1349" s="73">
        <f>_xlfn.DAYS(Dashboard!B$3,Data!F1349)</f>
        <v>34</v>
      </c>
    </row>
    <row r="1350" spans="1:12" x14ac:dyDescent="0.25">
      <c r="A1350">
        <v>105518</v>
      </c>
      <c r="B1350">
        <v>0</v>
      </c>
      <c r="C1350" t="s">
        <v>281</v>
      </c>
      <c r="D1350" t="s">
        <v>1390</v>
      </c>
      <c r="E1350" t="s">
        <v>84</v>
      </c>
      <c r="F1350" s="69">
        <v>42991.59375</v>
      </c>
      <c r="G1350" s="67">
        <v>43005.708333333336</v>
      </c>
      <c r="H1350" s="67">
        <v>42998.347916666666</v>
      </c>
      <c r="I1350" t="s">
        <v>63</v>
      </c>
      <c r="J1350" t="s">
        <v>1728</v>
      </c>
      <c r="K1350" t="s">
        <v>73</v>
      </c>
      <c r="L1350" s="73">
        <f>_xlfn.DAYS(Dashboard!B$3,Data!F1350)</f>
        <v>34</v>
      </c>
    </row>
    <row r="1351" spans="1:12" x14ac:dyDescent="0.25">
      <c r="A1351">
        <v>105519</v>
      </c>
      <c r="B1351">
        <v>0</v>
      </c>
      <c r="C1351" t="s">
        <v>281</v>
      </c>
      <c r="D1351" t="s">
        <v>586</v>
      </c>
      <c r="E1351" t="s">
        <v>90</v>
      </c>
      <c r="F1351" s="69">
        <v>42991.605555555558</v>
      </c>
      <c r="G1351" s="67">
        <v>43005.708333333336</v>
      </c>
      <c r="H1351" s="67">
        <v>42999.378472222219</v>
      </c>
      <c r="I1351" t="s">
        <v>67</v>
      </c>
      <c r="J1351" t="s">
        <v>1729</v>
      </c>
      <c r="K1351" t="s">
        <v>73</v>
      </c>
      <c r="L1351" s="73">
        <f>_xlfn.DAYS(Dashboard!B$3,Data!F1351)</f>
        <v>34</v>
      </c>
    </row>
    <row r="1352" spans="1:12" x14ac:dyDescent="0.25">
      <c r="A1352">
        <v>105319</v>
      </c>
      <c r="B1352">
        <v>1</v>
      </c>
      <c r="C1352" t="s">
        <v>281</v>
      </c>
      <c r="D1352" t="s">
        <v>1207</v>
      </c>
      <c r="E1352" t="s">
        <v>93</v>
      </c>
      <c r="F1352" s="69">
        <v>42991.607638888891</v>
      </c>
      <c r="G1352" s="67">
        <v>43005.708333333336</v>
      </c>
      <c r="H1352" s="67">
        <v>42991.628472222219</v>
      </c>
      <c r="I1352" t="s">
        <v>63</v>
      </c>
      <c r="J1352" t="s">
        <v>1730</v>
      </c>
      <c r="K1352" t="s">
        <v>73</v>
      </c>
      <c r="L1352" s="73">
        <f>_xlfn.DAYS(Dashboard!B$3,Data!F1352)</f>
        <v>34</v>
      </c>
    </row>
    <row r="1353" spans="1:12" x14ac:dyDescent="0.25">
      <c r="A1353">
        <v>105520</v>
      </c>
      <c r="B1353">
        <v>0</v>
      </c>
      <c r="C1353" t="s">
        <v>281</v>
      </c>
      <c r="D1353" t="s">
        <v>71</v>
      </c>
      <c r="E1353" t="s">
        <v>282</v>
      </c>
      <c r="F1353" s="69">
        <v>42991.625</v>
      </c>
      <c r="G1353" s="67">
        <v>42998.708333333336</v>
      </c>
      <c r="H1353" s="67">
        <v>42992.302777777775</v>
      </c>
      <c r="I1353" t="s">
        <v>67</v>
      </c>
      <c r="J1353" t="s">
        <v>1731</v>
      </c>
      <c r="K1353" t="s">
        <v>284</v>
      </c>
      <c r="L1353" s="73">
        <f>_xlfn.DAYS(Dashboard!B$3,Data!F1353)</f>
        <v>34</v>
      </c>
    </row>
    <row r="1354" spans="1:12" x14ac:dyDescent="0.25">
      <c r="A1354">
        <v>105521</v>
      </c>
      <c r="B1354">
        <v>0</v>
      </c>
      <c r="C1354" t="s">
        <v>35</v>
      </c>
      <c r="D1354" t="s">
        <v>61</v>
      </c>
      <c r="E1354" t="s">
        <v>61</v>
      </c>
      <c r="F1354" s="69">
        <v>42991.626307870371</v>
      </c>
      <c r="G1354" s="67">
        <v>43021.708333333336</v>
      </c>
      <c r="I1354" t="s">
        <v>63</v>
      </c>
      <c r="J1354" t="s">
        <v>3089</v>
      </c>
      <c r="K1354" t="s">
        <v>284</v>
      </c>
      <c r="L1354" s="73">
        <f>_xlfn.DAYS(Dashboard!B$3,Data!F1354)</f>
        <v>34</v>
      </c>
    </row>
    <row r="1355" spans="1:12" x14ac:dyDescent="0.25">
      <c r="A1355">
        <v>105522</v>
      </c>
      <c r="B1355">
        <v>0</v>
      </c>
      <c r="C1355" t="s">
        <v>281</v>
      </c>
      <c r="D1355" t="s">
        <v>61</v>
      </c>
      <c r="E1355" t="s">
        <v>61</v>
      </c>
      <c r="F1355" s="69">
        <v>42991.628472222219</v>
      </c>
      <c r="G1355" s="67">
        <v>43005.708333333336</v>
      </c>
      <c r="H1355" s="67">
        <v>42991.629861111112</v>
      </c>
      <c r="I1355" t="s">
        <v>67</v>
      </c>
      <c r="J1355" t="s">
        <v>1732</v>
      </c>
      <c r="K1355" t="s">
        <v>284</v>
      </c>
      <c r="L1355" s="73">
        <f>_xlfn.DAYS(Dashboard!B$3,Data!F1355)</f>
        <v>34</v>
      </c>
    </row>
    <row r="1356" spans="1:12" x14ac:dyDescent="0.25">
      <c r="A1356">
        <v>105523</v>
      </c>
      <c r="B1356">
        <v>0</v>
      </c>
      <c r="C1356" t="s">
        <v>281</v>
      </c>
      <c r="D1356" t="s">
        <v>153</v>
      </c>
      <c r="E1356" t="s">
        <v>62</v>
      </c>
      <c r="F1356" s="69">
        <v>42991.632638888892</v>
      </c>
      <c r="G1356" s="67">
        <v>42998.708333333336</v>
      </c>
      <c r="H1356" s="67">
        <v>42998.663888888892</v>
      </c>
      <c r="I1356" t="s">
        <v>67</v>
      </c>
      <c r="J1356" t="s">
        <v>1733</v>
      </c>
      <c r="K1356" t="s">
        <v>65</v>
      </c>
      <c r="L1356" s="73">
        <f>_xlfn.DAYS(Dashboard!B$3,Data!F1356)</f>
        <v>34</v>
      </c>
    </row>
    <row r="1357" spans="1:12" x14ac:dyDescent="0.25">
      <c r="A1357">
        <v>105524</v>
      </c>
      <c r="B1357">
        <v>0</v>
      </c>
      <c r="C1357" t="s">
        <v>35</v>
      </c>
      <c r="D1357" t="s">
        <v>180</v>
      </c>
      <c r="E1357" t="s">
        <v>61</v>
      </c>
      <c r="F1357" s="69">
        <v>42991.634780092594</v>
      </c>
      <c r="G1357" s="67">
        <v>43098</v>
      </c>
      <c r="I1357" t="s">
        <v>350</v>
      </c>
      <c r="J1357" t="s">
        <v>3090</v>
      </c>
      <c r="K1357" t="s">
        <v>284</v>
      </c>
      <c r="L1357" s="73">
        <f>_xlfn.DAYS(Dashboard!B$3,Data!F1357)</f>
        <v>34</v>
      </c>
    </row>
    <row r="1358" spans="1:12" x14ac:dyDescent="0.25">
      <c r="A1358">
        <v>105315</v>
      </c>
      <c r="B1358">
        <v>1</v>
      </c>
      <c r="C1358" t="s">
        <v>281</v>
      </c>
      <c r="D1358" t="s">
        <v>395</v>
      </c>
      <c r="E1358" t="s">
        <v>108</v>
      </c>
      <c r="F1358" s="69">
        <v>42991.645138888889</v>
      </c>
      <c r="G1358" s="67">
        <v>43005.708333333336</v>
      </c>
      <c r="H1358" s="67">
        <v>42999.68472222222</v>
      </c>
      <c r="I1358" t="s">
        <v>67</v>
      </c>
      <c r="J1358" t="s">
        <v>1734</v>
      </c>
      <c r="K1358" t="s">
        <v>284</v>
      </c>
      <c r="L1358" s="73">
        <f>_xlfn.DAYS(Dashboard!B$3,Data!F1358)</f>
        <v>34</v>
      </c>
    </row>
    <row r="1359" spans="1:12" x14ac:dyDescent="0.25">
      <c r="A1359">
        <v>105525</v>
      </c>
      <c r="B1359">
        <v>0</v>
      </c>
      <c r="C1359" t="s">
        <v>281</v>
      </c>
      <c r="D1359" t="s">
        <v>667</v>
      </c>
      <c r="E1359" t="s">
        <v>321</v>
      </c>
      <c r="F1359" s="69">
        <v>42991.650694444441</v>
      </c>
      <c r="G1359" s="67">
        <v>42998.708333333336</v>
      </c>
      <c r="H1359" s="67">
        <v>42992.750694444447</v>
      </c>
      <c r="I1359" t="s">
        <v>63</v>
      </c>
      <c r="J1359" t="s">
        <v>1735</v>
      </c>
      <c r="K1359" t="s">
        <v>323</v>
      </c>
      <c r="L1359" s="73">
        <f>_xlfn.DAYS(Dashboard!B$3,Data!F1359)</f>
        <v>34</v>
      </c>
    </row>
    <row r="1360" spans="1:12" x14ac:dyDescent="0.25">
      <c r="A1360">
        <v>105526</v>
      </c>
      <c r="B1360">
        <v>0</v>
      </c>
      <c r="C1360" t="s">
        <v>281</v>
      </c>
      <c r="D1360" t="s">
        <v>362</v>
      </c>
      <c r="E1360" t="s">
        <v>93</v>
      </c>
      <c r="F1360" s="69">
        <v>42991.696527777778</v>
      </c>
      <c r="G1360" s="67">
        <v>43005.708333333336</v>
      </c>
      <c r="H1360" s="67">
        <v>42992.520833333336</v>
      </c>
      <c r="I1360" t="s">
        <v>63</v>
      </c>
      <c r="J1360" t="s">
        <v>1736</v>
      </c>
      <c r="K1360" t="s">
        <v>73</v>
      </c>
      <c r="L1360" s="73">
        <f>_xlfn.DAYS(Dashboard!B$3,Data!F1360)</f>
        <v>34</v>
      </c>
    </row>
    <row r="1361" spans="1:12" x14ac:dyDescent="0.25">
      <c r="A1361">
        <v>105527</v>
      </c>
      <c r="B1361">
        <v>0</v>
      </c>
      <c r="C1361" t="s">
        <v>281</v>
      </c>
      <c r="D1361" t="s">
        <v>1737</v>
      </c>
      <c r="E1361" t="s">
        <v>84</v>
      </c>
      <c r="F1361" s="69">
        <v>42991.713888888888</v>
      </c>
      <c r="G1361" s="67">
        <v>43005.708333333336</v>
      </c>
      <c r="H1361" s="67">
        <v>42999.412499999999</v>
      </c>
      <c r="I1361" t="s">
        <v>63</v>
      </c>
      <c r="J1361" t="s">
        <v>1738</v>
      </c>
      <c r="K1361" t="s">
        <v>73</v>
      </c>
      <c r="L1361" s="73">
        <f>_xlfn.DAYS(Dashboard!B$3,Data!F1361)</f>
        <v>34</v>
      </c>
    </row>
    <row r="1362" spans="1:12" x14ac:dyDescent="0.25">
      <c r="A1362">
        <v>105528</v>
      </c>
      <c r="B1362">
        <v>0</v>
      </c>
      <c r="C1362" t="s">
        <v>281</v>
      </c>
      <c r="D1362" t="s">
        <v>1739</v>
      </c>
      <c r="E1362" t="s">
        <v>84</v>
      </c>
      <c r="F1362" s="69">
        <v>42991.715277777781</v>
      </c>
      <c r="G1362" s="67">
        <v>43005.708333333336</v>
      </c>
      <c r="H1362" s="67">
        <v>42992.411805555559</v>
      </c>
      <c r="I1362" t="s">
        <v>63</v>
      </c>
      <c r="J1362" t="s">
        <v>1740</v>
      </c>
      <c r="K1362" t="s">
        <v>73</v>
      </c>
      <c r="L1362" s="73">
        <f>_xlfn.DAYS(Dashboard!B$3,Data!F1362)</f>
        <v>34</v>
      </c>
    </row>
    <row r="1363" spans="1:12" x14ac:dyDescent="0.25">
      <c r="A1363">
        <v>105529</v>
      </c>
      <c r="B1363">
        <v>0</v>
      </c>
      <c r="C1363" t="s">
        <v>281</v>
      </c>
      <c r="D1363" t="s">
        <v>1741</v>
      </c>
      <c r="E1363" t="s">
        <v>84</v>
      </c>
      <c r="F1363" s="69">
        <v>42992.337500000001</v>
      </c>
      <c r="G1363" s="67">
        <v>43006.708333333336</v>
      </c>
      <c r="H1363" s="67">
        <v>42992.337500000001</v>
      </c>
      <c r="I1363" t="s">
        <v>63</v>
      </c>
      <c r="J1363" t="s">
        <v>1742</v>
      </c>
      <c r="K1363" t="s">
        <v>73</v>
      </c>
      <c r="L1363" s="73">
        <f>_xlfn.DAYS(Dashboard!B$3,Data!F1363)</f>
        <v>33</v>
      </c>
    </row>
    <row r="1364" spans="1:12" x14ac:dyDescent="0.25">
      <c r="A1364">
        <v>104280</v>
      </c>
      <c r="B1364">
        <v>1</v>
      </c>
      <c r="C1364" t="s">
        <v>281</v>
      </c>
      <c r="D1364" t="s">
        <v>173</v>
      </c>
      <c r="E1364" t="s">
        <v>282</v>
      </c>
      <c r="F1364" s="69">
        <v>42992.357638888891</v>
      </c>
      <c r="G1364" s="67">
        <v>43006.708333333336</v>
      </c>
      <c r="H1364" s="67">
        <v>42997.319444444445</v>
      </c>
      <c r="I1364" t="s">
        <v>137</v>
      </c>
      <c r="J1364" t="s">
        <v>1743</v>
      </c>
      <c r="K1364" t="s">
        <v>284</v>
      </c>
      <c r="L1364" s="73">
        <f>_xlfn.DAYS(Dashboard!B$3,Data!F1364)</f>
        <v>33</v>
      </c>
    </row>
    <row r="1365" spans="1:12" x14ac:dyDescent="0.25">
      <c r="A1365">
        <v>105530</v>
      </c>
      <c r="B1365">
        <v>0</v>
      </c>
      <c r="C1365" t="s">
        <v>281</v>
      </c>
      <c r="D1365" t="s">
        <v>464</v>
      </c>
      <c r="E1365" t="s">
        <v>75</v>
      </c>
      <c r="F1365" s="69">
        <v>42992.361805555556</v>
      </c>
      <c r="G1365" s="67">
        <v>43024.708333333336</v>
      </c>
      <c r="H1365" s="67">
        <v>43024.535416666666</v>
      </c>
      <c r="I1365" t="s">
        <v>67</v>
      </c>
      <c r="J1365" t="s">
        <v>1744</v>
      </c>
      <c r="K1365" t="s">
        <v>73</v>
      </c>
      <c r="L1365" s="73">
        <f>_xlfn.DAYS(Dashboard!B$3,Data!F1365)</f>
        <v>33</v>
      </c>
    </row>
    <row r="1366" spans="1:12" x14ac:dyDescent="0.25">
      <c r="A1366">
        <v>104284</v>
      </c>
      <c r="B1366">
        <v>1</v>
      </c>
      <c r="C1366" t="s">
        <v>281</v>
      </c>
      <c r="D1366" t="s">
        <v>173</v>
      </c>
      <c r="E1366" t="s">
        <v>282</v>
      </c>
      <c r="F1366" s="69">
        <v>42992.364583333336</v>
      </c>
      <c r="G1366" s="67">
        <v>43006.708333333336</v>
      </c>
      <c r="H1366" s="67">
        <v>42997.320833333331</v>
      </c>
      <c r="I1366" t="s">
        <v>137</v>
      </c>
      <c r="J1366" t="s">
        <v>709</v>
      </c>
      <c r="K1366" t="s">
        <v>284</v>
      </c>
      <c r="L1366" s="73">
        <f>_xlfn.DAYS(Dashboard!B$3,Data!F1366)</f>
        <v>33</v>
      </c>
    </row>
    <row r="1367" spans="1:12" x14ac:dyDescent="0.25">
      <c r="A1367">
        <v>105531</v>
      </c>
      <c r="B1367">
        <v>0</v>
      </c>
      <c r="C1367" t="s">
        <v>281</v>
      </c>
      <c r="D1367" t="s">
        <v>296</v>
      </c>
      <c r="E1367" t="s">
        <v>296</v>
      </c>
      <c r="F1367" s="69">
        <v>42992.365972222222</v>
      </c>
      <c r="G1367" s="67">
        <v>42999.708333333336</v>
      </c>
      <c r="H1367" s="67">
        <v>42992.365972222222</v>
      </c>
      <c r="I1367" t="s">
        <v>67</v>
      </c>
      <c r="J1367" t="s">
        <v>1745</v>
      </c>
      <c r="K1367" t="s">
        <v>497</v>
      </c>
      <c r="L1367" s="73">
        <f>_xlfn.DAYS(Dashboard!B$3,Data!F1367)</f>
        <v>33</v>
      </c>
    </row>
    <row r="1368" spans="1:12" x14ac:dyDescent="0.25">
      <c r="A1368">
        <v>105532</v>
      </c>
      <c r="B1368">
        <v>0</v>
      </c>
      <c r="C1368" t="s">
        <v>281</v>
      </c>
      <c r="D1368" t="s">
        <v>173</v>
      </c>
      <c r="E1368" t="s">
        <v>75</v>
      </c>
      <c r="F1368" s="69">
        <v>42992.371527777781</v>
      </c>
      <c r="G1368" s="67">
        <v>42994.708333333336</v>
      </c>
      <c r="H1368" s="67">
        <v>42998.347916666666</v>
      </c>
      <c r="I1368" t="s">
        <v>63</v>
      </c>
      <c r="J1368" t="s">
        <v>1746</v>
      </c>
      <c r="K1368" t="s">
        <v>73</v>
      </c>
      <c r="L1368" s="73">
        <f>_xlfn.DAYS(Dashboard!B$3,Data!F1368)</f>
        <v>33</v>
      </c>
    </row>
    <row r="1369" spans="1:12" x14ac:dyDescent="0.25">
      <c r="A1369">
        <v>105533</v>
      </c>
      <c r="B1369">
        <v>0</v>
      </c>
      <c r="C1369" t="s">
        <v>281</v>
      </c>
      <c r="D1369" t="s">
        <v>464</v>
      </c>
      <c r="E1369" t="s">
        <v>233</v>
      </c>
      <c r="F1369" s="69">
        <v>42992.372916666667</v>
      </c>
      <c r="G1369" s="67">
        <v>43006.708333333336</v>
      </c>
      <c r="H1369" s="67">
        <v>43025.36041666667</v>
      </c>
      <c r="I1369" t="s">
        <v>67</v>
      </c>
      <c r="J1369" t="s">
        <v>1747</v>
      </c>
      <c r="K1369" t="s">
        <v>284</v>
      </c>
      <c r="L1369" s="73">
        <f>_xlfn.DAYS(Dashboard!B$3,Data!F1369)</f>
        <v>33</v>
      </c>
    </row>
    <row r="1370" spans="1:12" x14ac:dyDescent="0.25">
      <c r="A1370">
        <v>105534</v>
      </c>
      <c r="B1370">
        <v>0</v>
      </c>
      <c r="C1370" t="s">
        <v>281</v>
      </c>
      <c r="D1370" t="s">
        <v>173</v>
      </c>
      <c r="E1370" t="s">
        <v>75</v>
      </c>
      <c r="F1370" s="69">
        <v>42992.375</v>
      </c>
      <c r="G1370" s="67">
        <v>43006.708333333336</v>
      </c>
      <c r="H1370" s="67">
        <v>42998.348611111112</v>
      </c>
      <c r="I1370" t="s">
        <v>63</v>
      </c>
      <c r="J1370" t="s">
        <v>1748</v>
      </c>
      <c r="K1370" t="s">
        <v>73</v>
      </c>
      <c r="L1370" s="73">
        <f>_xlfn.DAYS(Dashboard!B$3,Data!F1370)</f>
        <v>33</v>
      </c>
    </row>
    <row r="1371" spans="1:12" x14ac:dyDescent="0.25">
      <c r="A1371">
        <v>105535</v>
      </c>
      <c r="B1371">
        <v>0</v>
      </c>
      <c r="C1371" t="s">
        <v>281</v>
      </c>
      <c r="D1371" t="s">
        <v>1749</v>
      </c>
      <c r="E1371" t="s">
        <v>62</v>
      </c>
      <c r="F1371" s="69">
        <v>42992.380555555559</v>
      </c>
      <c r="G1371" s="67">
        <v>43006.708333333336</v>
      </c>
      <c r="H1371" s="67">
        <v>42992.380555555559</v>
      </c>
      <c r="I1371" t="s">
        <v>63</v>
      </c>
      <c r="J1371" t="s">
        <v>1750</v>
      </c>
      <c r="K1371" t="s">
        <v>73</v>
      </c>
      <c r="L1371" s="73">
        <f>_xlfn.DAYS(Dashboard!B$3,Data!F1371)</f>
        <v>33</v>
      </c>
    </row>
    <row r="1372" spans="1:12" x14ac:dyDescent="0.25">
      <c r="A1372">
        <v>105536</v>
      </c>
      <c r="B1372">
        <v>0</v>
      </c>
      <c r="C1372" t="s">
        <v>281</v>
      </c>
      <c r="D1372" t="s">
        <v>97</v>
      </c>
      <c r="E1372" t="s">
        <v>282</v>
      </c>
      <c r="F1372" s="69">
        <v>42992.39166666667</v>
      </c>
      <c r="G1372" s="67">
        <v>43006.708333333336</v>
      </c>
      <c r="H1372" s="67">
        <v>42998.583333333336</v>
      </c>
      <c r="I1372" t="s">
        <v>67</v>
      </c>
      <c r="J1372" t="s">
        <v>1751</v>
      </c>
      <c r="K1372" t="s">
        <v>284</v>
      </c>
      <c r="L1372" s="73">
        <f>_xlfn.DAYS(Dashboard!B$3,Data!F1372)</f>
        <v>33</v>
      </c>
    </row>
    <row r="1373" spans="1:12" x14ac:dyDescent="0.25">
      <c r="A1373">
        <v>105201</v>
      </c>
      <c r="B1373">
        <v>2</v>
      </c>
      <c r="C1373" t="s">
        <v>281</v>
      </c>
      <c r="D1373" t="s">
        <v>173</v>
      </c>
      <c r="E1373" t="s">
        <v>282</v>
      </c>
      <c r="F1373" s="69">
        <v>42992.397222222222</v>
      </c>
      <c r="G1373" s="67">
        <v>42996.708333333336</v>
      </c>
      <c r="H1373" s="67">
        <v>42998.54583333333</v>
      </c>
      <c r="I1373" t="s">
        <v>137</v>
      </c>
      <c r="J1373" t="s">
        <v>1752</v>
      </c>
      <c r="K1373" t="s">
        <v>284</v>
      </c>
      <c r="L1373" s="73">
        <f>_xlfn.DAYS(Dashboard!B$3,Data!F1373)</f>
        <v>33</v>
      </c>
    </row>
    <row r="1374" spans="1:12" x14ac:dyDescent="0.25">
      <c r="A1374">
        <v>105537</v>
      </c>
      <c r="B1374">
        <v>0</v>
      </c>
      <c r="C1374" t="s">
        <v>281</v>
      </c>
      <c r="D1374" t="s">
        <v>362</v>
      </c>
      <c r="E1374" t="s">
        <v>90</v>
      </c>
      <c r="F1374" s="69">
        <v>42992.438194444447</v>
      </c>
      <c r="G1374" s="67">
        <v>43006.708333333336</v>
      </c>
      <c r="H1374" s="67">
        <v>42992.438194444447</v>
      </c>
      <c r="I1374" t="s">
        <v>63</v>
      </c>
      <c r="J1374" t="s">
        <v>968</v>
      </c>
      <c r="K1374" t="s">
        <v>73</v>
      </c>
      <c r="L1374" s="73">
        <f>_xlfn.DAYS(Dashboard!B$3,Data!F1374)</f>
        <v>33</v>
      </c>
    </row>
    <row r="1375" spans="1:12" x14ac:dyDescent="0.25">
      <c r="A1375">
        <v>105538</v>
      </c>
      <c r="B1375">
        <v>0</v>
      </c>
      <c r="C1375" t="s">
        <v>281</v>
      </c>
      <c r="D1375" t="s">
        <v>1753</v>
      </c>
      <c r="E1375" t="s">
        <v>90</v>
      </c>
      <c r="F1375" s="69">
        <v>42992.468055555553</v>
      </c>
      <c r="G1375" s="67">
        <v>43006.708333333336</v>
      </c>
      <c r="H1375" s="67">
        <v>42992.468055555553</v>
      </c>
      <c r="I1375" t="s">
        <v>63</v>
      </c>
      <c r="J1375" t="s">
        <v>1754</v>
      </c>
      <c r="K1375" t="s">
        <v>73</v>
      </c>
      <c r="L1375" s="73">
        <f>_xlfn.DAYS(Dashboard!B$3,Data!F1375)</f>
        <v>33</v>
      </c>
    </row>
    <row r="1376" spans="1:12" x14ac:dyDescent="0.25">
      <c r="A1376">
        <v>105539</v>
      </c>
      <c r="B1376">
        <v>0</v>
      </c>
      <c r="C1376" t="s">
        <v>281</v>
      </c>
      <c r="D1376" t="s">
        <v>71</v>
      </c>
      <c r="E1376" t="s">
        <v>282</v>
      </c>
      <c r="F1376" s="69">
        <v>42992.47152777778</v>
      </c>
      <c r="G1376" s="67">
        <v>42994.708333333336</v>
      </c>
      <c r="H1376" s="67">
        <v>42992.480555555558</v>
      </c>
      <c r="I1376" t="s">
        <v>67</v>
      </c>
      <c r="J1376" t="s">
        <v>1755</v>
      </c>
      <c r="K1376" t="s">
        <v>284</v>
      </c>
      <c r="L1376" s="73">
        <f>_xlfn.DAYS(Dashboard!B$3,Data!F1376)</f>
        <v>33</v>
      </c>
    </row>
    <row r="1377" spans="1:12" x14ac:dyDescent="0.25">
      <c r="A1377">
        <v>105540</v>
      </c>
      <c r="B1377">
        <v>0</v>
      </c>
      <c r="C1377" t="s">
        <v>281</v>
      </c>
      <c r="D1377" t="s">
        <v>321</v>
      </c>
      <c r="E1377" t="s">
        <v>321</v>
      </c>
      <c r="F1377" s="69">
        <v>42992.484027777777</v>
      </c>
      <c r="G1377" s="67">
        <v>42999.708333333336</v>
      </c>
      <c r="H1377" s="67">
        <v>42992.753472222219</v>
      </c>
      <c r="I1377" t="s">
        <v>67</v>
      </c>
      <c r="J1377" t="s">
        <v>1756</v>
      </c>
      <c r="K1377" t="s">
        <v>323</v>
      </c>
      <c r="L1377" s="73">
        <f>_xlfn.DAYS(Dashboard!B$3,Data!F1377)</f>
        <v>33</v>
      </c>
    </row>
    <row r="1378" spans="1:12" x14ac:dyDescent="0.25">
      <c r="A1378">
        <v>105541</v>
      </c>
      <c r="B1378">
        <v>0</v>
      </c>
      <c r="C1378" t="s">
        <v>281</v>
      </c>
      <c r="D1378" t="s">
        <v>62</v>
      </c>
      <c r="E1378" t="s">
        <v>321</v>
      </c>
      <c r="F1378" s="69">
        <v>42992.510416666664</v>
      </c>
      <c r="G1378" s="67">
        <v>42999.708333333336</v>
      </c>
      <c r="H1378" s="67">
        <v>43003.499305555553</v>
      </c>
      <c r="I1378" t="s">
        <v>67</v>
      </c>
      <c r="J1378" t="s">
        <v>1757</v>
      </c>
      <c r="K1378" t="s">
        <v>284</v>
      </c>
      <c r="L1378" s="73">
        <f>_xlfn.DAYS(Dashboard!B$3,Data!F1378)</f>
        <v>33</v>
      </c>
    </row>
    <row r="1379" spans="1:12" x14ac:dyDescent="0.25">
      <c r="A1379">
        <v>105542</v>
      </c>
      <c r="B1379">
        <v>0</v>
      </c>
      <c r="C1379" t="s">
        <v>281</v>
      </c>
      <c r="D1379" t="s">
        <v>1758</v>
      </c>
      <c r="E1379" t="s">
        <v>90</v>
      </c>
      <c r="F1379" s="69">
        <v>42992.513888888891</v>
      </c>
      <c r="G1379" s="67">
        <v>43006.708333333336</v>
      </c>
      <c r="H1379" s="67">
        <v>42992.513888888891</v>
      </c>
      <c r="I1379" t="s">
        <v>63</v>
      </c>
      <c r="J1379" t="s">
        <v>1759</v>
      </c>
      <c r="K1379" t="s">
        <v>73</v>
      </c>
      <c r="L1379" s="73">
        <f>_xlfn.DAYS(Dashboard!B$3,Data!F1379)</f>
        <v>33</v>
      </c>
    </row>
    <row r="1380" spans="1:12" x14ac:dyDescent="0.25">
      <c r="A1380">
        <v>105543</v>
      </c>
      <c r="B1380">
        <v>0</v>
      </c>
      <c r="C1380" t="s">
        <v>281</v>
      </c>
      <c r="D1380" t="s">
        <v>1449</v>
      </c>
      <c r="E1380" t="s">
        <v>93</v>
      </c>
      <c r="F1380" s="69">
        <v>42992.529861111114</v>
      </c>
      <c r="G1380" s="67">
        <v>43006.708333333336</v>
      </c>
      <c r="H1380" s="67">
        <v>42992.529861111114</v>
      </c>
      <c r="I1380" t="s">
        <v>63</v>
      </c>
      <c r="J1380" t="s">
        <v>1760</v>
      </c>
      <c r="K1380" t="s">
        <v>73</v>
      </c>
      <c r="L1380" s="73">
        <f>_xlfn.DAYS(Dashboard!B$3,Data!F1380)</f>
        <v>33</v>
      </c>
    </row>
    <row r="1381" spans="1:12" x14ac:dyDescent="0.25">
      <c r="A1381">
        <v>105544</v>
      </c>
      <c r="B1381">
        <v>0</v>
      </c>
      <c r="C1381" t="s">
        <v>281</v>
      </c>
      <c r="D1381" t="s">
        <v>362</v>
      </c>
      <c r="E1381" t="s">
        <v>296</v>
      </c>
      <c r="F1381" s="69">
        <v>42992.53402777778</v>
      </c>
      <c r="G1381" s="67">
        <v>42994.708333333336</v>
      </c>
      <c r="H1381" s="67">
        <v>42993.337500000001</v>
      </c>
      <c r="I1381" t="s">
        <v>67</v>
      </c>
      <c r="J1381" t="s">
        <v>1761</v>
      </c>
      <c r="K1381" t="s">
        <v>294</v>
      </c>
      <c r="L1381" s="73">
        <f>_xlfn.DAYS(Dashboard!B$3,Data!F1381)</f>
        <v>33</v>
      </c>
    </row>
    <row r="1382" spans="1:12" x14ac:dyDescent="0.25">
      <c r="A1382">
        <v>105545</v>
      </c>
      <c r="B1382">
        <v>0</v>
      </c>
      <c r="C1382" t="s">
        <v>281</v>
      </c>
      <c r="D1382" t="s">
        <v>97</v>
      </c>
      <c r="E1382" t="s">
        <v>90</v>
      </c>
      <c r="F1382" s="69">
        <v>42992.546527777777</v>
      </c>
      <c r="G1382" s="67">
        <v>43006.708333333336</v>
      </c>
      <c r="H1382" s="67">
        <v>42992.546527777777</v>
      </c>
      <c r="I1382" t="s">
        <v>63</v>
      </c>
      <c r="J1382" t="s">
        <v>1762</v>
      </c>
      <c r="K1382" t="s">
        <v>73</v>
      </c>
      <c r="L1382" s="73">
        <f>_xlfn.DAYS(Dashboard!B$3,Data!F1382)</f>
        <v>33</v>
      </c>
    </row>
    <row r="1383" spans="1:12" x14ac:dyDescent="0.25">
      <c r="A1383">
        <v>105546</v>
      </c>
      <c r="B1383">
        <v>0</v>
      </c>
      <c r="C1383" t="s">
        <v>281</v>
      </c>
      <c r="D1383" t="s">
        <v>1763</v>
      </c>
      <c r="E1383" t="s">
        <v>84</v>
      </c>
      <c r="F1383" s="69">
        <v>42992.561111111114</v>
      </c>
      <c r="G1383" s="67">
        <v>43006.708333333336</v>
      </c>
      <c r="H1383" s="67">
        <v>42992.561111111114</v>
      </c>
      <c r="I1383" t="s">
        <v>63</v>
      </c>
      <c r="J1383" t="s">
        <v>335</v>
      </c>
      <c r="K1383" t="s">
        <v>73</v>
      </c>
      <c r="L1383" s="73">
        <f>_xlfn.DAYS(Dashboard!B$3,Data!F1383)</f>
        <v>33</v>
      </c>
    </row>
    <row r="1384" spans="1:12" x14ac:dyDescent="0.25">
      <c r="A1384">
        <v>105547</v>
      </c>
      <c r="B1384">
        <v>0</v>
      </c>
      <c r="C1384" t="s">
        <v>281</v>
      </c>
      <c r="D1384" t="s">
        <v>97</v>
      </c>
      <c r="E1384" t="s">
        <v>84</v>
      </c>
      <c r="F1384" s="69">
        <v>42992.563888888886</v>
      </c>
      <c r="G1384" s="67">
        <v>43006.708333333336</v>
      </c>
      <c r="H1384" s="67">
        <v>42992.563888888886</v>
      </c>
      <c r="I1384" t="s">
        <v>63</v>
      </c>
      <c r="J1384" t="s">
        <v>1764</v>
      </c>
      <c r="K1384" t="s">
        <v>73</v>
      </c>
      <c r="L1384" s="73">
        <f>_xlfn.DAYS(Dashboard!B$3,Data!F1384)</f>
        <v>33</v>
      </c>
    </row>
    <row r="1385" spans="1:12" x14ac:dyDescent="0.25">
      <c r="A1385">
        <v>104316</v>
      </c>
      <c r="B1385">
        <v>1</v>
      </c>
      <c r="C1385" t="s">
        <v>281</v>
      </c>
      <c r="D1385" t="s">
        <v>173</v>
      </c>
      <c r="E1385" t="s">
        <v>282</v>
      </c>
      <c r="F1385" s="69">
        <v>42992.568749999999</v>
      </c>
      <c r="G1385" s="67">
        <v>42996.708333333336</v>
      </c>
      <c r="H1385" s="67">
        <v>42998.649305555555</v>
      </c>
      <c r="I1385" t="s">
        <v>137</v>
      </c>
      <c r="J1385" t="s">
        <v>1765</v>
      </c>
      <c r="K1385" t="s">
        <v>284</v>
      </c>
      <c r="L1385" s="73">
        <f>_xlfn.DAYS(Dashboard!B$3,Data!F1385)</f>
        <v>33</v>
      </c>
    </row>
    <row r="1386" spans="1:12" x14ac:dyDescent="0.25">
      <c r="A1386">
        <v>105548</v>
      </c>
      <c r="B1386">
        <v>0</v>
      </c>
      <c r="C1386" t="s">
        <v>281</v>
      </c>
      <c r="D1386" t="s">
        <v>1766</v>
      </c>
      <c r="E1386" t="s">
        <v>84</v>
      </c>
      <c r="F1386" s="69">
        <v>42992.572916666664</v>
      </c>
      <c r="G1386" s="67">
        <v>43006.708333333336</v>
      </c>
      <c r="H1386" s="67">
        <v>42992.572916666664</v>
      </c>
      <c r="I1386" t="s">
        <v>63</v>
      </c>
      <c r="J1386" t="s">
        <v>335</v>
      </c>
      <c r="K1386" t="s">
        <v>73</v>
      </c>
      <c r="L1386" s="73">
        <f>_xlfn.DAYS(Dashboard!B$3,Data!F1386)</f>
        <v>33</v>
      </c>
    </row>
    <row r="1387" spans="1:12" x14ac:dyDescent="0.25">
      <c r="A1387">
        <v>105475</v>
      </c>
      <c r="B1387">
        <v>2</v>
      </c>
      <c r="C1387" t="s">
        <v>281</v>
      </c>
      <c r="D1387" t="s">
        <v>173</v>
      </c>
      <c r="E1387" t="s">
        <v>62</v>
      </c>
      <c r="F1387" s="69">
        <v>42992.60833333333</v>
      </c>
      <c r="G1387" s="67">
        <v>42994.708333333336</v>
      </c>
      <c r="H1387" s="67">
        <v>42992.61041666667</v>
      </c>
      <c r="I1387" t="s">
        <v>63</v>
      </c>
      <c r="J1387" t="s">
        <v>1767</v>
      </c>
      <c r="K1387" t="s">
        <v>73</v>
      </c>
      <c r="L1387" s="73">
        <f>_xlfn.DAYS(Dashboard!B$3,Data!F1387)</f>
        <v>33</v>
      </c>
    </row>
    <row r="1388" spans="1:12" x14ac:dyDescent="0.25">
      <c r="A1388">
        <v>104981</v>
      </c>
      <c r="B1388">
        <v>3</v>
      </c>
      <c r="C1388" t="s">
        <v>281</v>
      </c>
      <c r="D1388" t="s">
        <v>173</v>
      </c>
      <c r="E1388" t="s">
        <v>84</v>
      </c>
      <c r="F1388" s="69">
        <v>42992.609027777777</v>
      </c>
      <c r="G1388" s="67">
        <v>43006.708333333336</v>
      </c>
      <c r="H1388" s="67">
        <v>42992.611111111109</v>
      </c>
      <c r="I1388" t="s">
        <v>67</v>
      </c>
      <c r="J1388" t="s">
        <v>1768</v>
      </c>
      <c r="K1388" t="s">
        <v>73</v>
      </c>
      <c r="L1388" s="73">
        <f>_xlfn.DAYS(Dashboard!B$3,Data!F1388)</f>
        <v>33</v>
      </c>
    </row>
    <row r="1389" spans="1:12" x14ac:dyDescent="0.25">
      <c r="A1389">
        <v>105549</v>
      </c>
      <c r="B1389">
        <v>0</v>
      </c>
      <c r="C1389" t="s">
        <v>281</v>
      </c>
      <c r="D1389" t="s">
        <v>1769</v>
      </c>
      <c r="E1389" t="s">
        <v>84</v>
      </c>
      <c r="F1389" s="69">
        <v>42992.61041666667</v>
      </c>
      <c r="G1389" s="67">
        <v>43006.708333333336</v>
      </c>
      <c r="H1389" s="67">
        <v>43003.370138888888</v>
      </c>
      <c r="I1389" t="s">
        <v>63</v>
      </c>
      <c r="J1389" t="s">
        <v>335</v>
      </c>
      <c r="K1389" t="s">
        <v>73</v>
      </c>
      <c r="L1389" s="73">
        <f>_xlfn.DAYS(Dashboard!B$3,Data!F1389)</f>
        <v>33</v>
      </c>
    </row>
    <row r="1390" spans="1:12" x14ac:dyDescent="0.25">
      <c r="A1390">
        <v>105550</v>
      </c>
      <c r="B1390">
        <v>0</v>
      </c>
      <c r="C1390" t="s">
        <v>281</v>
      </c>
      <c r="D1390" t="s">
        <v>142</v>
      </c>
      <c r="E1390" t="s">
        <v>97</v>
      </c>
      <c r="F1390" s="69">
        <v>42992.640972222223</v>
      </c>
      <c r="G1390" s="67">
        <v>43006.708333333336</v>
      </c>
      <c r="H1390" s="67">
        <v>42992.640972222223</v>
      </c>
      <c r="I1390" t="s">
        <v>63</v>
      </c>
      <c r="J1390" t="s">
        <v>1770</v>
      </c>
      <c r="K1390" t="s">
        <v>73</v>
      </c>
      <c r="L1390" s="73">
        <f>_xlfn.DAYS(Dashboard!B$3,Data!F1390)</f>
        <v>33</v>
      </c>
    </row>
    <row r="1391" spans="1:12" x14ac:dyDescent="0.25">
      <c r="A1391">
        <v>105551</v>
      </c>
      <c r="B1391">
        <v>0</v>
      </c>
      <c r="C1391" t="s">
        <v>281</v>
      </c>
      <c r="D1391" t="s">
        <v>1771</v>
      </c>
      <c r="E1391" t="s">
        <v>90</v>
      </c>
      <c r="F1391" s="69">
        <v>42992.657638888886</v>
      </c>
      <c r="G1391" s="67">
        <v>43006.708333333336</v>
      </c>
      <c r="H1391" s="67">
        <v>42992.657638888886</v>
      </c>
      <c r="I1391" t="s">
        <v>63</v>
      </c>
      <c r="J1391" t="s">
        <v>1772</v>
      </c>
      <c r="K1391" t="s">
        <v>73</v>
      </c>
      <c r="L1391" s="73">
        <f>_xlfn.DAYS(Dashboard!B$3,Data!F1391)</f>
        <v>33</v>
      </c>
    </row>
    <row r="1392" spans="1:12" x14ac:dyDescent="0.25">
      <c r="A1392">
        <v>105552</v>
      </c>
      <c r="B1392">
        <v>0</v>
      </c>
      <c r="C1392" t="s">
        <v>281</v>
      </c>
      <c r="D1392" t="s">
        <v>1773</v>
      </c>
      <c r="E1392" t="s">
        <v>90</v>
      </c>
      <c r="F1392" s="69">
        <v>42992.666666666664</v>
      </c>
      <c r="G1392" s="67">
        <v>43006.708333333336</v>
      </c>
      <c r="H1392" s="67">
        <v>42992.666666666664</v>
      </c>
      <c r="I1392" t="s">
        <v>63</v>
      </c>
      <c r="J1392" t="s">
        <v>1774</v>
      </c>
      <c r="K1392" t="s">
        <v>73</v>
      </c>
      <c r="L1392" s="73">
        <f>_xlfn.DAYS(Dashboard!B$3,Data!F1392)</f>
        <v>33</v>
      </c>
    </row>
    <row r="1393" spans="1:12" x14ac:dyDescent="0.25">
      <c r="A1393">
        <v>105553</v>
      </c>
      <c r="B1393">
        <v>0</v>
      </c>
      <c r="C1393" t="s">
        <v>281</v>
      </c>
      <c r="D1393" t="s">
        <v>71</v>
      </c>
      <c r="E1393" t="s">
        <v>282</v>
      </c>
      <c r="F1393" s="69">
        <v>42992.668055555558</v>
      </c>
      <c r="G1393" s="67">
        <v>43006.708333333336</v>
      </c>
      <c r="H1393" s="67">
        <v>42998.386805555558</v>
      </c>
      <c r="I1393" t="s">
        <v>63</v>
      </c>
      <c r="J1393" t="s">
        <v>1775</v>
      </c>
      <c r="K1393" t="s">
        <v>284</v>
      </c>
      <c r="L1393" s="73">
        <f>_xlfn.DAYS(Dashboard!B$3,Data!F1393)</f>
        <v>33</v>
      </c>
    </row>
    <row r="1394" spans="1:12" x14ac:dyDescent="0.25">
      <c r="A1394">
        <v>105554</v>
      </c>
      <c r="B1394">
        <v>0</v>
      </c>
      <c r="C1394" t="s">
        <v>281</v>
      </c>
      <c r="D1394" t="s">
        <v>61</v>
      </c>
      <c r="E1394" t="s">
        <v>93</v>
      </c>
      <c r="F1394" s="69">
        <v>42992.675000000003</v>
      </c>
      <c r="G1394" s="67">
        <v>43006.708333333336</v>
      </c>
      <c r="H1394" s="67">
        <v>42992.675000000003</v>
      </c>
      <c r="I1394" t="s">
        <v>63</v>
      </c>
      <c r="J1394" t="s">
        <v>1776</v>
      </c>
      <c r="K1394" t="s">
        <v>73</v>
      </c>
      <c r="L1394" s="73">
        <f>_xlfn.DAYS(Dashboard!B$3,Data!F1394)</f>
        <v>33</v>
      </c>
    </row>
    <row r="1395" spans="1:12" x14ac:dyDescent="0.25">
      <c r="A1395">
        <v>105555</v>
      </c>
      <c r="B1395">
        <v>0</v>
      </c>
      <c r="C1395" t="s">
        <v>281</v>
      </c>
      <c r="D1395" t="s">
        <v>120</v>
      </c>
      <c r="E1395" t="s">
        <v>296</v>
      </c>
      <c r="F1395" s="69">
        <v>42992.693055555559</v>
      </c>
      <c r="G1395" s="67">
        <v>42999.708333333336</v>
      </c>
      <c r="H1395" s="67">
        <v>42993.388194444444</v>
      </c>
      <c r="I1395" t="s">
        <v>63</v>
      </c>
      <c r="J1395" t="s">
        <v>1777</v>
      </c>
      <c r="K1395" t="s">
        <v>294</v>
      </c>
      <c r="L1395" s="73">
        <f>_xlfn.DAYS(Dashboard!B$3,Data!F1395)</f>
        <v>33</v>
      </c>
    </row>
    <row r="1396" spans="1:12" x14ac:dyDescent="0.25">
      <c r="A1396">
        <v>105464</v>
      </c>
      <c r="B1396">
        <v>1</v>
      </c>
      <c r="C1396" t="s">
        <v>281</v>
      </c>
      <c r="D1396" t="s">
        <v>180</v>
      </c>
      <c r="E1396" t="s">
        <v>282</v>
      </c>
      <c r="F1396" s="69">
        <v>42992.696527777778</v>
      </c>
      <c r="G1396" s="67">
        <v>42999.708333333336</v>
      </c>
      <c r="H1396" s="67">
        <v>43003.355555555558</v>
      </c>
      <c r="I1396" t="s">
        <v>67</v>
      </c>
      <c r="J1396" t="s">
        <v>1778</v>
      </c>
      <c r="K1396" t="s">
        <v>284</v>
      </c>
      <c r="L1396" s="73">
        <f>_xlfn.DAYS(Dashboard!B$3,Data!F1396)</f>
        <v>33</v>
      </c>
    </row>
    <row r="1397" spans="1:12" x14ac:dyDescent="0.25">
      <c r="A1397">
        <v>105556</v>
      </c>
      <c r="B1397">
        <v>0</v>
      </c>
      <c r="C1397" t="s">
        <v>281</v>
      </c>
      <c r="D1397" t="s">
        <v>1779</v>
      </c>
      <c r="E1397" t="s">
        <v>93</v>
      </c>
      <c r="F1397" s="69">
        <v>42992.698611111111</v>
      </c>
      <c r="G1397" s="67">
        <v>43006.708333333336</v>
      </c>
      <c r="H1397" s="67">
        <v>42992.698611111111</v>
      </c>
      <c r="I1397" t="s">
        <v>63</v>
      </c>
      <c r="J1397" t="s">
        <v>1780</v>
      </c>
      <c r="K1397" t="s">
        <v>73</v>
      </c>
      <c r="L1397" s="73">
        <f>_xlfn.DAYS(Dashboard!B$3,Data!F1397)</f>
        <v>33</v>
      </c>
    </row>
    <row r="1398" spans="1:12" x14ac:dyDescent="0.25">
      <c r="A1398">
        <v>105557</v>
      </c>
      <c r="B1398">
        <v>0</v>
      </c>
      <c r="C1398" t="s">
        <v>69</v>
      </c>
      <c r="D1398" t="s">
        <v>110</v>
      </c>
      <c r="E1398" t="s">
        <v>90</v>
      </c>
      <c r="F1398" s="69">
        <v>42992.701886574076</v>
      </c>
      <c r="G1398" s="67">
        <v>43028.708333333336</v>
      </c>
      <c r="I1398" t="s">
        <v>63</v>
      </c>
      <c r="J1398" t="s">
        <v>111</v>
      </c>
      <c r="K1398" t="s">
        <v>73</v>
      </c>
      <c r="L1398" s="73">
        <f>_xlfn.DAYS(Dashboard!B$3,Data!F1398)</f>
        <v>33</v>
      </c>
    </row>
    <row r="1399" spans="1:12" x14ac:dyDescent="0.25">
      <c r="A1399">
        <v>105558</v>
      </c>
      <c r="B1399">
        <v>0</v>
      </c>
      <c r="C1399" t="s">
        <v>88</v>
      </c>
      <c r="D1399" t="s">
        <v>62</v>
      </c>
      <c r="E1399" t="s">
        <v>282</v>
      </c>
      <c r="F1399" s="69">
        <v>42992.717951388891</v>
      </c>
      <c r="G1399" s="67">
        <v>43033.708333333336</v>
      </c>
      <c r="I1399" t="s">
        <v>63</v>
      </c>
      <c r="J1399" t="s">
        <v>3091</v>
      </c>
      <c r="K1399" t="s">
        <v>284</v>
      </c>
      <c r="L1399" s="73">
        <f>_xlfn.DAYS(Dashboard!B$3,Data!F1399)</f>
        <v>33</v>
      </c>
    </row>
    <row r="1400" spans="1:12" x14ac:dyDescent="0.25">
      <c r="A1400">
        <v>105559</v>
      </c>
      <c r="B1400">
        <v>0</v>
      </c>
      <c r="C1400" t="s">
        <v>281</v>
      </c>
      <c r="D1400" t="s">
        <v>1508</v>
      </c>
      <c r="E1400" t="s">
        <v>75</v>
      </c>
      <c r="F1400" s="69">
        <v>42993.35</v>
      </c>
      <c r="G1400" s="67">
        <v>43007.708333333336</v>
      </c>
      <c r="H1400" s="67">
        <v>42993.35</v>
      </c>
      <c r="I1400" t="s">
        <v>67</v>
      </c>
      <c r="J1400" t="s">
        <v>1781</v>
      </c>
      <c r="K1400" t="s">
        <v>73</v>
      </c>
      <c r="L1400" s="73">
        <f>_xlfn.DAYS(Dashboard!B$3,Data!F1400)</f>
        <v>32</v>
      </c>
    </row>
    <row r="1401" spans="1:12" x14ac:dyDescent="0.25">
      <c r="A1401">
        <v>105560</v>
      </c>
      <c r="B1401">
        <v>0</v>
      </c>
      <c r="C1401" t="s">
        <v>281</v>
      </c>
      <c r="D1401" t="s">
        <v>1782</v>
      </c>
      <c r="E1401" t="s">
        <v>84</v>
      </c>
      <c r="F1401" s="69">
        <v>42993.369444444441</v>
      </c>
      <c r="G1401" s="67">
        <v>43007.708333333336</v>
      </c>
      <c r="H1401" s="67">
        <v>42993.369444444441</v>
      </c>
      <c r="I1401" t="s">
        <v>63</v>
      </c>
      <c r="J1401" t="s">
        <v>335</v>
      </c>
      <c r="K1401" t="s">
        <v>73</v>
      </c>
      <c r="L1401" s="73">
        <f>_xlfn.DAYS(Dashboard!B$3,Data!F1401)</f>
        <v>32</v>
      </c>
    </row>
    <row r="1402" spans="1:12" x14ac:dyDescent="0.25">
      <c r="A1402">
        <v>105561</v>
      </c>
      <c r="B1402">
        <v>0</v>
      </c>
      <c r="C1402" t="s">
        <v>281</v>
      </c>
      <c r="D1402" t="s">
        <v>97</v>
      </c>
      <c r="E1402" t="s">
        <v>75</v>
      </c>
      <c r="F1402" s="69">
        <v>42993.372916666667</v>
      </c>
      <c r="G1402" s="67">
        <v>43007.708333333336</v>
      </c>
      <c r="H1402" s="67">
        <v>43003.376388888886</v>
      </c>
      <c r="I1402" t="s">
        <v>63</v>
      </c>
      <c r="J1402" t="s">
        <v>1783</v>
      </c>
      <c r="K1402" t="s">
        <v>73</v>
      </c>
      <c r="L1402" s="73">
        <f>_xlfn.DAYS(Dashboard!B$3,Data!F1402)</f>
        <v>32</v>
      </c>
    </row>
    <row r="1403" spans="1:12" x14ac:dyDescent="0.25">
      <c r="A1403">
        <v>105562</v>
      </c>
      <c r="B1403">
        <v>0</v>
      </c>
      <c r="C1403" t="s">
        <v>281</v>
      </c>
      <c r="D1403" t="s">
        <v>95</v>
      </c>
      <c r="E1403" t="s">
        <v>368</v>
      </c>
      <c r="F1403" s="69">
        <v>42993.375694444447</v>
      </c>
      <c r="G1403" s="67">
        <v>43007.708333333336</v>
      </c>
      <c r="H1403" s="67">
        <v>42997.544444444444</v>
      </c>
      <c r="I1403" t="s">
        <v>63</v>
      </c>
      <c r="J1403" t="s">
        <v>1784</v>
      </c>
      <c r="K1403" t="s">
        <v>294</v>
      </c>
      <c r="L1403" s="73">
        <f>_xlfn.DAYS(Dashboard!B$3,Data!F1403)</f>
        <v>32</v>
      </c>
    </row>
    <row r="1404" spans="1:12" x14ac:dyDescent="0.25">
      <c r="A1404">
        <v>105523</v>
      </c>
      <c r="B1404">
        <v>1</v>
      </c>
      <c r="C1404" t="s">
        <v>281</v>
      </c>
      <c r="D1404" t="s">
        <v>153</v>
      </c>
      <c r="E1404" t="s">
        <v>61</v>
      </c>
      <c r="F1404" s="69">
        <v>42993.37777777778</v>
      </c>
      <c r="G1404" s="67">
        <v>43000.708333333336</v>
      </c>
      <c r="H1404" s="67">
        <v>42998.660416666666</v>
      </c>
      <c r="I1404" t="s">
        <v>67</v>
      </c>
      <c r="J1404" t="s">
        <v>1785</v>
      </c>
      <c r="K1404" t="s">
        <v>284</v>
      </c>
      <c r="L1404" s="73">
        <f>_xlfn.DAYS(Dashboard!B$3,Data!F1404)</f>
        <v>32</v>
      </c>
    </row>
    <row r="1405" spans="1:12" x14ac:dyDescent="0.25">
      <c r="A1405">
        <v>105564</v>
      </c>
      <c r="B1405">
        <v>0</v>
      </c>
      <c r="C1405" t="s">
        <v>35</v>
      </c>
      <c r="D1405" t="s">
        <v>97</v>
      </c>
      <c r="E1405" t="s">
        <v>282</v>
      </c>
      <c r="F1405" s="69">
        <v>42993.38863425926</v>
      </c>
      <c r="G1405" s="67">
        <v>43027.708333333336</v>
      </c>
      <c r="I1405" t="s">
        <v>350</v>
      </c>
      <c r="J1405" t="s">
        <v>3092</v>
      </c>
      <c r="K1405" t="s">
        <v>284</v>
      </c>
      <c r="L1405" s="73">
        <f>_xlfn.DAYS(Dashboard!B$3,Data!F1405)</f>
        <v>32</v>
      </c>
    </row>
    <row r="1406" spans="1:12" x14ac:dyDescent="0.25">
      <c r="A1406">
        <v>105565</v>
      </c>
      <c r="B1406">
        <v>0</v>
      </c>
      <c r="C1406" t="s">
        <v>281</v>
      </c>
      <c r="D1406" t="s">
        <v>101</v>
      </c>
      <c r="E1406" t="s">
        <v>321</v>
      </c>
      <c r="F1406" s="69">
        <v>42993.40347222222</v>
      </c>
      <c r="G1406" s="67">
        <v>43000.708333333336</v>
      </c>
      <c r="H1406" s="67">
        <v>43000.40625</v>
      </c>
      <c r="I1406" t="s">
        <v>67</v>
      </c>
      <c r="J1406" t="s">
        <v>1786</v>
      </c>
      <c r="K1406" t="s">
        <v>323</v>
      </c>
      <c r="L1406" s="73">
        <f>_xlfn.DAYS(Dashboard!B$3,Data!F1406)</f>
        <v>32</v>
      </c>
    </row>
    <row r="1407" spans="1:12" x14ac:dyDescent="0.25">
      <c r="A1407">
        <v>105566</v>
      </c>
      <c r="B1407">
        <v>0</v>
      </c>
      <c r="C1407" t="s">
        <v>281</v>
      </c>
      <c r="D1407" t="s">
        <v>120</v>
      </c>
      <c r="E1407" t="s">
        <v>292</v>
      </c>
      <c r="F1407" s="69">
        <v>42993.418749999997</v>
      </c>
      <c r="G1407" s="67">
        <v>42995.708333333336</v>
      </c>
      <c r="H1407" s="67">
        <v>42993.479861111111</v>
      </c>
      <c r="I1407" t="s">
        <v>63</v>
      </c>
      <c r="J1407" t="s">
        <v>1787</v>
      </c>
      <c r="K1407" t="s">
        <v>294</v>
      </c>
      <c r="L1407" s="73">
        <f>_xlfn.DAYS(Dashboard!B$3,Data!F1407)</f>
        <v>32</v>
      </c>
    </row>
    <row r="1408" spans="1:12" x14ac:dyDescent="0.25">
      <c r="A1408">
        <v>105567</v>
      </c>
      <c r="B1408">
        <v>0</v>
      </c>
      <c r="C1408" t="s">
        <v>281</v>
      </c>
      <c r="D1408" t="s">
        <v>1788</v>
      </c>
      <c r="E1408" t="s">
        <v>84</v>
      </c>
      <c r="F1408" s="69">
        <v>42993.438194444447</v>
      </c>
      <c r="G1408" s="67">
        <v>43007.708333333336</v>
      </c>
      <c r="H1408" s="67">
        <v>43005.655555555553</v>
      </c>
      <c r="I1408" t="s">
        <v>137</v>
      </c>
      <c r="J1408" t="s">
        <v>1789</v>
      </c>
      <c r="K1408" t="s">
        <v>73</v>
      </c>
      <c r="L1408" s="73">
        <f>_xlfn.DAYS(Dashboard!B$3,Data!F1408)</f>
        <v>32</v>
      </c>
    </row>
    <row r="1409" spans="1:12" x14ac:dyDescent="0.25">
      <c r="A1409">
        <v>105568</v>
      </c>
      <c r="B1409">
        <v>0</v>
      </c>
      <c r="C1409" t="s">
        <v>281</v>
      </c>
      <c r="D1409" t="s">
        <v>230</v>
      </c>
      <c r="E1409" t="s">
        <v>368</v>
      </c>
      <c r="F1409" s="69">
        <v>42993.44027777778</v>
      </c>
      <c r="G1409" s="67">
        <v>43000.708333333336</v>
      </c>
      <c r="H1409" s="67">
        <v>43019.351388888892</v>
      </c>
      <c r="I1409" t="s">
        <v>67</v>
      </c>
      <c r="J1409" t="s">
        <v>1790</v>
      </c>
      <c r="K1409" t="s">
        <v>294</v>
      </c>
      <c r="L1409" s="73">
        <f>_xlfn.DAYS(Dashboard!B$3,Data!F1409)</f>
        <v>32</v>
      </c>
    </row>
    <row r="1410" spans="1:12" x14ac:dyDescent="0.25">
      <c r="A1410">
        <v>104293</v>
      </c>
      <c r="B1410">
        <v>3</v>
      </c>
      <c r="C1410" t="s">
        <v>281</v>
      </c>
      <c r="D1410" t="s">
        <v>367</v>
      </c>
      <c r="E1410" t="s">
        <v>75</v>
      </c>
      <c r="F1410" s="69">
        <v>42993.444444444445</v>
      </c>
      <c r="G1410" s="67">
        <v>43007.708333333336</v>
      </c>
      <c r="H1410" s="67">
        <v>42993.444444444445</v>
      </c>
      <c r="I1410" t="s">
        <v>63</v>
      </c>
      <c r="J1410" t="s">
        <v>1791</v>
      </c>
      <c r="K1410" t="s">
        <v>73</v>
      </c>
      <c r="L1410" s="73">
        <f>_xlfn.DAYS(Dashboard!B$3,Data!F1410)</f>
        <v>32</v>
      </c>
    </row>
    <row r="1411" spans="1:12" x14ac:dyDescent="0.25">
      <c r="A1411">
        <v>105569</v>
      </c>
      <c r="B1411">
        <v>0</v>
      </c>
      <c r="C1411" t="s">
        <v>281</v>
      </c>
      <c r="D1411" t="s">
        <v>1792</v>
      </c>
      <c r="E1411" t="s">
        <v>90</v>
      </c>
      <c r="F1411" s="69">
        <v>42993.447222222225</v>
      </c>
      <c r="G1411" s="67">
        <v>43007.708333333336</v>
      </c>
      <c r="H1411" s="67">
        <v>42993.447222222225</v>
      </c>
      <c r="I1411" t="s">
        <v>63</v>
      </c>
      <c r="J1411" t="s">
        <v>1793</v>
      </c>
      <c r="K1411" t="s">
        <v>73</v>
      </c>
      <c r="L1411" s="73">
        <f>_xlfn.DAYS(Dashboard!B$3,Data!F1411)</f>
        <v>32</v>
      </c>
    </row>
    <row r="1412" spans="1:12" x14ac:dyDescent="0.25">
      <c r="A1412">
        <v>105570</v>
      </c>
      <c r="B1412">
        <v>0</v>
      </c>
      <c r="C1412" t="s">
        <v>88</v>
      </c>
      <c r="D1412" t="s">
        <v>230</v>
      </c>
      <c r="E1412" t="s">
        <v>292</v>
      </c>
      <c r="F1412" s="69">
        <v>42993.452291666668</v>
      </c>
      <c r="G1412" s="67">
        <v>42995.708333333336</v>
      </c>
      <c r="I1412" t="s">
        <v>67</v>
      </c>
      <c r="J1412" t="s">
        <v>3093</v>
      </c>
      <c r="K1412" t="s">
        <v>294</v>
      </c>
      <c r="L1412" s="73">
        <f>_xlfn.DAYS(Dashboard!B$3,Data!F1412)</f>
        <v>32</v>
      </c>
    </row>
    <row r="1413" spans="1:12" x14ac:dyDescent="0.25">
      <c r="A1413">
        <v>105571</v>
      </c>
      <c r="B1413">
        <v>0</v>
      </c>
      <c r="C1413" t="s">
        <v>281</v>
      </c>
      <c r="D1413" t="s">
        <v>1794</v>
      </c>
      <c r="E1413" t="s">
        <v>90</v>
      </c>
      <c r="F1413" s="69">
        <v>42993.461111111108</v>
      </c>
      <c r="G1413" s="67">
        <v>43007.708333333336</v>
      </c>
      <c r="H1413" s="67">
        <v>42993.461111111108</v>
      </c>
      <c r="I1413" t="s">
        <v>63</v>
      </c>
      <c r="J1413" t="s">
        <v>1795</v>
      </c>
      <c r="K1413" t="s">
        <v>73</v>
      </c>
      <c r="L1413" s="73">
        <f>_xlfn.DAYS(Dashboard!B$3,Data!F1413)</f>
        <v>32</v>
      </c>
    </row>
    <row r="1414" spans="1:12" x14ac:dyDescent="0.25">
      <c r="A1414">
        <v>105572</v>
      </c>
      <c r="B1414">
        <v>0</v>
      </c>
      <c r="C1414" t="s">
        <v>281</v>
      </c>
      <c r="D1414" t="s">
        <v>101</v>
      </c>
      <c r="E1414" t="s">
        <v>84</v>
      </c>
      <c r="F1414" s="69">
        <v>42993.473611111112</v>
      </c>
      <c r="G1414" s="67">
        <v>43007.708333333336</v>
      </c>
      <c r="H1414" s="67">
        <v>42993.476388888892</v>
      </c>
      <c r="I1414" t="s">
        <v>63</v>
      </c>
      <c r="J1414" t="s">
        <v>1796</v>
      </c>
      <c r="K1414" t="s">
        <v>73</v>
      </c>
      <c r="L1414" s="73">
        <f>_xlfn.DAYS(Dashboard!B$3,Data!F1414)</f>
        <v>32</v>
      </c>
    </row>
    <row r="1415" spans="1:12" x14ac:dyDescent="0.25">
      <c r="A1415">
        <v>105573</v>
      </c>
      <c r="B1415">
        <v>0</v>
      </c>
      <c r="C1415" t="s">
        <v>281</v>
      </c>
      <c r="D1415" t="s">
        <v>421</v>
      </c>
      <c r="E1415" t="s">
        <v>93</v>
      </c>
      <c r="F1415" s="69">
        <v>42993.473611111112</v>
      </c>
      <c r="G1415" s="67">
        <v>43007.708333333336</v>
      </c>
      <c r="H1415" s="67">
        <v>43004.433333333334</v>
      </c>
      <c r="I1415" t="s">
        <v>63</v>
      </c>
      <c r="J1415" t="s">
        <v>1797</v>
      </c>
      <c r="K1415" t="s">
        <v>73</v>
      </c>
      <c r="L1415" s="73">
        <f>_xlfn.DAYS(Dashboard!B$3,Data!F1415)</f>
        <v>32</v>
      </c>
    </row>
    <row r="1416" spans="1:12" x14ac:dyDescent="0.25">
      <c r="A1416">
        <v>105574</v>
      </c>
      <c r="B1416">
        <v>0</v>
      </c>
      <c r="C1416" t="s">
        <v>439</v>
      </c>
      <c r="D1416" t="s">
        <v>542</v>
      </c>
      <c r="E1416" t="s">
        <v>368</v>
      </c>
      <c r="F1416" s="69">
        <v>42993.479861111111</v>
      </c>
      <c r="G1416" s="67">
        <v>42995.708333333336</v>
      </c>
      <c r="H1416" s="67">
        <v>42993.606249999997</v>
      </c>
      <c r="I1416" t="s">
        <v>137</v>
      </c>
      <c r="J1416" t="s">
        <v>1798</v>
      </c>
      <c r="K1416" t="s">
        <v>294</v>
      </c>
      <c r="L1416" s="73">
        <f>_xlfn.DAYS(Dashboard!B$3,Data!F1416)</f>
        <v>32</v>
      </c>
    </row>
    <row r="1417" spans="1:12" x14ac:dyDescent="0.25">
      <c r="A1417">
        <v>105575</v>
      </c>
      <c r="B1417">
        <v>0</v>
      </c>
      <c r="C1417" t="s">
        <v>281</v>
      </c>
      <c r="D1417" t="s">
        <v>77</v>
      </c>
      <c r="E1417" t="s">
        <v>62</v>
      </c>
      <c r="F1417" s="69">
        <v>42993.48333333333</v>
      </c>
      <c r="G1417" s="67">
        <v>43007.708333333336</v>
      </c>
      <c r="H1417" s="67">
        <v>43010.384027777778</v>
      </c>
      <c r="I1417" t="s">
        <v>67</v>
      </c>
      <c r="J1417" t="s">
        <v>1799</v>
      </c>
      <c r="K1417" t="s">
        <v>73</v>
      </c>
      <c r="L1417" s="73">
        <f>_xlfn.DAYS(Dashboard!B$3,Data!F1417)</f>
        <v>32</v>
      </c>
    </row>
    <row r="1418" spans="1:12" x14ac:dyDescent="0.25">
      <c r="A1418">
        <v>105576</v>
      </c>
      <c r="B1418">
        <v>0</v>
      </c>
      <c r="C1418" t="s">
        <v>281</v>
      </c>
      <c r="D1418" t="s">
        <v>1800</v>
      </c>
      <c r="E1418" t="s">
        <v>368</v>
      </c>
      <c r="F1418" s="69">
        <v>42993.501388888886</v>
      </c>
      <c r="G1418" s="67">
        <v>42995.708333333336</v>
      </c>
      <c r="H1418" s="67">
        <v>42999.354166666664</v>
      </c>
      <c r="I1418" t="s">
        <v>137</v>
      </c>
      <c r="J1418" t="s">
        <v>1801</v>
      </c>
      <c r="K1418" t="s">
        <v>294</v>
      </c>
      <c r="L1418" s="73">
        <f>_xlfn.DAYS(Dashboard!B$3,Data!F1418)</f>
        <v>32</v>
      </c>
    </row>
    <row r="1419" spans="1:12" x14ac:dyDescent="0.25">
      <c r="A1419">
        <v>105577</v>
      </c>
      <c r="B1419">
        <v>0</v>
      </c>
      <c r="C1419" t="s">
        <v>281</v>
      </c>
      <c r="D1419" t="s">
        <v>542</v>
      </c>
      <c r="E1419" t="s">
        <v>368</v>
      </c>
      <c r="F1419" s="69">
        <v>42993.509027777778</v>
      </c>
      <c r="G1419" s="67">
        <v>42995.708333333336</v>
      </c>
      <c r="H1419" s="67">
        <v>42993.60833333333</v>
      </c>
      <c r="I1419" t="s">
        <v>137</v>
      </c>
      <c r="J1419" t="s">
        <v>1802</v>
      </c>
      <c r="K1419" t="s">
        <v>294</v>
      </c>
      <c r="L1419" s="73">
        <f>_xlfn.DAYS(Dashboard!B$3,Data!F1419)</f>
        <v>32</v>
      </c>
    </row>
    <row r="1420" spans="1:12" x14ac:dyDescent="0.25">
      <c r="A1420">
        <v>105578</v>
      </c>
      <c r="B1420">
        <v>0</v>
      </c>
      <c r="C1420" t="s">
        <v>281</v>
      </c>
      <c r="D1420" t="s">
        <v>1803</v>
      </c>
      <c r="E1420" t="s">
        <v>321</v>
      </c>
      <c r="F1420" s="69">
        <v>42993.623611111114</v>
      </c>
      <c r="G1420" s="67">
        <v>43000.708333333336</v>
      </c>
      <c r="H1420" s="67">
        <v>42996.564583333333</v>
      </c>
      <c r="I1420" t="s">
        <v>67</v>
      </c>
      <c r="J1420" t="s">
        <v>1804</v>
      </c>
      <c r="K1420" t="s">
        <v>284</v>
      </c>
      <c r="L1420" s="73">
        <f>_xlfn.DAYS(Dashboard!B$3,Data!F1420)</f>
        <v>32</v>
      </c>
    </row>
    <row r="1421" spans="1:12" x14ac:dyDescent="0.25">
      <c r="A1421">
        <v>105579</v>
      </c>
      <c r="B1421">
        <v>0</v>
      </c>
      <c r="C1421" t="s">
        <v>281</v>
      </c>
      <c r="D1421" t="s">
        <v>489</v>
      </c>
      <c r="E1421" t="s">
        <v>108</v>
      </c>
      <c r="F1421" s="69">
        <v>42993.654861111114</v>
      </c>
      <c r="G1421" s="67">
        <v>43007.708333333336</v>
      </c>
      <c r="H1421" s="67">
        <v>42993.666666666664</v>
      </c>
      <c r="I1421" t="s">
        <v>63</v>
      </c>
      <c r="J1421" t="s">
        <v>1805</v>
      </c>
      <c r="K1421" t="s">
        <v>284</v>
      </c>
      <c r="L1421" s="73">
        <f>_xlfn.DAYS(Dashboard!B$3,Data!F1421)</f>
        <v>32</v>
      </c>
    </row>
    <row r="1422" spans="1:12" x14ac:dyDescent="0.25">
      <c r="A1422">
        <v>105580</v>
      </c>
      <c r="B1422">
        <v>0</v>
      </c>
      <c r="C1422" t="s">
        <v>281</v>
      </c>
      <c r="D1422" t="s">
        <v>1806</v>
      </c>
      <c r="E1422" t="s">
        <v>296</v>
      </c>
      <c r="F1422" s="69">
        <v>42993.660416666666</v>
      </c>
      <c r="G1422" s="67">
        <v>43000.708333333336</v>
      </c>
      <c r="H1422" s="67">
        <v>42998.354166666664</v>
      </c>
      <c r="I1422" t="s">
        <v>63</v>
      </c>
      <c r="J1422" t="s">
        <v>1807</v>
      </c>
      <c r="K1422" t="s">
        <v>294</v>
      </c>
      <c r="L1422" s="73">
        <f>_xlfn.DAYS(Dashboard!B$3,Data!F1422)</f>
        <v>32</v>
      </c>
    </row>
    <row r="1423" spans="1:12" x14ac:dyDescent="0.25">
      <c r="A1423">
        <v>105581</v>
      </c>
      <c r="B1423">
        <v>0</v>
      </c>
      <c r="C1423" t="s">
        <v>281</v>
      </c>
      <c r="D1423" t="s">
        <v>77</v>
      </c>
      <c r="E1423" t="s">
        <v>84</v>
      </c>
      <c r="F1423" s="69">
        <v>42993.677083333336</v>
      </c>
      <c r="G1423" s="67">
        <v>43007.708333333336</v>
      </c>
      <c r="H1423" s="67">
        <v>42996.417361111111</v>
      </c>
      <c r="I1423" t="s">
        <v>63</v>
      </c>
      <c r="J1423" t="s">
        <v>1808</v>
      </c>
      <c r="K1423" t="s">
        <v>73</v>
      </c>
      <c r="L1423" s="73">
        <f>_xlfn.DAYS(Dashboard!B$3,Data!F1423)</f>
        <v>32</v>
      </c>
    </row>
    <row r="1424" spans="1:12" x14ac:dyDescent="0.25">
      <c r="A1424">
        <v>105582</v>
      </c>
      <c r="B1424">
        <v>0</v>
      </c>
      <c r="C1424" t="s">
        <v>281</v>
      </c>
      <c r="D1424" t="s">
        <v>62</v>
      </c>
      <c r="E1424" t="s">
        <v>282</v>
      </c>
      <c r="F1424" s="69">
        <v>42993.724305555559</v>
      </c>
      <c r="G1424" s="67">
        <v>42995.708333333336</v>
      </c>
      <c r="H1424" s="67">
        <v>42997.311111111114</v>
      </c>
      <c r="I1424" t="s">
        <v>137</v>
      </c>
      <c r="J1424" t="s">
        <v>1809</v>
      </c>
      <c r="K1424" t="s">
        <v>284</v>
      </c>
      <c r="L1424" s="73">
        <f>_xlfn.DAYS(Dashboard!B$3,Data!F1424)</f>
        <v>32</v>
      </c>
    </row>
    <row r="1425" spans="1:12" x14ac:dyDescent="0.25">
      <c r="A1425">
        <v>105583</v>
      </c>
      <c r="B1425">
        <v>0</v>
      </c>
      <c r="C1425" t="s">
        <v>281</v>
      </c>
      <c r="D1425" t="s">
        <v>71</v>
      </c>
      <c r="E1425" t="s">
        <v>108</v>
      </c>
      <c r="F1425" s="69">
        <v>42994.424305555556</v>
      </c>
      <c r="G1425" s="67">
        <v>43001.708333333336</v>
      </c>
      <c r="H1425" s="67">
        <v>42996.424305555556</v>
      </c>
      <c r="I1425" t="s">
        <v>67</v>
      </c>
      <c r="J1425" t="s">
        <v>1810</v>
      </c>
      <c r="K1425" t="s">
        <v>284</v>
      </c>
      <c r="L1425" s="73">
        <f>_xlfn.DAYS(Dashboard!B$3,Data!F1425)</f>
        <v>31</v>
      </c>
    </row>
    <row r="1426" spans="1:12" x14ac:dyDescent="0.25">
      <c r="A1426">
        <v>105584</v>
      </c>
      <c r="B1426">
        <v>0</v>
      </c>
      <c r="C1426" t="s">
        <v>281</v>
      </c>
      <c r="D1426" t="s">
        <v>97</v>
      </c>
      <c r="E1426" t="s">
        <v>84</v>
      </c>
      <c r="F1426" s="69">
        <v>42994.697222222225</v>
      </c>
      <c r="G1426" s="67">
        <v>43008.708333333336</v>
      </c>
      <c r="H1426" s="67">
        <v>43003.369444444441</v>
      </c>
      <c r="I1426" t="s">
        <v>63</v>
      </c>
      <c r="J1426" t="s">
        <v>1811</v>
      </c>
      <c r="K1426" t="s">
        <v>73</v>
      </c>
      <c r="L1426" s="73">
        <f>_xlfn.DAYS(Dashboard!B$3,Data!F1426)</f>
        <v>31</v>
      </c>
    </row>
    <row r="1427" spans="1:12" x14ac:dyDescent="0.25">
      <c r="A1427">
        <v>105585</v>
      </c>
      <c r="B1427">
        <v>0</v>
      </c>
      <c r="C1427" t="s">
        <v>281</v>
      </c>
      <c r="D1427" t="s">
        <v>97</v>
      </c>
      <c r="E1427" t="s">
        <v>84</v>
      </c>
      <c r="F1427" s="69">
        <v>42996.319444444445</v>
      </c>
      <c r="G1427" s="67">
        <v>43010.708333333336</v>
      </c>
      <c r="H1427" s="67">
        <v>43003.368055555555</v>
      </c>
      <c r="I1427" t="s">
        <v>63</v>
      </c>
      <c r="J1427" t="s">
        <v>1812</v>
      </c>
      <c r="K1427" t="s">
        <v>73</v>
      </c>
      <c r="L1427" s="73">
        <f>_xlfn.DAYS(Dashboard!B$3,Data!F1427)</f>
        <v>29</v>
      </c>
    </row>
    <row r="1428" spans="1:12" x14ac:dyDescent="0.25">
      <c r="A1428">
        <v>105586</v>
      </c>
      <c r="B1428">
        <v>0</v>
      </c>
      <c r="C1428" t="s">
        <v>281</v>
      </c>
      <c r="D1428" t="s">
        <v>1813</v>
      </c>
      <c r="E1428" t="s">
        <v>368</v>
      </c>
      <c r="F1428" s="69">
        <v>42996.376388888886</v>
      </c>
      <c r="G1428" s="67">
        <v>43003.708333333336</v>
      </c>
      <c r="H1428" s="67">
        <v>42996.462500000001</v>
      </c>
      <c r="I1428" t="s">
        <v>63</v>
      </c>
      <c r="J1428" t="s">
        <v>1814</v>
      </c>
      <c r="K1428" t="s">
        <v>294</v>
      </c>
      <c r="L1428" s="73">
        <f>_xlfn.DAYS(Dashboard!B$3,Data!F1428)</f>
        <v>29</v>
      </c>
    </row>
    <row r="1429" spans="1:12" x14ac:dyDescent="0.25">
      <c r="A1429">
        <v>105587</v>
      </c>
      <c r="B1429">
        <v>0</v>
      </c>
      <c r="C1429" t="s">
        <v>281</v>
      </c>
      <c r="D1429" t="s">
        <v>95</v>
      </c>
      <c r="E1429" t="s">
        <v>62</v>
      </c>
      <c r="F1429" s="69">
        <v>42996.378472222219</v>
      </c>
      <c r="G1429" s="67">
        <v>43010.708333333336</v>
      </c>
      <c r="H1429" s="67">
        <v>43010.383333333331</v>
      </c>
      <c r="I1429" t="s">
        <v>67</v>
      </c>
      <c r="J1429" t="s">
        <v>1815</v>
      </c>
      <c r="K1429" t="s">
        <v>65</v>
      </c>
      <c r="L1429" s="73">
        <f>_xlfn.DAYS(Dashboard!B$3,Data!F1429)</f>
        <v>29</v>
      </c>
    </row>
    <row r="1430" spans="1:12" x14ac:dyDescent="0.25">
      <c r="A1430">
        <v>105588</v>
      </c>
      <c r="B1430">
        <v>0</v>
      </c>
      <c r="C1430" t="s">
        <v>281</v>
      </c>
      <c r="D1430" t="s">
        <v>1816</v>
      </c>
      <c r="E1430" t="s">
        <v>84</v>
      </c>
      <c r="F1430" s="69">
        <v>42996.393750000003</v>
      </c>
      <c r="G1430" s="67">
        <v>42998.708333333336</v>
      </c>
      <c r="H1430" s="67">
        <v>43005.656944444447</v>
      </c>
      <c r="I1430" t="s">
        <v>63</v>
      </c>
      <c r="J1430" t="s">
        <v>1817</v>
      </c>
      <c r="K1430" t="s">
        <v>73</v>
      </c>
      <c r="L1430" s="73">
        <f>_xlfn.DAYS(Dashboard!B$3,Data!F1430)</f>
        <v>29</v>
      </c>
    </row>
    <row r="1431" spans="1:12" x14ac:dyDescent="0.25">
      <c r="A1431">
        <v>105589</v>
      </c>
      <c r="B1431">
        <v>0</v>
      </c>
      <c r="C1431" t="s">
        <v>281</v>
      </c>
      <c r="D1431" t="s">
        <v>101</v>
      </c>
      <c r="E1431" t="s">
        <v>368</v>
      </c>
      <c r="F1431" s="69">
        <v>42996.404861111114</v>
      </c>
      <c r="G1431" s="67">
        <v>42998.708333333336</v>
      </c>
      <c r="H1431" s="67">
        <v>43018.704861111109</v>
      </c>
      <c r="I1431" t="s">
        <v>63</v>
      </c>
      <c r="J1431" t="s">
        <v>1818</v>
      </c>
      <c r="K1431" t="s">
        <v>294</v>
      </c>
      <c r="L1431" s="73">
        <f>_xlfn.DAYS(Dashboard!B$3,Data!F1431)</f>
        <v>29</v>
      </c>
    </row>
    <row r="1432" spans="1:12" x14ac:dyDescent="0.25">
      <c r="A1432">
        <v>105590</v>
      </c>
      <c r="B1432">
        <v>0</v>
      </c>
      <c r="C1432" t="s">
        <v>281</v>
      </c>
      <c r="D1432" t="s">
        <v>101</v>
      </c>
      <c r="E1432" t="s">
        <v>368</v>
      </c>
      <c r="F1432" s="69">
        <v>42996.405555555553</v>
      </c>
      <c r="G1432" s="67">
        <v>42998.708333333336</v>
      </c>
      <c r="H1432" s="67">
        <v>43012.331944444442</v>
      </c>
      <c r="I1432" t="s">
        <v>63</v>
      </c>
      <c r="J1432" t="s">
        <v>1819</v>
      </c>
      <c r="K1432" t="s">
        <v>294</v>
      </c>
      <c r="L1432" s="73">
        <f>_xlfn.DAYS(Dashboard!B$3,Data!F1432)</f>
        <v>29</v>
      </c>
    </row>
    <row r="1433" spans="1:12" x14ac:dyDescent="0.25">
      <c r="A1433">
        <v>105591</v>
      </c>
      <c r="B1433">
        <v>0</v>
      </c>
      <c r="C1433" t="s">
        <v>281</v>
      </c>
      <c r="D1433" t="s">
        <v>328</v>
      </c>
      <c r="E1433" t="s">
        <v>90</v>
      </c>
      <c r="F1433" s="69">
        <v>42996.427083333336</v>
      </c>
      <c r="G1433" s="67">
        <v>43003.708333333336</v>
      </c>
      <c r="H1433" s="67">
        <v>42999.698611111111</v>
      </c>
      <c r="I1433" t="s">
        <v>63</v>
      </c>
      <c r="J1433" t="s">
        <v>1820</v>
      </c>
      <c r="K1433" t="s">
        <v>65</v>
      </c>
      <c r="L1433" s="73">
        <f>_xlfn.DAYS(Dashboard!B$3,Data!F1433)</f>
        <v>29</v>
      </c>
    </row>
    <row r="1434" spans="1:12" x14ac:dyDescent="0.25">
      <c r="A1434">
        <v>105592</v>
      </c>
      <c r="B1434">
        <v>0</v>
      </c>
      <c r="C1434" t="s">
        <v>281</v>
      </c>
      <c r="D1434" t="s">
        <v>382</v>
      </c>
      <c r="E1434" t="s">
        <v>75</v>
      </c>
      <c r="F1434" s="69">
        <v>42996.443749999999</v>
      </c>
      <c r="G1434" s="67">
        <v>43010.708333333336</v>
      </c>
      <c r="H1434" s="67">
        <v>43006.565972222219</v>
      </c>
      <c r="I1434" t="s">
        <v>63</v>
      </c>
      <c r="J1434" t="s">
        <v>1821</v>
      </c>
      <c r="K1434" t="s">
        <v>73</v>
      </c>
      <c r="L1434" s="73">
        <f>_xlfn.DAYS(Dashboard!B$3,Data!F1434)</f>
        <v>29</v>
      </c>
    </row>
    <row r="1435" spans="1:12" x14ac:dyDescent="0.25">
      <c r="A1435">
        <v>105593</v>
      </c>
      <c r="B1435">
        <v>0</v>
      </c>
      <c r="C1435" t="s">
        <v>281</v>
      </c>
      <c r="D1435" t="s">
        <v>1822</v>
      </c>
      <c r="E1435" t="s">
        <v>84</v>
      </c>
      <c r="F1435" s="69">
        <v>42996.447222222225</v>
      </c>
      <c r="G1435" s="67">
        <v>43010.708333333336</v>
      </c>
      <c r="H1435" s="67">
        <v>42997.517361111109</v>
      </c>
      <c r="I1435" t="s">
        <v>137</v>
      </c>
      <c r="J1435" t="s">
        <v>1823</v>
      </c>
      <c r="K1435" t="s">
        <v>73</v>
      </c>
      <c r="L1435" s="73">
        <f>_xlfn.DAYS(Dashboard!B$3,Data!F1435)</f>
        <v>29</v>
      </c>
    </row>
    <row r="1436" spans="1:12" x14ac:dyDescent="0.25">
      <c r="A1436">
        <v>105594</v>
      </c>
      <c r="B1436">
        <v>0</v>
      </c>
      <c r="C1436" t="s">
        <v>281</v>
      </c>
      <c r="D1436" t="s">
        <v>646</v>
      </c>
      <c r="E1436" t="s">
        <v>321</v>
      </c>
      <c r="F1436" s="69">
        <v>42996.447916666664</v>
      </c>
      <c r="G1436" s="67">
        <v>43003.708333333336</v>
      </c>
      <c r="H1436" s="67">
        <v>42998.026388888888</v>
      </c>
      <c r="I1436" t="s">
        <v>63</v>
      </c>
      <c r="J1436" t="s">
        <v>1824</v>
      </c>
      <c r="K1436" t="s">
        <v>1088</v>
      </c>
      <c r="L1436" s="73">
        <f>_xlfn.DAYS(Dashboard!B$3,Data!F1436)</f>
        <v>29</v>
      </c>
    </row>
    <row r="1437" spans="1:12" x14ac:dyDescent="0.25">
      <c r="A1437">
        <v>105595</v>
      </c>
      <c r="B1437">
        <v>0</v>
      </c>
      <c r="C1437" t="s">
        <v>281</v>
      </c>
      <c r="D1437" t="s">
        <v>1825</v>
      </c>
      <c r="E1437" t="s">
        <v>75</v>
      </c>
      <c r="F1437" s="69">
        <v>42996.448611111111</v>
      </c>
      <c r="G1437" s="67">
        <v>43010.708333333336</v>
      </c>
      <c r="H1437" s="67">
        <v>43003.375</v>
      </c>
      <c r="I1437" t="s">
        <v>63</v>
      </c>
      <c r="J1437" t="s">
        <v>1826</v>
      </c>
      <c r="K1437" t="s">
        <v>73</v>
      </c>
      <c r="L1437" s="73">
        <f>_xlfn.DAYS(Dashboard!B$3,Data!F1437)</f>
        <v>29</v>
      </c>
    </row>
    <row r="1438" spans="1:12" x14ac:dyDescent="0.25">
      <c r="A1438">
        <v>105596</v>
      </c>
      <c r="B1438">
        <v>0</v>
      </c>
      <c r="C1438" t="s">
        <v>281</v>
      </c>
      <c r="D1438" t="s">
        <v>1827</v>
      </c>
      <c r="E1438" t="s">
        <v>90</v>
      </c>
      <c r="F1438" s="69">
        <v>42996.450694444444</v>
      </c>
      <c r="G1438" s="67">
        <v>43010.708333333336</v>
      </c>
      <c r="H1438" s="67">
        <v>43003.375</v>
      </c>
      <c r="I1438" t="s">
        <v>63</v>
      </c>
      <c r="J1438" t="s">
        <v>1828</v>
      </c>
      <c r="K1438" t="s">
        <v>73</v>
      </c>
      <c r="L1438" s="73">
        <f>_xlfn.DAYS(Dashboard!B$3,Data!F1438)</f>
        <v>29</v>
      </c>
    </row>
    <row r="1439" spans="1:12" x14ac:dyDescent="0.25">
      <c r="A1439">
        <v>105597</v>
      </c>
      <c r="B1439">
        <v>0</v>
      </c>
      <c r="C1439" t="s">
        <v>281</v>
      </c>
      <c r="D1439" t="s">
        <v>1089</v>
      </c>
      <c r="E1439" t="s">
        <v>90</v>
      </c>
      <c r="F1439" s="69">
        <v>42996.45416666667</v>
      </c>
      <c r="G1439" s="67">
        <v>43010.708333333336</v>
      </c>
      <c r="H1439" s="67">
        <v>42996.45416666667</v>
      </c>
      <c r="I1439" t="s">
        <v>63</v>
      </c>
      <c r="J1439" t="s">
        <v>1829</v>
      </c>
      <c r="K1439" t="s">
        <v>73</v>
      </c>
      <c r="L1439" s="73">
        <f>_xlfn.DAYS(Dashboard!B$3,Data!F1439)</f>
        <v>29</v>
      </c>
    </row>
    <row r="1440" spans="1:12" x14ac:dyDescent="0.25">
      <c r="A1440">
        <v>105598</v>
      </c>
      <c r="B1440">
        <v>0</v>
      </c>
      <c r="C1440" t="s">
        <v>281</v>
      </c>
      <c r="D1440" t="s">
        <v>1830</v>
      </c>
      <c r="E1440" t="s">
        <v>90</v>
      </c>
      <c r="F1440" s="69">
        <v>42996.46875</v>
      </c>
      <c r="G1440" s="67">
        <v>43010.708333333336</v>
      </c>
      <c r="H1440" s="67">
        <v>42996.46875</v>
      </c>
      <c r="I1440" t="s">
        <v>63</v>
      </c>
      <c r="J1440" t="s">
        <v>1831</v>
      </c>
      <c r="K1440" t="s">
        <v>73</v>
      </c>
      <c r="L1440" s="73">
        <f>_xlfn.DAYS(Dashboard!B$3,Data!F1440)</f>
        <v>29</v>
      </c>
    </row>
    <row r="1441" spans="1:12" x14ac:dyDescent="0.25">
      <c r="A1441">
        <v>105599</v>
      </c>
      <c r="B1441">
        <v>0</v>
      </c>
      <c r="C1441" t="s">
        <v>281</v>
      </c>
      <c r="D1441" t="s">
        <v>77</v>
      </c>
      <c r="E1441" t="s">
        <v>368</v>
      </c>
      <c r="F1441" s="69">
        <v>42996.472222222219</v>
      </c>
      <c r="G1441" s="67">
        <v>42998.708333333336</v>
      </c>
      <c r="H1441" s="67">
        <v>42999.390972222223</v>
      </c>
      <c r="I1441" t="s">
        <v>63</v>
      </c>
      <c r="J1441" t="s">
        <v>1832</v>
      </c>
      <c r="K1441" t="s">
        <v>497</v>
      </c>
      <c r="L1441" s="73">
        <f>_xlfn.DAYS(Dashboard!B$3,Data!F1441)</f>
        <v>29</v>
      </c>
    </row>
    <row r="1442" spans="1:12" x14ac:dyDescent="0.25">
      <c r="A1442">
        <v>105600</v>
      </c>
      <c r="B1442">
        <v>0</v>
      </c>
      <c r="C1442" t="s">
        <v>281</v>
      </c>
      <c r="D1442" t="s">
        <v>203</v>
      </c>
      <c r="E1442" t="s">
        <v>108</v>
      </c>
      <c r="F1442" s="69">
        <v>42996.475694444445</v>
      </c>
      <c r="G1442" s="67">
        <v>43003.708333333336</v>
      </c>
      <c r="H1442" s="67">
        <v>42996.475694444445</v>
      </c>
      <c r="I1442" t="s">
        <v>67</v>
      </c>
      <c r="J1442" t="s">
        <v>1833</v>
      </c>
      <c r="K1442" t="s">
        <v>284</v>
      </c>
      <c r="L1442" s="73">
        <f>_xlfn.DAYS(Dashboard!B$3,Data!F1442)</f>
        <v>29</v>
      </c>
    </row>
    <row r="1443" spans="1:12" x14ac:dyDescent="0.25">
      <c r="A1443">
        <v>105601</v>
      </c>
      <c r="B1443">
        <v>0</v>
      </c>
      <c r="C1443" t="s">
        <v>281</v>
      </c>
      <c r="D1443" t="s">
        <v>1834</v>
      </c>
      <c r="E1443" t="s">
        <v>90</v>
      </c>
      <c r="F1443" s="69">
        <v>42996.481249999997</v>
      </c>
      <c r="G1443" s="67">
        <v>43010.708333333336</v>
      </c>
      <c r="H1443" s="67">
        <v>42996.481249999997</v>
      </c>
      <c r="I1443" t="s">
        <v>63</v>
      </c>
      <c r="J1443" t="s">
        <v>1835</v>
      </c>
      <c r="K1443" t="s">
        <v>73</v>
      </c>
      <c r="L1443" s="73">
        <f>_xlfn.DAYS(Dashboard!B$3,Data!F1443)</f>
        <v>29</v>
      </c>
    </row>
    <row r="1444" spans="1:12" x14ac:dyDescent="0.25">
      <c r="A1444">
        <v>105602</v>
      </c>
      <c r="B1444">
        <v>0</v>
      </c>
      <c r="C1444" t="s">
        <v>281</v>
      </c>
      <c r="D1444" t="s">
        <v>1836</v>
      </c>
      <c r="E1444" t="s">
        <v>90</v>
      </c>
      <c r="F1444" s="69">
        <v>42996.48333333333</v>
      </c>
      <c r="G1444" s="67">
        <v>43010.708333333336</v>
      </c>
      <c r="H1444" s="67">
        <v>42996.48333333333</v>
      </c>
      <c r="I1444" t="s">
        <v>63</v>
      </c>
      <c r="J1444" t="s">
        <v>1837</v>
      </c>
      <c r="K1444" t="s">
        <v>73</v>
      </c>
      <c r="L1444" s="73">
        <f>_xlfn.DAYS(Dashboard!B$3,Data!F1444)</f>
        <v>29</v>
      </c>
    </row>
    <row r="1445" spans="1:12" x14ac:dyDescent="0.25">
      <c r="A1445">
        <v>105603</v>
      </c>
      <c r="B1445">
        <v>0</v>
      </c>
      <c r="C1445" t="s">
        <v>281</v>
      </c>
      <c r="D1445" t="s">
        <v>1838</v>
      </c>
      <c r="E1445" t="s">
        <v>84</v>
      </c>
      <c r="F1445" s="69">
        <v>42996.497916666667</v>
      </c>
      <c r="G1445" s="67">
        <v>43003.708333333336</v>
      </c>
      <c r="H1445" s="67">
        <v>42998.466666666667</v>
      </c>
      <c r="I1445" t="s">
        <v>137</v>
      </c>
      <c r="J1445" t="s">
        <v>1839</v>
      </c>
      <c r="K1445" t="s">
        <v>73</v>
      </c>
      <c r="L1445" s="73">
        <f>_xlfn.DAYS(Dashboard!B$3,Data!F1445)</f>
        <v>29</v>
      </c>
    </row>
    <row r="1446" spans="1:12" x14ac:dyDescent="0.25">
      <c r="A1446">
        <v>105604</v>
      </c>
      <c r="B1446">
        <v>0</v>
      </c>
      <c r="C1446" t="s">
        <v>281</v>
      </c>
      <c r="D1446" t="s">
        <v>368</v>
      </c>
      <c r="E1446" t="s">
        <v>62</v>
      </c>
      <c r="F1446" s="69">
        <v>42996.512499999997</v>
      </c>
      <c r="G1446" s="67">
        <v>42998.708333333336</v>
      </c>
      <c r="H1446" s="67">
        <v>43005.396527777775</v>
      </c>
      <c r="I1446" t="s">
        <v>63</v>
      </c>
      <c r="J1446" t="s">
        <v>1840</v>
      </c>
      <c r="K1446" t="s">
        <v>73</v>
      </c>
      <c r="L1446" s="73">
        <f>_xlfn.DAYS(Dashboard!B$3,Data!F1446)</f>
        <v>29</v>
      </c>
    </row>
    <row r="1447" spans="1:12" x14ac:dyDescent="0.25">
      <c r="A1447">
        <v>105605</v>
      </c>
      <c r="B1447">
        <v>0</v>
      </c>
      <c r="C1447" t="s">
        <v>281</v>
      </c>
      <c r="D1447" t="s">
        <v>97</v>
      </c>
      <c r="E1447" t="s">
        <v>84</v>
      </c>
      <c r="F1447" s="69">
        <v>42996.526388888888</v>
      </c>
      <c r="G1447" s="67">
        <v>43010.708333333336</v>
      </c>
      <c r="H1447" s="67">
        <v>43003.365972222222</v>
      </c>
      <c r="I1447" t="s">
        <v>63</v>
      </c>
      <c r="J1447" t="s">
        <v>1841</v>
      </c>
      <c r="K1447" t="s">
        <v>73</v>
      </c>
      <c r="L1447" s="73">
        <f>_xlfn.DAYS(Dashboard!B$3,Data!F1447)</f>
        <v>29</v>
      </c>
    </row>
    <row r="1448" spans="1:12" x14ac:dyDescent="0.25">
      <c r="A1448">
        <v>105606</v>
      </c>
      <c r="B1448">
        <v>0</v>
      </c>
      <c r="C1448" t="s">
        <v>281</v>
      </c>
      <c r="D1448" t="s">
        <v>97</v>
      </c>
      <c r="E1448" t="s">
        <v>84</v>
      </c>
      <c r="F1448" s="69">
        <v>42996.571527777778</v>
      </c>
      <c r="G1448" s="67">
        <v>43010.708333333336</v>
      </c>
      <c r="H1448" s="67">
        <v>42998.342361111114</v>
      </c>
      <c r="I1448" t="s">
        <v>63</v>
      </c>
      <c r="J1448" t="s">
        <v>1842</v>
      </c>
      <c r="K1448" t="s">
        <v>73</v>
      </c>
      <c r="L1448" s="73">
        <f>_xlfn.DAYS(Dashboard!B$3,Data!F1448)</f>
        <v>29</v>
      </c>
    </row>
    <row r="1449" spans="1:12" x14ac:dyDescent="0.25">
      <c r="A1449">
        <v>105607</v>
      </c>
      <c r="B1449">
        <v>0</v>
      </c>
      <c r="C1449" t="s">
        <v>281</v>
      </c>
      <c r="D1449" t="s">
        <v>306</v>
      </c>
      <c r="E1449" t="s">
        <v>62</v>
      </c>
      <c r="F1449" s="69">
        <v>42996.572222222225</v>
      </c>
      <c r="G1449" s="67">
        <v>43003.708333333336</v>
      </c>
      <c r="H1449" s="67">
        <v>43005.586111111108</v>
      </c>
      <c r="I1449" t="s">
        <v>63</v>
      </c>
      <c r="J1449" t="s">
        <v>1843</v>
      </c>
      <c r="K1449" t="s">
        <v>73</v>
      </c>
      <c r="L1449" s="73">
        <f>_xlfn.DAYS(Dashboard!B$3,Data!F1449)</f>
        <v>29</v>
      </c>
    </row>
    <row r="1450" spans="1:12" x14ac:dyDescent="0.25">
      <c r="A1450">
        <v>105608</v>
      </c>
      <c r="B1450">
        <v>0</v>
      </c>
      <c r="C1450" t="s">
        <v>281</v>
      </c>
      <c r="D1450" t="s">
        <v>542</v>
      </c>
      <c r="E1450" t="s">
        <v>368</v>
      </c>
      <c r="F1450" s="69">
        <v>42996.574999999997</v>
      </c>
      <c r="G1450" s="67">
        <v>43010.708333333336</v>
      </c>
      <c r="H1450" s="67">
        <v>42997.551388888889</v>
      </c>
      <c r="I1450" t="s">
        <v>137</v>
      </c>
      <c r="J1450" t="s">
        <v>1844</v>
      </c>
      <c r="K1450" t="s">
        <v>294</v>
      </c>
      <c r="L1450" s="73">
        <f>_xlfn.DAYS(Dashboard!B$3,Data!F1450)</f>
        <v>29</v>
      </c>
    </row>
    <row r="1451" spans="1:12" x14ac:dyDescent="0.25">
      <c r="A1451">
        <v>105609</v>
      </c>
      <c r="B1451">
        <v>0</v>
      </c>
      <c r="C1451" t="s">
        <v>281</v>
      </c>
      <c r="D1451" t="s">
        <v>1845</v>
      </c>
      <c r="E1451" t="s">
        <v>84</v>
      </c>
      <c r="F1451" s="69">
        <v>42996.577777777777</v>
      </c>
      <c r="G1451" s="67">
        <v>43010.708333333336</v>
      </c>
      <c r="H1451" s="67">
        <v>42996.577777777777</v>
      </c>
      <c r="I1451" t="s">
        <v>63</v>
      </c>
      <c r="J1451" t="s">
        <v>335</v>
      </c>
      <c r="K1451" t="s">
        <v>73</v>
      </c>
      <c r="L1451" s="73">
        <f>_xlfn.DAYS(Dashboard!B$3,Data!F1451)</f>
        <v>29</v>
      </c>
    </row>
    <row r="1452" spans="1:12" x14ac:dyDescent="0.25">
      <c r="A1452">
        <v>105610</v>
      </c>
      <c r="B1452">
        <v>0</v>
      </c>
      <c r="C1452" t="s">
        <v>281</v>
      </c>
      <c r="D1452" t="s">
        <v>1846</v>
      </c>
      <c r="E1452" t="s">
        <v>368</v>
      </c>
      <c r="F1452" s="69">
        <v>42996.580555555556</v>
      </c>
      <c r="G1452" s="67">
        <v>43003.708333333336</v>
      </c>
      <c r="H1452" s="67">
        <v>42999.341666666667</v>
      </c>
      <c r="I1452" t="s">
        <v>63</v>
      </c>
      <c r="J1452" t="s">
        <v>1847</v>
      </c>
      <c r="K1452" t="s">
        <v>294</v>
      </c>
      <c r="L1452" s="73">
        <f>_xlfn.DAYS(Dashboard!B$3,Data!F1452)</f>
        <v>29</v>
      </c>
    </row>
    <row r="1453" spans="1:12" x14ac:dyDescent="0.25">
      <c r="A1453">
        <v>105611</v>
      </c>
      <c r="B1453">
        <v>0</v>
      </c>
      <c r="C1453" t="s">
        <v>281</v>
      </c>
      <c r="D1453" t="s">
        <v>1848</v>
      </c>
      <c r="E1453" t="s">
        <v>84</v>
      </c>
      <c r="F1453" s="69">
        <v>42996.583333333336</v>
      </c>
      <c r="G1453" s="67">
        <v>43010.708333333336</v>
      </c>
      <c r="H1453" s="67">
        <v>42996.655555555553</v>
      </c>
      <c r="I1453" t="s">
        <v>63</v>
      </c>
      <c r="J1453" t="s">
        <v>1849</v>
      </c>
      <c r="K1453" t="s">
        <v>73</v>
      </c>
      <c r="L1453" s="73">
        <f>_xlfn.DAYS(Dashboard!B$3,Data!F1453)</f>
        <v>29</v>
      </c>
    </row>
    <row r="1454" spans="1:12" x14ac:dyDescent="0.25">
      <c r="A1454">
        <v>105612</v>
      </c>
      <c r="B1454">
        <v>0</v>
      </c>
      <c r="C1454" t="s">
        <v>281</v>
      </c>
      <c r="D1454" t="s">
        <v>184</v>
      </c>
      <c r="E1454" t="s">
        <v>62</v>
      </c>
      <c r="F1454" s="69">
        <v>42996.599305555559</v>
      </c>
      <c r="G1454" s="67">
        <v>43003.708333333336</v>
      </c>
      <c r="H1454" s="67">
        <v>42998.343055555553</v>
      </c>
      <c r="I1454" t="s">
        <v>63</v>
      </c>
      <c r="J1454" t="s">
        <v>1850</v>
      </c>
      <c r="K1454" t="s">
        <v>65</v>
      </c>
      <c r="L1454" s="73">
        <f>_xlfn.DAYS(Dashboard!B$3,Data!F1454)</f>
        <v>29</v>
      </c>
    </row>
    <row r="1455" spans="1:12" x14ac:dyDescent="0.25">
      <c r="A1455">
        <v>105299</v>
      </c>
      <c r="B1455">
        <v>1</v>
      </c>
      <c r="C1455" t="s">
        <v>281</v>
      </c>
      <c r="D1455" t="s">
        <v>1464</v>
      </c>
      <c r="E1455" t="s">
        <v>233</v>
      </c>
      <c r="F1455" s="69">
        <v>42996.604861111111</v>
      </c>
      <c r="G1455" s="67">
        <v>43000.708333333336</v>
      </c>
      <c r="H1455" s="67">
        <v>42997.652083333334</v>
      </c>
      <c r="I1455" t="s">
        <v>67</v>
      </c>
      <c r="J1455" t="s">
        <v>1851</v>
      </c>
      <c r="K1455" t="s">
        <v>284</v>
      </c>
      <c r="L1455" s="73">
        <f>_xlfn.DAYS(Dashboard!B$3,Data!F1455)</f>
        <v>29</v>
      </c>
    </row>
    <row r="1456" spans="1:12" x14ac:dyDescent="0.25">
      <c r="A1456">
        <v>105613</v>
      </c>
      <c r="B1456">
        <v>0</v>
      </c>
      <c r="C1456" t="s">
        <v>281</v>
      </c>
      <c r="D1456" t="s">
        <v>261</v>
      </c>
      <c r="E1456" t="s">
        <v>62</v>
      </c>
      <c r="F1456" s="69">
        <v>42996.632638888892</v>
      </c>
      <c r="G1456" s="67">
        <v>43010.708333333336</v>
      </c>
      <c r="H1456" s="67">
        <v>42998.710416666669</v>
      </c>
      <c r="I1456" t="s">
        <v>137</v>
      </c>
      <c r="J1456" t="s">
        <v>1852</v>
      </c>
      <c r="K1456" t="s">
        <v>65</v>
      </c>
      <c r="L1456" s="73">
        <f>_xlfn.DAYS(Dashboard!B$3,Data!F1456)</f>
        <v>29</v>
      </c>
    </row>
    <row r="1457" spans="1:12" x14ac:dyDescent="0.25">
      <c r="A1457">
        <v>105614</v>
      </c>
      <c r="B1457">
        <v>0</v>
      </c>
      <c r="C1457" t="s">
        <v>281</v>
      </c>
      <c r="D1457" t="s">
        <v>1853</v>
      </c>
      <c r="E1457" t="s">
        <v>282</v>
      </c>
      <c r="F1457" s="69">
        <v>42996.647916666669</v>
      </c>
      <c r="G1457" s="67">
        <v>43010.708333333336</v>
      </c>
      <c r="H1457" s="67">
        <v>42997.620833333334</v>
      </c>
      <c r="I1457" t="s">
        <v>63</v>
      </c>
      <c r="J1457" t="s">
        <v>1854</v>
      </c>
      <c r="K1457" t="s">
        <v>284</v>
      </c>
      <c r="L1457" s="73">
        <f>_xlfn.DAYS(Dashboard!B$3,Data!F1457)</f>
        <v>29</v>
      </c>
    </row>
    <row r="1458" spans="1:12" x14ac:dyDescent="0.25">
      <c r="A1458">
        <v>105615</v>
      </c>
      <c r="B1458">
        <v>0</v>
      </c>
      <c r="C1458" t="s">
        <v>281</v>
      </c>
      <c r="D1458" t="s">
        <v>118</v>
      </c>
      <c r="E1458" t="s">
        <v>321</v>
      </c>
      <c r="F1458" s="69">
        <v>42996.660416666666</v>
      </c>
      <c r="G1458" s="67">
        <v>43003.708333333336</v>
      </c>
      <c r="H1458" s="67">
        <v>42998.352777777778</v>
      </c>
      <c r="I1458" t="s">
        <v>63</v>
      </c>
      <c r="J1458" t="s">
        <v>1855</v>
      </c>
      <c r="K1458" t="s">
        <v>323</v>
      </c>
      <c r="L1458" s="73">
        <f>_xlfn.DAYS(Dashboard!B$3,Data!F1458)</f>
        <v>29</v>
      </c>
    </row>
    <row r="1459" spans="1:12" x14ac:dyDescent="0.25">
      <c r="A1459">
        <v>105616</v>
      </c>
      <c r="B1459">
        <v>0</v>
      </c>
      <c r="C1459" t="s">
        <v>281</v>
      </c>
      <c r="D1459" t="s">
        <v>125</v>
      </c>
      <c r="E1459" t="s">
        <v>321</v>
      </c>
      <c r="F1459" s="69">
        <v>42996.665277777778</v>
      </c>
      <c r="G1459" s="67">
        <v>43003.708333333336</v>
      </c>
      <c r="H1459" s="67">
        <v>43000.681250000001</v>
      </c>
      <c r="I1459" t="s">
        <v>67</v>
      </c>
      <c r="J1459" t="s">
        <v>1856</v>
      </c>
      <c r="K1459" t="s">
        <v>323</v>
      </c>
      <c r="L1459" s="73">
        <f>_xlfn.DAYS(Dashboard!B$3,Data!F1459)</f>
        <v>29</v>
      </c>
    </row>
    <row r="1460" spans="1:12" x14ac:dyDescent="0.25">
      <c r="A1460">
        <v>105617</v>
      </c>
      <c r="B1460">
        <v>0</v>
      </c>
      <c r="C1460" t="s">
        <v>281</v>
      </c>
      <c r="D1460" t="s">
        <v>362</v>
      </c>
      <c r="E1460" t="s">
        <v>75</v>
      </c>
      <c r="F1460" s="69">
        <v>42996.686111111114</v>
      </c>
      <c r="G1460" s="67">
        <v>43024.708333333336</v>
      </c>
      <c r="H1460" s="67">
        <v>43024.356249999997</v>
      </c>
      <c r="I1460" t="s">
        <v>63</v>
      </c>
      <c r="J1460" t="s">
        <v>1857</v>
      </c>
      <c r="K1460" t="s">
        <v>73</v>
      </c>
      <c r="L1460" s="73">
        <f>_xlfn.DAYS(Dashboard!B$3,Data!F1460)</f>
        <v>29</v>
      </c>
    </row>
    <row r="1461" spans="1:12" x14ac:dyDescent="0.25">
      <c r="A1461">
        <v>105618</v>
      </c>
      <c r="B1461">
        <v>0</v>
      </c>
      <c r="C1461" t="s">
        <v>281</v>
      </c>
      <c r="D1461" t="s">
        <v>1858</v>
      </c>
      <c r="E1461" t="s">
        <v>84</v>
      </c>
      <c r="F1461" s="69">
        <v>42996.69027777778</v>
      </c>
      <c r="G1461" s="67">
        <v>43010.708333333336</v>
      </c>
      <c r="H1461" s="67">
        <v>43003.365277777775</v>
      </c>
      <c r="I1461" t="s">
        <v>63</v>
      </c>
      <c r="J1461" t="s">
        <v>1859</v>
      </c>
      <c r="K1461" t="s">
        <v>73</v>
      </c>
      <c r="L1461" s="73">
        <f>_xlfn.DAYS(Dashboard!B$3,Data!F1461)</f>
        <v>29</v>
      </c>
    </row>
    <row r="1462" spans="1:12" x14ac:dyDescent="0.25">
      <c r="A1462">
        <v>105619</v>
      </c>
      <c r="B1462">
        <v>0</v>
      </c>
      <c r="C1462" t="s">
        <v>281</v>
      </c>
      <c r="D1462" t="s">
        <v>1860</v>
      </c>
      <c r="E1462" t="s">
        <v>90</v>
      </c>
      <c r="F1462" s="69">
        <v>42996.706944444442</v>
      </c>
      <c r="G1462" s="67">
        <v>43010.708333333336</v>
      </c>
      <c r="H1462" s="67">
        <v>42996.706944444442</v>
      </c>
      <c r="I1462" t="s">
        <v>63</v>
      </c>
      <c r="J1462" t="s">
        <v>1861</v>
      </c>
      <c r="K1462" t="s">
        <v>73</v>
      </c>
      <c r="L1462" s="73">
        <f>_xlfn.DAYS(Dashboard!B$3,Data!F1462)</f>
        <v>29</v>
      </c>
    </row>
    <row r="1463" spans="1:12" x14ac:dyDescent="0.25">
      <c r="A1463">
        <v>105620</v>
      </c>
      <c r="B1463">
        <v>0</v>
      </c>
      <c r="C1463" t="s">
        <v>281</v>
      </c>
      <c r="D1463" t="s">
        <v>97</v>
      </c>
      <c r="E1463" t="s">
        <v>75</v>
      </c>
      <c r="F1463" s="69">
        <v>42996.728472222225</v>
      </c>
      <c r="G1463" s="67">
        <v>43010.708333333336</v>
      </c>
      <c r="H1463" s="67">
        <v>43003.364583333336</v>
      </c>
      <c r="I1463" t="s">
        <v>63</v>
      </c>
      <c r="J1463" t="s">
        <v>1862</v>
      </c>
      <c r="K1463" t="s">
        <v>73</v>
      </c>
      <c r="L1463" s="73">
        <f>_xlfn.DAYS(Dashboard!B$3,Data!F1463)</f>
        <v>29</v>
      </c>
    </row>
    <row r="1464" spans="1:12" x14ac:dyDescent="0.25">
      <c r="A1464">
        <v>105621</v>
      </c>
      <c r="B1464">
        <v>0</v>
      </c>
      <c r="C1464" t="s">
        <v>281</v>
      </c>
      <c r="D1464" t="s">
        <v>71</v>
      </c>
      <c r="E1464" t="s">
        <v>282</v>
      </c>
      <c r="F1464" s="69">
        <v>42997.277777777781</v>
      </c>
      <c r="G1464" s="67">
        <v>42999.708333333336</v>
      </c>
      <c r="H1464" s="67">
        <v>42997.311805555553</v>
      </c>
      <c r="I1464" t="s">
        <v>63</v>
      </c>
      <c r="J1464" t="s">
        <v>1863</v>
      </c>
      <c r="K1464" t="s">
        <v>73</v>
      </c>
      <c r="L1464" s="73">
        <f>_xlfn.DAYS(Dashboard!B$3,Data!F1464)</f>
        <v>28</v>
      </c>
    </row>
    <row r="1465" spans="1:12" x14ac:dyDescent="0.25">
      <c r="A1465">
        <v>105622</v>
      </c>
      <c r="B1465">
        <v>0</v>
      </c>
      <c r="C1465" t="s">
        <v>281</v>
      </c>
      <c r="D1465" t="s">
        <v>650</v>
      </c>
      <c r="E1465" t="s">
        <v>292</v>
      </c>
      <c r="F1465" s="69">
        <v>42997.320138888892</v>
      </c>
      <c r="G1465" s="67">
        <v>42999.708333333336</v>
      </c>
      <c r="H1465" s="67">
        <v>42997.673611111109</v>
      </c>
      <c r="I1465" t="s">
        <v>63</v>
      </c>
      <c r="J1465" t="s">
        <v>1864</v>
      </c>
      <c r="K1465" t="s">
        <v>294</v>
      </c>
      <c r="L1465" s="73">
        <f>_xlfn.DAYS(Dashboard!B$3,Data!F1465)</f>
        <v>28</v>
      </c>
    </row>
    <row r="1466" spans="1:12" x14ac:dyDescent="0.25">
      <c r="A1466">
        <v>105623</v>
      </c>
      <c r="B1466">
        <v>0</v>
      </c>
      <c r="C1466" t="s">
        <v>281</v>
      </c>
      <c r="D1466" t="s">
        <v>1865</v>
      </c>
      <c r="E1466" t="s">
        <v>84</v>
      </c>
      <c r="F1466" s="69">
        <v>42997.472916666666</v>
      </c>
      <c r="G1466" s="67">
        <v>43011.708333333336</v>
      </c>
      <c r="H1466" s="67">
        <v>42999.464583333334</v>
      </c>
      <c r="I1466" t="s">
        <v>63</v>
      </c>
      <c r="J1466" t="s">
        <v>1415</v>
      </c>
      <c r="K1466" t="s">
        <v>73</v>
      </c>
      <c r="L1466" s="73">
        <f>_xlfn.DAYS(Dashboard!B$3,Data!F1466)</f>
        <v>28</v>
      </c>
    </row>
    <row r="1467" spans="1:12" x14ac:dyDescent="0.25">
      <c r="A1467">
        <v>105624</v>
      </c>
      <c r="B1467">
        <v>0</v>
      </c>
      <c r="C1467" t="s">
        <v>281</v>
      </c>
      <c r="D1467" t="s">
        <v>596</v>
      </c>
      <c r="E1467" t="s">
        <v>368</v>
      </c>
      <c r="F1467" s="69">
        <v>42997.477777777778</v>
      </c>
      <c r="G1467" s="67">
        <v>43004.708333333336</v>
      </c>
      <c r="H1467" s="67">
        <v>42999.341666666667</v>
      </c>
      <c r="I1467" t="s">
        <v>63</v>
      </c>
      <c r="J1467" t="s">
        <v>1866</v>
      </c>
      <c r="K1467" t="s">
        <v>294</v>
      </c>
      <c r="L1467" s="73">
        <f>_xlfn.DAYS(Dashboard!B$3,Data!F1467)</f>
        <v>28</v>
      </c>
    </row>
    <row r="1468" spans="1:12" x14ac:dyDescent="0.25">
      <c r="A1468">
        <v>105625</v>
      </c>
      <c r="B1468">
        <v>0</v>
      </c>
      <c r="C1468" t="s">
        <v>281</v>
      </c>
      <c r="D1468" t="s">
        <v>545</v>
      </c>
      <c r="E1468" t="s">
        <v>90</v>
      </c>
      <c r="F1468" s="69">
        <v>42997.478472222225</v>
      </c>
      <c r="G1468" s="67">
        <v>43004.708333333336</v>
      </c>
      <c r="H1468" s="67">
        <v>43013.599305555559</v>
      </c>
      <c r="I1468" t="s">
        <v>63</v>
      </c>
      <c r="J1468" t="s">
        <v>1867</v>
      </c>
      <c r="K1468" t="s">
        <v>73</v>
      </c>
      <c r="L1468" s="73">
        <f>_xlfn.DAYS(Dashboard!B$3,Data!F1468)</f>
        <v>28</v>
      </c>
    </row>
    <row r="1469" spans="1:12" x14ac:dyDescent="0.25">
      <c r="A1469">
        <v>105626</v>
      </c>
      <c r="B1469">
        <v>0</v>
      </c>
      <c r="C1469" t="s">
        <v>281</v>
      </c>
      <c r="D1469" t="s">
        <v>509</v>
      </c>
      <c r="E1469" t="s">
        <v>75</v>
      </c>
      <c r="F1469" s="69">
        <v>42997.479166666664</v>
      </c>
      <c r="G1469" s="67">
        <v>43004.708333333336</v>
      </c>
      <c r="H1469" s="67">
        <v>43000.336805555555</v>
      </c>
      <c r="I1469" t="s">
        <v>63</v>
      </c>
      <c r="J1469" t="s">
        <v>1868</v>
      </c>
      <c r="K1469" t="s">
        <v>73</v>
      </c>
      <c r="L1469" s="73">
        <f>_xlfn.DAYS(Dashboard!B$3,Data!F1469)</f>
        <v>28</v>
      </c>
    </row>
    <row r="1470" spans="1:12" x14ac:dyDescent="0.25">
      <c r="A1470">
        <v>105627</v>
      </c>
      <c r="B1470">
        <v>0</v>
      </c>
      <c r="C1470" t="s">
        <v>281</v>
      </c>
      <c r="D1470" t="s">
        <v>542</v>
      </c>
      <c r="E1470" t="s">
        <v>368</v>
      </c>
      <c r="F1470" s="69">
        <v>42997.479861111111</v>
      </c>
      <c r="G1470" s="67">
        <v>43011.708333333336</v>
      </c>
      <c r="H1470" s="67">
        <v>42997.551388888889</v>
      </c>
      <c r="I1470" t="s">
        <v>137</v>
      </c>
      <c r="J1470" t="s">
        <v>1869</v>
      </c>
      <c r="K1470" t="s">
        <v>294</v>
      </c>
      <c r="L1470" s="73">
        <f>_xlfn.DAYS(Dashboard!B$3,Data!F1470)</f>
        <v>28</v>
      </c>
    </row>
    <row r="1471" spans="1:12" x14ac:dyDescent="0.25">
      <c r="A1471">
        <v>105628</v>
      </c>
      <c r="B1471">
        <v>0</v>
      </c>
      <c r="C1471" t="s">
        <v>107</v>
      </c>
      <c r="D1471" t="s">
        <v>112</v>
      </c>
      <c r="E1471" t="s">
        <v>90</v>
      </c>
      <c r="F1471" s="69">
        <v>42997.480543981481</v>
      </c>
      <c r="G1471" s="67">
        <v>43028.708333333336</v>
      </c>
      <c r="H1471" s="67">
        <v>43007.348622685182</v>
      </c>
      <c r="I1471" t="s">
        <v>63</v>
      </c>
      <c r="J1471" t="s">
        <v>113</v>
      </c>
      <c r="K1471" t="s">
        <v>73</v>
      </c>
      <c r="L1471" s="73">
        <f>_xlfn.DAYS(Dashboard!B$3,Data!F1471)</f>
        <v>28</v>
      </c>
    </row>
    <row r="1472" spans="1:12" x14ac:dyDescent="0.25">
      <c r="A1472">
        <v>105629</v>
      </c>
      <c r="B1472">
        <v>0</v>
      </c>
      <c r="C1472" t="s">
        <v>35</v>
      </c>
      <c r="D1472" t="s">
        <v>114</v>
      </c>
      <c r="E1472" t="s">
        <v>62</v>
      </c>
      <c r="F1472" s="69">
        <v>42997.48578703704</v>
      </c>
      <c r="G1472" s="67">
        <v>43011.708333333336</v>
      </c>
      <c r="I1472" t="s">
        <v>63</v>
      </c>
      <c r="J1472" t="s">
        <v>115</v>
      </c>
      <c r="K1472" t="s">
        <v>65</v>
      </c>
      <c r="L1472" s="73">
        <f>_xlfn.DAYS(Dashboard!B$3,Data!F1472)</f>
        <v>28</v>
      </c>
    </row>
    <row r="1473" spans="1:12" x14ac:dyDescent="0.25">
      <c r="A1473">
        <v>105630</v>
      </c>
      <c r="B1473">
        <v>0</v>
      </c>
      <c r="C1473" t="s">
        <v>281</v>
      </c>
      <c r="D1473" t="s">
        <v>1870</v>
      </c>
      <c r="E1473" t="s">
        <v>233</v>
      </c>
      <c r="F1473" s="69">
        <v>42997.502083333333</v>
      </c>
      <c r="G1473" s="67">
        <v>43000</v>
      </c>
      <c r="H1473" s="67">
        <v>42997.636111111111</v>
      </c>
      <c r="I1473" t="s">
        <v>63</v>
      </c>
      <c r="J1473" t="s">
        <v>1871</v>
      </c>
      <c r="K1473" t="s">
        <v>284</v>
      </c>
      <c r="L1473" s="73">
        <f>_xlfn.DAYS(Dashboard!B$3,Data!F1473)</f>
        <v>28</v>
      </c>
    </row>
    <row r="1474" spans="1:12" x14ac:dyDescent="0.25">
      <c r="A1474">
        <v>105631</v>
      </c>
      <c r="B1474">
        <v>0</v>
      </c>
      <c r="C1474" t="s">
        <v>82</v>
      </c>
      <c r="D1474" t="s">
        <v>421</v>
      </c>
      <c r="E1474" t="s">
        <v>321</v>
      </c>
      <c r="F1474" s="69">
        <v>42997.506180555552</v>
      </c>
      <c r="G1474" s="67">
        <v>43038.708333333336</v>
      </c>
      <c r="I1474" t="s">
        <v>63</v>
      </c>
      <c r="J1474" t="s">
        <v>3094</v>
      </c>
      <c r="K1474" t="s">
        <v>323</v>
      </c>
      <c r="L1474" s="73">
        <f>_xlfn.DAYS(Dashboard!B$3,Data!F1474)</f>
        <v>28</v>
      </c>
    </row>
    <row r="1475" spans="1:12" x14ac:dyDescent="0.25">
      <c r="A1475">
        <v>105632</v>
      </c>
      <c r="B1475">
        <v>0</v>
      </c>
      <c r="C1475" t="s">
        <v>281</v>
      </c>
      <c r="D1475" t="s">
        <v>1872</v>
      </c>
      <c r="E1475" t="s">
        <v>90</v>
      </c>
      <c r="F1475" s="69">
        <v>42997.520138888889</v>
      </c>
      <c r="G1475" s="67">
        <v>43004.708333333336</v>
      </c>
      <c r="H1475" s="67">
        <v>42998.34652777778</v>
      </c>
      <c r="I1475" t="s">
        <v>63</v>
      </c>
      <c r="J1475" t="s">
        <v>510</v>
      </c>
      <c r="K1475" t="s">
        <v>73</v>
      </c>
      <c r="L1475" s="73">
        <f>_xlfn.DAYS(Dashboard!B$3,Data!F1475)</f>
        <v>28</v>
      </c>
    </row>
    <row r="1476" spans="1:12" x14ac:dyDescent="0.25">
      <c r="A1476">
        <v>105633</v>
      </c>
      <c r="B1476">
        <v>0</v>
      </c>
      <c r="C1476" t="s">
        <v>281</v>
      </c>
      <c r="D1476" t="s">
        <v>1806</v>
      </c>
      <c r="E1476" t="s">
        <v>75</v>
      </c>
      <c r="F1476" s="69">
        <v>42997.52847222222</v>
      </c>
      <c r="G1476" s="67">
        <v>43011.708333333336</v>
      </c>
      <c r="H1476" s="67">
        <v>42998.338194444441</v>
      </c>
      <c r="I1476" t="s">
        <v>63</v>
      </c>
      <c r="J1476" t="s">
        <v>1873</v>
      </c>
      <c r="K1476" t="s">
        <v>73</v>
      </c>
      <c r="L1476" s="73">
        <f>_xlfn.DAYS(Dashboard!B$3,Data!F1476)</f>
        <v>28</v>
      </c>
    </row>
    <row r="1477" spans="1:12" x14ac:dyDescent="0.25">
      <c r="A1477">
        <v>105634</v>
      </c>
      <c r="B1477">
        <v>0</v>
      </c>
      <c r="C1477" t="s">
        <v>281</v>
      </c>
      <c r="D1477" t="s">
        <v>1874</v>
      </c>
      <c r="E1477" t="s">
        <v>321</v>
      </c>
      <c r="F1477" s="69">
        <v>42997.606944444444</v>
      </c>
      <c r="G1477" s="67">
        <v>43011.708333333336</v>
      </c>
      <c r="H1477" s="67">
        <v>42998.470833333333</v>
      </c>
      <c r="I1477" t="s">
        <v>67</v>
      </c>
      <c r="J1477" t="s">
        <v>1875</v>
      </c>
      <c r="K1477" t="s">
        <v>323</v>
      </c>
      <c r="L1477" s="73">
        <f>_xlfn.DAYS(Dashboard!B$3,Data!F1477)</f>
        <v>28</v>
      </c>
    </row>
    <row r="1478" spans="1:12" x14ac:dyDescent="0.25">
      <c r="A1478">
        <v>105635</v>
      </c>
      <c r="B1478">
        <v>0</v>
      </c>
      <c r="C1478" t="s">
        <v>281</v>
      </c>
      <c r="D1478" t="s">
        <v>384</v>
      </c>
      <c r="E1478" t="s">
        <v>93</v>
      </c>
      <c r="F1478" s="69">
        <v>42997.615277777775</v>
      </c>
      <c r="G1478" s="67">
        <v>43011.708333333336</v>
      </c>
      <c r="H1478" s="67">
        <v>43006.543749999997</v>
      </c>
      <c r="I1478" t="s">
        <v>63</v>
      </c>
      <c r="J1478" t="s">
        <v>937</v>
      </c>
      <c r="K1478" t="s">
        <v>73</v>
      </c>
      <c r="L1478" s="73">
        <f>_xlfn.DAYS(Dashboard!B$3,Data!F1478)</f>
        <v>28</v>
      </c>
    </row>
    <row r="1479" spans="1:12" x14ac:dyDescent="0.25">
      <c r="A1479">
        <v>105636</v>
      </c>
      <c r="B1479">
        <v>0</v>
      </c>
      <c r="C1479" t="s">
        <v>281</v>
      </c>
      <c r="D1479" t="s">
        <v>1876</v>
      </c>
      <c r="E1479" t="s">
        <v>93</v>
      </c>
      <c r="F1479" s="69">
        <v>42997.627083333333</v>
      </c>
      <c r="G1479" s="67">
        <v>43011.708333333336</v>
      </c>
      <c r="H1479" s="67">
        <v>42997.627083333333</v>
      </c>
      <c r="I1479" t="s">
        <v>63</v>
      </c>
      <c r="J1479" t="s">
        <v>1877</v>
      </c>
      <c r="K1479" t="s">
        <v>73</v>
      </c>
      <c r="L1479" s="73">
        <f>_xlfn.DAYS(Dashboard!B$3,Data!F1479)</f>
        <v>28</v>
      </c>
    </row>
    <row r="1480" spans="1:12" x14ac:dyDescent="0.25">
      <c r="A1480">
        <v>105637</v>
      </c>
      <c r="B1480">
        <v>0</v>
      </c>
      <c r="C1480" t="s">
        <v>35</v>
      </c>
      <c r="D1480" t="s">
        <v>116</v>
      </c>
      <c r="E1480" t="s">
        <v>97</v>
      </c>
      <c r="F1480" s="69">
        <v>42997.63821759259</v>
      </c>
      <c r="G1480" s="67">
        <v>43011.708333333336</v>
      </c>
      <c r="I1480" t="s">
        <v>63</v>
      </c>
      <c r="J1480" t="s">
        <v>117</v>
      </c>
      <c r="K1480" t="s">
        <v>65</v>
      </c>
      <c r="L1480" s="73">
        <f>_xlfn.DAYS(Dashboard!B$3,Data!F1480)</f>
        <v>28</v>
      </c>
    </row>
    <row r="1481" spans="1:12" x14ac:dyDescent="0.25">
      <c r="A1481">
        <v>105638</v>
      </c>
      <c r="B1481">
        <v>0</v>
      </c>
      <c r="C1481" t="s">
        <v>281</v>
      </c>
      <c r="D1481" t="s">
        <v>384</v>
      </c>
      <c r="E1481" t="s">
        <v>368</v>
      </c>
      <c r="F1481" s="69">
        <v>42997.646527777775</v>
      </c>
      <c r="G1481" s="67">
        <v>42999.708333333336</v>
      </c>
      <c r="H1481" s="67">
        <v>43007.595833333333</v>
      </c>
      <c r="I1481" t="s">
        <v>63</v>
      </c>
      <c r="J1481" t="s">
        <v>1878</v>
      </c>
      <c r="K1481" t="s">
        <v>294</v>
      </c>
      <c r="L1481" s="73">
        <f>_xlfn.DAYS(Dashboard!B$3,Data!F1481)</f>
        <v>28</v>
      </c>
    </row>
    <row r="1482" spans="1:12" x14ac:dyDescent="0.25">
      <c r="A1482">
        <v>105639</v>
      </c>
      <c r="B1482">
        <v>0</v>
      </c>
      <c r="C1482" t="s">
        <v>281</v>
      </c>
      <c r="D1482" t="s">
        <v>1879</v>
      </c>
      <c r="E1482" t="s">
        <v>296</v>
      </c>
      <c r="F1482" s="69">
        <v>42997.65625</v>
      </c>
      <c r="G1482" s="67">
        <v>42999.708333333336</v>
      </c>
      <c r="H1482" s="67">
        <v>43010.431944444441</v>
      </c>
      <c r="I1482" t="s">
        <v>63</v>
      </c>
      <c r="J1482" t="s">
        <v>1880</v>
      </c>
      <c r="K1482" t="s">
        <v>294</v>
      </c>
      <c r="L1482" s="73">
        <f>_xlfn.DAYS(Dashboard!B$3,Data!F1482)</f>
        <v>28</v>
      </c>
    </row>
    <row r="1483" spans="1:12" x14ac:dyDescent="0.25">
      <c r="A1483">
        <v>105640</v>
      </c>
      <c r="B1483">
        <v>0</v>
      </c>
      <c r="C1483" t="s">
        <v>281</v>
      </c>
      <c r="D1483" t="s">
        <v>627</v>
      </c>
      <c r="E1483" t="s">
        <v>282</v>
      </c>
      <c r="F1483" s="69">
        <v>42997.65902777778</v>
      </c>
      <c r="G1483" s="67">
        <v>43011.708333333336</v>
      </c>
      <c r="H1483" s="67">
        <v>43000.43472222222</v>
      </c>
      <c r="I1483" t="s">
        <v>67</v>
      </c>
      <c r="J1483" t="s">
        <v>1881</v>
      </c>
      <c r="K1483" t="s">
        <v>284</v>
      </c>
      <c r="L1483" s="73">
        <f>_xlfn.DAYS(Dashboard!B$3,Data!F1483)</f>
        <v>28</v>
      </c>
    </row>
    <row r="1484" spans="1:12" x14ac:dyDescent="0.25">
      <c r="A1484">
        <v>105641</v>
      </c>
      <c r="B1484">
        <v>0</v>
      </c>
      <c r="C1484" t="s">
        <v>281</v>
      </c>
      <c r="D1484" t="s">
        <v>1882</v>
      </c>
      <c r="E1484" t="s">
        <v>93</v>
      </c>
      <c r="F1484" s="69">
        <v>42997.679861111108</v>
      </c>
      <c r="G1484" s="67">
        <v>43011.708333333336</v>
      </c>
      <c r="H1484" s="67">
        <v>42997.679861111108</v>
      </c>
      <c r="I1484" t="s">
        <v>63</v>
      </c>
      <c r="J1484" t="s">
        <v>1883</v>
      </c>
      <c r="K1484" t="s">
        <v>73</v>
      </c>
      <c r="L1484" s="73">
        <f>_xlfn.DAYS(Dashboard!B$3,Data!F1484)</f>
        <v>28</v>
      </c>
    </row>
    <row r="1485" spans="1:12" x14ac:dyDescent="0.25">
      <c r="A1485">
        <v>105642</v>
      </c>
      <c r="B1485">
        <v>0</v>
      </c>
      <c r="C1485" t="s">
        <v>35</v>
      </c>
      <c r="D1485" t="s">
        <v>1803</v>
      </c>
      <c r="E1485" t="s">
        <v>292</v>
      </c>
      <c r="F1485" s="69">
        <v>42997.681388888886</v>
      </c>
      <c r="G1485" s="67">
        <v>43004.708333333336</v>
      </c>
      <c r="I1485" t="s">
        <v>350</v>
      </c>
      <c r="J1485" t="s">
        <v>3095</v>
      </c>
      <c r="K1485" t="s">
        <v>294</v>
      </c>
      <c r="L1485" s="73">
        <f>_xlfn.DAYS(Dashboard!B$3,Data!F1485)</f>
        <v>28</v>
      </c>
    </row>
    <row r="1486" spans="1:12" x14ac:dyDescent="0.25">
      <c r="A1486">
        <v>105643</v>
      </c>
      <c r="B1486">
        <v>0</v>
      </c>
      <c r="C1486" t="s">
        <v>281</v>
      </c>
      <c r="D1486" t="s">
        <v>95</v>
      </c>
      <c r="E1486" t="s">
        <v>321</v>
      </c>
      <c r="F1486" s="69">
        <v>42997.689583333333</v>
      </c>
      <c r="G1486" s="67">
        <v>43004.708333333336</v>
      </c>
      <c r="H1486" s="67">
        <v>43000.708333333336</v>
      </c>
      <c r="I1486" t="s">
        <v>67</v>
      </c>
      <c r="J1486" t="s">
        <v>1884</v>
      </c>
      <c r="K1486" t="s">
        <v>323</v>
      </c>
      <c r="L1486" s="73">
        <f>_xlfn.DAYS(Dashboard!B$3,Data!F1486)</f>
        <v>28</v>
      </c>
    </row>
    <row r="1487" spans="1:12" x14ac:dyDescent="0.25">
      <c r="A1487">
        <v>105644</v>
      </c>
      <c r="B1487">
        <v>0</v>
      </c>
      <c r="C1487" t="s">
        <v>281</v>
      </c>
      <c r="D1487" t="s">
        <v>1885</v>
      </c>
      <c r="E1487" t="s">
        <v>93</v>
      </c>
      <c r="F1487" s="69">
        <v>42998.004861111112</v>
      </c>
      <c r="G1487" s="67">
        <v>43012.708333333336</v>
      </c>
      <c r="H1487" s="67">
        <v>42998.629166666666</v>
      </c>
      <c r="I1487" t="s">
        <v>67</v>
      </c>
      <c r="J1487" t="s">
        <v>1886</v>
      </c>
      <c r="K1487" t="s">
        <v>73</v>
      </c>
      <c r="L1487" s="73">
        <f>_xlfn.DAYS(Dashboard!B$3,Data!F1487)</f>
        <v>27</v>
      </c>
    </row>
    <row r="1488" spans="1:12" x14ac:dyDescent="0.25">
      <c r="A1488">
        <v>105645</v>
      </c>
      <c r="B1488">
        <v>0</v>
      </c>
      <c r="C1488" t="s">
        <v>88</v>
      </c>
      <c r="D1488" t="s">
        <v>124</v>
      </c>
      <c r="E1488" t="s">
        <v>368</v>
      </c>
      <c r="F1488" s="69">
        <v>42998.296053240738</v>
      </c>
      <c r="G1488" s="67">
        <v>42999</v>
      </c>
      <c r="I1488" t="s">
        <v>63</v>
      </c>
      <c r="J1488" t="s">
        <v>3096</v>
      </c>
      <c r="K1488" t="s">
        <v>294</v>
      </c>
      <c r="L1488" s="73">
        <f>_xlfn.DAYS(Dashboard!B$3,Data!F1488)</f>
        <v>27</v>
      </c>
    </row>
    <row r="1489" spans="1:12" x14ac:dyDescent="0.25">
      <c r="A1489">
        <v>105646</v>
      </c>
      <c r="B1489">
        <v>0</v>
      </c>
      <c r="C1489" t="s">
        <v>281</v>
      </c>
      <c r="D1489" t="s">
        <v>1887</v>
      </c>
      <c r="E1489" t="s">
        <v>90</v>
      </c>
      <c r="F1489" s="69">
        <v>42998.340277777781</v>
      </c>
      <c r="G1489" s="67">
        <v>43012.708333333336</v>
      </c>
      <c r="H1489" s="67">
        <v>42998.340277777781</v>
      </c>
      <c r="I1489" t="s">
        <v>63</v>
      </c>
      <c r="J1489" t="s">
        <v>1888</v>
      </c>
      <c r="K1489" t="s">
        <v>73</v>
      </c>
      <c r="L1489" s="73">
        <f>_xlfn.DAYS(Dashboard!B$3,Data!F1489)</f>
        <v>27</v>
      </c>
    </row>
    <row r="1490" spans="1:12" x14ac:dyDescent="0.25">
      <c r="A1490">
        <v>105647</v>
      </c>
      <c r="B1490">
        <v>0</v>
      </c>
      <c r="C1490" t="s">
        <v>281</v>
      </c>
      <c r="D1490" t="s">
        <v>855</v>
      </c>
      <c r="E1490" t="s">
        <v>90</v>
      </c>
      <c r="F1490" s="69">
        <v>42998.34097222222</v>
      </c>
      <c r="G1490" s="67">
        <v>43012.708333333336</v>
      </c>
      <c r="H1490" s="67">
        <v>42998.34097222222</v>
      </c>
      <c r="I1490" t="s">
        <v>63</v>
      </c>
      <c r="J1490" t="s">
        <v>1889</v>
      </c>
      <c r="K1490" t="s">
        <v>73</v>
      </c>
      <c r="L1490" s="73">
        <f>_xlfn.DAYS(Dashboard!B$3,Data!F1490)</f>
        <v>27</v>
      </c>
    </row>
    <row r="1491" spans="1:12" x14ac:dyDescent="0.25">
      <c r="A1491">
        <v>105648</v>
      </c>
      <c r="B1491">
        <v>0</v>
      </c>
      <c r="C1491" t="s">
        <v>281</v>
      </c>
      <c r="D1491" t="s">
        <v>62</v>
      </c>
      <c r="E1491" t="s">
        <v>321</v>
      </c>
      <c r="F1491" s="69">
        <v>42998.359027777777</v>
      </c>
      <c r="G1491" s="67">
        <v>43000.708333333336</v>
      </c>
      <c r="H1491" s="67">
        <v>42998.390277777777</v>
      </c>
      <c r="I1491" t="s">
        <v>67</v>
      </c>
      <c r="J1491" t="s">
        <v>1890</v>
      </c>
      <c r="K1491" t="s">
        <v>323</v>
      </c>
      <c r="L1491" s="73">
        <f>_xlfn.DAYS(Dashboard!B$3,Data!F1491)</f>
        <v>27</v>
      </c>
    </row>
    <row r="1492" spans="1:12" x14ac:dyDescent="0.25">
      <c r="A1492">
        <v>105649</v>
      </c>
      <c r="B1492">
        <v>0</v>
      </c>
      <c r="C1492" t="s">
        <v>281</v>
      </c>
      <c r="D1492" t="s">
        <v>130</v>
      </c>
      <c r="E1492" t="s">
        <v>62</v>
      </c>
      <c r="F1492" s="69">
        <v>42998.377083333333</v>
      </c>
      <c r="G1492" s="67">
        <v>43000</v>
      </c>
      <c r="H1492" s="67">
        <v>43010.424305555556</v>
      </c>
      <c r="I1492" t="s">
        <v>137</v>
      </c>
      <c r="J1492" t="s">
        <v>1891</v>
      </c>
      <c r="K1492" t="s">
        <v>327</v>
      </c>
      <c r="L1492" s="73">
        <f>_xlfn.DAYS(Dashboard!B$3,Data!F1492)</f>
        <v>27</v>
      </c>
    </row>
    <row r="1493" spans="1:12" x14ac:dyDescent="0.25">
      <c r="A1493">
        <v>105650</v>
      </c>
      <c r="B1493">
        <v>0</v>
      </c>
      <c r="C1493" t="s">
        <v>281</v>
      </c>
      <c r="D1493" t="s">
        <v>108</v>
      </c>
      <c r="E1493" t="s">
        <v>282</v>
      </c>
      <c r="F1493" s="69">
        <v>42998.379861111112</v>
      </c>
      <c r="G1493" s="67">
        <v>43012.708333333336</v>
      </c>
      <c r="H1493" s="67">
        <v>43003.354861111111</v>
      </c>
      <c r="I1493" t="s">
        <v>63</v>
      </c>
      <c r="J1493" t="s">
        <v>1892</v>
      </c>
      <c r="K1493" t="s">
        <v>284</v>
      </c>
      <c r="L1493" s="73">
        <f>_xlfn.DAYS(Dashboard!B$3,Data!F1493)</f>
        <v>27</v>
      </c>
    </row>
    <row r="1494" spans="1:12" x14ac:dyDescent="0.25">
      <c r="A1494">
        <v>105651</v>
      </c>
      <c r="B1494">
        <v>0</v>
      </c>
      <c r="C1494" t="s">
        <v>281</v>
      </c>
      <c r="D1494" t="s">
        <v>101</v>
      </c>
      <c r="E1494" t="s">
        <v>84</v>
      </c>
      <c r="F1494" s="69">
        <v>42998.381944444445</v>
      </c>
      <c r="G1494" s="67">
        <v>43005.708333333336</v>
      </c>
      <c r="H1494" s="67">
        <v>43014.661111111112</v>
      </c>
      <c r="I1494" t="s">
        <v>63</v>
      </c>
      <c r="J1494" t="s">
        <v>1893</v>
      </c>
      <c r="K1494" t="s">
        <v>73</v>
      </c>
      <c r="L1494" s="73">
        <f>_xlfn.DAYS(Dashboard!B$3,Data!F1494)</f>
        <v>27</v>
      </c>
    </row>
    <row r="1495" spans="1:12" x14ac:dyDescent="0.25">
      <c r="A1495">
        <v>105652</v>
      </c>
      <c r="B1495">
        <v>0</v>
      </c>
      <c r="C1495" t="s">
        <v>281</v>
      </c>
      <c r="D1495" t="s">
        <v>97</v>
      </c>
      <c r="E1495" t="s">
        <v>84</v>
      </c>
      <c r="F1495" s="69">
        <v>42998.390277777777</v>
      </c>
      <c r="G1495" s="67">
        <v>43012.708333333336</v>
      </c>
      <c r="H1495" s="67">
        <v>42999.465277777781</v>
      </c>
      <c r="I1495" t="s">
        <v>63</v>
      </c>
      <c r="J1495" t="s">
        <v>1415</v>
      </c>
      <c r="K1495" t="s">
        <v>73</v>
      </c>
      <c r="L1495" s="73">
        <f>_xlfn.DAYS(Dashboard!B$3,Data!F1495)</f>
        <v>27</v>
      </c>
    </row>
    <row r="1496" spans="1:12" x14ac:dyDescent="0.25">
      <c r="A1496">
        <v>105653</v>
      </c>
      <c r="B1496">
        <v>0</v>
      </c>
      <c r="C1496" t="s">
        <v>281</v>
      </c>
      <c r="D1496" t="s">
        <v>1834</v>
      </c>
      <c r="E1496" t="s">
        <v>84</v>
      </c>
      <c r="F1496" s="69">
        <v>42998.39166666667</v>
      </c>
      <c r="G1496" s="67">
        <v>43012.708333333336</v>
      </c>
      <c r="H1496" s="67">
        <v>42998.392361111109</v>
      </c>
      <c r="I1496" t="s">
        <v>63</v>
      </c>
      <c r="J1496" t="s">
        <v>1894</v>
      </c>
      <c r="K1496" t="s">
        <v>73</v>
      </c>
      <c r="L1496" s="73">
        <f>_xlfn.DAYS(Dashboard!B$3,Data!F1496)</f>
        <v>27</v>
      </c>
    </row>
    <row r="1497" spans="1:12" x14ac:dyDescent="0.25">
      <c r="A1497">
        <v>105654</v>
      </c>
      <c r="B1497">
        <v>0</v>
      </c>
      <c r="C1497" t="s">
        <v>281</v>
      </c>
      <c r="D1497" t="s">
        <v>97</v>
      </c>
      <c r="E1497" t="s">
        <v>84</v>
      </c>
      <c r="F1497" s="69">
        <v>42998.393055555556</v>
      </c>
      <c r="G1497" s="67">
        <v>43012.708333333336</v>
      </c>
      <c r="H1497" s="67">
        <v>42998.393750000003</v>
      </c>
      <c r="I1497" t="s">
        <v>63</v>
      </c>
      <c r="J1497" t="s">
        <v>335</v>
      </c>
      <c r="K1497" t="s">
        <v>73</v>
      </c>
      <c r="L1497" s="73">
        <f>_xlfn.DAYS(Dashboard!B$3,Data!F1497)</f>
        <v>27</v>
      </c>
    </row>
    <row r="1498" spans="1:12" x14ac:dyDescent="0.25">
      <c r="A1498">
        <v>105655</v>
      </c>
      <c r="B1498">
        <v>0</v>
      </c>
      <c r="C1498" t="s">
        <v>281</v>
      </c>
      <c r="D1498" t="s">
        <v>97</v>
      </c>
      <c r="E1498" t="s">
        <v>84</v>
      </c>
      <c r="F1498" s="69">
        <v>42998.395138888889</v>
      </c>
      <c r="G1498" s="67">
        <v>43012.708333333336</v>
      </c>
      <c r="H1498" s="67">
        <v>42999.465277777781</v>
      </c>
      <c r="I1498" t="s">
        <v>63</v>
      </c>
      <c r="J1498" t="s">
        <v>1415</v>
      </c>
      <c r="K1498" t="s">
        <v>73</v>
      </c>
      <c r="L1498" s="73">
        <f>_xlfn.DAYS(Dashboard!B$3,Data!F1498)</f>
        <v>27</v>
      </c>
    </row>
    <row r="1499" spans="1:12" x14ac:dyDescent="0.25">
      <c r="A1499">
        <v>105656</v>
      </c>
      <c r="B1499">
        <v>0</v>
      </c>
      <c r="C1499" t="s">
        <v>281</v>
      </c>
      <c r="D1499" t="s">
        <v>1895</v>
      </c>
      <c r="E1499" t="s">
        <v>80</v>
      </c>
      <c r="F1499" s="69">
        <v>42998.397916666669</v>
      </c>
      <c r="G1499" s="67">
        <v>43000.708333333336</v>
      </c>
      <c r="H1499" s="67">
        <v>43005.354861111111</v>
      </c>
      <c r="I1499" t="s">
        <v>63</v>
      </c>
      <c r="J1499" t="s">
        <v>1896</v>
      </c>
      <c r="K1499" t="s">
        <v>73</v>
      </c>
      <c r="L1499" s="73">
        <f>_xlfn.DAYS(Dashboard!B$3,Data!F1499)</f>
        <v>27</v>
      </c>
    </row>
    <row r="1500" spans="1:12" x14ac:dyDescent="0.25">
      <c r="A1500">
        <v>105657</v>
      </c>
      <c r="B1500">
        <v>0</v>
      </c>
      <c r="C1500" t="s">
        <v>281</v>
      </c>
      <c r="D1500" t="s">
        <v>97</v>
      </c>
      <c r="E1500" t="s">
        <v>84</v>
      </c>
      <c r="F1500" s="69">
        <v>42998.400000000001</v>
      </c>
      <c r="G1500" s="67">
        <v>43012.708333333336</v>
      </c>
      <c r="H1500" s="67">
        <v>42999.49722222222</v>
      </c>
      <c r="I1500" t="s">
        <v>63</v>
      </c>
      <c r="J1500" t="s">
        <v>1415</v>
      </c>
      <c r="K1500" t="s">
        <v>73</v>
      </c>
      <c r="L1500" s="73">
        <f>_xlfn.DAYS(Dashboard!B$3,Data!F1500)</f>
        <v>27</v>
      </c>
    </row>
    <row r="1501" spans="1:12" x14ac:dyDescent="0.25">
      <c r="A1501">
        <v>105658</v>
      </c>
      <c r="B1501">
        <v>0</v>
      </c>
      <c r="C1501" t="s">
        <v>281</v>
      </c>
      <c r="D1501" t="s">
        <v>97</v>
      </c>
      <c r="E1501" t="s">
        <v>75</v>
      </c>
      <c r="F1501" s="69">
        <v>42998.405555555553</v>
      </c>
      <c r="G1501" s="67">
        <v>43012.708333333336</v>
      </c>
      <c r="H1501" s="67">
        <v>43003.364583333336</v>
      </c>
      <c r="I1501" t="s">
        <v>63</v>
      </c>
      <c r="J1501" t="s">
        <v>1415</v>
      </c>
      <c r="K1501" t="s">
        <v>73</v>
      </c>
      <c r="L1501" s="73">
        <f>_xlfn.DAYS(Dashboard!B$3,Data!F1501)</f>
        <v>27</v>
      </c>
    </row>
    <row r="1502" spans="1:12" x14ac:dyDescent="0.25">
      <c r="A1502">
        <v>105659</v>
      </c>
      <c r="B1502">
        <v>0</v>
      </c>
      <c r="C1502" t="s">
        <v>35</v>
      </c>
      <c r="D1502" t="s">
        <v>542</v>
      </c>
      <c r="E1502" t="s">
        <v>466</v>
      </c>
      <c r="F1502" s="69">
        <v>42998.408333333333</v>
      </c>
      <c r="G1502" s="67">
        <v>43012.708333333336</v>
      </c>
      <c r="I1502" t="s">
        <v>350</v>
      </c>
      <c r="J1502" t="s">
        <v>3097</v>
      </c>
      <c r="K1502" t="s">
        <v>294</v>
      </c>
      <c r="L1502" s="73">
        <f>_xlfn.DAYS(Dashboard!B$3,Data!F1502)</f>
        <v>27</v>
      </c>
    </row>
    <row r="1503" spans="1:12" x14ac:dyDescent="0.25">
      <c r="A1503">
        <v>105660</v>
      </c>
      <c r="B1503">
        <v>0</v>
      </c>
      <c r="C1503" t="s">
        <v>281</v>
      </c>
      <c r="D1503" t="s">
        <v>286</v>
      </c>
      <c r="E1503" t="s">
        <v>62</v>
      </c>
      <c r="F1503" s="69">
        <v>42998.40902777778</v>
      </c>
      <c r="G1503" s="67">
        <v>43005.708333333336</v>
      </c>
      <c r="H1503" s="67">
        <v>42998.652083333334</v>
      </c>
      <c r="I1503" t="s">
        <v>63</v>
      </c>
      <c r="J1503" t="s">
        <v>1897</v>
      </c>
      <c r="K1503" t="s">
        <v>73</v>
      </c>
      <c r="L1503" s="73">
        <f>_xlfn.DAYS(Dashboard!B$3,Data!F1503)</f>
        <v>27</v>
      </c>
    </row>
    <row r="1504" spans="1:12" x14ac:dyDescent="0.25">
      <c r="A1504">
        <v>105661</v>
      </c>
      <c r="B1504">
        <v>0</v>
      </c>
      <c r="C1504" t="s">
        <v>281</v>
      </c>
      <c r="D1504" t="s">
        <v>286</v>
      </c>
      <c r="E1504" t="s">
        <v>282</v>
      </c>
      <c r="F1504" s="69">
        <v>42998.409722222219</v>
      </c>
      <c r="G1504" s="67">
        <v>43012.708333333336</v>
      </c>
      <c r="H1504" s="67">
        <v>43004.631249999999</v>
      </c>
      <c r="I1504" t="s">
        <v>67</v>
      </c>
      <c r="J1504" t="s">
        <v>1898</v>
      </c>
      <c r="K1504" t="s">
        <v>284</v>
      </c>
      <c r="L1504" s="73">
        <f>_xlfn.DAYS(Dashboard!B$3,Data!F1504)</f>
        <v>27</v>
      </c>
    </row>
    <row r="1505" spans="1:12" x14ac:dyDescent="0.25">
      <c r="A1505">
        <v>105662</v>
      </c>
      <c r="B1505">
        <v>0</v>
      </c>
      <c r="C1505" t="s">
        <v>281</v>
      </c>
      <c r="D1505" t="s">
        <v>586</v>
      </c>
      <c r="E1505" t="s">
        <v>368</v>
      </c>
      <c r="F1505" s="69">
        <v>42998.415972222225</v>
      </c>
      <c r="G1505" s="67">
        <v>43012.708333333336</v>
      </c>
      <c r="H1505" s="67">
        <v>42999.652083333334</v>
      </c>
      <c r="I1505" t="s">
        <v>63</v>
      </c>
      <c r="J1505" t="s">
        <v>1899</v>
      </c>
      <c r="K1505" t="s">
        <v>294</v>
      </c>
      <c r="L1505" s="73">
        <f>_xlfn.DAYS(Dashboard!B$3,Data!F1505)</f>
        <v>27</v>
      </c>
    </row>
    <row r="1506" spans="1:12" x14ac:dyDescent="0.25">
      <c r="A1506">
        <v>105663</v>
      </c>
      <c r="B1506">
        <v>0</v>
      </c>
      <c r="C1506" t="s">
        <v>281</v>
      </c>
      <c r="D1506" t="s">
        <v>1900</v>
      </c>
      <c r="E1506" t="s">
        <v>75</v>
      </c>
      <c r="F1506" s="69">
        <v>42998.417361111111</v>
      </c>
      <c r="G1506" s="67">
        <v>43012.708333333336</v>
      </c>
      <c r="H1506" s="67">
        <v>43021.363194444442</v>
      </c>
      <c r="I1506" t="s">
        <v>67</v>
      </c>
      <c r="J1506" t="s">
        <v>1901</v>
      </c>
      <c r="K1506" t="s">
        <v>73</v>
      </c>
      <c r="L1506" s="73">
        <f>_xlfn.DAYS(Dashboard!B$3,Data!F1506)</f>
        <v>27</v>
      </c>
    </row>
    <row r="1507" spans="1:12" x14ac:dyDescent="0.25">
      <c r="A1507">
        <v>105664</v>
      </c>
      <c r="B1507">
        <v>0</v>
      </c>
      <c r="C1507" t="s">
        <v>281</v>
      </c>
      <c r="D1507" t="s">
        <v>1900</v>
      </c>
      <c r="E1507" t="s">
        <v>80</v>
      </c>
      <c r="F1507" s="69">
        <v>42998.419444444444</v>
      </c>
      <c r="G1507" s="67">
        <v>43012.708333333336</v>
      </c>
      <c r="H1507" s="67">
        <v>43023.908333333333</v>
      </c>
      <c r="I1507" t="s">
        <v>63</v>
      </c>
      <c r="J1507" t="s">
        <v>1902</v>
      </c>
      <c r="K1507" t="s">
        <v>73</v>
      </c>
      <c r="L1507" s="73">
        <f>_xlfn.DAYS(Dashboard!B$3,Data!F1507)</f>
        <v>27</v>
      </c>
    </row>
    <row r="1508" spans="1:12" x14ac:dyDescent="0.25">
      <c r="A1508">
        <v>105665</v>
      </c>
      <c r="B1508">
        <v>0</v>
      </c>
      <c r="C1508" t="s">
        <v>281</v>
      </c>
      <c r="D1508" t="s">
        <v>130</v>
      </c>
      <c r="E1508" t="s">
        <v>62</v>
      </c>
      <c r="F1508" s="69">
        <v>42998.419444444444</v>
      </c>
      <c r="G1508" s="67">
        <v>43000</v>
      </c>
      <c r="H1508" s="67">
        <v>42998.75</v>
      </c>
      <c r="I1508" t="s">
        <v>137</v>
      </c>
      <c r="J1508" t="s">
        <v>1903</v>
      </c>
      <c r="K1508" t="s">
        <v>327</v>
      </c>
      <c r="L1508" s="73">
        <f>_xlfn.DAYS(Dashboard!B$3,Data!F1508)</f>
        <v>27</v>
      </c>
    </row>
    <row r="1509" spans="1:12" x14ac:dyDescent="0.25">
      <c r="A1509">
        <v>105666</v>
      </c>
      <c r="B1509">
        <v>0</v>
      </c>
      <c r="C1509" t="s">
        <v>281</v>
      </c>
      <c r="D1509" t="s">
        <v>1900</v>
      </c>
      <c r="E1509" t="s">
        <v>75</v>
      </c>
      <c r="F1509" s="69">
        <v>42998.42083333333</v>
      </c>
      <c r="G1509" s="67">
        <v>43028.708333333336</v>
      </c>
      <c r="H1509" s="67">
        <v>43024.638888888891</v>
      </c>
      <c r="I1509" t="s">
        <v>137</v>
      </c>
      <c r="J1509" t="s">
        <v>1904</v>
      </c>
      <c r="K1509" t="s">
        <v>73</v>
      </c>
      <c r="L1509" s="73">
        <f>_xlfn.DAYS(Dashboard!B$3,Data!F1509)</f>
        <v>27</v>
      </c>
    </row>
    <row r="1510" spans="1:12" x14ac:dyDescent="0.25">
      <c r="A1510">
        <v>105667</v>
      </c>
      <c r="B1510">
        <v>0</v>
      </c>
      <c r="C1510" t="s">
        <v>281</v>
      </c>
      <c r="D1510" t="s">
        <v>1905</v>
      </c>
      <c r="E1510" t="s">
        <v>84</v>
      </c>
      <c r="F1510" s="69">
        <v>42998.421527777777</v>
      </c>
      <c r="G1510" s="67">
        <v>43012.708333333336</v>
      </c>
      <c r="H1510" s="67">
        <v>42998.421527777777</v>
      </c>
      <c r="I1510" t="s">
        <v>63</v>
      </c>
      <c r="J1510" t="s">
        <v>335</v>
      </c>
      <c r="K1510" t="s">
        <v>73</v>
      </c>
      <c r="L1510" s="73">
        <f>_xlfn.DAYS(Dashboard!B$3,Data!F1510)</f>
        <v>27</v>
      </c>
    </row>
    <row r="1511" spans="1:12" x14ac:dyDescent="0.25">
      <c r="A1511">
        <v>105668</v>
      </c>
      <c r="B1511">
        <v>0</v>
      </c>
      <c r="C1511" t="s">
        <v>281</v>
      </c>
      <c r="D1511" t="s">
        <v>130</v>
      </c>
      <c r="E1511" t="s">
        <v>84</v>
      </c>
      <c r="F1511" s="69">
        <v>42998.425000000003</v>
      </c>
      <c r="G1511" s="67">
        <v>43000.708333333336</v>
      </c>
      <c r="H1511" s="67">
        <v>42998.518750000003</v>
      </c>
      <c r="I1511" t="s">
        <v>63</v>
      </c>
      <c r="J1511" t="s">
        <v>1906</v>
      </c>
      <c r="K1511" t="s">
        <v>73</v>
      </c>
      <c r="L1511" s="73">
        <f>_xlfn.DAYS(Dashboard!B$3,Data!F1511)</f>
        <v>27</v>
      </c>
    </row>
    <row r="1512" spans="1:12" x14ac:dyDescent="0.25">
      <c r="A1512">
        <v>105669</v>
      </c>
      <c r="B1512">
        <v>0</v>
      </c>
      <c r="C1512" t="s">
        <v>281</v>
      </c>
      <c r="D1512" t="s">
        <v>768</v>
      </c>
      <c r="E1512" t="s">
        <v>282</v>
      </c>
      <c r="F1512" s="69">
        <v>42998.428472222222</v>
      </c>
      <c r="G1512" s="67">
        <v>43012.708333333336</v>
      </c>
      <c r="H1512" s="67">
        <v>42999.605555555558</v>
      </c>
      <c r="I1512" t="s">
        <v>63</v>
      </c>
      <c r="J1512" t="s">
        <v>1907</v>
      </c>
      <c r="K1512" t="s">
        <v>284</v>
      </c>
      <c r="L1512" s="73">
        <f>_xlfn.DAYS(Dashboard!B$3,Data!F1512)</f>
        <v>27</v>
      </c>
    </row>
    <row r="1513" spans="1:12" x14ac:dyDescent="0.25">
      <c r="A1513">
        <v>105670</v>
      </c>
      <c r="B1513">
        <v>0</v>
      </c>
      <c r="C1513" t="s">
        <v>281</v>
      </c>
      <c r="D1513" t="s">
        <v>1908</v>
      </c>
      <c r="E1513" t="s">
        <v>84</v>
      </c>
      <c r="F1513" s="69">
        <v>42998.432638888888</v>
      </c>
      <c r="G1513" s="67">
        <v>43012.708333333336</v>
      </c>
      <c r="H1513" s="67">
        <v>42998.433333333334</v>
      </c>
      <c r="I1513" t="s">
        <v>63</v>
      </c>
      <c r="J1513" t="s">
        <v>1909</v>
      </c>
      <c r="K1513" t="s">
        <v>73</v>
      </c>
      <c r="L1513" s="73">
        <f>_xlfn.DAYS(Dashboard!B$3,Data!F1513)</f>
        <v>27</v>
      </c>
    </row>
    <row r="1514" spans="1:12" x14ac:dyDescent="0.25">
      <c r="A1514">
        <v>105671</v>
      </c>
      <c r="B1514">
        <v>0</v>
      </c>
      <c r="C1514" t="s">
        <v>281</v>
      </c>
      <c r="D1514" t="s">
        <v>167</v>
      </c>
      <c r="E1514" t="s">
        <v>90</v>
      </c>
      <c r="F1514" s="69">
        <v>42998.436805555553</v>
      </c>
      <c r="G1514" s="67">
        <v>43012.708333333336</v>
      </c>
      <c r="H1514" s="67">
        <v>42998.436805555553</v>
      </c>
      <c r="I1514" t="s">
        <v>63</v>
      </c>
      <c r="J1514" t="s">
        <v>1910</v>
      </c>
      <c r="K1514" t="s">
        <v>73</v>
      </c>
      <c r="L1514" s="73">
        <f>_xlfn.DAYS(Dashboard!B$3,Data!F1514)</f>
        <v>27</v>
      </c>
    </row>
    <row r="1515" spans="1:12" x14ac:dyDescent="0.25">
      <c r="A1515">
        <v>105672</v>
      </c>
      <c r="B1515">
        <v>0</v>
      </c>
      <c r="C1515" t="s">
        <v>281</v>
      </c>
      <c r="D1515" t="s">
        <v>1911</v>
      </c>
      <c r="E1515" t="s">
        <v>90</v>
      </c>
      <c r="F1515" s="69">
        <v>42998.44027777778</v>
      </c>
      <c r="G1515" s="67">
        <v>43012.708333333336</v>
      </c>
      <c r="H1515" s="67">
        <v>42998.44027777778</v>
      </c>
      <c r="I1515" t="s">
        <v>63</v>
      </c>
      <c r="J1515" t="s">
        <v>1912</v>
      </c>
      <c r="K1515" t="s">
        <v>73</v>
      </c>
      <c r="L1515" s="73">
        <f>_xlfn.DAYS(Dashboard!B$3,Data!F1515)</f>
        <v>27</v>
      </c>
    </row>
    <row r="1516" spans="1:12" x14ac:dyDescent="0.25">
      <c r="A1516">
        <v>105673</v>
      </c>
      <c r="B1516">
        <v>0</v>
      </c>
      <c r="C1516" t="s">
        <v>281</v>
      </c>
      <c r="D1516" t="s">
        <v>1913</v>
      </c>
      <c r="E1516" t="s">
        <v>93</v>
      </c>
      <c r="F1516" s="69">
        <v>42998.456944444442</v>
      </c>
      <c r="G1516" s="67">
        <v>43012.708333333336</v>
      </c>
      <c r="H1516" s="67">
        <v>42998.456944444442</v>
      </c>
      <c r="I1516" t="s">
        <v>63</v>
      </c>
      <c r="J1516" t="s">
        <v>1914</v>
      </c>
      <c r="K1516" t="s">
        <v>73</v>
      </c>
      <c r="L1516" s="73">
        <f>_xlfn.DAYS(Dashboard!B$3,Data!F1516)</f>
        <v>27</v>
      </c>
    </row>
    <row r="1517" spans="1:12" x14ac:dyDescent="0.25">
      <c r="A1517">
        <v>105674</v>
      </c>
      <c r="B1517">
        <v>0</v>
      </c>
      <c r="C1517" t="s">
        <v>281</v>
      </c>
      <c r="D1517" t="s">
        <v>97</v>
      </c>
      <c r="E1517" t="s">
        <v>90</v>
      </c>
      <c r="F1517" s="69">
        <v>42998.459722222222</v>
      </c>
      <c r="G1517" s="67">
        <v>43005.459722222222</v>
      </c>
      <c r="H1517" s="67">
        <v>42998.700694444444</v>
      </c>
      <c r="I1517" t="s">
        <v>67</v>
      </c>
      <c r="J1517" t="s">
        <v>1915</v>
      </c>
      <c r="K1517" t="s">
        <v>73</v>
      </c>
      <c r="L1517" s="73">
        <f>_xlfn.DAYS(Dashboard!B$3,Data!F1517)</f>
        <v>27</v>
      </c>
    </row>
    <row r="1518" spans="1:12" x14ac:dyDescent="0.25">
      <c r="A1518">
        <v>105675</v>
      </c>
      <c r="B1518">
        <v>0</v>
      </c>
      <c r="C1518" t="s">
        <v>281</v>
      </c>
      <c r="D1518" t="s">
        <v>855</v>
      </c>
      <c r="E1518" t="s">
        <v>90</v>
      </c>
      <c r="F1518" s="69">
        <v>42998.461111111108</v>
      </c>
      <c r="G1518" s="67">
        <v>43012.708333333336</v>
      </c>
      <c r="H1518" s="67">
        <v>42998.461111111108</v>
      </c>
      <c r="I1518" t="s">
        <v>63</v>
      </c>
      <c r="J1518" t="s">
        <v>1889</v>
      </c>
      <c r="K1518" t="s">
        <v>73</v>
      </c>
      <c r="L1518" s="73">
        <f>_xlfn.DAYS(Dashboard!B$3,Data!F1518)</f>
        <v>27</v>
      </c>
    </row>
    <row r="1519" spans="1:12" x14ac:dyDescent="0.25">
      <c r="A1519">
        <v>105676</v>
      </c>
      <c r="B1519">
        <v>0</v>
      </c>
      <c r="C1519" t="s">
        <v>281</v>
      </c>
      <c r="D1519" t="s">
        <v>1916</v>
      </c>
      <c r="E1519" t="s">
        <v>75</v>
      </c>
      <c r="F1519" s="69">
        <v>42998.46875</v>
      </c>
      <c r="G1519" s="67">
        <v>43012.708333333336</v>
      </c>
      <c r="H1519" s="67">
        <v>42998.46875</v>
      </c>
      <c r="I1519" t="s">
        <v>63</v>
      </c>
      <c r="J1519" t="s">
        <v>1917</v>
      </c>
      <c r="K1519" t="s">
        <v>73</v>
      </c>
      <c r="L1519" s="73">
        <f>_xlfn.DAYS(Dashboard!B$3,Data!F1519)</f>
        <v>27</v>
      </c>
    </row>
    <row r="1520" spans="1:12" x14ac:dyDescent="0.25">
      <c r="A1520">
        <v>105677</v>
      </c>
      <c r="B1520">
        <v>0</v>
      </c>
      <c r="C1520" t="s">
        <v>281</v>
      </c>
      <c r="D1520" t="s">
        <v>1918</v>
      </c>
      <c r="E1520" t="s">
        <v>75</v>
      </c>
      <c r="F1520" s="69">
        <v>42998.472916666666</v>
      </c>
      <c r="G1520" s="67">
        <v>43012.708333333336</v>
      </c>
      <c r="H1520" s="67">
        <v>42998.472916666666</v>
      </c>
      <c r="I1520" t="s">
        <v>63</v>
      </c>
      <c r="J1520" t="s">
        <v>335</v>
      </c>
      <c r="K1520" t="s">
        <v>73</v>
      </c>
      <c r="L1520" s="73">
        <f>_xlfn.DAYS(Dashboard!B$3,Data!F1520)</f>
        <v>27</v>
      </c>
    </row>
    <row r="1521" spans="1:12" x14ac:dyDescent="0.25">
      <c r="A1521">
        <v>105678</v>
      </c>
      <c r="B1521">
        <v>0</v>
      </c>
      <c r="C1521" t="s">
        <v>281</v>
      </c>
      <c r="D1521" t="s">
        <v>286</v>
      </c>
      <c r="E1521" t="s">
        <v>80</v>
      </c>
      <c r="F1521" s="69">
        <v>42998.475694444445</v>
      </c>
      <c r="G1521" s="67">
        <v>43012.708333333336</v>
      </c>
      <c r="H1521" s="67">
        <v>43004.356249999997</v>
      </c>
      <c r="I1521" t="s">
        <v>137</v>
      </c>
      <c r="J1521" t="s">
        <v>1919</v>
      </c>
      <c r="K1521" t="s">
        <v>73</v>
      </c>
      <c r="L1521" s="73">
        <f>_xlfn.DAYS(Dashboard!B$3,Data!F1521)</f>
        <v>27</v>
      </c>
    </row>
    <row r="1522" spans="1:12" x14ac:dyDescent="0.25">
      <c r="A1522">
        <v>105679</v>
      </c>
      <c r="B1522">
        <v>0</v>
      </c>
      <c r="C1522" t="s">
        <v>281</v>
      </c>
      <c r="D1522" t="s">
        <v>286</v>
      </c>
      <c r="E1522" t="s">
        <v>80</v>
      </c>
      <c r="F1522" s="69">
        <v>42998.476388888892</v>
      </c>
      <c r="G1522" s="67">
        <v>43012.708333333336</v>
      </c>
      <c r="H1522" s="67">
        <v>43004.356944444444</v>
      </c>
      <c r="I1522" t="s">
        <v>137</v>
      </c>
      <c r="J1522" t="s">
        <v>1920</v>
      </c>
      <c r="K1522" t="s">
        <v>73</v>
      </c>
      <c r="L1522" s="73">
        <f>_xlfn.DAYS(Dashboard!B$3,Data!F1522)</f>
        <v>27</v>
      </c>
    </row>
    <row r="1523" spans="1:12" x14ac:dyDescent="0.25">
      <c r="A1523">
        <v>105680</v>
      </c>
      <c r="B1523">
        <v>0</v>
      </c>
      <c r="C1523" t="s">
        <v>281</v>
      </c>
      <c r="D1523" t="s">
        <v>286</v>
      </c>
      <c r="E1523" t="s">
        <v>80</v>
      </c>
      <c r="F1523" s="69">
        <v>42998.477083333331</v>
      </c>
      <c r="G1523" s="67">
        <v>43012.708333333336</v>
      </c>
      <c r="H1523" s="67">
        <v>43018.365277777775</v>
      </c>
      <c r="I1523" t="s">
        <v>137</v>
      </c>
      <c r="J1523" t="s">
        <v>1921</v>
      </c>
      <c r="K1523" t="s">
        <v>73</v>
      </c>
      <c r="L1523" s="73">
        <f>_xlfn.DAYS(Dashboard!B$3,Data!F1523)</f>
        <v>27</v>
      </c>
    </row>
    <row r="1524" spans="1:12" x14ac:dyDescent="0.25">
      <c r="A1524">
        <v>105681</v>
      </c>
      <c r="B1524">
        <v>0</v>
      </c>
      <c r="C1524" t="s">
        <v>281</v>
      </c>
      <c r="D1524" t="s">
        <v>1922</v>
      </c>
      <c r="E1524" t="s">
        <v>71</v>
      </c>
      <c r="F1524" s="69">
        <v>42998.490277777775</v>
      </c>
      <c r="G1524" s="67">
        <v>43005.708333333336</v>
      </c>
      <c r="H1524" s="67">
        <v>43004.341666666667</v>
      </c>
      <c r="I1524" t="s">
        <v>63</v>
      </c>
      <c r="J1524" t="s">
        <v>1923</v>
      </c>
      <c r="K1524" t="s">
        <v>73</v>
      </c>
      <c r="L1524" s="73">
        <f>_xlfn.DAYS(Dashboard!B$3,Data!F1524)</f>
        <v>27</v>
      </c>
    </row>
    <row r="1525" spans="1:12" x14ac:dyDescent="0.25">
      <c r="A1525">
        <v>105682</v>
      </c>
      <c r="B1525">
        <v>0</v>
      </c>
      <c r="C1525" t="s">
        <v>281</v>
      </c>
      <c r="D1525" t="s">
        <v>97</v>
      </c>
      <c r="E1525" t="s">
        <v>84</v>
      </c>
      <c r="F1525" s="69">
        <v>42998.507638888892</v>
      </c>
      <c r="G1525" s="67">
        <v>43012.708333333336</v>
      </c>
      <c r="H1525" s="67">
        <v>43003.363888888889</v>
      </c>
      <c r="I1525" t="s">
        <v>63</v>
      </c>
      <c r="J1525" t="s">
        <v>1924</v>
      </c>
      <c r="K1525" t="s">
        <v>73</v>
      </c>
      <c r="L1525" s="73">
        <f>_xlfn.DAYS(Dashboard!B$3,Data!F1525)</f>
        <v>27</v>
      </c>
    </row>
    <row r="1526" spans="1:12" x14ac:dyDescent="0.25">
      <c r="A1526">
        <v>105683</v>
      </c>
      <c r="B1526">
        <v>0</v>
      </c>
      <c r="C1526" t="s">
        <v>281</v>
      </c>
      <c r="D1526" t="s">
        <v>97</v>
      </c>
      <c r="E1526" t="s">
        <v>84</v>
      </c>
      <c r="F1526" s="69">
        <v>42998.524305555555</v>
      </c>
      <c r="G1526" s="67">
        <v>43012.708333333336</v>
      </c>
      <c r="H1526" s="67">
        <v>43005.657638888886</v>
      </c>
      <c r="I1526" t="s">
        <v>63</v>
      </c>
      <c r="J1526" t="s">
        <v>1925</v>
      </c>
      <c r="K1526" t="s">
        <v>73</v>
      </c>
      <c r="L1526" s="73">
        <f>_xlfn.DAYS(Dashboard!B$3,Data!F1526)</f>
        <v>27</v>
      </c>
    </row>
    <row r="1527" spans="1:12" x14ac:dyDescent="0.25">
      <c r="A1527">
        <v>105684</v>
      </c>
      <c r="B1527">
        <v>0</v>
      </c>
      <c r="C1527" t="s">
        <v>281</v>
      </c>
      <c r="D1527" t="s">
        <v>173</v>
      </c>
      <c r="E1527" t="s">
        <v>80</v>
      </c>
      <c r="F1527" s="69">
        <v>42998.525694444441</v>
      </c>
      <c r="G1527" s="67">
        <v>43012.708333333336</v>
      </c>
      <c r="H1527" s="67">
        <v>42998.525694444441</v>
      </c>
      <c r="I1527" t="s">
        <v>137</v>
      </c>
      <c r="J1527" t="s">
        <v>1926</v>
      </c>
      <c r="K1527" t="s">
        <v>73</v>
      </c>
      <c r="L1527" s="73">
        <f>_xlfn.DAYS(Dashboard!B$3,Data!F1527)</f>
        <v>27</v>
      </c>
    </row>
    <row r="1528" spans="1:12" x14ac:dyDescent="0.25">
      <c r="A1528">
        <v>105685</v>
      </c>
      <c r="B1528">
        <v>0</v>
      </c>
      <c r="C1528" t="s">
        <v>281</v>
      </c>
      <c r="D1528" t="s">
        <v>1927</v>
      </c>
      <c r="E1528" t="s">
        <v>233</v>
      </c>
      <c r="F1528" s="69">
        <v>42998.537499999999</v>
      </c>
      <c r="G1528" s="67">
        <v>43005.708333333336</v>
      </c>
      <c r="H1528" s="67">
        <v>43024.512499999997</v>
      </c>
      <c r="I1528" t="s">
        <v>67</v>
      </c>
      <c r="J1528" t="s">
        <v>1928</v>
      </c>
      <c r="K1528" t="s">
        <v>284</v>
      </c>
      <c r="L1528" s="73">
        <f>_xlfn.DAYS(Dashboard!B$3,Data!F1528)</f>
        <v>27</v>
      </c>
    </row>
    <row r="1529" spans="1:12" x14ac:dyDescent="0.25">
      <c r="A1529">
        <v>105686</v>
      </c>
      <c r="B1529">
        <v>0</v>
      </c>
      <c r="C1529" t="s">
        <v>281</v>
      </c>
      <c r="D1529" t="s">
        <v>1929</v>
      </c>
      <c r="E1529" t="s">
        <v>84</v>
      </c>
      <c r="F1529" s="69">
        <v>42998.54791666667</v>
      </c>
      <c r="G1529" s="67">
        <v>43012.708333333336</v>
      </c>
      <c r="H1529" s="67">
        <v>42998.54791666667</v>
      </c>
      <c r="I1529" t="s">
        <v>63</v>
      </c>
      <c r="J1529" t="s">
        <v>335</v>
      </c>
      <c r="K1529" t="s">
        <v>73</v>
      </c>
      <c r="L1529" s="73">
        <f>_xlfn.DAYS(Dashboard!B$3,Data!F1529)</f>
        <v>27</v>
      </c>
    </row>
    <row r="1530" spans="1:12" x14ac:dyDescent="0.25">
      <c r="A1530">
        <v>105687</v>
      </c>
      <c r="B1530">
        <v>0</v>
      </c>
      <c r="C1530" t="s">
        <v>281</v>
      </c>
      <c r="D1530" t="s">
        <v>1930</v>
      </c>
      <c r="E1530" t="s">
        <v>75</v>
      </c>
      <c r="F1530" s="69">
        <v>42998.550694444442</v>
      </c>
      <c r="G1530" s="67">
        <v>43012.708333333336</v>
      </c>
      <c r="H1530" s="67">
        <v>43003.363194444442</v>
      </c>
      <c r="I1530" t="s">
        <v>63</v>
      </c>
      <c r="J1530" t="s">
        <v>1931</v>
      </c>
      <c r="K1530" t="s">
        <v>73</v>
      </c>
      <c r="L1530" s="73">
        <f>_xlfn.DAYS(Dashboard!B$3,Data!F1530)</f>
        <v>27</v>
      </c>
    </row>
    <row r="1531" spans="1:12" x14ac:dyDescent="0.25">
      <c r="A1531">
        <v>105688</v>
      </c>
      <c r="B1531">
        <v>0</v>
      </c>
      <c r="C1531" t="s">
        <v>439</v>
      </c>
      <c r="D1531" t="s">
        <v>1932</v>
      </c>
      <c r="E1531" t="s">
        <v>84</v>
      </c>
      <c r="F1531" s="69">
        <v>42998.55972222222</v>
      </c>
      <c r="G1531" s="67">
        <v>43012.708333333336</v>
      </c>
      <c r="H1531" s="67">
        <v>42998.563888888886</v>
      </c>
      <c r="I1531" t="s">
        <v>63</v>
      </c>
      <c r="J1531" t="s">
        <v>1933</v>
      </c>
      <c r="K1531" t="s">
        <v>73</v>
      </c>
      <c r="L1531" s="73">
        <f>_xlfn.DAYS(Dashboard!B$3,Data!F1531)</f>
        <v>27</v>
      </c>
    </row>
    <row r="1532" spans="1:12" x14ac:dyDescent="0.25">
      <c r="A1532">
        <v>105689</v>
      </c>
      <c r="B1532">
        <v>0</v>
      </c>
      <c r="C1532" t="s">
        <v>281</v>
      </c>
      <c r="D1532" t="s">
        <v>97</v>
      </c>
      <c r="E1532" t="s">
        <v>84</v>
      </c>
      <c r="F1532" s="69">
        <v>42998.561805555553</v>
      </c>
      <c r="G1532" s="67">
        <v>43005.561805555553</v>
      </c>
      <c r="H1532" s="67">
        <v>42998.5625</v>
      </c>
      <c r="I1532" t="s">
        <v>67</v>
      </c>
      <c r="J1532" t="s">
        <v>1145</v>
      </c>
      <c r="K1532" t="s">
        <v>73</v>
      </c>
      <c r="L1532" s="73">
        <f>_xlfn.DAYS(Dashboard!B$3,Data!F1532)</f>
        <v>27</v>
      </c>
    </row>
    <row r="1533" spans="1:12" x14ac:dyDescent="0.25">
      <c r="A1533">
        <v>105690</v>
      </c>
      <c r="B1533">
        <v>0</v>
      </c>
      <c r="C1533" t="s">
        <v>281</v>
      </c>
      <c r="D1533" t="s">
        <v>1934</v>
      </c>
      <c r="E1533" t="s">
        <v>368</v>
      </c>
      <c r="F1533" s="69">
        <v>42998.5625</v>
      </c>
      <c r="G1533" s="67">
        <v>43000.708333333336</v>
      </c>
      <c r="H1533" s="67">
        <v>43010.465277777781</v>
      </c>
      <c r="I1533" t="s">
        <v>63</v>
      </c>
      <c r="J1533" t="s">
        <v>1935</v>
      </c>
      <c r="K1533" t="s">
        <v>294</v>
      </c>
      <c r="L1533" s="73">
        <f>_xlfn.DAYS(Dashboard!B$3,Data!F1533)</f>
        <v>27</v>
      </c>
    </row>
    <row r="1534" spans="1:12" x14ac:dyDescent="0.25">
      <c r="A1534">
        <v>105691</v>
      </c>
      <c r="B1534">
        <v>0</v>
      </c>
      <c r="C1534" t="s">
        <v>281</v>
      </c>
      <c r="D1534" t="s">
        <v>97</v>
      </c>
      <c r="E1534" t="s">
        <v>75</v>
      </c>
      <c r="F1534" s="69">
        <v>42998.566666666666</v>
      </c>
      <c r="G1534" s="67">
        <v>43012.708333333336</v>
      </c>
      <c r="H1534" s="67">
        <v>43003.362500000003</v>
      </c>
      <c r="I1534" t="s">
        <v>63</v>
      </c>
      <c r="J1534" t="s">
        <v>1936</v>
      </c>
      <c r="K1534" t="s">
        <v>73</v>
      </c>
      <c r="L1534" s="73">
        <f>_xlfn.DAYS(Dashboard!B$3,Data!F1534)</f>
        <v>27</v>
      </c>
    </row>
    <row r="1535" spans="1:12" x14ac:dyDescent="0.25">
      <c r="A1535">
        <v>105692</v>
      </c>
      <c r="B1535">
        <v>0</v>
      </c>
      <c r="C1535" t="s">
        <v>439</v>
      </c>
      <c r="D1535" t="s">
        <v>296</v>
      </c>
      <c r="E1535" t="s">
        <v>97</v>
      </c>
      <c r="F1535" s="69">
        <v>42998.570833333331</v>
      </c>
      <c r="G1535" s="67">
        <v>43005.708333333336</v>
      </c>
      <c r="H1535" s="67">
        <v>42999.636111111111</v>
      </c>
      <c r="I1535" t="s">
        <v>67</v>
      </c>
      <c r="J1535" t="s">
        <v>1937</v>
      </c>
      <c r="K1535" t="s">
        <v>73</v>
      </c>
      <c r="L1535" s="73">
        <f>_xlfn.DAYS(Dashboard!B$3,Data!F1535)</f>
        <v>27</v>
      </c>
    </row>
    <row r="1536" spans="1:12" x14ac:dyDescent="0.25">
      <c r="A1536">
        <v>105693</v>
      </c>
      <c r="B1536">
        <v>0</v>
      </c>
      <c r="C1536" t="s">
        <v>281</v>
      </c>
      <c r="D1536" t="s">
        <v>120</v>
      </c>
      <c r="E1536" t="s">
        <v>80</v>
      </c>
      <c r="F1536" s="69">
        <v>42998.573611111111</v>
      </c>
      <c r="G1536" s="67">
        <v>43012.708333333336</v>
      </c>
      <c r="H1536" s="67">
        <v>42998.678472222222</v>
      </c>
      <c r="I1536" t="s">
        <v>63</v>
      </c>
      <c r="J1536" t="s">
        <v>1938</v>
      </c>
      <c r="K1536" t="s">
        <v>73</v>
      </c>
      <c r="L1536" s="73">
        <f>_xlfn.DAYS(Dashboard!B$3,Data!F1536)</f>
        <v>27</v>
      </c>
    </row>
    <row r="1537" spans="1:12" x14ac:dyDescent="0.25">
      <c r="A1537">
        <v>105694</v>
      </c>
      <c r="B1537">
        <v>0</v>
      </c>
      <c r="C1537" t="s">
        <v>281</v>
      </c>
      <c r="D1537" t="s">
        <v>1939</v>
      </c>
      <c r="E1537" t="s">
        <v>90</v>
      </c>
      <c r="F1537" s="69">
        <v>42998.579861111109</v>
      </c>
      <c r="G1537" s="67">
        <v>43012.708333333336</v>
      </c>
      <c r="H1537" s="67">
        <v>43003.374305555553</v>
      </c>
      <c r="I1537" t="s">
        <v>63</v>
      </c>
      <c r="J1537" t="s">
        <v>1940</v>
      </c>
      <c r="K1537" t="s">
        <v>73</v>
      </c>
      <c r="L1537" s="73">
        <f>_xlfn.DAYS(Dashboard!B$3,Data!F1537)</f>
        <v>27</v>
      </c>
    </row>
    <row r="1538" spans="1:12" x14ac:dyDescent="0.25">
      <c r="A1538">
        <v>105695</v>
      </c>
      <c r="B1538">
        <v>0</v>
      </c>
      <c r="C1538" t="s">
        <v>35</v>
      </c>
      <c r="D1538" t="s">
        <v>62</v>
      </c>
      <c r="E1538" t="s">
        <v>282</v>
      </c>
      <c r="F1538" s="69">
        <v>42998.584490740737</v>
      </c>
      <c r="G1538" s="67">
        <v>43012.708333333336</v>
      </c>
      <c r="I1538" t="s">
        <v>63</v>
      </c>
      <c r="J1538" t="s">
        <v>3098</v>
      </c>
      <c r="K1538" t="s">
        <v>284</v>
      </c>
      <c r="L1538" s="73">
        <f>_xlfn.DAYS(Dashboard!B$3,Data!F1538)</f>
        <v>27</v>
      </c>
    </row>
    <row r="1539" spans="1:12" x14ac:dyDescent="0.25">
      <c r="A1539">
        <v>105696</v>
      </c>
      <c r="B1539">
        <v>0</v>
      </c>
      <c r="C1539" t="s">
        <v>281</v>
      </c>
      <c r="D1539" t="s">
        <v>1941</v>
      </c>
      <c r="E1539" t="s">
        <v>80</v>
      </c>
      <c r="F1539" s="69">
        <v>42998.59375</v>
      </c>
      <c r="G1539" s="67">
        <v>43012.708333333336</v>
      </c>
      <c r="H1539" s="67">
        <v>43005.442361111112</v>
      </c>
      <c r="I1539" t="s">
        <v>67</v>
      </c>
      <c r="J1539" t="s">
        <v>1942</v>
      </c>
      <c r="K1539" t="s">
        <v>73</v>
      </c>
      <c r="L1539" s="73">
        <f>_xlfn.DAYS(Dashboard!B$3,Data!F1539)</f>
        <v>27</v>
      </c>
    </row>
    <row r="1540" spans="1:12" x14ac:dyDescent="0.25">
      <c r="A1540">
        <v>105697</v>
      </c>
      <c r="B1540">
        <v>0</v>
      </c>
      <c r="C1540" t="s">
        <v>281</v>
      </c>
      <c r="D1540" t="s">
        <v>97</v>
      </c>
      <c r="E1540" t="s">
        <v>282</v>
      </c>
      <c r="F1540" s="69">
        <v>42998.594444444447</v>
      </c>
      <c r="G1540" s="67">
        <v>43012.708333333336</v>
      </c>
      <c r="H1540" s="67">
        <v>42998.629861111112</v>
      </c>
      <c r="I1540" t="s">
        <v>350</v>
      </c>
      <c r="J1540" t="s">
        <v>1943</v>
      </c>
      <c r="K1540" t="s">
        <v>284</v>
      </c>
      <c r="L1540" s="73">
        <f>_xlfn.DAYS(Dashboard!B$3,Data!F1540)</f>
        <v>27</v>
      </c>
    </row>
    <row r="1541" spans="1:12" x14ac:dyDescent="0.25">
      <c r="A1541">
        <v>105698</v>
      </c>
      <c r="B1541">
        <v>0</v>
      </c>
      <c r="C1541" t="s">
        <v>281</v>
      </c>
      <c r="D1541" t="s">
        <v>86</v>
      </c>
      <c r="E1541" t="s">
        <v>368</v>
      </c>
      <c r="F1541" s="69">
        <v>42998.604861111111</v>
      </c>
      <c r="G1541" s="67">
        <v>43012.708333333336</v>
      </c>
      <c r="H1541" s="67">
        <v>43024.861111111109</v>
      </c>
      <c r="I1541" t="s">
        <v>67</v>
      </c>
      <c r="J1541" t="s">
        <v>1944</v>
      </c>
      <c r="K1541" t="s">
        <v>294</v>
      </c>
      <c r="L1541" s="73">
        <f>_xlfn.DAYS(Dashboard!B$3,Data!F1541)</f>
        <v>27</v>
      </c>
    </row>
    <row r="1542" spans="1:12" x14ac:dyDescent="0.25">
      <c r="A1542">
        <v>105699</v>
      </c>
      <c r="B1542">
        <v>0</v>
      </c>
      <c r="C1542" t="s">
        <v>281</v>
      </c>
      <c r="D1542" t="s">
        <v>1464</v>
      </c>
      <c r="E1542" t="s">
        <v>75</v>
      </c>
      <c r="F1542" s="69">
        <v>42998.615972222222</v>
      </c>
      <c r="G1542" s="67">
        <v>43005.708333333336</v>
      </c>
      <c r="H1542" s="67">
        <v>43003.373611111114</v>
      </c>
      <c r="I1542" t="s">
        <v>67</v>
      </c>
      <c r="J1542" t="s">
        <v>1945</v>
      </c>
      <c r="K1542" t="s">
        <v>73</v>
      </c>
      <c r="L1542" s="73">
        <f>_xlfn.DAYS(Dashboard!B$3,Data!F1542)</f>
        <v>27</v>
      </c>
    </row>
    <row r="1543" spans="1:12" x14ac:dyDescent="0.25">
      <c r="A1543">
        <v>105700</v>
      </c>
      <c r="B1543">
        <v>0</v>
      </c>
      <c r="C1543" t="s">
        <v>281</v>
      </c>
      <c r="D1543" t="s">
        <v>1946</v>
      </c>
      <c r="E1543" t="s">
        <v>62</v>
      </c>
      <c r="F1543" s="69">
        <v>42998.62222222222</v>
      </c>
      <c r="G1543" s="67">
        <v>43012.708333333336</v>
      </c>
      <c r="H1543" s="67">
        <v>42998.62222222222</v>
      </c>
      <c r="I1543" t="s">
        <v>63</v>
      </c>
      <c r="J1543" t="s">
        <v>1947</v>
      </c>
      <c r="K1543" t="s">
        <v>73</v>
      </c>
      <c r="L1543" s="73">
        <f>_xlfn.DAYS(Dashboard!B$3,Data!F1543)</f>
        <v>27</v>
      </c>
    </row>
    <row r="1544" spans="1:12" x14ac:dyDescent="0.25">
      <c r="A1544">
        <v>105701</v>
      </c>
      <c r="B1544">
        <v>0</v>
      </c>
      <c r="C1544" t="s">
        <v>281</v>
      </c>
      <c r="D1544" t="s">
        <v>77</v>
      </c>
      <c r="E1544" t="s">
        <v>296</v>
      </c>
      <c r="F1544" s="69">
        <v>42998.622916666667</v>
      </c>
      <c r="G1544" s="67">
        <v>43005.708333333336</v>
      </c>
      <c r="H1544" s="67">
        <v>43004.523611111108</v>
      </c>
      <c r="I1544" t="s">
        <v>63</v>
      </c>
      <c r="J1544" t="s">
        <v>1948</v>
      </c>
      <c r="K1544" t="s">
        <v>497</v>
      </c>
      <c r="L1544" s="73">
        <f>_xlfn.DAYS(Dashboard!B$3,Data!F1544)</f>
        <v>27</v>
      </c>
    </row>
    <row r="1545" spans="1:12" x14ac:dyDescent="0.25">
      <c r="A1545">
        <v>105702</v>
      </c>
      <c r="B1545">
        <v>0</v>
      </c>
      <c r="C1545" t="s">
        <v>281</v>
      </c>
      <c r="D1545" t="s">
        <v>1949</v>
      </c>
      <c r="E1545" t="s">
        <v>62</v>
      </c>
      <c r="F1545" s="69">
        <v>42998.622916666667</v>
      </c>
      <c r="G1545" s="67">
        <v>43012.708333333336</v>
      </c>
      <c r="H1545" s="67">
        <v>42998.622916666667</v>
      </c>
      <c r="I1545" t="s">
        <v>63</v>
      </c>
      <c r="J1545" t="s">
        <v>1950</v>
      </c>
      <c r="K1545" t="s">
        <v>73</v>
      </c>
      <c r="L1545" s="73">
        <f>_xlfn.DAYS(Dashboard!B$3,Data!F1545)</f>
        <v>27</v>
      </c>
    </row>
    <row r="1546" spans="1:12" x14ac:dyDescent="0.25">
      <c r="A1546">
        <v>105703</v>
      </c>
      <c r="B1546">
        <v>0</v>
      </c>
      <c r="C1546" t="s">
        <v>281</v>
      </c>
      <c r="D1546" t="s">
        <v>77</v>
      </c>
      <c r="E1546" t="s">
        <v>296</v>
      </c>
      <c r="F1546" s="69">
        <v>42998.623611111114</v>
      </c>
      <c r="G1546" s="67">
        <v>43005.708333333336</v>
      </c>
      <c r="H1546" s="67">
        <v>43004.522916666669</v>
      </c>
      <c r="I1546" t="s">
        <v>63</v>
      </c>
      <c r="J1546" t="s">
        <v>1951</v>
      </c>
      <c r="K1546" t="s">
        <v>497</v>
      </c>
      <c r="L1546" s="73">
        <f>_xlfn.DAYS(Dashboard!B$3,Data!F1546)</f>
        <v>27</v>
      </c>
    </row>
    <row r="1547" spans="1:12" x14ac:dyDescent="0.25">
      <c r="A1547">
        <v>105704</v>
      </c>
      <c r="B1547">
        <v>0</v>
      </c>
      <c r="C1547" t="s">
        <v>281</v>
      </c>
      <c r="D1547" t="s">
        <v>1952</v>
      </c>
      <c r="E1547" t="s">
        <v>93</v>
      </c>
      <c r="F1547" s="69">
        <v>42998.631944444445</v>
      </c>
      <c r="G1547" s="67">
        <v>43012.708333333336</v>
      </c>
      <c r="H1547" s="67">
        <v>42998.631944444445</v>
      </c>
      <c r="I1547" t="s">
        <v>63</v>
      </c>
      <c r="J1547" t="s">
        <v>1953</v>
      </c>
      <c r="K1547" t="s">
        <v>73</v>
      </c>
      <c r="L1547" s="73">
        <f>_xlfn.DAYS(Dashboard!B$3,Data!F1547)</f>
        <v>27</v>
      </c>
    </row>
    <row r="1548" spans="1:12" x14ac:dyDescent="0.25">
      <c r="A1548">
        <v>105678</v>
      </c>
      <c r="B1548">
        <v>1</v>
      </c>
      <c r="C1548" t="s">
        <v>281</v>
      </c>
      <c r="D1548" t="s">
        <v>80</v>
      </c>
      <c r="E1548" t="s">
        <v>282</v>
      </c>
      <c r="F1548" s="69">
        <v>42998.634722222225</v>
      </c>
      <c r="G1548" s="67">
        <v>43012.708333333336</v>
      </c>
      <c r="H1548" s="67">
        <v>43003.574999999997</v>
      </c>
      <c r="I1548" t="s">
        <v>137</v>
      </c>
      <c r="J1548" t="s">
        <v>1954</v>
      </c>
      <c r="K1548" t="s">
        <v>284</v>
      </c>
      <c r="L1548" s="73">
        <f>_xlfn.DAYS(Dashboard!B$3,Data!F1548)</f>
        <v>27</v>
      </c>
    </row>
    <row r="1549" spans="1:12" x14ac:dyDescent="0.25">
      <c r="A1549">
        <v>105705</v>
      </c>
      <c r="B1549">
        <v>0</v>
      </c>
      <c r="C1549" t="s">
        <v>281</v>
      </c>
      <c r="D1549" t="s">
        <v>1435</v>
      </c>
      <c r="E1549" t="s">
        <v>90</v>
      </c>
      <c r="F1549" s="69">
        <v>42998.636805555558</v>
      </c>
      <c r="G1549" s="67">
        <v>43028.708333333336</v>
      </c>
      <c r="H1549" s="67">
        <v>43024.613888888889</v>
      </c>
      <c r="I1549" t="s">
        <v>63</v>
      </c>
      <c r="J1549" t="s">
        <v>1955</v>
      </c>
      <c r="K1549" t="s">
        <v>73</v>
      </c>
      <c r="L1549" s="73">
        <f>_xlfn.DAYS(Dashboard!B$3,Data!F1549)</f>
        <v>27</v>
      </c>
    </row>
    <row r="1550" spans="1:12" x14ac:dyDescent="0.25">
      <c r="A1550">
        <v>105706</v>
      </c>
      <c r="B1550">
        <v>0</v>
      </c>
      <c r="C1550" t="s">
        <v>281</v>
      </c>
      <c r="D1550" t="s">
        <v>562</v>
      </c>
      <c r="E1550" t="s">
        <v>368</v>
      </c>
      <c r="F1550" s="69">
        <v>42998.642361111109</v>
      </c>
      <c r="G1550" s="67">
        <v>43012.708333333336</v>
      </c>
      <c r="H1550" s="67">
        <v>43003.479861111111</v>
      </c>
      <c r="I1550" t="s">
        <v>63</v>
      </c>
      <c r="J1550" t="s">
        <v>335</v>
      </c>
      <c r="K1550" t="s">
        <v>294</v>
      </c>
      <c r="L1550" s="73">
        <f>_xlfn.DAYS(Dashboard!B$3,Data!F1550)</f>
        <v>27</v>
      </c>
    </row>
    <row r="1551" spans="1:12" x14ac:dyDescent="0.25">
      <c r="A1551">
        <v>105591</v>
      </c>
      <c r="B1551">
        <v>1</v>
      </c>
      <c r="C1551" t="s">
        <v>281</v>
      </c>
      <c r="D1551" t="s">
        <v>328</v>
      </c>
      <c r="E1551" t="s">
        <v>61</v>
      </c>
      <c r="F1551" s="69">
        <v>42998.645138888889</v>
      </c>
      <c r="G1551" s="67">
        <v>43005.708333333336</v>
      </c>
      <c r="H1551" s="67">
        <v>42998.65902777778</v>
      </c>
      <c r="I1551" t="s">
        <v>63</v>
      </c>
      <c r="J1551" t="s">
        <v>1956</v>
      </c>
      <c r="K1551" t="s">
        <v>284</v>
      </c>
      <c r="L1551" s="73">
        <f>_xlfn.DAYS(Dashboard!B$3,Data!F1551)</f>
        <v>27</v>
      </c>
    </row>
    <row r="1552" spans="1:12" x14ac:dyDescent="0.25">
      <c r="A1552">
        <v>105707</v>
      </c>
      <c r="B1552">
        <v>0</v>
      </c>
      <c r="C1552" t="s">
        <v>281</v>
      </c>
      <c r="D1552" t="s">
        <v>173</v>
      </c>
      <c r="E1552" t="s">
        <v>90</v>
      </c>
      <c r="F1552" s="69">
        <v>42998.651388888888</v>
      </c>
      <c r="G1552" s="67">
        <v>43012.708333333336</v>
      </c>
      <c r="H1552" s="67">
        <v>42998.651388888888</v>
      </c>
      <c r="I1552" t="s">
        <v>63</v>
      </c>
      <c r="J1552" t="s">
        <v>1957</v>
      </c>
      <c r="K1552" t="s">
        <v>73</v>
      </c>
      <c r="L1552" s="73">
        <f>_xlfn.DAYS(Dashboard!B$3,Data!F1552)</f>
        <v>27</v>
      </c>
    </row>
    <row r="1553" spans="1:12" x14ac:dyDescent="0.25">
      <c r="A1553">
        <v>105708</v>
      </c>
      <c r="B1553">
        <v>0</v>
      </c>
      <c r="C1553" t="s">
        <v>35</v>
      </c>
      <c r="D1553" t="s">
        <v>118</v>
      </c>
      <c r="E1553" t="s">
        <v>62</v>
      </c>
      <c r="F1553" s="69">
        <v>42998.65347222222</v>
      </c>
      <c r="G1553" s="67">
        <v>43005.708333333336</v>
      </c>
      <c r="H1553" s="67">
        <v>43017.700046296297</v>
      </c>
      <c r="I1553" t="s">
        <v>67</v>
      </c>
      <c r="J1553" t="s">
        <v>119</v>
      </c>
      <c r="K1553" t="s">
        <v>65</v>
      </c>
      <c r="L1553" s="73">
        <f>_xlfn.DAYS(Dashboard!B$3,Data!F1553)</f>
        <v>27</v>
      </c>
    </row>
    <row r="1554" spans="1:12" x14ac:dyDescent="0.25">
      <c r="A1554">
        <v>105709</v>
      </c>
      <c r="B1554">
        <v>0</v>
      </c>
      <c r="C1554" t="s">
        <v>281</v>
      </c>
      <c r="D1554" t="s">
        <v>1958</v>
      </c>
      <c r="E1554" t="s">
        <v>90</v>
      </c>
      <c r="F1554" s="69">
        <v>42998.654861111114</v>
      </c>
      <c r="G1554" s="67">
        <v>43012.708333333336</v>
      </c>
      <c r="H1554" s="67">
        <v>42998.654861111114</v>
      </c>
      <c r="I1554" t="s">
        <v>63</v>
      </c>
      <c r="J1554" t="s">
        <v>1959</v>
      </c>
      <c r="K1554" t="s">
        <v>73</v>
      </c>
      <c r="L1554" s="73">
        <f>_xlfn.DAYS(Dashboard!B$3,Data!F1554)</f>
        <v>27</v>
      </c>
    </row>
    <row r="1555" spans="1:12" x14ac:dyDescent="0.25">
      <c r="A1555">
        <v>105710</v>
      </c>
      <c r="B1555">
        <v>0</v>
      </c>
      <c r="C1555" t="s">
        <v>281</v>
      </c>
      <c r="D1555" t="s">
        <v>1674</v>
      </c>
      <c r="E1555" t="s">
        <v>93</v>
      </c>
      <c r="F1555" s="69">
        <v>42998.655555555553</v>
      </c>
      <c r="G1555" s="67">
        <v>43012.708333333336</v>
      </c>
      <c r="H1555" s="67">
        <v>42998.663888888892</v>
      </c>
      <c r="I1555" t="s">
        <v>63</v>
      </c>
      <c r="J1555" t="s">
        <v>1960</v>
      </c>
      <c r="K1555" t="s">
        <v>73</v>
      </c>
      <c r="L1555" s="73">
        <f>_xlfn.DAYS(Dashboard!B$3,Data!F1555)</f>
        <v>27</v>
      </c>
    </row>
    <row r="1556" spans="1:12" x14ac:dyDescent="0.25">
      <c r="A1556">
        <v>105711</v>
      </c>
      <c r="B1556">
        <v>0</v>
      </c>
      <c r="C1556" t="s">
        <v>281</v>
      </c>
      <c r="D1556" t="s">
        <v>210</v>
      </c>
      <c r="E1556" t="s">
        <v>71</v>
      </c>
      <c r="F1556" s="69">
        <v>42998.673611111109</v>
      </c>
      <c r="G1556" s="67">
        <v>43005.708333333336</v>
      </c>
      <c r="H1556" s="67">
        <v>43004.34097222222</v>
      </c>
      <c r="I1556" t="s">
        <v>67</v>
      </c>
      <c r="J1556" t="s">
        <v>1961</v>
      </c>
      <c r="K1556" t="s">
        <v>327</v>
      </c>
      <c r="L1556" s="73">
        <f>_xlfn.DAYS(Dashboard!B$3,Data!F1556)</f>
        <v>27</v>
      </c>
    </row>
    <row r="1557" spans="1:12" x14ac:dyDescent="0.25">
      <c r="A1557">
        <v>105712</v>
      </c>
      <c r="B1557">
        <v>0</v>
      </c>
      <c r="C1557" t="s">
        <v>281</v>
      </c>
      <c r="D1557" t="s">
        <v>1962</v>
      </c>
      <c r="E1557" t="s">
        <v>84</v>
      </c>
      <c r="F1557" s="69">
        <v>42998.676388888889</v>
      </c>
      <c r="G1557" s="67">
        <v>43012.708333333336</v>
      </c>
      <c r="H1557" s="67">
        <v>42998.676388888889</v>
      </c>
      <c r="I1557" t="s">
        <v>63</v>
      </c>
      <c r="J1557" t="s">
        <v>335</v>
      </c>
      <c r="K1557" t="s">
        <v>73</v>
      </c>
      <c r="L1557" s="73">
        <f>_xlfn.DAYS(Dashboard!B$3,Data!F1557)</f>
        <v>27</v>
      </c>
    </row>
    <row r="1558" spans="1:12" x14ac:dyDescent="0.25">
      <c r="A1558">
        <v>105713</v>
      </c>
      <c r="B1558">
        <v>0</v>
      </c>
      <c r="C1558" t="s">
        <v>281</v>
      </c>
      <c r="D1558" t="s">
        <v>1963</v>
      </c>
      <c r="E1558" t="s">
        <v>80</v>
      </c>
      <c r="F1558" s="69">
        <v>42998.681944444441</v>
      </c>
      <c r="G1558" s="67">
        <v>43012.708333333336</v>
      </c>
      <c r="H1558" s="67">
        <v>42999.394444444442</v>
      </c>
      <c r="I1558" t="s">
        <v>137</v>
      </c>
      <c r="J1558" t="s">
        <v>1964</v>
      </c>
      <c r="K1558" t="s">
        <v>73</v>
      </c>
      <c r="L1558" s="73">
        <f>_xlfn.DAYS(Dashboard!B$3,Data!F1558)</f>
        <v>27</v>
      </c>
    </row>
    <row r="1559" spans="1:12" x14ac:dyDescent="0.25">
      <c r="A1559">
        <v>105714</v>
      </c>
      <c r="B1559">
        <v>0</v>
      </c>
      <c r="C1559" t="s">
        <v>281</v>
      </c>
      <c r="D1559" t="s">
        <v>1965</v>
      </c>
      <c r="E1559" t="s">
        <v>62</v>
      </c>
      <c r="F1559" s="69">
        <v>42998.684027777781</v>
      </c>
      <c r="G1559" s="67">
        <v>43012.708333333336</v>
      </c>
      <c r="H1559" s="67">
        <v>43003.375694444447</v>
      </c>
      <c r="I1559" t="s">
        <v>63</v>
      </c>
      <c r="J1559" t="s">
        <v>1966</v>
      </c>
      <c r="K1559" t="s">
        <v>73</v>
      </c>
      <c r="L1559" s="73">
        <f>_xlfn.DAYS(Dashboard!B$3,Data!F1559)</f>
        <v>27</v>
      </c>
    </row>
    <row r="1560" spans="1:12" x14ac:dyDescent="0.25">
      <c r="A1560">
        <v>105715</v>
      </c>
      <c r="B1560">
        <v>0</v>
      </c>
      <c r="C1560" t="s">
        <v>281</v>
      </c>
      <c r="D1560" t="s">
        <v>1967</v>
      </c>
      <c r="E1560" t="s">
        <v>80</v>
      </c>
      <c r="F1560" s="69">
        <v>42998.686805555553</v>
      </c>
      <c r="G1560" s="67">
        <v>43012.708333333336</v>
      </c>
      <c r="H1560" s="67">
        <v>42998.686805555553</v>
      </c>
      <c r="I1560" t="s">
        <v>67</v>
      </c>
      <c r="J1560" t="s">
        <v>570</v>
      </c>
      <c r="K1560" t="s">
        <v>73</v>
      </c>
      <c r="L1560" s="73">
        <f>_xlfn.DAYS(Dashboard!B$3,Data!F1560)</f>
        <v>27</v>
      </c>
    </row>
    <row r="1561" spans="1:12" x14ac:dyDescent="0.25">
      <c r="A1561">
        <v>105716</v>
      </c>
      <c r="B1561">
        <v>0</v>
      </c>
      <c r="C1561" t="s">
        <v>281</v>
      </c>
      <c r="D1561" t="s">
        <v>362</v>
      </c>
      <c r="E1561" t="s">
        <v>93</v>
      </c>
      <c r="F1561" s="69">
        <v>42998.688194444447</v>
      </c>
      <c r="G1561" s="67">
        <v>43012.708333333336</v>
      </c>
      <c r="H1561" s="67">
        <v>42998.688194444447</v>
      </c>
      <c r="I1561" t="s">
        <v>374</v>
      </c>
      <c r="J1561" t="s">
        <v>1968</v>
      </c>
      <c r="K1561" t="s">
        <v>73</v>
      </c>
      <c r="L1561" s="73">
        <f>_xlfn.DAYS(Dashboard!B$3,Data!F1561)</f>
        <v>27</v>
      </c>
    </row>
    <row r="1562" spans="1:12" x14ac:dyDescent="0.25">
      <c r="A1562">
        <v>105717</v>
      </c>
      <c r="B1562">
        <v>0</v>
      </c>
      <c r="C1562" t="s">
        <v>281</v>
      </c>
      <c r="D1562" t="s">
        <v>286</v>
      </c>
      <c r="E1562" t="s">
        <v>84</v>
      </c>
      <c r="F1562" s="69">
        <v>42998.691666666666</v>
      </c>
      <c r="G1562" s="67">
        <v>43012.708333333336</v>
      </c>
      <c r="H1562" s="67">
        <v>42999.378472222219</v>
      </c>
      <c r="I1562" t="s">
        <v>137</v>
      </c>
      <c r="J1562" t="s">
        <v>1969</v>
      </c>
      <c r="K1562" t="s">
        <v>73</v>
      </c>
      <c r="L1562" s="73">
        <f>_xlfn.DAYS(Dashboard!B$3,Data!F1562)</f>
        <v>27</v>
      </c>
    </row>
    <row r="1563" spans="1:12" x14ac:dyDescent="0.25">
      <c r="A1563">
        <v>105718</v>
      </c>
      <c r="B1563">
        <v>0</v>
      </c>
      <c r="C1563" t="s">
        <v>281</v>
      </c>
      <c r="D1563" t="s">
        <v>662</v>
      </c>
      <c r="E1563" t="s">
        <v>296</v>
      </c>
      <c r="F1563" s="69">
        <v>42998.692361111112</v>
      </c>
      <c r="G1563" s="67">
        <v>43000.708333333336</v>
      </c>
      <c r="H1563" s="67">
        <v>42999.355555555558</v>
      </c>
      <c r="I1563" t="s">
        <v>63</v>
      </c>
      <c r="J1563" t="s">
        <v>1970</v>
      </c>
      <c r="K1563" t="s">
        <v>294</v>
      </c>
      <c r="L1563" s="73">
        <f>_xlfn.DAYS(Dashboard!B$3,Data!F1563)</f>
        <v>27</v>
      </c>
    </row>
    <row r="1564" spans="1:12" x14ac:dyDescent="0.25">
      <c r="A1564">
        <v>105719</v>
      </c>
      <c r="B1564">
        <v>0</v>
      </c>
      <c r="C1564" t="s">
        <v>281</v>
      </c>
      <c r="D1564" t="s">
        <v>1971</v>
      </c>
      <c r="E1564" t="s">
        <v>62</v>
      </c>
      <c r="F1564" s="69">
        <v>42998.697222222225</v>
      </c>
      <c r="G1564" s="67">
        <v>43012.708333333336</v>
      </c>
      <c r="H1564" s="67">
        <v>43003.375694444447</v>
      </c>
      <c r="I1564" t="s">
        <v>63</v>
      </c>
      <c r="J1564" t="s">
        <v>335</v>
      </c>
      <c r="K1564" t="s">
        <v>73</v>
      </c>
      <c r="L1564" s="73">
        <f>_xlfn.DAYS(Dashboard!B$3,Data!F1564)</f>
        <v>27</v>
      </c>
    </row>
    <row r="1565" spans="1:12" x14ac:dyDescent="0.25">
      <c r="A1565">
        <v>105720</v>
      </c>
      <c r="B1565">
        <v>0</v>
      </c>
      <c r="C1565" t="s">
        <v>281</v>
      </c>
      <c r="D1565" t="s">
        <v>1972</v>
      </c>
      <c r="E1565" t="s">
        <v>90</v>
      </c>
      <c r="F1565" s="69">
        <v>42998.699305555558</v>
      </c>
      <c r="G1565" s="67">
        <v>43012.708333333336</v>
      </c>
      <c r="H1565" s="67">
        <v>42998.699305555558</v>
      </c>
      <c r="I1565" t="s">
        <v>63</v>
      </c>
      <c r="J1565" t="s">
        <v>1973</v>
      </c>
      <c r="K1565" t="s">
        <v>73</v>
      </c>
      <c r="L1565" s="73">
        <f>_xlfn.DAYS(Dashboard!B$3,Data!F1565)</f>
        <v>27</v>
      </c>
    </row>
    <row r="1566" spans="1:12" x14ac:dyDescent="0.25">
      <c r="A1566">
        <v>105721</v>
      </c>
      <c r="B1566">
        <v>0</v>
      </c>
      <c r="C1566" t="s">
        <v>281</v>
      </c>
      <c r="D1566" t="s">
        <v>1974</v>
      </c>
      <c r="E1566" t="s">
        <v>93</v>
      </c>
      <c r="F1566" s="69">
        <v>42998.7</v>
      </c>
      <c r="G1566" s="67">
        <v>43012.708333333336</v>
      </c>
      <c r="H1566" s="67">
        <v>42998.7</v>
      </c>
      <c r="I1566" t="s">
        <v>63</v>
      </c>
      <c r="J1566" t="s">
        <v>1975</v>
      </c>
      <c r="K1566" t="s">
        <v>73</v>
      </c>
      <c r="L1566" s="73">
        <f>_xlfn.DAYS(Dashboard!B$3,Data!F1566)</f>
        <v>27</v>
      </c>
    </row>
    <row r="1567" spans="1:12" x14ac:dyDescent="0.25">
      <c r="A1567">
        <v>105722</v>
      </c>
      <c r="B1567">
        <v>0</v>
      </c>
      <c r="C1567" t="s">
        <v>281</v>
      </c>
      <c r="D1567" t="s">
        <v>95</v>
      </c>
      <c r="E1567" t="s">
        <v>368</v>
      </c>
      <c r="F1567" s="69">
        <v>42998.701388888891</v>
      </c>
      <c r="G1567" s="67">
        <v>43005.708333333336</v>
      </c>
      <c r="H1567" s="67">
        <v>42999.650694444441</v>
      </c>
      <c r="I1567" t="s">
        <v>67</v>
      </c>
      <c r="J1567" t="s">
        <v>1976</v>
      </c>
      <c r="K1567" t="s">
        <v>294</v>
      </c>
      <c r="L1567" s="73">
        <f>_xlfn.DAYS(Dashboard!B$3,Data!F1567)</f>
        <v>27</v>
      </c>
    </row>
    <row r="1568" spans="1:12" x14ac:dyDescent="0.25">
      <c r="A1568">
        <v>105723</v>
      </c>
      <c r="B1568">
        <v>0</v>
      </c>
      <c r="C1568" t="s">
        <v>281</v>
      </c>
      <c r="D1568" t="s">
        <v>1977</v>
      </c>
      <c r="E1568" t="s">
        <v>93</v>
      </c>
      <c r="F1568" s="69">
        <v>42998.701388888891</v>
      </c>
      <c r="G1568" s="67">
        <v>43012.708333333336</v>
      </c>
      <c r="H1568" s="67">
        <v>43018.713888888888</v>
      </c>
      <c r="I1568" t="s">
        <v>67</v>
      </c>
      <c r="J1568" t="s">
        <v>1978</v>
      </c>
      <c r="K1568" t="s">
        <v>73</v>
      </c>
      <c r="L1568" s="73">
        <f>_xlfn.DAYS(Dashboard!B$3,Data!F1568)</f>
        <v>27</v>
      </c>
    </row>
    <row r="1569" spans="1:12" x14ac:dyDescent="0.25">
      <c r="A1569">
        <v>105724</v>
      </c>
      <c r="B1569">
        <v>0</v>
      </c>
      <c r="C1569" t="s">
        <v>281</v>
      </c>
      <c r="D1569" t="s">
        <v>105</v>
      </c>
      <c r="E1569" t="s">
        <v>80</v>
      </c>
      <c r="F1569" s="69">
        <v>42998.701388888891</v>
      </c>
      <c r="G1569" s="67">
        <v>43012.708333333336</v>
      </c>
      <c r="H1569" s="67">
        <v>43005.44027777778</v>
      </c>
      <c r="I1569" t="s">
        <v>67</v>
      </c>
      <c r="J1569" t="s">
        <v>1979</v>
      </c>
      <c r="K1569" t="s">
        <v>73</v>
      </c>
      <c r="L1569" s="73">
        <f>_xlfn.DAYS(Dashboard!B$3,Data!F1569)</f>
        <v>27</v>
      </c>
    </row>
    <row r="1570" spans="1:12" x14ac:dyDescent="0.25">
      <c r="A1570">
        <v>105725</v>
      </c>
      <c r="B1570">
        <v>0</v>
      </c>
      <c r="C1570" t="s">
        <v>281</v>
      </c>
      <c r="D1570" t="s">
        <v>1470</v>
      </c>
      <c r="E1570" t="s">
        <v>90</v>
      </c>
      <c r="F1570" s="69">
        <v>42998.70416666667</v>
      </c>
      <c r="G1570" s="67">
        <v>43012.708333333336</v>
      </c>
      <c r="H1570" s="67">
        <v>42998.70416666667</v>
      </c>
      <c r="I1570" t="s">
        <v>63</v>
      </c>
      <c r="J1570" t="s">
        <v>1980</v>
      </c>
      <c r="K1570" t="s">
        <v>73</v>
      </c>
      <c r="L1570" s="73">
        <f>_xlfn.DAYS(Dashboard!B$3,Data!F1570)</f>
        <v>27</v>
      </c>
    </row>
    <row r="1571" spans="1:12" x14ac:dyDescent="0.25">
      <c r="A1571">
        <v>105726</v>
      </c>
      <c r="B1571">
        <v>0</v>
      </c>
      <c r="C1571" t="s">
        <v>281</v>
      </c>
      <c r="D1571" t="s">
        <v>1981</v>
      </c>
      <c r="E1571" t="s">
        <v>90</v>
      </c>
      <c r="F1571" s="69">
        <v>42998.705555555556</v>
      </c>
      <c r="G1571" s="67">
        <v>43012.708333333336</v>
      </c>
      <c r="H1571" s="67">
        <v>42999.657638888886</v>
      </c>
      <c r="I1571" t="s">
        <v>63</v>
      </c>
      <c r="J1571" t="s">
        <v>1982</v>
      </c>
      <c r="K1571" t="s">
        <v>73</v>
      </c>
      <c r="L1571" s="73">
        <f>_xlfn.DAYS(Dashboard!B$3,Data!F1571)</f>
        <v>27</v>
      </c>
    </row>
    <row r="1572" spans="1:12" x14ac:dyDescent="0.25">
      <c r="A1572">
        <v>105727</v>
      </c>
      <c r="B1572">
        <v>0</v>
      </c>
      <c r="C1572" t="s">
        <v>35</v>
      </c>
      <c r="D1572" t="s">
        <v>120</v>
      </c>
      <c r="E1572" t="s">
        <v>93</v>
      </c>
      <c r="F1572" s="69">
        <v>42998.709062499998</v>
      </c>
      <c r="G1572" s="67">
        <v>43031.708333333336</v>
      </c>
      <c r="I1572" t="s">
        <v>67</v>
      </c>
      <c r="J1572" t="s">
        <v>121</v>
      </c>
      <c r="K1572" t="s">
        <v>73</v>
      </c>
      <c r="L1572" s="73">
        <f>_xlfn.DAYS(Dashboard!B$3,Data!F1572)</f>
        <v>27</v>
      </c>
    </row>
    <row r="1573" spans="1:12" x14ac:dyDescent="0.25">
      <c r="A1573">
        <v>105728</v>
      </c>
      <c r="B1573">
        <v>0</v>
      </c>
      <c r="C1573" t="s">
        <v>281</v>
      </c>
      <c r="D1573" t="s">
        <v>286</v>
      </c>
      <c r="E1573" t="s">
        <v>80</v>
      </c>
      <c r="F1573" s="69">
        <v>42998.720833333333</v>
      </c>
      <c r="G1573" s="67">
        <v>43012.708333333336</v>
      </c>
      <c r="H1573" s="67">
        <v>42999.393750000003</v>
      </c>
      <c r="I1573" t="s">
        <v>63</v>
      </c>
      <c r="J1573" t="s">
        <v>1983</v>
      </c>
      <c r="K1573" t="s">
        <v>73</v>
      </c>
      <c r="L1573" s="73">
        <f>_xlfn.DAYS(Dashboard!B$3,Data!F1573)</f>
        <v>27</v>
      </c>
    </row>
    <row r="1574" spans="1:12" x14ac:dyDescent="0.25">
      <c r="A1574">
        <v>105729</v>
      </c>
      <c r="B1574">
        <v>0</v>
      </c>
      <c r="C1574" t="s">
        <v>281</v>
      </c>
      <c r="D1574" t="s">
        <v>180</v>
      </c>
      <c r="E1574" t="s">
        <v>321</v>
      </c>
      <c r="F1574" s="69">
        <v>42998.748611111114</v>
      </c>
      <c r="G1574" s="67">
        <v>43000.708333333336</v>
      </c>
      <c r="H1574" s="67">
        <v>43000.356249999997</v>
      </c>
      <c r="I1574" t="s">
        <v>63</v>
      </c>
      <c r="J1574" t="s">
        <v>1984</v>
      </c>
      <c r="K1574" t="s">
        <v>323</v>
      </c>
      <c r="L1574" s="73">
        <f>_xlfn.DAYS(Dashboard!B$3,Data!F1574)</f>
        <v>27</v>
      </c>
    </row>
    <row r="1575" spans="1:12" x14ac:dyDescent="0.25">
      <c r="A1575">
        <v>105730</v>
      </c>
      <c r="B1575">
        <v>0</v>
      </c>
      <c r="C1575" t="s">
        <v>281</v>
      </c>
      <c r="D1575" t="s">
        <v>1985</v>
      </c>
      <c r="E1575" t="s">
        <v>90</v>
      </c>
      <c r="F1575" s="69">
        <v>42999.35</v>
      </c>
      <c r="G1575" s="67">
        <v>43013.708333333336</v>
      </c>
      <c r="H1575" s="67">
        <v>42999.35</v>
      </c>
      <c r="I1575" t="s">
        <v>63</v>
      </c>
      <c r="J1575" t="s">
        <v>1986</v>
      </c>
      <c r="K1575" t="s">
        <v>73</v>
      </c>
      <c r="L1575" s="73">
        <f>_xlfn.DAYS(Dashboard!B$3,Data!F1575)</f>
        <v>26</v>
      </c>
    </row>
    <row r="1576" spans="1:12" x14ac:dyDescent="0.25">
      <c r="A1576">
        <v>105731</v>
      </c>
      <c r="B1576">
        <v>0</v>
      </c>
      <c r="C1576" t="s">
        <v>281</v>
      </c>
      <c r="D1576" t="s">
        <v>180</v>
      </c>
      <c r="E1576" t="s">
        <v>296</v>
      </c>
      <c r="F1576" s="69">
        <v>42999.354166666664</v>
      </c>
      <c r="G1576" s="67">
        <v>43013.708333333336</v>
      </c>
      <c r="H1576" s="67">
        <v>43003.342361111114</v>
      </c>
      <c r="I1576" t="s">
        <v>63</v>
      </c>
      <c r="J1576" t="s">
        <v>1987</v>
      </c>
      <c r="K1576" t="s">
        <v>294</v>
      </c>
      <c r="L1576" s="73">
        <f>_xlfn.DAYS(Dashboard!B$3,Data!F1576)</f>
        <v>26</v>
      </c>
    </row>
    <row r="1577" spans="1:12" x14ac:dyDescent="0.25">
      <c r="A1577">
        <v>105732</v>
      </c>
      <c r="B1577">
        <v>0</v>
      </c>
      <c r="C1577" t="s">
        <v>281</v>
      </c>
      <c r="D1577" t="s">
        <v>533</v>
      </c>
      <c r="E1577" t="s">
        <v>90</v>
      </c>
      <c r="F1577" s="69">
        <v>42999.355555555558</v>
      </c>
      <c r="G1577" s="67">
        <v>43013.708333333336</v>
      </c>
      <c r="H1577" s="67">
        <v>43020.728472222225</v>
      </c>
      <c r="I1577" t="s">
        <v>63</v>
      </c>
      <c r="J1577" t="s">
        <v>1988</v>
      </c>
      <c r="K1577" t="s">
        <v>73</v>
      </c>
      <c r="L1577" s="73">
        <f>_xlfn.DAYS(Dashboard!B$3,Data!F1577)</f>
        <v>26</v>
      </c>
    </row>
    <row r="1578" spans="1:12" x14ac:dyDescent="0.25">
      <c r="A1578">
        <v>105733</v>
      </c>
      <c r="B1578">
        <v>0</v>
      </c>
      <c r="C1578" t="s">
        <v>281</v>
      </c>
      <c r="D1578" t="s">
        <v>1989</v>
      </c>
      <c r="E1578" t="s">
        <v>80</v>
      </c>
      <c r="F1578" s="69">
        <v>42999.359027777777</v>
      </c>
      <c r="G1578" s="67">
        <v>43013.708333333336</v>
      </c>
      <c r="H1578" s="67">
        <v>42999.359027777777</v>
      </c>
      <c r="I1578" t="s">
        <v>67</v>
      </c>
      <c r="J1578" t="s">
        <v>1990</v>
      </c>
      <c r="K1578" t="s">
        <v>73</v>
      </c>
      <c r="L1578" s="73">
        <f>_xlfn.DAYS(Dashboard!B$3,Data!F1578)</f>
        <v>26</v>
      </c>
    </row>
    <row r="1579" spans="1:12" x14ac:dyDescent="0.25">
      <c r="A1579">
        <v>105734</v>
      </c>
      <c r="B1579">
        <v>0</v>
      </c>
      <c r="C1579" t="s">
        <v>281</v>
      </c>
      <c r="D1579" t="s">
        <v>118</v>
      </c>
      <c r="E1579" t="s">
        <v>84</v>
      </c>
      <c r="F1579" s="69">
        <v>42999.364583333336</v>
      </c>
      <c r="G1579" s="67">
        <v>43006.708333333336</v>
      </c>
      <c r="H1579" s="67">
        <v>42999.364583333336</v>
      </c>
      <c r="I1579" t="s">
        <v>63</v>
      </c>
      <c r="J1579" t="s">
        <v>1991</v>
      </c>
      <c r="K1579" t="s">
        <v>73</v>
      </c>
      <c r="L1579" s="73">
        <f>_xlfn.DAYS(Dashboard!B$3,Data!F1579)</f>
        <v>26</v>
      </c>
    </row>
    <row r="1580" spans="1:12" x14ac:dyDescent="0.25">
      <c r="A1580">
        <v>105735</v>
      </c>
      <c r="B1580">
        <v>0</v>
      </c>
      <c r="C1580" t="s">
        <v>281</v>
      </c>
      <c r="D1580" t="s">
        <v>1992</v>
      </c>
      <c r="E1580" t="s">
        <v>90</v>
      </c>
      <c r="F1580" s="69">
        <v>42999.365972222222</v>
      </c>
      <c r="G1580" s="67">
        <v>43013.708333333336</v>
      </c>
      <c r="H1580" s="67">
        <v>42999.365972222222</v>
      </c>
      <c r="I1580" t="s">
        <v>63</v>
      </c>
      <c r="J1580" t="s">
        <v>1993</v>
      </c>
      <c r="K1580" t="s">
        <v>73</v>
      </c>
      <c r="L1580" s="73">
        <f>_xlfn.DAYS(Dashboard!B$3,Data!F1580)</f>
        <v>26</v>
      </c>
    </row>
    <row r="1581" spans="1:12" x14ac:dyDescent="0.25">
      <c r="A1581">
        <v>105736</v>
      </c>
      <c r="B1581">
        <v>0</v>
      </c>
      <c r="C1581" t="s">
        <v>281</v>
      </c>
      <c r="D1581" t="s">
        <v>97</v>
      </c>
      <c r="E1581" t="s">
        <v>84</v>
      </c>
      <c r="F1581" s="69">
        <v>42999.370833333334</v>
      </c>
      <c r="G1581" s="67">
        <v>43013.708333333336</v>
      </c>
      <c r="H1581" s="67">
        <v>42999.37777777778</v>
      </c>
      <c r="I1581" t="s">
        <v>63</v>
      </c>
      <c r="J1581" t="s">
        <v>335</v>
      </c>
      <c r="K1581" t="s">
        <v>73</v>
      </c>
      <c r="L1581" s="73">
        <f>_xlfn.DAYS(Dashboard!B$3,Data!F1581)</f>
        <v>26</v>
      </c>
    </row>
    <row r="1582" spans="1:12" x14ac:dyDescent="0.25">
      <c r="A1582">
        <v>105737</v>
      </c>
      <c r="B1582">
        <v>0</v>
      </c>
      <c r="C1582" t="s">
        <v>281</v>
      </c>
      <c r="D1582" t="s">
        <v>1816</v>
      </c>
      <c r="E1582" t="s">
        <v>84</v>
      </c>
      <c r="F1582" s="69">
        <v>42999.383333333331</v>
      </c>
      <c r="G1582" s="67">
        <v>43013.708333333336</v>
      </c>
      <c r="H1582" s="67">
        <v>42999.697916666664</v>
      </c>
      <c r="I1582" t="s">
        <v>63</v>
      </c>
      <c r="J1582" t="s">
        <v>1994</v>
      </c>
      <c r="K1582" t="s">
        <v>73</v>
      </c>
      <c r="L1582" s="73">
        <f>_xlfn.DAYS(Dashboard!B$3,Data!F1582)</f>
        <v>26</v>
      </c>
    </row>
    <row r="1583" spans="1:12" x14ac:dyDescent="0.25">
      <c r="A1583">
        <v>105738</v>
      </c>
      <c r="B1583">
        <v>0</v>
      </c>
      <c r="C1583" t="s">
        <v>281</v>
      </c>
      <c r="D1583" t="s">
        <v>382</v>
      </c>
      <c r="E1583" t="s">
        <v>84</v>
      </c>
      <c r="F1583" s="69">
        <v>42999.386111111111</v>
      </c>
      <c r="G1583" s="67">
        <v>43013.708333333336</v>
      </c>
      <c r="H1583" s="67">
        <v>42999.386111111111</v>
      </c>
      <c r="I1583" t="s">
        <v>63</v>
      </c>
      <c r="J1583" t="s">
        <v>1995</v>
      </c>
      <c r="K1583" t="s">
        <v>73</v>
      </c>
      <c r="L1583" s="73">
        <f>_xlfn.DAYS(Dashboard!B$3,Data!F1583)</f>
        <v>26</v>
      </c>
    </row>
    <row r="1584" spans="1:12" x14ac:dyDescent="0.25">
      <c r="A1584">
        <v>105739</v>
      </c>
      <c r="B1584">
        <v>0</v>
      </c>
      <c r="C1584" t="s">
        <v>281</v>
      </c>
      <c r="D1584" t="s">
        <v>1996</v>
      </c>
      <c r="E1584" t="s">
        <v>84</v>
      </c>
      <c r="F1584" s="69">
        <v>42999.390277777777</v>
      </c>
      <c r="G1584" s="67">
        <v>43013.708333333336</v>
      </c>
      <c r="H1584" s="67">
        <v>42999.390277777777</v>
      </c>
      <c r="I1584" t="s">
        <v>63</v>
      </c>
      <c r="J1584" t="s">
        <v>335</v>
      </c>
      <c r="K1584" t="s">
        <v>73</v>
      </c>
      <c r="L1584" s="73">
        <f>_xlfn.DAYS(Dashboard!B$3,Data!F1584)</f>
        <v>26</v>
      </c>
    </row>
    <row r="1585" spans="1:12" x14ac:dyDescent="0.25">
      <c r="A1585">
        <v>105740</v>
      </c>
      <c r="B1585">
        <v>0</v>
      </c>
      <c r="C1585" t="s">
        <v>281</v>
      </c>
      <c r="D1585" t="s">
        <v>1997</v>
      </c>
      <c r="E1585" t="s">
        <v>90</v>
      </c>
      <c r="F1585" s="69">
        <v>42999.404861111114</v>
      </c>
      <c r="G1585" s="67">
        <v>43013.708333333336</v>
      </c>
      <c r="H1585" s="67">
        <v>42999.404861111114</v>
      </c>
      <c r="I1585" t="s">
        <v>63</v>
      </c>
      <c r="J1585" t="s">
        <v>1998</v>
      </c>
      <c r="K1585" t="s">
        <v>73</v>
      </c>
      <c r="L1585" s="73">
        <f>_xlfn.DAYS(Dashboard!B$3,Data!F1585)</f>
        <v>26</v>
      </c>
    </row>
    <row r="1586" spans="1:12" x14ac:dyDescent="0.25">
      <c r="A1586">
        <v>105741</v>
      </c>
      <c r="B1586">
        <v>0</v>
      </c>
      <c r="C1586" t="s">
        <v>281</v>
      </c>
      <c r="D1586" t="s">
        <v>1997</v>
      </c>
      <c r="E1586" t="s">
        <v>84</v>
      </c>
      <c r="F1586" s="69">
        <v>42999.411111111112</v>
      </c>
      <c r="G1586" s="67">
        <v>43013.708333333336</v>
      </c>
      <c r="H1586" s="67">
        <v>42999.411111111112</v>
      </c>
      <c r="I1586" t="s">
        <v>63</v>
      </c>
      <c r="J1586" t="s">
        <v>335</v>
      </c>
      <c r="K1586" t="s">
        <v>73</v>
      </c>
      <c r="L1586" s="73">
        <f>_xlfn.DAYS(Dashboard!B$3,Data!F1586)</f>
        <v>26</v>
      </c>
    </row>
    <row r="1587" spans="1:12" x14ac:dyDescent="0.25">
      <c r="A1587">
        <v>105742</v>
      </c>
      <c r="B1587">
        <v>0</v>
      </c>
      <c r="C1587" t="s">
        <v>281</v>
      </c>
      <c r="D1587" t="s">
        <v>1999</v>
      </c>
      <c r="E1587" t="s">
        <v>80</v>
      </c>
      <c r="F1587" s="69">
        <v>42999.411805555559</v>
      </c>
      <c r="G1587" s="67">
        <v>43013.708333333336</v>
      </c>
      <c r="H1587" s="67">
        <v>42999.411805555559</v>
      </c>
      <c r="I1587" t="s">
        <v>67</v>
      </c>
      <c r="J1587" t="s">
        <v>1990</v>
      </c>
      <c r="K1587" t="s">
        <v>73</v>
      </c>
      <c r="L1587" s="73">
        <f>_xlfn.DAYS(Dashboard!B$3,Data!F1587)</f>
        <v>26</v>
      </c>
    </row>
    <row r="1588" spans="1:12" x14ac:dyDescent="0.25">
      <c r="A1588">
        <v>105743</v>
      </c>
      <c r="B1588">
        <v>0</v>
      </c>
      <c r="C1588" t="s">
        <v>281</v>
      </c>
      <c r="D1588" t="s">
        <v>2000</v>
      </c>
      <c r="E1588" t="s">
        <v>80</v>
      </c>
      <c r="F1588" s="69">
        <v>42999.418055555558</v>
      </c>
      <c r="G1588" s="67">
        <v>43013.708333333336</v>
      </c>
      <c r="H1588" s="67">
        <v>42999.418055555558</v>
      </c>
      <c r="I1588" t="s">
        <v>63</v>
      </c>
      <c r="J1588" t="s">
        <v>1990</v>
      </c>
      <c r="K1588" t="s">
        <v>73</v>
      </c>
      <c r="L1588" s="73">
        <f>_xlfn.DAYS(Dashboard!B$3,Data!F1588)</f>
        <v>26</v>
      </c>
    </row>
    <row r="1589" spans="1:12" x14ac:dyDescent="0.25">
      <c r="A1589">
        <v>105744</v>
      </c>
      <c r="B1589">
        <v>0</v>
      </c>
      <c r="C1589" t="s">
        <v>281</v>
      </c>
      <c r="D1589" t="s">
        <v>768</v>
      </c>
      <c r="E1589" t="s">
        <v>62</v>
      </c>
      <c r="F1589" s="69">
        <v>42999.432638888888</v>
      </c>
      <c r="G1589" s="67">
        <v>43006.708333333336</v>
      </c>
      <c r="H1589" s="67">
        <v>43005.692361111112</v>
      </c>
      <c r="I1589" t="s">
        <v>63</v>
      </c>
      <c r="J1589" t="s">
        <v>2001</v>
      </c>
      <c r="K1589" t="s">
        <v>65</v>
      </c>
      <c r="L1589" s="73">
        <f>_xlfn.DAYS(Dashboard!B$3,Data!F1589)</f>
        <v>26</v>
      </c>
    </row>
    <row r="1590" spans="1:12" x14ac:dyDescent="0.25">
      <c r="A1590">
        <v>105745</v>
      </c>
      <c r="B1590">
        <v>0</v>
      </c>
      <c r="C1590" t="s">
        <v>281</v>
      </c>
      <c r="D1590" t="s">
        <v>184</v>
      </c>
      <c r="E1590" t="s">
        <v>62</v>
      </c>
      <c r="F1590" s="69">
        <v>42999.432638888888</v>
      </c>
      <c r="G1590" s="67">
        <v>43006.708333333336</v>
      </c>
      <c r="H1590" s="67">
        <v>43000.632638888892</v>
      </c>
      <c r="I1590" t="s">
        <v>63</v>
      </c>
      <c r="J1590" t="s">
        <v>2002</v>
      </c>
      <c r="K1590" t="s">
        <v>65</v>
      </c>
      <c r="L1590" s="73">
        <f>_xlfn.DAYS(Dashboard!B$3,Data!F1590)</f>
        <v>26</v>
      </c>
    </row>
    <row r="1591" spans="1:12" x14ac:dyDescent="0.25">
      <c r="A1591">
        <v>105746</v>
      </c>
      <c r="B1591">
        <v>0</v>
      </c>
      <c r="C1591" t="s">
        <v>281</v>
      </c>
      <c r="D1591" t="s">
        <v>2003</v>
      </c>
      <c r="E1591" t="s">
        <v>62</v>
      </c>
      <c r="F1591" s="69">
        <v>42999.435416666667</v>
      </c>
      <c r="G1591" s="67">
        <v>43013.708333333336</v>
      </c>
      <c r="H1591" s="67">
        <v>43000.640277777777</v>
      </c>
      <c r="I1591" t="s">
        <v>63</v>
      </c>
      <c r="J1591" t="s">
        <v>2004</v>
      </c>
      <c r="K1591" t="s">
        <v>73</v>
      </c>
      <c r="L1591" s="73">
        <f>_xlfn.DAYS(Dashboard!B$3,Data!F1591)</f>
        <v>26</v>
      </c>
    </row>
    <row r="1592" spans="1:12" x14ac:dyDescent="0.25">
      <c r="A1592">
        <v>105747</v>
      </c>
      <c r="B1592">
        <v>0</v>
      </c>
      <c r="C1592" t="s">
        <v>281</v>
      </c>
      <c r="D1592" t="s">
        <v>2005</v>
      </c>
      <c r="E1592" t="s">
        <v>80</v>
      </c>
      <c r="F1592" s="69">
        <v>42999.435416666667</v>
      </c>
      <c r="G1592" s="67">
        <v>43013.708333333336</v>
      </c>
      <c r="H1592" s="67">
        <v>42999.435416666667</v>
      </c>
      <c r="I1592" t="s">
        <v>63</v>
      </c>
      <c r="J1592" t="s">
        <v>1990</v>
      </c>
      <c r="K1592" t="s">
        <v>73</v>
      </c>
      <c r="L1592" s="73">
        <f>_xlfn.DAYS(Dashboard!B$3,Data!F1592)</f>
        <v>26</v>
      </c>
    </row>
    <row r="1593" spans="1:12" x14ac:dyDescent="0.25">
      <c r="A1593">
        <v>105748</v>
      </c>
      <c r="B1593">
        <v>0</v>
      </c>
      <c r="C1593" t="s">
        <v>281</v>
      </c>
      <c r="D1593" t="s">
        <v>1971</v>
      </c>
      <c r="E1593" t="s">
        <v>90</v>
      </c>
      <c r="F1593" s="69">
        <v>42999.4375</v>
      </c>
      <c r="G1593" s="67">
        <v>43013.708333333336</v>
      </c>
      <c r="H1593" s="67">
        <v>42999.4375</v>
      </c>
      <c r="I1593" t="s">
        <v>63</v>
      </c>
      <c r="J1593" t="s">
        <v>2006</v>
      </c>
      <c r="K1593" t="s">
        <v>73</v>
      </c>
      <c r="L1593" s="73">
        <f>_xlfn.DAYS(Dashboard!B$3,Data!F1593)</f>
        <v>26</v>
      </c>
    </row>
    <row r="1594" spans="1:12" x14ac:dyDescent="0.25">
      <c r="A1594">
        <v>105749</v>
      </c>
      <c r="B1594">
        <v>0</v>
      </c>
      <c r="C1594" t="s">
        <v>281</v>
      </c>
      <c r="D1594" t="s">
        <v>2007</v>
      </c>
      <c r="E1594" t="s">
        <v>90</v>
      </c>
      <c r="F1594" s="69">
        <v>42999.441666666666</v>
      </c>
      <c r="G1594" s="67">
        <v>43013.708333333336</v>
      </c>
      <c r="H1594" s="67">
        <v>42999.441666666666</v>
      </c>
      <c r="I1594" t="s">
        <v>63</v>
      </c>
      <c r="J1594" t="s">
        <v>2008</v>
      </c>
      <c r="K1594" t="s">
        <v>73</v>
      </c>
      <c r="L1594" s="73">
        <f>_xlfn.DAYS(Dashboard!B$3,Data!F1594)</f>
        <v>26</v>
      </c>
    </row>
    <row r="1595" spans="1:12" x14ac:dyDescent="0.25">
      <c r="A1595">
        <v>105750</v>
      </c>
      <c r="B1595">
        <v>0</v>
      </c>
      <c r="C1595" t="s">
        <v>281</v>
      </c>
      <c r="D1595" t="s">
        <v>2009</v>
      </c>
      <c r="E1595" t="s">
        <v>90</v>
      </c>
      <c r="F1595" s="69">
        <v>42999.445833333331</v>
      </c>
      <c r="G1595" s="67">
        <v>43013.708333333336</v>
      </c>
      <c r="H1595" s="67">
        <v>42999.445833333331</v>
      </c>
      <c r="I1595" t="s">
        <v>63</v>
      </c>
      <c r="J1595" t="s">
        <v>2010</v>
      </c>
      <c r="K1595" t="s">
        <v>73</v>
      </c>
      <c r="L1595" s="73">
        <f>_xlfn.DAYS(Dashboard!B$3,Data!F1595)</f>
        <v>26</v>
      </c>
    </row>
    <row r="1596" spans="1:12" x14ac:dyDescent="0.25">
      <c r="A1596">
        <v>105751</v>
      </c>
      <c r="B1596">
        <v>0</v>
      </c>
      <c r="C1596" t="s">
        <v>281</v>
      </c>
      <c r="D1596" t="s">
        <v>2011</v>
      </c>
      <c r="E1596" t="s">
        <v>75</v>
      </c>
      <c r="F1596" s="69">
        <v>42999.449305555558</v>
      </c>
      <c r="G1596" s="67">
        <v>43013.708333333336</v>
      </c>
      <c r="H1596" s="67">
        <v>43003.375694444447</v>
      </c>
      <c r="I1596" t="s">
        <v>63</v>
      </c>
      <c r="J1596" t="s">
        <v>1990</v>
      </c>
      <c r="K1596" t="s">
        <v>73</v>
      </c>
      <c r="L1596" s="73">
        <f>_xlfn.DAYS(Dashboard!B$3,Data!F1596)</f>
        <v>26</v>
      </c>
    </row>
    <row r="1597" spans="1:12" x14ac:dyDescent="0.25">
      <c r="A1597">
        <v>105752</v>
      </c>
      <c r="B1597">
        <v>0</v>
      </c>
      <c r="C1597" t="s">
        <v>281</v>
      </c>
      <c r="D1597" t="s">
        <v>650</v>
      </c>
      <c r="E1597" t="s">
        <v>292</v>
      </c>
      <c r="F1597" s="69">
        <v>42999.450694444444</v>
      </c>
      <c r="G1597" s="67">
        <v>43001.708333333336</v>
      </c>
      <c r="H1597" s="67">
        <v>42999.697916666664</v>
      </c>
      <c r="I1597" t="s">
        <v>63</v>
      </c>
      <c r="J1597" t="s">
        <v>2012</v>
      </c>
      <c r="K1597" t="s">
        <v>294</v>
      </c>
      <c r="L1597" s="73">
        <f>_xlfn.DAYS(Dashboard!B$3,Data!F1597)</f>
        <v>26</v>
      </c>
    </row>
    <row r="1598" spans="1:12" x14ac:dyDescent="0.25">
      <c r="A1598">
        <v>105753</v>
      </c>
      <c r="B1598">
        <v>0</v>
      </c>
      <c r="C1598" t="s">
        <v>439</v>
      </c>
      <c r="D1598" t="s">
        <v>362</v>
      </c>
      <c r="E1598" t="s">
        <v>84</v>
      </c>
      <c r="F1598" s="69">
        <v>42999.45208333333</v>
      </c>
      <c r="G1598" s="67">
        <v>43013.708333333336</v>
      </c>
      <c r="H1598" s="67">
        <v>42999.453472222223</v>
      </c>
      <c r="I1598" t="s">
        <v>374</v>
      </c>
      <c r="J1598" t="s">
        <v>2013</v>
      </c>
      <c r="K1598" t="s">
        <v>73</v>
      </c>
      <c r="L1598" s="73">
        <f>_xlfn.DAYS(Dashboard!B$3,Data!F1598)</f>
        <v>26</v>
      </c>
    </row>
    <row r="1599" spans="1:12" x14ac:dyDescent="0.25">
      <c r="A1599">
        <v>105754</v>
      </c>
      <c r="B1599">
        <v>0</v>
      </c>
      <c r="C1599" t="s">
        <v>281</v>
      </c>
      <c r="D1599" t="s">
        <v>2014</v>
      </c>
      <c r="E1599" t="s">
        <v>90</v>
      </c>
      <c r="F1599" s="69">
        <v>42999.45208333333</v>
      </c>
      <c r="G1599" s="67">
        <v>43013.708333333336</v>
      </c>
      <c r="H1599" s="67">
        <v>43003.584027777775</v>
      </c>
      <c r="I1599" t="s">
        <v>63</v>
      </c>
      <c r="J1599" t="s">
        <v>2015</v>
      </c>
      <c r="K1599" t="s">
        <v>73</v>
      </c>
      <c r="L1599" s="73">
        <f>_xlfn.DAYS(Dashboard!B$3,Data!F1599)</f>
        <v>26</v>
      </c>
    </row>
    <row r="1600" spans="1:12" x14ac:dyDescent="0.25">
      <c r="A1600">
        <v>105755</v>
      </c>
      <c r="B1600">
        <v>0</v>
      </c>
      <c r="C1600" t="s">
        <v>281</v>
      </c>
      <c r="D1600" t="s">
        <v>2016</v>
      </c>
      <c r="E1600" t="s">
        <v>80</v>
      </c>
      <c r="F1600" s="69">
        <v>42999.45416666667</v>
      </c>
      <c r="G1600" s="67">
        <v>43013.708333333336</v>
      </c>
      <c r="H1600" s="67">
        <v>42999.45416666667</v>
      </c>
      <c r="I1600" t="s">
        <v>63</v>
      </c>
      <c r="J1600" t="s">
        <v>1990</v>
      </c>
      <c r="K1600" t="s">
        <v>73</v>
      </c>
      <c r="L1600" s="73">
        <f>_xlfn.DAYS(Dashboard!B$3,Data!F1600)</f>
        <v>26</v>
      </c>
    </row>
    <row r="1601" spans="1:12" x14ac:dyDescent="0.25">
      <c r="A1601">
        <v>105756</v>
      </c>
      <c r="B1601">
        <v>0</v>
      </c>
      <c r="C1601" t="s">
        <v>281</v>
      </c>
      <c r="D1601" t="s">
        <v>2017</v>
      </c>
      <c r="E1601" t="s">
        <v>80</v>
      </c>
      <c r="F1601" s="69">
        <v>42999.456250000003</v>
      </c>
      <c r="G1601" s="67">
        <v>43013.708333333336</v>
      </c>
      <c r="H1601" s="67">
        <v>42999.456250000003</v>
      </c>
      <c r="I1601" t="s">
        <v>63</v>
      </c>
      <c r="J1601" t="s">
        <v>1990</v>
      </c>
      <c r="K1601" t="s">
        <v>73</v>
      </c>
      <c r="L1601" s="73">
        <f>_xlfn.DAYS(Dashboard!B$3,Data!F1601)</f>
        <v>26</v>
      </c>
    </row>
    <row r="1602" spans="1:12" x14ac:dyDescent="0.25">
      <c r="A1602">
        <v>105256</v>
      </c>
      <c r="B1602">
        <v>1</v>
      </c>
      <c r="C1602" t="s">
        <v>281</v>
      </c>
      <c r="D1602" t="s">
        <v>470</v>
      </c>
      <c r="E1602" t="s">
        <v>321</v>
      </c>
      <c r="F1602" s="69">
        <v>42999.472222222219</v>
      </c>
      <c r="G1602" s="67">
        <v>43006.708333333336</v>
      </c>
      <c r="H1602" s="67">
        <v>43003.472916666666</v>
      </c>
      <c r="I1602" t="s">
        <v>63</v>
      </c>
      <c r="J1602" t="s">
        <v>2018</v>
      </c>
      <c r="K1602" t="s">
        <v>323</v>
      </c>
      <c r="L1602" s="73">
        <f>_xlfn.DAYS(Dashboard!B$3,Data!F1602)</f>
        <v>26</v>
      </c>
    </row>
    <row r="1603" spans="1:12" x14ac:dyDescent="0.25">
      <c r="A1603">
        <v>105757</v>
      </c>
      <c r="B1603">
        <v>0</v>
      </c>
      <c r="C1603" t="s">
        <v>281</v>
      </c>
      <c r="D1603" t="s">
        <v>2019</v>
      </c>
      <c r="E1603" t="s">
        <v>90</v>
      </c>
      <c r="F1603" s="69">
        <v>42999.475694444445</v>
      </c>
      <c r="G1603" s="67">
        <v>43013.708333333336</v>
      </c>
      <c r="H1603" s="67">
        <v>42999.475694444445</v>
      </c>
      <c r="I1603" t="s">
        <v>63</v>
      </c>
      <c r="J1603" t="s">
        <v>2020</v>
      </c>
      <c r="K1603" t="s">
        <v>73</v>
      </c>
      <c r="L1603" s="73">
        <f>_xlfn.DAYS(Dashboard!B$3,Data!F1603)</f>
        <v>26</v>
      </c>
    </row>
    <row r="1604" spans="1:12" x14ac:dyDescent="0.25">
      <c r="A1604">
        <v>105758</v>
      </c>
      <c r="B1604">
        <v>0</v>
      </c>
      <c r="C1604" t="s">
        <v>281</v>
      </c>
      <c r="D1604" t="s">
        <v>2021</v>
      </c>
      <c r="E1604" t="s">
        <v>80</v>
      </c>
      <c r="F1604" s="69">
        <v>42999.487500000003</v>
      </c>
      <c r="G1604" s="67">
        <v>43013.708333333336</v>
      </c>
      <c r="H1604" s="67">
        <v>42999.487500000003</v>
      </c>
      <c r="I1604" t="s">
        <v>63</v>
      </c>
      <c r="J1604" t="s">
        <v>1990</v>
      </c>
      <c r="K1604" t="s">
        <v>73</v>
      </c>
      <c r="L1604" s="73">
        <f>_xlfn.DAYS(Dashboard!B$3,Data!F1604)</f>
        <v>26</v>
      </c>
    </row>
    <row r="1605" spans="1:12" x14ac:dyDescent="0.25">
      <c r="A1605">
        <v>105759</v>
      </c>
      <c r="B1605">
        <v>0</v>
      </c>
      <c r="C1605" t="s">
        <v>281</v>
      </c>
      <c r="D1605" t="s">
        <v>2022</v>
      </c>
      <c r="E1605" t="s">
        <v>61</v>
      </c>
      <c r="F1605" s="69">
        <v>42999.492361111108</v>
      </c>
      <c r="G1605" s="67">
        <v>43013.708333333336</v>
      </c>
      <c r="H1605" s="67">
        <v>43012.625694444447</v>
      </c>
      <c r="I1605" t="s">
        <v>63</v>
      </c>
      <c r="J1605" t="s">
        <v>2023</v>
      </c>
      <c r="K1605" t="s">
        <v>284</v>
      </c>
      <c r="L1605" s="73">
        <f>_xlfn.DAYS(Dashboard!B$3,Data!F1605)</f>
        <v>26</v>
      </c>
    </row>
    <row r="1606" spans="1:12" x14ac:dyDescent="0.25">
      <c r="A1606">
        <v>105760</v>
      </c>
      <c r="B1606">
        <v>0</v>
      </c>
      <c r="C1606" t="s">
        <v>281</v>
      </c>
      <c r="D1606" t="s">
        <v>130</v>
      </c>
      <c r="E1606" t="s">
        <v>80</v>
      </c>
      <c r="F1606" s="69">
        <v>42999.499305555553</v>
      </c>
      <c r="G1606" s="67">
        <v>43000</v>
      </c>
      <c r="H1606" s="67">
        <v>43003.362500000003</v>
      </c>
      <c r="I1606" t="s">
        <v>67</v>
      </c>
      <c r="J1606" t="s">
        <v>2024</v>
      </c>
      <c r="K1606" t="s">
        <v>73</v>
      </c>
      <c r="L1606" s="73">
        <f>_xlfn.DAYS(Dashboard!B$3,Data!F1606)</f>
        <v>26</v>
      </c>
    </row>
    <row r="1607" spans="1:12" x14ac:dyDescent="0.25">
      <c r="A1607">
        <v>105761</v>
      </c>
      <c r="B1607">
        <v>0</v>
      </c>
      <c r="C1607" t="s">
        <v>281</v>
      </c>
      <c r="D1607" t="s">
        <v>2025</v>
      </c>
      <c r="E1607" t="s">
        <v>90</v>
      </c>
      <c r="F1607" s="69">
        <v>42999.520138888889</v>
      </c>
      <c r="G1607" s="67">
        <v>43013.708333333336</v>
      </c>
      <c r="H1607" s="67">
        <v>42999.520138888889</v>
      </c>
      <c r="I1607" t="s">
        <v>63</v>
      </c>
      <c r="J1607" t="s">
        <v>2026</v>
      </c>
      <c r="K1607" t="s">
        <v>73</v>
      </c>
      <c r="L1607" s="73">
        <f>_xlfn.DAYS(Dashboard!B$3,Data!F1607)</f>
        <v>26</v>
      </c>
    </row>
    <row r="1608" spans="1:12" x14ac:dyDescent="0.25">
      <c r="A1608">
        <v>105762</v>
      </c>
      <c r="B1608">
        <v>0</v>
      </c>
      <c r="C1608" t="s">
        <v>281</v>
      </c>
      <c r="D1608" t="s">
        <v>2027</v>
      </c>
      <c r="E1608" t="s">
        <v>80</v>
      </c>
      <c r="F1608" s="69">
        <v>42999.543749999997</v>
      </c>
      <c r="G1608" s="67">
        <v>43013.708333333336</v>
      </c>
      <c r="H1608" s="67">
        <v>42999.543749999997</v>
      </c>
      <c r="I1608" t="s">
        <v>63</v>
      </c>
      <c r="J1608" t="s">
        <v>1990</v>
      </c>
      <c r="K1608" t="s">
        <v>73</v>
      </c>
      <c r="L1608" s="73">
        <f>_xlfn.DAYS(Dashboard!B$3,Data!F1608)</f>
        <v>26</v>
      </c>
    </row>
    <row r="1609" spans="1:12" x14ac:dyDescent="0.25">
      <c r="A1609">
        <v>105763</v>
      </c>
      <c r="B1609">
        <v>0</v>
      </c>
      <c r="C1609" t="s">
        <v>281</v>
      </c>
      <c r="D1609" t="s">
        <v>650</v>
      </c>
      <c r="E1609" t="s">
        <v>292</v>
      </c>
      <c r="F1609" s="69">
        <v>42999.552777777775</v>
      </c>
      <c r="G1609" s="67">
        <v>43001.708333333336</v>
      </c>
      <c r="H1609" s="67">
        <v>42999.670138888891</v>
      </c>
      <c r="I1609" t="s">
        <v>63</v>
      </c>
      <c r="J1609" t="s">
        <v>2028</v>
      </c>
      <c r="K1609" t="s">
        <v>294</v>
      </c>
      <c r="L1609" s="73">
        <f>_xlfn.DAYS(Dashboard!B$3,Data!F1609)</f>
        <v>26</v>
      </c>
    </row>
    <row r="1610" spans="1:12" x14ac:dyDescent="0.25">
      <c r="A1610">
        <v>105764</v>
      </c>
      <c r="B1610">
        <v>0</v>
      </c>
      <c r="C1610" t="s">
        <v>35</v>
      </c>
      <c r="D1610" t="s">
        <v>122</v>
      </c>
      <c r="E1610" t="s">
        <v>62</v>
      </c>
      <c r="F1610" s="69">
        <v>42999.561423611114</v>
      </c>
      <c r="G1610" s="67">
        <v>43001.708333333336</v>
      </c>
      <c r="I1610" t="s">
        <v>63</v>
      </c>
      <c r="J1610" t="s">
        <v>123</v>
      </c>
      <c r="K1610" t="s">
        <v>65</v>
      </c>
      <c r="L1610" s="73">
        <f>_xlfn.DAYS(Dashboard!B$3,Data!F1610)</f>
        <v>26</v>
      </c>
    </row>
    <row r="1611" spans="1:12" x14ac:dyDescent="0.25">
      <c r="A1611">
        <v>105765</v>
      </c>
      <c r="B1611">
        <v>0</v>
      </c>
      <c r="C1611" t="s">
        <v>281</v>
      </c>
      <c r="D1611" t="s">
        <v>308</v>
      </c>
      <c r="E1611" t="s">
        <v>75</v>
      </c>
      <c r="F1611" s="69">
        <v>42999.566666666666</v>
      </c>
      <c r="G1611" s="67">
        <v>43013.708333333336</v>
      </c>
      <c r="H1611" s="67">
        <v>43000.40625</v>
      </c>
      <c r="I1611" t="s">
        <v>67</v>
      </c>
      <c r="J1611" t="s">
        <v>2029</v>
      </c>
      <c r="K1611" t="s">
        <v>73</v>
      </c>
      <c r="L1611" s="73">
        <f>_xlfn.DAYS(Dashboard!B$3,Data!F1611)</f>
        <v>26</v>
      </c>
    </row>
    <row r="1612" spans="1:12" x14ac:dyDescent="0.25">
      <c r="A1612">
        <v>105766</v>
      </c>
      <c r="B1612">
        <v>0</v>
      </c>
      <c r="C1612" t="s">
        <v>281</v>
      </c>
      <c r="D1612" t="s">
        <v>1668</v>
      </c>
      <c r="E1612" t="s">
        <v>62</v>
      </c>
      <c r="F1612" s="69">
        <v>42999.570138888892</v>
      </c>
      <c r="G1612" s="67">
        <v>43006.708333333336</v>
      </c>
      <c r="H1612" s="67">
        <v>43017.656944444447</v>
      </c>
      <c r="I1612" t="s">
        <v>63</v>
      </c>
      <c r="J1612" t="s">
        <v>2030</v>
      </c>
      <c r="K1612" t="s">
        <v>65</v>
      </c>
      <c r="L1612" s="73">
        <f>_xlfn.DAYS(Dashboard!B$3,Data!F1612)</f>
        <v>26</v>
      </c>
    </row>
    <row r="1613" spans="1:12" x14ac:dyDescent="0.25">
      <c r="A1613">
        <v>105767</v>
      </c>
      <c r="B1613">
        <v>0</v>
      </c>
      <c r="C1613" t="s">
        <v>281</v>
      </c>
      <c r="D1613" t="s">
        <v>153</v>
      </c>
      <c r="E1613" t="s">
        <v>296</v>
      </c>
      <c r="F1613" s="69">
        <v>42999.587500000001</v>
      </c>
      <c r="G1613" s="67">
        <v>43013.708333333336</v>
      </c>
      <c r="H1613" s="67">
        <v>42999.630555555559</v>
      </c>
      <c r="I1613" t="s">
        <v>63</v>
      </c>
      <c r="J1613" t="s">
        <v>2031</v>
      </c>
      <c r="K1613" t="s">
        <v>294</v>
      </c>
      <c r="L1613" s="73">
        <f>_xlfn.DAYS(Dashboard!B$3,Data!F1613)</f>
        <v>26</v>
      </c>
    </row>
    <row r="1614" spans="1:12" x14ac:dyDescent="0.25">
      <c r="A1614">
        <v>105028</v>
      </c>
      <c r="B1614">
        <v>3</v>
      </c>
      <c r="C1614" t="s">
        <v>281</v>
      </c>
      <c r="D1614" t="s">
        <v>173</v>
      </c>
      <c r="E1614" t="s">
        <v>282</v>
      </c>
      <c r="F1614" s="69">
        <v>42999.609722222223</v>
      </c>
      <c r="G1614" s="67">
        <v>43006.708333333336</v>
      </c>
      <c r="H1614" s="67">
        <v>43000.318749999999</v>
      </c>
      <c r="I1614" t="s">
        <v>67</v>
      </c>
      <c r="J1614" t="s">
        <v>2032</v>
      </c>
      <c r="K1614" t="s">
        <v>284</v>
      </c>
      <c r="L1614" s="73">
        <f>_xlfn.DAYS(Dashboard!B$3,Data!F1614)</f>
        <v>26</v>
      </c>
    </row>
    <row r="1615" spans="1:12" x14ac:dyDescent="0.25">
      <c r="A1615">
        <v>105768</v>
      </c>
      <c r="B1615">
        <v>0</v>
      </c>
      <c r="C1615" t="s">
        <v>281</v>
      </c>
      <c r="D1615" t="s">
        <v>130</v>
      </c>
      <c r="E1615" t="s">
        <v>282</v>
      </c>
      <c r="F1615" s="69">
        <v>42999.616666666669</v>
      </c>
      <c r="G1615" s="67">
        <v>43013.708333333336</v>
      </c>
      <c r="H1615" s="67">
        <v>42999.684027777781</v>
      </c>
      <c r="I1615" t="s">
        <v>67</v>
      </c>
      <c r="J1615" t="s">
        <v>2033</v>
      </c>
      <c r="K1615" t="s">
        <v>284</v>
      </c>
      <c r="L1615" s="73">
        <f>_xlfn.DAYS(Dashboard!B$3,Data!F1615)</f>
        <v>26</v>
      </c>
    </row>
    <row r="1616" spans="1:12" x14ac:dyDescent="0.25">
      <c r="A1616">
        <v>105769</v>
      </c>
      <c r="B1616">
        <v>0</v>
      </c>
      <c r="C1616" t="s">
        <v>281</v>
      </c>
      <c r="D1616" t="s">
        <v>1985</v>
      </c>
      <c r="E1616" t="s">
        <v>90</v>
      </c>
      <c r="F1616" s="69">
        <v>42999.630555555559</v>
      </c>
      <c r="G1616" s="67">
        <v>43013.708333333336</v>
      </c>
      <c r="H1616" s="67">
        <v>42999.630555555559</v>
      </c>
      <c r="I1616" t="s">
        <v>63</v>
      </c>
      <c r="J1616" t="s">
        <v>2034</v>
      </c>
      <c r="K1616" t="s">
        <v>73</v>
      </c>
      <c r="L1616" s="73">
        <f>_xlfn.DAYS(Dashboard!B$3,Data!F1616)</f>
        <v>26</v>
      </c>
    </row>
    <row r="1617" spans="1:12" x14ac:dyDescent="0.25">
      <c r="A1617">
        <v>105770</v>
      </c>
      <c r="B1617">
        <v>0</v>
      </c>
      <c r="C1617" t="s">
        <v>281</v>
      </c>
      <c r="D1617" t="s">
        <v>368</v>
      </c>
      <c r="E1617" t="s">
        <v>282</v>
      </c>
      <c r="F1617" s="69">
        <v>42999.636805555558</v>
      </c>
      <c r="G1617" s="67">
        <v>43001.708333333336</v>
      </c>
      <c r="H1617" s="67">
        <v>42999.644444444442</v>
      </c>
      <c r="I1617" t="s">
        <v>63</v>
      </c>
      <c r="J1617" t="s">
        <v>2035</v>
      </c>
      <c r="K1617" t="s">
        <v>284</v>
      </c>
      <c r="L1617" s="73">
        <f>_xlfn.DAYS(Dashboard!B$3,Data!F1617)</f>
        <v>26</v>
      </c>
    </row>
    <row r="1618" spans="1:12" x14ac:dyDescent="0.25">
      <c r="A1618">
        <v>105771</v>
      </c>
      <c r="B1618">
        <v>0</v>
      </c>
      <c r="C1618" t="s">
        <v>281</v>
      </c>
      <c r="D1618" t="s">
        <v>2036</v>
      </c>
      <c r="E1618" t="s">
        <v>80</v>
      </c>
      <c r="F1618" s="69">
        <v>42999.638888888891</v>
      </c>
      <c r="G1618" s="67">
        <v>43013.708333333336</v>
      </c>
      <c r="H1618" s="67">
        <v>42999.638888888891</v>
      </c>
      <c r="I1618" t="s">
        <v>63</v>
      </c>
      <c r="J1618" t="s">
        <v>1990</v>
      </c>
      <c r="K1618" t="s">
        <v>73</v>
      </c>
      <c r="L1618" s="73">
        <f>_xlfn.DAYS(Dashboard!B$3,Data!F1618)</f>
        <v>26</v>
      </c>
    </row>
    <row r="1619" spans="1:12" x14ac:dyDescent="0.25">
      <c r="A1619">
        <v>105772</v>
      </c>
      <c r="B1619">
        <v>0</v>
      </c>
      <c r="C1619" t="s">
        <v>281</v>
      </c>
      <c r="D1619" t="s">
        <v>2019</v>
      </c>
      <c r="E1619" t="s">
        <v>80</v>
      </c>
      <c r="F1619" s="69">
        <v>42999.651388888888</v>
      </c>
      <c r="G1619" s="67">
        <v>43013.708333333336</v>
      </c>
      <c r="H1619" s="67">
        <v>42999.651388888888</v>
      </c>
      <c r="I1619" t="s">
        <v>63</v>
      </c>
      <c r="J1619" t="s">
        <v>1990</v>
      </c>
      <c r="K1619" t="s">
        <v>73</v>
      </c>
      <c r="L1619" s="73">
        <f>_xlfn.DAYS(Dashboard!B$3,Data!F1619)</f>
        <v>26</v>
      </c>
    </row>
    <row r="1620" spans="1:12" x14ac:dyDescent="0.25">
      <c r="A1620">
        <v>105773</v>
      </c>
      <c r="B1620">
        <v>0</v>
      </c>
      <c r="C1620" t="s">
        <v>281</v>
      </c>
      <c r="D1620" t="s">
        <v>667</v>
      </c>
      <c r="E1620" t="s">
        <v>321</v>
      </c>
      <c r="F1620" s="69">
        <v>42999.654166666667</v>
      </c>
      <c r="G1620" s="67">
        <v>43006.708333333336</v>
      </c>
      <c r="H1620" s="67">
        <v>43006.995138888888</v>
      </c>
      <c r="I1620" t="s">
        <v>63</v>
      </c>
      <c r="J1620" t="s">
        <v>2037</v>
      </c>
      <c r="K1620" t="s">
        <v>323</v>
      </c>
      <c r="L1620" s="73">
        <f>_xlfn.DAYS(Dashboard!B$3,Data!F1620)</f>
        <v>26</v>
      </c>
    </row>
    <row r="1621" spans="1:12" x14ac:dyDescent="0.25">
      <c r="A1621">
        <v>105774</v>
      </c>
      <c r="B1621">
        <v>0</v>
      </c>
      <c r="C1621" t="s">
        <v>281</v>
      </c>
      <c r="D1621" t="s">
        <v>2038</v>
      </c>
      <c r="E1621" t="s">
        <v>93</v>
      </c>
      <c r="F1621" s="69">
        <v>42999.65625</v>
      </c>
      <c r="G1621" s="67">
        <v>43013.708333333336</v>
      </c>
      <c r="H1621" s="67">
        <v>43000.559027777781</v>
      </c>
      <c r="I1621" t="s">
        <v>63</v>
      </c>
      <c r="J1621" t="s">
        <v>2039</v>
      </c>
      <c r="K1621" t="s">
        <v>73</v>
      </c>
      <c r="L1621" s="73">
        <f>_xlfn.DAYS(Dashboard!B$3,Data!F1621)</f>
        <v>26</v>
      </c>
    </row>
    <row r="1622" spans="1:12" x14ac:dyDescent="0.25">
      <c r="A1622">
        <v>105775</v>
      </c>
      <c r="B1622">
        <v>0</v>
      </c>
      <c r="C1622" t="s">
        <v>281</v>
      </c>
      <c r="D1622" t="s">
        <v>2040</v>
      </c>
      <c r="E1622" t="s">
        <v>80</v>
      </c>
      <c r="F1622" s="69">
        <v>42999.659722222219</v>
      </c>
      <c r="G1622" s="67">
        <v>43013.708333333336</v>
      </c>
      <c r="H1622" s="67">
        <v>42999.661805555559</v>
      </c>
      <c r="I1622" t="s">
        <v>63</v>
      </c>
      <c r="J1622" t="s">
        <v>2041</v>
      </c>
      <c r="K1622" t="s">
        <v>73</v>
      </c>
      <c r="L1622" s="73">
        <f>_xlfn.DAYS(Dashboard!B$3,Data!F1622)</f>
        <v>26</v>
      </c>
    </row>
    <row r="1623" spans="1:12" x14ac:dyDescent="0.25">
      <c r="A1623">
        <v>105776</v>
      </c>
      <c r="B1623">
        <v>0</v>
      </c>
      <c r="C1623" t="s">
        <v>281</v>
      </c>
      <c r="D1623" t="s">
        <v>97</v>
      </c>
      <c r="E1623" t="s">
        <v>282</v>
      </c>
      <c r="F1623" s="69">
        <v>42999.661111111112</v>
      </c>
      <c r="G1623" s="67">
        <v>43013.708333333336</v>
      </c>
      <c r="H1623" s="67">
        <v>42999.685416666667</v>
      </c>
      <c r="I1623" t="s">
        <v>63</v>
      </c>
      <c r="J1623" t="s">
        <v>2042</v>
      </c>
      <c r="K1623" t="s">
        <v>284</v>
      </c>
      <c r="L1623" s="73">
        <f>_xlfn.DAYS(Dashboard!B$3,Data!F1623)</f>
        <v>26</v>
      </c>
    </row>
    <row r="1624" spans="1:12" x14ac:dyDescent="0.25">
      <c r="A1624">
        <v>105773</v>
      </c>
      <c r="B1624">
        <v>1</v>
      </c>
      <c r="C1624" t="s">
        <v>281</v>
      </c>
      <c r="D1624" t="s">
        <v>667</v>
      </c>
      <c r="E1624" t="s">
        <v>321</v>
      </c>
      <c r="F1624" s="69">
        <v>42999.663194444445</v>
      </c>
      <c r="G1624" s="67">
        <v>43006.708333333336</v>
      </c>
      <c r="H1624" s="67">
        <v>43006.994444444441</v>
      </c>
      <c r="I1624" t="s">
        <v>63</v>
      </c>
      <c r="J1624" t="s">
        <v>2037</v>
      </c>
      <c r="K1624" t="s">
        <v>323</v>
      </c>
      <c r="L1624" s="73">
        <f>_xlfn.DAYS(Dashboard!B$3,Data!F1624)</f>
        <v>26</v>
      </c>
    </row>
    <row r="1625" spans="1:12" x14ac:dyDescent="0.25">
      <c r="A1625">
        <v>105746</v>
      </c>
      <c r="B1625">
        <v>1</v>
      </c>
      <c r="C1625" t="s">
        <v>281</v>
      </c>
      <c r="D1625" t="s">
        <v>674</v>
      </c>
      <c r="E1625" t="s">
        <v>108</v>
      </c>
      <c r="F1625" s="69">
        <v>42999.668055555558</v>
      </c>
      <c r="G1625" s="67">
        <v>43013.708333333336</v>
      </c>
      <c r="H1625" s="67">
        <v>42999.683333333334</v>
      </c>
      <c r="I1625" t="s">
        <v>67</v>
      </c>
      <c r="J1625" t="s">
        <v>2043</v>
      </c>
      <c r="K1625" t="s">
        <v>284</v>
      </c>
      <c r="L1625" s="73">
        <f>_xlfn.DAYS(Dashboard!B$3,Data!F1625)</f>
        <v>26</v>
      </c>
    </row>
    <row r="1626" spans="1:12" x14ac:dyDescent="0.25">
      <c r="A1626">
        <v>105777</v>
      </c>
      <c r="B1626">
        <v>0</v>
      </c>
      <c r="C1626" t="s">
        <v>281</v>
      </c>
      <c r="D1626" t="s">
        <v>2044</v>
      </c>
      <c r="E1626" t="s">
        <v>62</v>
      </c>
      <c r="F1626" s="69">
        <v>42999.67083333333</v>
      </c>
      <c r="G1626" s="67">
        <v>43013.708333333336</v>
      </c>
      <c r="H1626" s="67">
        <v>42999.67083333333</v>
      </c>
      <c r="I1626" t="s">
        <v>63</v>
      </c>
      <c r="J1626" t="s">
        <v>2045</v>
      </c>
      <c r="K1626" t="s">
        <v>73</v>
      </c>
      <c r="L1626" s="73">
        <f>_xlfn.DAYS(Dashboard!B$3,Data!F1626)</f>
        <v>26</v>
      </c>
    </row>
    <row r="1627" spans="1:12" x14ac:dyDescent="0.25">
      <c r="A1627">
        <v>105778</v>
      </c>
      <c r="B1627">
        <v>0</v>
      </c>
      <c r="C1627" t="s">
        <v>281</v>
      </c>
      <c r="D1627" t="s">
        <v>2046</v>
      </c>
      <c r="E1627" t="s">
        <v>93</v>
      </c>
      <c r="F1627" s="69">
        <v>42999.672222222223</v>
      </c>
      <c r="G1627" s="67">
        <v>43013.708333333336</v>
      </c>
      <c r="H1627" s="67">
        <v>42999.672222222223</v>
      </c>
      <c r="I1627" t="s">
        <v>63</v>
      </c>
      <c r="J1627" t="s">
        <v>2047</v>
      </c>
      <c r="K1627" t="s">
        <v>73</v>
      </c>
      <c r="L1627" s="73">
        <f>_xlfn.DAYS(Dashboard!B$3,Data!F1627)</f>
        <v>26</v>
      </c>
    </row>
    <row r="1628" spans="1:12" x14ac:dyDescent="0.25">
      <c r="A1628">
        <v>105779</v>
      </c>
      <c r="B1628">
        <v>0</v>
      </c>
      <c r="C1628" t="s">
        <v>281</v>
      </c>
      <c r="D1628" t="s">
        <v>2048</v>
      </c>
      <c r="E1628" t="s">
        <v>80</v>
      </c>
      <c r="F1628" s="69">
        <v>42999.673611111109</v>
      </c>
      <c r="G1628" s="67">
        <v>43013.708333333336</v>
      </c>
      <c r="H1628" s="67">
        <v>42999.673611111109</v>
      </c>
      <c r="I1628" t="s">
        <v>63</v>
      </c>
      <c r="J1628" t="s">
        <v>2041</v>
      </c>
      <c r="K1628" t="s">
        <v>73</v>
      </c>
      <c r="L1628" s="73">
        <f>_xlfn.DAYS(Dashboard!B$3,Data!F1628)</f>
        <v>26</v>
      </c>
    </row>
    <row r="1629" spans="1:12" x14ac:dyDescent="0.25">
      <c r="A1629">
        <v>105780</v>
      </c>
      <c r="B1629">
        <v>0</v>
      </c>
      <c r="C1629" t="s">
        <v>281</v>
      </c>
      <c r="D1629" t="s">
        <v>741</v>
      </c>
      <c r="E1629" t="s">
        <v>75</v>
      </c>
      <c r="F1629" s="69">
        <v>42999.676388888889</v>
      </c>
      <c r="G1629" s="67">
        <v>43013.708333333336</v>
      </c>
      <c r="H1629" s="67">
        <v>43011.504166666666</v>
      </c>
      <c r="I1629" t="s">
        <v>63</v>
      </c>
      <c r="J1629" t="s">
        <v>2049</v>
      </c>
      <c r="K1629" t="s">
        <v>73</v>
      </c>
      <c r="L1629" s="73">
        <f>_xlfn.DAYS(Dashboard!B$3,Data!F1629)</f>
        <v>26</v>
      </c>
    </row>
    <row r="1630" spans="1:12" x14ac:dyDescent="0.25">
      <c r="A1630">
        <v>105781</v>
      </c>
      <c r="B1630">
        <v>0</v>
      </c>
      <c r="C1630" t="s">
        <v>281</v>
      </c>
      <c r="D1630" t="s">
        <v>2046</v>
      </c>
      <c r="E1630" t="s">
        <v>93</v>
      </c>
      <c r="F1630" s="69">
        <v>42999.676388888889</v>
      </c>
      <c r="G1630" s="67">
        <v>43013.708333333336</v>
      </c>
      <c r="H1630" s="67">
        <v>42999.676388888889</v>
      </c>
      <c r="I1630" t="s">
        <v>63</v>
      </c>
      <c r="J1630" t="s">
        <v>2047</v>
      </c>
      <c r="K1630" t="s">
        <v>73</v>
      </c>
      <c r="L1630" s="73">
        <f>_xlfn.DAYS(Dashboard!B$3,Data!F1630)</f>
        <v>26</v>
      </c>
    </row>
    <row r="1631" spans="1:12" x14ac:dyDescent="0.25">
      <c r="A1631">
        <v>105782</v>
      </c>
      <c r="B1631">
        <v>0</v>
      </c>
      <c r="C1631" t="s">
        <v>281</v>
      </c>
      <c r="D1631" t="s">
        <v>2003</v>
      </c>
      <c r="E1631" t="s">
        <v>62</v>
      </c>
      <c r="F1631" s="69">
        <v>42999.679166666669</v>
      </c>
      <c r="G1631" s="67">
        <v>43013.708333333336</v>
      </c>
      <c r="H1631" s="67">
        <v>43000.640277777777</v>
      </c>
      <c r="I1631" t="s">
        <v>63</v>
      </c>
      <c r="J1631" t="s">
        <v>2050</v>
      </c>
      <c r="K1631" t="s">
        <v>73</v>
      </c>
      <c r="L1631" s="73">
        <f>_xlfn.DAYS(Dashboard!B$3,Data!F1631)</f>
        <v>26</v>
      </c>
    </row>
    <row r="1632" spans="1:12" x14ac:dyDescent="0.25">
      <c r="A1632">
        <v>105783</v>
      </c>
      <c r="B1632">
        <v>1</v>
      </c>
      <c r="C1632" t="s">
        <v>439</v>
      </c>
      <c r="D1632" t="s">
        <v>148</v>
      </c>
      <c r="E1632" t="s">
        <v>204</v>
      </c>
      <c r="F1632" s="69">
        <v>42999.681944444441</v>
      </c>
      <c r="G1632" s="67">
        <v>43013.708333333336</v>
      </c>
      <c r="H1632" s="67">
        <v>43000.366666666669</v>
      </c>
      <c r="I1632" t="s">
        <v>451</v>
      </c>
      <c r="J1632" t="s">
        <v>1121</v>
      </c>
      <c r="K1632" t="s">
        <v>580</v>
      </c>
      <c r="L1632" s="73">
        <f>_xlfn.DAYS(Dashboard!B$3,Data!F1632)</f>
        <v>26</v>
      </c>
    </row>
    <row r="1633" spans="1:12" x14ac:dyDescent="0.25">
      <c r="A1633">
        <v>105783</v>
      </c>
      <c r="B1633">
        <v>0</v>
      </c>
      <c r="C1633" t="s">
        <v>281</v>
      </c>
      <c r="D1633" t="s">
        <v>148</v>
      </c>
      <c r="E1633" t="s">
        <v>75</v>
      </c>
      <c r="F1633" s="69">
        <v>42999.681944444441</v>
      </c>
      <c r="G1633" s="67">
        <v>43013.708333333336</v>
      </c>
      <c r="H1633" s="67">
        <v>43000.367361111108</v>
      </c>
      <c r="I1633" t="s">
        <v>67</v>
      </c>
      <c r="J1633" t="s">
        <v>106</v>
      </c>
      <c r="K1633" t="s">
        <v>73</v>
      </c>
      <c r="L1633" s="73">
        <f>_xlfn.DAYS(Dashboard!B$3,Data!F1633)</f>
        <v>26</v>
      </c>
    </row>
    <row r="1634" spans="1:12" x14ac:dyDescent="0.25">
      <c r="A1634">
        <v>105784</v>
      </c>
      <c r="B1634">
        <v>0</v>
      </c>
      <c r="C1634" t="s">
        <v>281</v>
      </c>
      <c r="D1634" t="s">
        <v>2051</v>
      </c>
      <c r="E1634" t="s">
        <v>80</v>
      </c>
      <c r="F1634" s="69">
        <v>42999.684027777781</v>
      </c>
      <c r="G1634" s="67">
        <v>43013.708333333336</v>
      </c>
      <c r="H1634" s="67">
        <v>42999.684027777781</v>
      </c>
      <c r="I1634" t="s">
        <v>63</v>
      </c>
      <c r="J1634" t="s">
        <v>1990</v>
      </c>
      <c r="K1634" t="s">
        <v>73</v>
      </c>
      <c r="L1634" s="73">
        <f>_xlfn.DAYS(Dashboard!B$3,Data!F1634)</f>
        <v>26</v>
      </c>
    </row>
    <row r="1635" spans="1:12" x14ac:dyDescent="0.25">
      <c r="A1635">
        <v>105785</v>
      </c>
      <c r="B1635">
        <v>0</v>
      </c>
      <c r="C1635" t="s">
        <v>281</v>
      </c>
      <c r="D1635" t="s">
        <v>2052</v>
      </c>
      <c r="E1635" t="s">
        <v>93</v>
      </c>
      <c r="F1635" s="69">
        <v>42999.684027777781</v>
      </c>
      <c r="G1635" s="67">
        <v>43013.708333333336</v>
      </c>
      <c r="H1635" s="67">
        <v>42999.684027777781</v>
      </c>
      <c r="I1635" t="s">
        <v>63</v>
      </c>
      <c r="J1635" t="s">
        <v>2053</v>
      </c>
      <c r="K1635" t="s">
        <v>73</v>
      </c>
      <c r="L1635" s="73">
        <f>_xlfn.DAYS(Dashboard!B$3,Data!F1635)</f>
        <v>26</v>
      </c>
    </row>
    <row r="1636" spans="1:12" x14ac:dyDescent="0.25">
      <c r="A1636">
        <v>105786</v>
      </c>
      <c r="B1636">
        <v>0</v>
      </c>
      <c r="C1636" t="s">
        <v>281</v>
      </c>
      <c r="D1636" t="s">
        <v>2054</v>
      </c>
      <c r="E1636" t="s">
        <v>84</v>
      </c>
      <c r="F1636" s="69">
        <v>42999.705555555556</v>
      </c>
      <c r="G1636" s="67">
        <v>43013.708333333336</v>
      </c>
      <c r="H1636" s="67">
        <v>42999.705555555556</v>
      </c>
      <c r="I1636" t="s">
        <v>63</v>
      </c>
      <c r="J1636" t="s">
        <v>335</v>
      </c>
      <c r="K1636" t="s">
        <v>73</v>
      </c>
      <c r="L1636" s="73">
        <f>_xlfn.DAYS(Dashboard!B$3,Data!F1636)</f>
        <v>26</v>
      </c>
    </row>
    <row r="1637" spans="1:12" x14ac:dyDescent="0.25">
      <c r="A1637">
        <v>105787</v>
      </c>
      <c r="B1637">
        <v>0</v>
      </c>
      <c r="C1637" t="s">
        <v>281</v>
      </c>
      <c r="D1637" t="s">
        <v>2055</v>
      </c>
      <c r="E1637" t="s">
        <v>233</v>
      </c>
      <c r="F1637" s="69">
        <v>42999.722916666666</v>
      </c>
      <c r="G1637" s="67">
        <v>43001.708333333336</v>
      </c>
      <c r="H1637" s="67">
        <v>43025.34375</v>
      </c>
      <c r="I1637" t="s">
        <v>67</v>
      </c>
      <c r="J1637" t="s">
        <v>2056</v>
      </c>
      <c r="K1637" t="s">
        <v>284</v>
      </c>
      <c r="L1637" s="73">
        <f>_xlfn.DAYS(Dashboard!B$3,Data!F1637)</f>
        <v>26</v>
      </c>
    </row>
    <row r="1638" spans="1:12" x14ac:dyDescent="0.25">
      <c r="A1638">
        <v>105788</v>
      </c>
      <c r="B1638">
        <v>0</v>
      </c>
      <c r="C1638" t="s">
        <v>35</v>
      </c>
      <c r="D1638" t="s">
        <v>124</v>
      </c>
      <c r="E1638" t="s">
        <v>75</v>
      </c>
      <c r="F1638" s="69">
        <v>43000.335925925923</v>
      </c>
      <c r="G1638" s="67">
        <v>43026.708333333336</v>
      </c>
      <c r="I1638" t="s">
        <v>67</v>
      </c>
      <c r="J1638" t="s">
        <v>106</v>
      </c>
      <c r="K1638" t="s">
        <v>73</v>
      </c>
      <c r="L1638" s="73">
        <f>_xlfn.DAYS(Dashboard!B$3,Data!F1638)</f>
        <v>25</v>
      </c>
    </row>
    <row r="1639" spans="1:12" x14ac:dyDescent="0.25">
      <c r="A1639">
        <v>105788</v>
      </c>
      <c r="B1639">
        <v>1</v>
      </c>
      <c r="C1639" t="s">
        <v>34</v>
      </c>
      <c r="D1639" t="s">
        <v>268</v>
      </c>
      <c r="E1639" t="s">
        <v>204</v>
      </c>
      <c r="F1639" s="69">
        <v>43000.335925925923</v>
      </c>
      <c r="G1639" s="67">
        <v>43014.708333333336</v>
      </c>
      <c r="I1639" t="s">
        <v>451</v>
      </c>
      <c r="J1639" t="s">
        <v>1121</v>
      </c>
      <c r="K1639" t="s">
        <v>580</v>
      </c>
      <c r="L1639" s="73">
        <f>_xlfn.DAYS(Dashboard!B$3,Data!F1639)</f>
        <v>25</v>
      </c>
    </row>
    <row r="1640" spans="1:12" x14ac:dyDescent="0.25">
      <c r="A1640">
        <v>105789</v>
      </c>
      <c r="B1640">
        <v>0</v>
      </c>
      <c r="C1640" t="s">
        <v>281</v>
      </c>
      <c r="D1640" t="s">
        <v>382</v>
      </c>
      <c r="E1640" t="s">
        <v>75</v>
      </c>
      <c r="F1640" s="69">
        <v>43000.343055555553</v>
      </c>
      <c r="G1640" s="67">
        <v>43014.708333333336</v>
      </c>
      <c r="H1640" s="67">
        <v>43000.343055555553</v>
      </c>
      <c r="I1640" t="s">
        <v>67</v>
      </c>
      <c r="J1640" t="s">
        <v>2057</v>
      </c>
      <c r="K1640" t="s">
        <v>73</v>
      </c>
      <c r="L1640" s="73">
        <f>_xlfn.DAYS(Dashboard!B$3,Data!F1640)</f>
        <v>25</v>
      </c>
    </row>
    <row r="1641" spans="1:12" x14ac:dyDescent="0.25">
      <c r="A1641">
        <v>105790</v>
      </c>
      <c r="B1641">
        <v>0</v>
      </c>
      <c r="C1641" t="s">
        <v>281</v>
      </c>
      <c r="D1641" t="s">
        <v>2058</v>
      </c>
      <c r="E1641" t="s">
        <v>75</v>
      </c>
      <c r="F1641" s="69">
        <v>43000.365972222222</v>
      </c>
      <c r="G1641" s="67">
        <v>43014.708333333336</v>
      </c>
      <c r="H1641" s="67">
        <v>43000.365972222222</v>
      </c>
      <c r="I1641" t="s">
        <v>63</v>
      </c>
      <c r="J1641" t="s">
        <v>1966</v>
      </c>
      <c r="K1641" t="s">
        <v>73</v>
      </c>
      <c r="L1641" s="73">
        <f>_xlfn.DAYS(Dashboard!B$3,Data!F1641)</f>
        <v>25</v>
      </c>
    </row>
    <row r="1642" spans="1:12" x14ac:dyDescent="0.25">
      <c r="A1642">
        <v>105791</v>
      </c>
      <c r="B1642">
        <v>0</v>
      </c>
      <c r="C1642" t="s">
        <v>281</v>
      </c>
      <c r="D1642" t="s">
        <v>101</v>
      </c>
      <c r="E1642" t="s">
        <v>80</v>
      </c>
      <c r="F1642" s="69">
        <v>43000.370833333334</v>
      </c>
      <c r="G1642" s="67">
        <v>43014.708333333336</v>
      </c>
      <c r="H1642" s="67">
        <v>43000.617361111108</v>
      </c>
      <c r="I1642" t="s">
        <v>67</v>
      </c>
      <c r="J1642" t="s">
        <v>2059</v>
      </c>
      <c r="K1642" t="s">
        <v>73</v>
      </c>
      <c r="L1642" s="73">
        <f>_xlfn.DAYS(Dashboard!B$3,Data!F1642)</f>
        <v>25</v>
      </c>
    </row>
    <row r="1643" spans="1:12" x14ac:dyDescent="0.25">
      <c r="A1643">
        <v>105792</v>
      </c>
      <c r="B1643">
        <v>0</v>
      </c>
      <c r="C1643" t="s">
        <v>281</v>
      </c>
      <c r="D1643" t="s">
        <v>181</v>
      </c>
      <c r="E1643" t="s">
        <v>90</v>
      </c>
      <c r="F1643" s="69">
        <v>43000.382638888892</v>
      </c>
      <c r="G1643" s="67">
        <v>43000</v>
      </c>
      <c r="H1643" s="67">
        <v>43012.564583333333</v>
      </c>
      <c r="I1643" t="s">
        <v>67</v>
      </c>
      <c r="J1643" t="s">
        <v>2060</v>
      </c>
      <c r="K1643" t="s">
        <v>73</v>
      </c>
      <c r="L1643" s="73">
        <f>_xlfn.DAYS(Dashboard!B$3,Data!F1643)</f>
        <v>25</v>
      </c>
    </row>
    <row r="1644" spans="1:12" x14ac:dyDescent="0.25">
      <c r="A1644">
        <v>105793</v>
      </c>
      <c r="B1644">
        <v>0</v>
      </c>
      <c r="C1644" t="s">
        <v>281</v>
      </c>
      <c r="D1644" t="s">
        <v>101</v>
      </c>
      <c r="E1644" t="s">
        <v>62</v>
      </c>
      <c r="F1644" s="69">
        <v>43000.382638888892</v>
      </c>
      <c r="G1644" s="67">
        <v>43002.708333333336</v>
      </c>
      <c r="H1644" s="67">
        <v>43005.393750000003</v>
      </c>
      <c r="I1644" t="s">
        <v>67</v>
      </c>
      <c r="J1644" t="s">
        <v>722</v>
      </c>
      <c r="K1644" t="s">
        <v>73</v>
      </c>
      <c r="L1644" s="73">
        <f>_xlfn.DAYS(Dashboard!B$3,Data!F1644)</f>
        <v>25</v>
      </c>
    </row>
    <row r="1645" spans="1:12" x14ac:dyDescent="0.25">
      <c r="A1645">
        <v>105794</v>
      </c>
      <c r="B1645">
        <v>0</v>
      </c>
      <c r="C1645" t="s">
        <v>281</v>
      </c>
      <c r="D1645" t="s">
        <v>302</v>
      </c>
      <c r="E1645" t="s">
        <v>80</v>
      </c>
      <c r="F1645" s="69">
        <v>43000.40625</v>
      </c>
      <c r="G1645" s="67">
        <v>43014.708333333336</v>
      </c>
      <c r="H1645" s="67">
        <v>43000.40625</v>
      </c>
      <c r="I1645" t="s">
        <v>63</v>
      </c>
      <c r="J1645" t="s">
        <v>2061</v>
      </c>
      <c r="K1645" t="s">
        <v>73</v>
      </c>
      <c r="L1645" s="73">
        <f>_xlfn.DAYS(Dashboard!B$3,Data!F1645)</f>
        <v>25</v>
      </c>
    </row>
    <row r="1646" spans="1:12" x14ac:dyDescent="0.25">
      <c r="A1646">
        <v>105795</v>
      </c>
      <c r="B1646">
        <v>0</v>
      </c>
      <c r="C1646" t="s">
        <v>281</v>
      </c>
      <c r="D1646" t="s">
        <v>2062</v>
      </c>
      <c r="E1646" t="s">
        <v>80</v>
      </c>
      <c r="F1646" s="69">
        <v>43000.413888888892</v>
      </c>
      <c r="G1646" s="67">
        <v>43014.708333333336</v>
      </c>
      <c r="H1646" s="67">
        <v>43000.413888888892</v>
      </c>
      <c r="I1646" t="s">
        <v>63</v>
      </c>
      <c r="J1646" t="s">
        <v>2041</v>
      </c>
      <c r="K1646" t="s">
        <v>73</v>
      </c>
      <c r="L1646" s="73">
        <f>_xlfn.DAYS(Dashboard!B$3,Data!F1646)</f>
        <v>25</v>
      </c>
    </row>
    <row r="1647" spans="1:12" x14ac:dyDescent="0.25">
      <c r="A1647">
        <v>105604</v>
      </c>
      <c r="B1647">
        <v>1</v>
      </c>
      <c r="C1647" t="s">
        <v>281</v>
      </c>
      <c r="D1647" t="s">
        <v>2063</v>
      </c>
      <c r="E1647" t="s">
        <v>282</v>
      </c>
      <c r="F1647" s="69">
        <v>43000.425694444442</v>
      </c>
      <c r="G1647" s="67">
        <v>43002.708333333336</v>
      </c>
      <c r="H1647" s="67">
        <v>43004.394444444442</v>
      </c>
      <c r="I1647" t="s">
        <v>63</v>
      </c>
      <c r="J1647" t="s">
        <v>2064</v>
      </c>
      <c r="K1647" t="s">
        <v>284</v>
      </c>
      <c r="L1647" s="73">
        <f>_xlfn.DAYS(Dashboard!B$3,Data!F1647)</f>
        <v>25</v>
      </c>
    </row>
    <row r="1648" spans="1:12" x14ac:dyDescent="0.25">
      <c r="A1648">
        <v>105796</v>
      </c>
      <c r="B1648">
        <v>0</v>
      </c>
      <c r="C1648" t="s">
        <v>281</v>
      </c>
      <c r="D1648" t="s">
        <v>2065</v>
      </c>
      <c r="E1648" t="s">
        <v>62</v>
      </c>
      <c r="F1648" s="69">
        <v>43000.429166666669</v>
      </c>
      <c r="G1648" s="67">
        <v>43014.708333333336</v>
      </c>
      <c r="H1648" s="67">
        <v>43000.429166666669</v>
      </c>
      <c r="I1648" t="s">
        <v>63</v>
      </c>
      <c r="J1648" t="s">
        <v>2066</v>
      </c>
      <c r="K1648" t="s">
        <v>73</v>
      </c>
      <c r="L1648" s="73">
        <f>_xlfn.DAYS(Dashboard!B$3,Data!F1648)</f>
        <v>25</v>
      </c>
    </row>
    <row r="1649" spans="1:12" x14ac:dyDescent="0.25">
      <c r="A1649">
        <v>105797</v>
      </c>
      <c r="B1649">
        <v>0</v>
      </c>
      <c r="C1649" t="s">
        <v>281</v>
      </c>
      <c r="D1649" t="s">
        <v>1963</v>
      </c>
      <c r="E1649" t="s">
        <v>93</v>
      </c>
      <c r="F1649" s="69">
        <v>43000.433333333334</v>
      </c>
      <c r="G1649" s="67">
        <v>43014.708333333336</v>
      </c>
      <c r="H1649" s="67">
        <v>43010.5625</v>
      </c>
      <c r="I1649" t="s">
        <v>63</v>
      </c>
      <c r="J1649" t="s">
        <v>2067</v>
      </c>
      <c r="K1649" t="s">
        <v>73</v>
      </c>
      <c r="L1649" s="73">
        <f>_xlfn.DAYS(Dashboard!B$3,Data!F1649)</f>
        <v>25</v>
      </c>
    </row>
    <row r="1650" spans="1:12" x14ac:dyDescent="0.25">
      <c r="A1650">
        <v>105798</v>
      </c>
      <c r="B1650">
        <v>0</v>
      </c>
      <c r="C1650" t="s">
        <v>281</v>
      </c>
      <c r="D1650" t="s">
        <v>1803</v>
      </c>
      <c r="E1650" t="s">
        <v>84</v>
      </c>
      <c r="F1650" s="69">
        <v>43000.438194444447</v>
      </c>
      <c r="G1650" s="67">
        <v>43007.708333333336</v>
      </c>
      <c r="H1650" s="67">
        <v>43005.677777777775</v>
      </c>
      <c r="I1650" t="s">
        <v>63</v>
      </c>
      <c r="J1650" t="s">
        <v>2068</v>
      </c>
      <c r="K1650" t="s">
        <v>73</v>
      </c>
      <c r="L1650" s="73">
        <f>_xlfn.DAYS(Dashboard!B$3,Data!F1650)</f>
        <v>25</v>
      </c>
    </row>
    <row r="1651" spans="1:12" x14ac:dyDescent="0.25">
      <c r="A1651">
        <v>105793</v>
      </c>
      <c r="B1651">
        <v>1</v>
      </c>
      <c r="C1651" t="s">
        <v>281</v>
      </c>
      <c r="D1651" t="s">
        <v>101</v>
      </c>
      <c r="E1651" t="s">
        <v>282</v>
      </c>
      <c r="F1651" s="69">
        <v>43000.443749999999</v>
      </c>
      <c r="G1651" s="67">
        <v>43014.708333333336</v>
      </c>
      <c r="H1651" s="67">
        <v>43004.637499999997</v>
      </c>
      <c r="I1651" t="s">
        <v>63</v>
      </c>
      <c r="J1651" t="s">
        <v>2069</v>
      </c>
      <c r="K1651" t="s">
        <v>284</v>
      </c>
      <c r="L1651" s="73">
        <f>_xlfn.DAYS(Dashboard!B$3,Data!F1651)</f>
        <v>25</v>
      </c>
    </row>
    <row r="1652" spans="1:12" x14ac:dyDescent="0.25">
      <c r="A1652">
        <v>105800</v>
      </c>
      <c r="B1652">
        <v>1</v>
      </c>
      <c r="C1652" t="s">
        <v>439</v>
      </c>
      <c r="D1652" t="s">
        <v>338</v>
      </c>
      <c r="E1652" t="s">
        <v>368</v>
      </c>
      <c r="F1652" s="69">
        <v>43000.447222222225</v>
      </c>
      <c r="G1652" s="67">
        <v>43007.708333333336</v>
      </c>
      <c r="H1652" s="67">
        <v>43000.589583333334</v>
      </c>
      <c r="I1652" t="s">
        <v>63</v>
      </c>
      <c r="J1652" t="s">
        <v>2070</v>
      </c>
      <c r="K1652" t="s">
        <v>294</v>
      </c>
      <c r="L1652" s="73">
        <f>_xlfn.DAYS(Dashboard!B$3,Data!F1652)</f>
        <v>25</v>
      </c>
    </row>
    <row r="1653" spans="1:12" x14ac:dyDescent="0.25">
      <c r="A1653">
        <v>105800</v>
      </c>
      <c r="B1653">
        <v>0</v>
      </c>
      <c r="C1653" t="s">
        <v>281</v>
      </c>
      <c r="D1653" t="s">
        <v>338</v>
      </c>
      <c r="E1653" t="s">
        <v>368</v>
      </c>
      <c r="F1653" s="69">
        <v>43000.447222222225</v>
      </c>
      <c r="G1653" s="67">
        <v>43007.708333333336</v>
      </c>
      <c r="H1653" s="67">
        <v>43013.384722222225</v>
      </c>
      <c r="I1653" t="s">
        <v>63</v>
      </c>
      <c r="J1653" t="s">
        <v>2071</v>
      </c>
      <c r="K1653" t="s">
        <v>294</v>
      </c>
      <c r="L1653" s="73">
        <f>_xlfn.DAYS(Dashboard!B$3,Data!F1653)</f>
        <v>25</v>
      </c>
    </row>
    <row r="1654" spans="1:12" x14ac:dyDescent="0.25">
      <c r="A1654">
        <v>105780</v>
      </c>
      <c r="B1654">
        <v>1</v>
      </c>
      <c r="C1654" t="s">
        <v>281</v>
      </c>
      <c r="D1654" t="s">
        <v>741</v>
      </c>
      <c r="E1654" t="s">
        <v>108</v>
      </c>
      <c r="F1654" s="69">
        <v>43000.447222222225</v>
      </c>
      <c r="G1654" s="67">
        <v>43014.708333333336</v>
      </c>
      <c r="H1654" s="67">
        <v>43003.652083333334</v>
      </c>
      <c r="I1654" t="s">
        <v>67</v>
      </c>
      <c r="J1654" t="s">
        <v>2072</v>
      </c>
      <c r="K1654" t="s">
        <v>284</v>
      </c>
      <c r="L1654" s="73">
        <f>_xlfn.DAYS(Dashboard!B$3,Data!F1654)</f>
        <v>25</v>
      </c>
    </row>
    <row r="1655" spans="1:12" x14ac:dyDescent="0.25">
      <c r="A1655">
        <v>105801</v>
      </c>
      <c r="B1655">
        <v>0</v>
      </c>
      <c r="C1655" t="s">
        <v>281</v>
      </c>
      <c r="D1655" t="s">
        <v>2073</v>
      </c>
      <c r="E1655" t="s">
        <v>80</v>
      </c>
      <c r="F1655" s="69">
        <v>43000.462500000001</v>
      </c>
      <c r="G1655" s="67">
        <v>43014.708333333336</v>
      </c>
      <c r="H1655" s="67">
        <v>43000.462500000001</v>
      </c>
      <c r="I1655" t="s">
        <v>63</v>
      </c>
      <c r="J1655" t="s">
        <v>2041</v>
      </c>
      <c r="K1655" t="s">
        <v>73</v>
      </c>
      <c r="L1655" s="73">
        <f>_xlfn.DAYS(Dashboard!B$3,Data!F1655)</f>
        <v>25</v>
      </c>
    </row>
    <row r="1656" spans="1:12" x14ac:dyDescent="0.25">
      <c r="A1656">
        <v>105802</v>
      </c>
      <c r="B1656">
        <v>0</v>
      </c>
      <c r="C1656" t="s">
        <v>281</v>
      </c>
      <c r="D1656" t="s">
        <v>2074</v>
      </c>
      <c r="E1656" t="s">
        <v>62</v>
      </c>
      <c r="F1656" s="69">
        <v>43000.468055555553</v>
      </c>
      <c r="G1656" s="67">
        <v>43014.708333333336</v>
      </c>
      <c r="H1656" s="67">
        <v>43000.468055555553</v>
      </c>
      <c r="I1656" t="s">
        <v>63</v>
      </c>
      <c r="J1656" t="s">
        <v>2075</v>
      </c>
      <c r="K1656" t="s">
        <v>73</v>
      </c>
      <c r="L1656" s="73">
        <f>_xlfn.DAYS(Dashboard!B$3,Data!F1656)</f>
        <v>25</v>
      </c>
    </row>
    <row r="1657" spans="1:12" x14ac:dyDescent="0.25">
      <c r="A1657">
        <v>105803</v>
      </c>
      <c r="B1657">
        <v>0</v>
      </c>
      <c r="C1657" t="s">
        <v>82</v>
      </c>
      <c r="D1657" t="s">
        <v>125</v>
      </c>
      <c r="E1657" t="s">
        <v>93</v>
      </c>
      <c r="F1657" s="69">
        <v>43000.468842592592</v>
      </c>
      <c r="G1657" s="67">
        <v>43024.708333333336</v>
      </c>
      <c r="I1657" t="s">
        <v>67</v>
      </c>
      <c r="J1657" t="s">
        <v>126</v>
      </c>
      <c r="K1657" t="s">
        <v>73</v>
      </c>
      <c r="L1657" s="73">
        <f>_xlfn.DAYS(Dashboard!B$3,Data!F1657)</f>
        <v>25</v>
      </c>
    </row>
    <row r="1658" spans="1:12" x14ac:dyDescent="0.25">
      <c r="A1658">
        <v>105803</v>
      </c>
      <c r="B1658">
        <v>1</v>
      </c>
      <c r="C1658" t="s">
        <v>34</v>
      </c>
      <c r="D1658" t="s">
        <v>125</v>
      </c>
      <c r="E1658" t="s">
        <v>204</v>
      </c>
      <c r="F1658" s="69">
        <v>43000.469282407408</v>
      </c>
      <c r="G1658" s="67">
        <v>43052.708333333336</v>
      </c>
      <c r="I1658" t="s">
        <v>451</v>
      </c>
      <c r="J1658" t="s">
        <v>3099</v>
      </c>
      <c r="K1658" t="s">
        <v>73</v>
      </c>
      <c r="L1658" s="73">
        <f>_xlfn.DAYS(Dashboard!B$3,Data!F1658)</f>
        <v>25</v>
      </c>
    </row>
    <row r="1659" spans="1:12" x14ac:dyDescent="0.25">
      <c r="A1659">
        <v>105804</v>
      </c>
      <c r="B1659">
        <v>0</v>
      </c>
      <c r="C1659" t="s">
        <v>281</v>
      </c>
      <c r="D1659" t="s">
        <v>586</v>
      </c>
      <c r="E1659" t="s">
        <v>62</v>
      </c>
      <c r="F1659" s="69">
        <v>43000.47152777778</v>
      </c>
      <c r="G1659" s="67">
        <v>43007.708333333336</v>
      </c>
      <c r="H1659" s="67">
        <v>43000.48333333333</v>
      </c>
      <c r="I1659" t="s">
        <v>63</v>
      </c>
      <c r="J1659" t="s">
        <v>2076</v>
      </c>
      <c r="K1659" t="s">
        <v>73</v>
      </c>
      <c r="L1659" s="73">
        <f>_xlfn.DAYS(Dashboard!B$3,Data!F1659)</f>
        <v>25</v>
      </c>
    </row>
    <row r="1660" spans="1:12" x14ac:dyDescent="0.25">
      <c r="A1660">
        <v>105805</v>
      </c>
      <c r="B1660">
        <v>0</v>
      </c>
      <c r="C1660" t="s">
        <v>281</v>
      </c>
      <c r="D1660" t="s">
        <v>2077</v>
      </c>
      <c r="E1660" t="s">
        <v>75</v>
      </c>
      <c r="F1660" s="69">
        <v>43000.479861111111</v>
      </c>
      <c r="G1660" s="67">
        <v>43014.708333333336</v>
      </c>
      <c r="H1660" s="67">
        <v>43003.375694444447</v>
      </c>
      <c r="I1660" t="s">
        <v>63</v>
      </c>
      <c r="J1660" t="s">
        <v>1990</v>
      </c>
      <c r="K1660" t="s">
        <v>73</v>
      </c>
      <c r="L1660" s="73">
        <f>_xlfn.DAYS(Dashboard!B$3,Data!F1660)</f>
        <v>25</v>
      </c>
    </row>
    <row r="1661" spans="1:12" x14ac:dyDescent="0.25">
      <c r="A1661">
        <v>105806</v>
      </c>
      <c r="B1661">
        <v>0</v>
      </c>
      <c r="C1661" t="s">
        <v>281</v>
      </c>
      <c r="D1661" t="s">
        <v>2078</v>
      </c>
      <c r="E1661" t="s">
        <v>75</v>
      </c>
      <c r="F1661" s="69">
        <v>43000.481249999997</v>
      </c>
      <c r="G1661" s="67">
        <v>43014.708333333336</v>
      </c>
      <c r="H1661" s="67">
        <v>43003.359027777777</v>
      </c>
      <c r="I1661" t="s">
        <v>67</v>
      </c>
      <c r="J1661" t="s">
        <v>335</v>
      </c>
      <c r="K1661" t="s">
        <v>73</v>
      </c>
      <c r="L1661" s="73">
        <f>_xlfn.DAYS(Dashboard!B$3,Data!F1661)</f>
        <v>25</v>
      </c>
    </row>
    <row r="1662" spans="1:12" x14ac:dyDescent="0.25">
      <c r="A1662">
        <v>105807</v>
      </c>
      <c r="B1662">
        <v>0</v>
      </c>
      <c r="C1662" t="s">
        <v>281</v>
      </c>
      <c r="D1662" t="s">
        <v>2078</v>
      </c>
      <c r="E1662" t="s">
        <v>80</v>
      </c>
      <c r="F1662" s="69">
        <v>43000.484027777777</v>
      </c>
      <c r="G1662" s="67">
        <v>43014.708333333336</v>
      </c>
      <c r="H1662" s="67">
        <v>43000.484027777777</v>
      </c>
      <c r="I1662" t="s">
        <v>63</v>
      </c>
      <c r="J1662" t="s">
        <v>1990</v>
      </c>
      <c r="K1662" t="s">
        <v>73</v>
      </c>
      <c r="L1662" s="73">
        <f>_xlfn.DAYS(Dashboard!B$3,Data!F1662)</f>
        <v>25</v>
      </c>
    </row>
    <row r="1663" spans="1:12" x14ac:dyDescent="0.25">
      <c r="A1663">
        <v>105808</v>
      </c>
      <c r="B1663">
        <v>0</v>
      </c>
      <c r="C1663" t="s">
        <v>281</v>
      </c>
      <c r="D1663" t="s">
        <v>2079</v>
      </c>
      <c r="E1663" t="s">
        <v>62</v>
      </c>
      <c r="F1663" s="69">
        <v>43000.486111111109</v>
      </c>
      <c r="G1663" s="67">
        <v>43014.708333333336</v>
      </c>
      <c r="H1663" s="67">
        <v>43000.486111111109</v>
      </c>
      <c r="I1663" t="s">
        <v>63</v>
      </c>
      <c r="J1663" t="s">
        <v>2080</v>
      </c>
      <c r="K1663" t="s">
        <v>73</v>
      </c>
      <c r="L1663" s="73">
        <f>_xlfn.DAYS(Dashboard!B$3,Data!F1663)</f>
        <v>25</v>
      </c>
    </row>
    <row r="1664" spans="1:12" x14ac:dyDescent="0.25">
      <c r="A1664">
        <v>105809</v>
      </c>
      <c r="B1664">
        <v>0</v>
      </c>
      <c r="C1664" t="s">
        <v>281</v>
      </c>
      <c r="D1664" t="s">
        <v>2081</v>
      </c>
      <c r="E1664" t="s">
        <v>75</v>
      </c>
      <c r="F1664" s="69">
        <v>43000.493750000001</v>
      </c>
      <c r="G1664" s="67">
        <v>43014.708333333336</v>
      </c>
      <c r="H1664" s="67">
        <v>43000.540277777778</v>
      </c>
      <c r="I1664" t="s">
        <v>63</v>
      </c>
      <c r="J1664" t="s">
        <v>335</v>
      </c>
      <c r="K1664" t="s">
        <v>73</v>
      </c>
      <c r="L1664" s="73">
        <f>_xlfn.DAYS(Dashboard!B$3,Data!F1664)</f>
        <v>25</v>
      </c>
    </row>
    <row r="1665" spans="1:12" x14ac:dyDescent="0.25">
      <c r="A1665">
        <v>105810</v>
      </c>
      <c r="B1665">
        <v>0</v>
      </c>
      <c r="C1665" t="s">
        <v>281</v>
      </c>
      <c r="D1665" t="s">
        <v>2082</v>
      </c>
      <c r="E1665" t="s">
        <v>62</v>
      </c>
      <c r="F1665" s="69">
        <v>43000.49722222222</v>
      </c>
      <c r="G1665" s="67">
        <v>43014.708333333336</v>
      </c>
      <c r="H1665" s="67">
        <v>43000.49722222222</v>
      </c>
      <c r="I1665" t="s">
        <v>63</v>
      </c>
      <c r="J1665" t="s">
        <v>2083</v>
      </c>
      <c r="K1665" t="s">
        <v>73</v>
      </c>
      <c r="L1665" s="73">
        <f>_xlfn.DAYS(Dashboard!B$3,Data!F1665)</f>
        <v>25</v>
      </c>
    </row>
    <row r="1666" spans="1:12" x14ac:dyDescent="0.25">
      <c r="A1666">
        <v>105811</v>
      </c>
      <c r="B1666">
        <v>0</v>
      </c>
      <c r="C1666" t="s">
        <v>281</v>
      </c>
      <c r="D1666" t="s">
        <v>2046</v>
      </c>
      <c r="E1666" t="s">
        <v>62</v>
      </c>
      <c r="F1666" s="69">
        <v>43000.49722222222</v>
      </c>
      <c r="G1666" s="67">
        <v>43007.708333333336</v>
      </c>
      <c r="H1666" s="67">
        <v>43003.350694444445</v>
      </c>
      <c r="I1666" t="s">
        <v>63</v>
      </c>
      <c r="J1666" t="s">
        <v>2084</v>
      </c>
      <c r="K1666" t="s">
        <v>73</v>
      </c>
      <c r="L1666" s="73">
        <f>_xlfn.DAYS(Dashboard!B$3,Data!F1666)</f>
        <v>25</v>
      </c>
    </row>
    <row r="1667" spans="1:12" x14ac:dyDescent="0.25">
      <c r="A1667">
        <v>105812</v>
      </c>
      <c r="B1667">
        <v>0</v>
      </c>
      <c r="C1667" t="s">
        <v>281</v>
      </c>
      <c r="D1667" t="s">
        <v>1452</v>
      </c>
      <c r="E1667" t="s">
        <v>108</v>
      </c>
      <c r="F1667" s="69">
        <v>43000.498611111114</v>
      </c>
      <c r="G1667" s="67">
        <v>43002.708333333336</v>
      </c>
      <c r="H1667" s="67">
        <v>43004.399305555555</v>
      </c>
      <c r="I1667" t="s">
        <v>63</v>
      </c>
      <c r="J1667" t="s">
        <v>2085</v>
      </c>
      <c r="K1667" t="s">
        <v>284</v>
      </c>
      <c r="L1667" s="73">
        <f>_xlfn.DAYS(Dashboard!B$3,Data!F1667)</f>
        <v>25</v>
      </c>
    </row>
    <row r="1668" spans="1:12" x14ac:dyDescent="0.25">
      <c r="A1668">
        <v>105813</v>
      </c>
      <c r="B1668">
        <v>0</v>
      </c>
      <c r="C1668" t="s">
        <v>281</v>
      </c>
      <c r="D1668" t="s">
        <v>2086</v>
      </c>
      <c r="E1668" t="s">
        <v>80</v>
      </c>
      <c r="F1668" s="69">
        <v>43000.510416666664</v>
      </c>
      <c r="G1668" s="67">
        <v>43014.708333333336</v>
      </c>
      <c r="H1668" s="67">
        <v>43000.510416666664</v>
      </c>
      <c r="I1668" t="s">
        <v>63</v>
      </c>
      <c r="J1668" t="s">
        <v>2041</v>
      </c>
      <c r="K1668" t="s">
        <v>73</v>
      </c>
      <c r="L1668" s="73">
        <f>_xlfn.DAYS(Dashboard!B$3,Data!F1668)</f>
        <v>25</v>
      </c>
    </row>
    <row r="1669" spans="1:12" x14ac:dyDescent="0.25">
      <c r="A1669">
        <v>105814</v>
      </c>
      <c r="B1669">
        <v>0</v>
      </c>
      <c r="C1669" t="s">
        <v>35</v>
      </c>
      <c r="D1669" t="s">
        <v>317</v>
      </c>
      <c r="E1669" t="s">
        <v>71</v>
      </c>
      <c r="F1669" s="69">
        <v>43000.517407407409</v>
      </c>
      <c r="G1669" s="67">
        <v>43042.958333333336</v>
      </c>
      <c r="I1669" t="s">
        <v>350</v>
      </c>
      <c r="J1669" t="s">
        <v>3100</v>
      </c>
      <c r="K1669" t="s">
        <v>73</v>
      </c>
      <c r="L1669" s="73">
        <f>_xlfn.DAYS(Dashboard!B$3,Data!F1669)</f>
        <v>25</v>
      </c>
    </row>
    <row r="1670" spans="1:12" x14ac:dyDescent="0.25">
      <c r="A1670">
        <v>105815</v>
      </c>
      <c r="B1670">
        <v>0</v>
      </c>
      <c r="C1670" t="s">
        <v>35</v>
      </c>
      <c r="D1670" t="s">
        <v>1872</v>
      </c>
      <c r="E1670" t="s">
        <v>130</v>
      </c>
      <c r="F1670" s="69">
        <v>43000.538819444446</v>
      </c>
      <c r="G1670" s="67">
        <v>43001</v>
      </c>
      <c r="I1670" t="s">
        <v>63</v>
      </c>
      <c r="J1670" t="s">
        <v>3101</v>
      </c>
      <c r="K1670" t="s">
        <v>327</v>
      </c>
      <c r="L1670" s="73">
        <f>_xlfn.DAYS(Dashboard!B$3,Data!F1670)</f>
        <v>25</v>
      </c>
    </row>
    <row r="1671" spans="1:12" x14ac:dyDescent="0.25">
      <c r="A1671">
        <v>105816</v>
      </c>
      <c r="B1671">
        <v>0</v>
      </c>
      <c r="C1671" t="s">
        <v>281</v>
      </c>
      <c r="D1671" t="s">
        <v>548</v>
      </c>
      <c r="E1671" t="s">
        <v>62</v>
      </c>
      <c r="F1671" s="69">
        <v>43000.538888888892</v>
      </c>
      <c r="G1671" s="67">
        <v>43014.708333333336</v>
      </c>
      <c r="H1671" s="67">
        <v>43005.330555555556</v>
      </c>
      <c r="I1671" t="s">
        <v>63</v>
      </c>
      <c r="J1671" t="s">
        <v>2087</v>
      </c>
      <c r="K1671" t="s">
        <v>73</v>
      </c>
      <c r="L1671" s="73">
        <f>_xlfn.DAYS(Dashboard!B$3,Data!F1671)</f>
        <v>25</v>
      </c>
    </row>
    <row r="1672" spans="1:12" x14ac:dyDescent="0.25">
      <c r="A1672">
        <v>105817</v>
      </c>
      <c r="B1672">
        <v>0</v>
      </c>
      <c r="C1672" t="s">
        <v>281</v>
      </c>
      <c r="D1672" t="s">
        <v>2088</v>
      </c>
      <c r="E1672" t="s">
        <v>75</v>
      </c>
      <c r="F1672" s="69">
        <v>43000.538888888892</v>
      </c>
      <c r="G1672" s="67">
        <v>43014.708333333336</v>
      </c>
      <c r="H1672" s="67">
        <v>43003.375694444447</v>
      </c>
      <c r="I1672" t="s">
        <v>63</v>
      </c>
      <c r="J1672" t="s">
        <v>1990</v>
      </c>
      <c r="K1672" t="s">
        <v>73</v>
      </c>
      <c r="L1672" s="73">
        <f>_xlfn.DAYS(Dashboard!B$3,Data!F1672)</f>
        <v>25</v>
      </c>
    </row>
    <row r="1673" spans="1:12" x14ac:dyDescent="0.25">
      <c r="A1673">
        <v>105818</v>
      </c>
      <c r="B1673">
        <v>0</v>
      </c>
      <c r="C1673" t="s">
        <v>281</v>
      </c>
      <c r="D1673" t="s">
        <v>2089</v>
      </c>
      <c r="E1673" t="s">
        <v>80</v>
      </c>
      <c r="F1673" s="69">
        <v>43000.543055555558</v>
      </c>
      <c r="G1673" s="67">
        <v>43014.708333333336</v>
      </c>
      <c r="H1673" s="67">
        <v>43000.657638888886</v>
      </c>
      <c r="I1673" t="s">
        <v>63</v>
      </c>
      <c r="J1673" t="s">
        <v>2090</v>
      </c>
      <c r="K1673" t="s">
        <v>73</v>
      </c>
      <c r="L1673" s="73">
        <f>_xlfn.DAYS(Dashboard!B$3,Data!F1673)</f>
        <v>25</v>
      </c>
    </row>
    <row r="1674" spans="1:12" x14ac:dyDescent="0.25">
      <c r="A1674">
        <v>105819</v>
      </c>
      <c r="B1674">
        <v>0</v>
      </c>
      <c r="C1674" t="s">
        <v>281</v>
      </c>
      <c r="D1674" t="s">
        <v>1872</v>
      </c>
      <c r="E1674" t="s">
        <v>80</v>
      </c>
      <c r="F1674" s="69">
        <v>43000.543749999997</v>
      </c>
      <c r="G1674" s="67">
        <v>43014.708333333336</v>
      </c>
      <c r="H1674" s="67">
        <v>43000.617361111108</v>
      </c>
      <c r="I1674" t="s">
        <v>63</v>
      </c>
      <c r="J1674" t="s">
        <v>2091</v>
      </c>
      <c r="K1674" t="s">
        <v>73</v>
      </c>
      <c r="L1674" s="73">
        <f>_xlfn.DAYS(Dashboard!B$3,Data!F1674)</f>
        <v>25</v>
      </c>
    </row>
    <row r="1675" spans="1:12" x14ac:dyDescent="0.25">
      <c r="A1675">
        <v>105820</v>
      </c>
      <c r="B1675">
        <v>0</v>
      </c>
      <c r="C1675" t="s">
        <v>281</v>
      </c>
      <c r="D1675" t="s">
        <v>2092</v>
      </c>
      <c r="E1675" t="s">
        <v>93</v>
      </c>
      <c r="F1675" s="69">
        <v>43000.5625</v>
      </c>
      <c r="G1675" s="67">
        <v>43010</v>
      </c>
      <c r="H1675" s="67">
        <v>43000.620833333334</v>
      </c>
      <c r="I1675" t="s">
        <v>63</v>
      </c>
      <c r="J1675" t="s">
        <v>2093</v>
      </c>
      <c r="K1675" t="s">
        <v>73</v>
      </c>
      <c r="L1675" s="73">
        <f>_xlfn.DAYS(Dashboard!B$3,Data!F1675)</f>
        <v>25</v>
      </c>
    </row>
    <row r="1676" spans="1:12" x14ac:dyDescent="0.25">
      <c r="A1676">
        <v>105821</v>
      </c>
      <c r="B1676">
        <v>0</v>
      </c>
      <c r="C1676" t="s">
        <v>281</v>
      </c>
      <c r="D1676" t="s">
        <v>203</v>
      </c>
      <c r="E1676" t="s">
        <v>71</v>
      </c>
      <c r="F1676" s="69">
        <v>43000.563194444447</v>
      </c>
      <c r="G1676" s="67">
        <v>43007</v>
      </c>
      <c r="H1676" s="67">
        <v>43013.321527777778</v>
      </c>
      <c r="I1676" t="s">
        <v>67</v>
      </c>
      <c r="J1676" t="s">
        <v>2094</v>
      </c>
      <c r="K1676" t="s">
        <v>73</v>
      </c>
      <c r="L1676" s="73">
        <f>_xlfn.DAYS(Dashboard!B$3,Data!F1676)</f>
        <v>25</v>
      </c>
    </row>
    <row r="1677" spans="1:12" x14ac:dyDescent="0.25">
      <c r="A1677">
        <v>105821</v>
      </c>
      <c r="B1677">
        <v>1</v>
      </c>
      <c r="C1677" t="s">
        <v>281</v>
      </c>
      <c r="D1677" t="s">
        <v>203</v>
      </c>
      <c r="E1677" t="s">
        <v>71</v>
      </c>
      <c r="F1677" s="69">
        <v>43000.563194444447</v>
      </c>
      <c r="G1677" s="67">
        <v>43007</v>
      </c>
      <c r="H1677" s="67">
        <v>43013.320833333331</v>
      </c>
      <c r="I1677" t="s">
        <v>67</v>
      </c>
      <c r="J1677" t="s">
        <v>2094</v>
      </c>
      <c r="K1677" t="s">
        <v>73</v>
      </c>
      <c r="L1677" s="73">
        <f>_xlfn.DAYS(Dashboard!B$3,Data!F1677)</f>
        <v>25</v>
      </c>
    </row>
    <row r="1678" spans="1:12" x14ac:dyDescent="0.25">
      <c r="A1678">
        <v>105822</v>
      </c>
      <c r="B1678">
        <v>0</v>
      </c>
      <c r="C1678" t="s">
        <v>281</v>
      </c>
      <c r="D1678" t="s">
        <v>2095</v>
      </c>
      <c r="E1678" t="s">
        <v>62</v>
      </c>
      <c r="F1678" s="69">
        <v>43000.56527777778</v>
      </c>
      <c r="G1678" s="67">
        <v>43014.708333333336</v>
      </c>
      <c r="H1678" s="67">
        <v>43000.63958333333</v>
      </c>
      <c r="I1678" t="s">
        <v>63</v>
      </c>
      <c r="J1678" t="s">
        <v>2096</v>
      </c>
      <c r="K1678" t="s">
        <v>73</v>
      </c>
      <c r="L1678" s="73">
        <f>_xlfn.DAYS(Dashboard!B$3,Data!F1678)</f>
        <v>25</v>
      </c>
    </row>
    <row r="1679" spans="1:12" x14ac:dyDescent="0.25">
      <c r="A1679">
        <v>105820</v>
      </c>
      <c r="B1679">
        <v>1</v>
      </c>
      <c r="C1679" t="s">
        <v>281</v>
      </c>
      <c r="D1679" t="s">
        <v>2092</v>
      </c>
      <c r="E1679" t="s">
        <v>71</v>
      </c>
      <c r="F1679" s="69">
        <v>43000.567361111112</v>
      </c>
      <c r="G1679" s="67">
        <v>43007.708333333336</v>
      </c>
      <c r="H1679" s="67">
        <v>43000.620833333334</v>
      </c>
      <c r="I1679" t="s">
        <v>63</v>
      </c>
      <c r="J1679" t="s">
        <v>2097</v>
      </c>
      <c r="K1679" t="s">
        <v>73</v>
      </c>
      <c r="L1679" s="73">
        <f>_xlfn.DAYS(Dashboard!B$3,Data!F1679)</f>
        <v>25</v>
      </c>
    </row>
    <row r="1680" spans="1:12" x14ac:dyDescent="0.25">
      <c r="A1680">
        <v>105823</v>
      </c>
      <c r="B1680">
        <v>0</v>
      </c>
      <c r="C1680" t="s">
        <v>281</v>
      </c>
      <c r="D1680" t="s">
        <v>2098</v>
      </c>
      <c r="E1680" t="s">
        <v>93</v>
      </c>
      <c r="F1680" s="69">
        <v>43000.567361111112</v>
      </c>
      <c r="G1680" s="67">
        <v>43014.708333333336</v>
      </c>
      <c r="H1680" s="67">
        <v>43023.925000000003</v>
      </c>
      <c r="I1680" t="s">
        <v>67</v>
      </c>
      <c r="J1680" t="s">
        <v>106</v>
      </c>
      <c r="K1680" t="s">
        <v>73</v>
      </c>
      <c r="L1680" s="73">
        <f>_xlfn.DAYS(Dashboard!B$3,Data!F1680)</f>
        <v>25</v>
      </c>
    </row>
    <row r="1681" spans="1:12" x14ac:dyDescent="0.25">
      <c r="A1681">
        <v>106636</v>
      </c>
      <c r="B1681">
        <v>0</v>
      </c>
      <c r="C1681" t="s">
        <v>34</v>
      </c>
      <c r="D1681" t="s">
        <v>2098</v>
      </c>
      <c r="E1681" t="s">
        <v>204</v>
      </c>
      <c r="F1681" s="69">
        <v>43000.567893518521</v>
      </c>
      <c r="G1681" s="67">
        <v>43049.708333333336</v>
      </c>
      <c r="I1681" t="s">
        <v>451</v>
      </c>
      <c r="J1681" t="s">
        <v>1121</v>
      </c>
      <c r="K1681" t="s">
        <v>580</v>
      </c>
      <c r="L1681" s="73">
        <f>_xlfn.DAYS(Dashboard!B$3,Data!F1681)</f>
        <v>25</v>
      </c>
    </row>
    <row r="1682" spans="1:12" x14ac:dyDescent="0.25">
      <c r="A1682">
        <v>105824</v>
      </c>
      <c r="B1682">
        <v>0</v>
      </c>
      <c r="C1682" t="s">
        <v>281</v>
      </c>
      <c r="D1682" t="s">
        <v>2099</v>
      </c>
      <c r="E1682" t="s">
        <v>80</v>
      </c>
      <c r="F1682" s="69">
        <v>43000.575694444444</v>
      </c>
      <c r="G1682" s="67">
        <v>43014.708333333336</v>
      </c>
      <c r="H1682" s="67">
        <v>43000.575694444444</v>
      </c>
      <c r="I1682" t="s">
        <v>63</v>
      </c>
      <c r="J1682" t="s">
        <v>2041</v>
      </c>
      <c r="K1682" t="s">
        <v>73</v>
      </c>
      <c r="L1682" s="73">
        <f>_xlfn.DAYS(Dashboard!B$3,Data!F1682)</f>
        <v>25</v>
      </c>
    </row>
    <row r="1683" spans="1:12" x14ac:dyDescent="0.25">
      <c r="A1683">
        <v>105825</v>
      </c>
      <c r="B1683">
        <v>0</v>
      </c>
      <c r="C1683" t="s">
        <v>281</v>
      </c>
      <c r="D1683" t="s">
        <v>2100</v>
      </c>
      <c r="E1683" t="s">
        <v>93</v>
      </c>
      <c r="F1683" s="69">
        <v>43000.583333333336</v>
      </c>
      <c r="G1683" s="67">
        <v>43014.708333333336</v>
      </c>
      <c r="H1683" s="67">
        <v>43000.583333333336</v>
      </c>
      <c r="I1683" t="s">
        <v>63</v>
      </c>
      <c r="J1683" t="s">
        <v>2101</v>
      </c>
      <c r="K1683" t="s">
        <v>73</v>
      </c>
      <c r="L1683" s="73">
        <f>_xlfn.DAYS(Dashboard!B$3,Data!F1683)</f>
        <v>25</v>
      </c>
    </row>
    <row r="1684" spans="1:12" x14ac:dyDescent="0.25">
      <c r="A1684">
        <v>105826</v>
      </c>
      <c r="B1684">
        <v>0</v>
      </c>
      <c r="C1684" t="s">
        <v>281</v>
      </c>
      <c r="D1684" t="s">
        <v>2102</v>
      </c>
      <c r="E1684" t="s">
        <v>93</v>
      </c>
      <c r="F1684" s="69">
        <v>43000.586111111108</v>
      </c>
      <c r="G1684" s="67">
        <v>43014.708333333336</v>
      </c>
      <c r="H1684" s="67">
        <v>43000.586111111108</v>
      </c>
      <c r="I1684" t="s">
        <v>63</v>
      </c>
      <c r="J1684" t="s">
        <v>2103</v>
      </c>
      <c r="K1684" t="s">
        <v>73</v>
      </c>
      <c r="L1684" s="73">
        <f>_xlfn.DAYS(Dashboard!B$3,Data!F1684)</f>
        <v>25</v>
      </c>
    </row>
    <row r="1685" spans="1:12" x14ac:dyDescent="0.25">
      <c r="A1685">
        <v>105827</v>
      </c>
      <c r="B1685">
        <v>0</v>
      </c>
      <c r="C1685" t="s">
        <v>281</v>
      </c>
      <c r="D1685" t="s">
        <v>2104</v>
      </c>
      <c r="E1685" t="s">
        <v>62</v>
      </c>
      <c r="F1685" s="69">
        <v>43000.59375</v>
      </c>
      <c r="G1685" s="67">
        <v>43007.708333333336</v>
      </c>
      <c r="H1685" s="67">
        <v>43000.604166666664</v>
      </c>
      <c r="I1685" t="s">
        <v>63</v>
      </c>
      <c r="J1685" t="s">
        <v>2105</v>
      </c>
      <c r="K1685" t="s">
        <v>73</v>
      </c>
      <c r="L1685" s="73">
        <f>_xlfn.DAYS(Dashboard!B$3,Data!F1685)</f>
        <v>25</v>
      </c>
    </row>
    <row r="1686" spans="1:12" x14ac:dyDescent="0.25">
      <c r="A1686">
        <v>105828</v>
      </c>
      <c r="B1686">
        <v>0</v>
      </c>
      <c r="C1686" t="s">
        <v>35</v>
      </c>
      <c r="D1686" t="s">
        <v>101</v>
      </c>
      <c r="E1686" t="s">
        <v>97</v>
      </c>
      <c r="F1686" s="69">
        <v>43000.597488425927</v>
      </c>
      <c r="G1686" s="67">
        <v>43014.708333333336</v>
      </c>
      <c r="I1686" t="s">
        <v>63</v>
      </c>
      <c r="J1686" t="s">
        <v>127</v>
      </c>
      <c r="K1686" t="s">
        <v>65</v>
      </c>
      <c r="L1686" s="73">
        <f>_xlfn.DAYS(Dashboard!B$3,Data!F1686)</f>
        <v>25</v>
      </c>
    </row>
    <row r="1687" spans="1:12" x14ac:dyDescent="0.25">
      <c r="A1687">
        <v>105829</v>
      </c>
      <c r="B1687">
        <v>0</v>
      </c>
      <c r="C1687" t="s">
        <v>281</v>
      </c>
      <c r="D1687" t="s">
        <v>2106</v>
      </c>
      <c r="E1687" t="s">
        <v>93</v>
      </c>
      <c r="F1687" s="69">
        <v>43000.597916666666</v>
      </c>
      <c r="G1687" s="67">
        <v>43014.708333333336</v>
      </c>
      <c r="H1687" s="67">
        <v>43000.597916666666</v>
      </c>
      <c r="I1687" t="s">
        <v>63</v>
      </c>
      <c r="J1687" t="s">
        <v>2107</v>
      </c>
      <c r="K1687" t="s">
        <v>73</v>
      </c>
      <c r="L1687" s="73">
        <f>_xlfn.DAYS(Dashboard!B$3,Data!F1687)</f>
        <v>25</v>
      </c>
    </row>
    <row r="1688" spans="1:12" x14ac:dyDescent="0.25">
      <c r="A1688">
        <v>105830</v>
      </c>
      <c r="B1688">
        <v>0</v>
      </c>
      <c r="C1688" t="s">
        <v>281</v>
      </c>
      <c r="D1688" t="s">
        <v>1086</v>
      </c>
      <c r="E1688" t="s">
        <v>321</v>
      </c>
      <c r="F1688" s="69">
        <v>43000.629166666666</v>
      </c>
      <c r="G1688" s="67">
        <v>43007.708333333336</v>
      </c>
      <c r="H1688" s="67">
        <v>43000.683333333334</v>
      </c>
      <c r="I1688" t="s">
        <v>63</v>
      </c>
      <c r="J1688" t="s">
        <v>2108</v>
      </c>
      <c r="K1688" t="s">
        <v>1088</v>
      </c>
      <c r="L1688" s="73">
        <f>_xlfn.DAYS(Dashboard!B$3,Data!F1688)</f>
        <v>25</v>
      </c>
    </row>
    <row r="1689" spans="1:12" x14ac:dyDescent="0.25">
      <c r="A1689">
        <v>105831</v>
      </c>
      <c r="B1689">
        <v>0</v>
      </c>
      <c r="C1689" t="s">
        <v>281</v>
      </c>
      <c r="D1689" t="s">
        <v>2109</v>
      </c>
      <c r="E1689" t="s">
        <v>62</v>
      </c>
      <c r="F1689" s="69">
        <v>43000.629166666666</v>
      </c>
      <c r="G1689" s="67">
        <v>43014.708333333336</v>
      </c>
      <c r="H1689" s="67">
        <v>43000.629166666666</v>
      </c>
      <c r="I1689" t="s">
        <v>63</v>
      </c>
      <c r="J1689" t="s">
        <v>2110</v>
      </c>
      <c r="K1689" t="s">
        <v>73</v>
      </c>
      <c r="L1689" s="73">
        <f>_xlfn.DAYS(Dashboard!B$3,Data!F1689)</f>
        <v>25</v>
      </c>
    </row>
    <row r="1690" spans="1:12" x14ac:dyDescent="0.25">
      <c r="A1690">
        <v>105832</v>
      </c>
      <c r="B1690">
        <v>0</v>
      </c>
      <c r="C1690" t="s">
        <v>281</v>
      </c>
      <c r="D1690" t="s">
        <v>184</v>
      </c>
      <c r="E1690" t="s">
        <v>93</v>
      </c>
      <c r="F1690" s="69">
        <v>43000.634722222225</v>
      </c>
      <c r="G1690" s="67">
        <v>43014.708333333336</v>
      </c>
      <c r="H1690" s="67">
        <v>43010.720138888886</v>
      </c>
      <c r="I1690" t="s">
        <v>63</v>
      </c>
      <c r="J1690" t="s">
        <v>2111</v>
      </c>
      <c r="K1690" t="s">
        <v>73</v>
      </c>
      <c r="L1690" s="73">
        <f>_xlfn.DAYS(Dashboard!B$3,Data!F1690)</f>
        <v>25</v>
      </c>
    </row>
    <row r="1691" spans="1:12" x14ac:dyDescent="0.25">
      <c r="A1691">
        <v>105833</v>
      </c>
      <c r="B1691">
        <v>0</v>
      </c>
      <c r="C1691" t="s">
        <v>281</v>
      </c>
      <c r="D1691" t="s">
        <v>596</v>
      </c>
      <c r="E1691" t="s">
        <v>368</v>
      </c>
      <c r="F1691" s="69">
        <v>43000.634722222225</v>
      </c>
      <c r="G1691" s="67">
        <v>43014.708333333336</v>
      </c>
      <c r="H1691" s="67">
        <v>43000.702777777777</v>
      </c>
      <c r="I1691" t="s">
        <v>67</v>
      </c>
      <c r="J1691" t="s">
        <v>2112</v>
      </c>
      <c r="K1691" t="s">
        <v>294</v>
      </c>
      <c r="L1691" s="73">
        <f>_xlfn.DAYS(Dashboard!B$3,Data!F1691)</f>
        <v>25</v>
      </c>
    </row>
    <row r="1692" spans="1:12" x14ac:dyDescent="0.25">
      <c r="A1692">
        <v>105834</v>
      </c>
      <c r="B1692">
        <v>0</v>
      </c>
      <c r="C1692" t="s">
        <v>281</v>
      </c>
      <c r="D1692" t="s">
        <v>101</v>
      </c>
      <c r="E1692" t="s">
        <v>321</v>
      </c>
      <c r="F1692" s="69">
        <v>43000.640972222223</v>
      </c>
      <c r="G1692" s="67">
        <v>43014.708333333336</v>
      </c>
      <c r="H1692" s="67">
        <v>43003.638194444444</v>
      </c>
      <c r="I1692" t="s">
        <v>67</v>
      </c>
      <c r="J1692" t="s">
        <v>2113</v>
      </c>
      <c r="K1692" t="s">
        <v>323</v>
      </c>
      <c r="L1692" s="73">
        <f>_xlfn.DAYS(Dashboard!B$3,Data!F1692)</f>
        <v>25</v>
      </c>
    </row>
    <row r="1693" spans="1:12" x14ac:dyDescent="0.25">
      <c r="A1693">
        <v>105835</v>
      </c>
      <c r="B1693">
        <v>0</v>
      </c>
      <c r="C1693" t="s">
        <v>281</v>
      </c>
      <c r="D1693" t="s">
        <v>173</v>
      </c>
      <c r="E1693" t="s">
        <v>93</v>
      </c>
      <c r="F1693" s="69">
        <v>43000.647222222222</v>
      </c>
      <c r="G1693" s="67">
        <v>43000.958333333336</v>
      </c>
      <c r="H1693" s="67">
        <v>43000.695138888892</v>
      </c>
      <c r="I1693" t="s">
        <v>63</v>
      </c>
      <c r="J1693" t="s">
        <v>2114</v>
      </c>
      <c r="K1693" t="s">
        <v>73</v>
      </c>
      <c r="L1693" s="73">
        <f>_xlfn.DAYS(Dashboard!B$3,Data!F1693)</f>
        <v>25</v>
      </c>
    </row>
    <row r="1694" spans="1:12" x14ac:dyDescent="0.25">
      <c r="A1694">
        <v>105836</v>
      </c>
      <c r="B1694">
        <v>0</v>
      </c>
      <c r="C1694" t="s">
        <v>281</v>
      </c>
      <c r="D1694" t="s">
        <v>2115</v>
      </c>
      <c r="E1694" t="s">
        <v>62</v>
      </c>
      <c r="F1694" s="69">
        <v>43000.648611111108</v>
      </c>
      <c r="G1694" s="67">
        <v>43000.958333333336</v>
      </c>
      <c r="H1694" s="67">
        <v>43001.629166666666</v>
      </c>
      <c r="I1694" t="s">
        <v>63</v>
      </c>
      <c r="J1694" t="s">
        <v>2116</v>
      </c>
      <c r="K1694" t="s">
        <v>73</v>
      </c>
      <c r="L1694" s="73">
        <f>_xlfn.DAYS(Dashboard!B$3,Data!F1694)</f>
        <v>25</v>
      </c>
    </row>
    <row r="1695" spans="1:12" x14ac:dyDescent="0.25">
      <c r="A1695">
        <v>105837</v>
      </c>
      <c r="B1695">
        <v>0</v>
      </c>
      <c r="C1695" t="s">
        <v>281</v>
      </c>
      <c r="D1695" t="s">
        <v>226</v>
      </c>
      <c r="E1695" t="s">
        <v>80</v>
      </c>
      <c r="F1695" s="69">
        <v>43000.659722222219</v>
      </c>
      <c r="G1695" s="67">
        <v>43014.708333333336</v>
      </c>
      <c r="H1695" s="67">
        <v>43000.697222222225</v>
      </c>
      <c r="I1695" t="s">
        <v>63</v>
      </c>
      <c r="J1695" t="s">
        <v>2117</v>
      </c>
      <c r="K1695" t="s">
        <v>73</v>
      </c>
      <c r="L1695" s="73">
        <f>_xlfn.DAYS(Dashboard!B$3,Data!F1695)</f>
        <v>25</v>
      </c>
    </row>
    <row r="1696" spans="1:12" x14ac:dyDescent="0.25">
      <c r="A1696">
        <v>105838</v>
      </c>
      <c r="B1696">
        <v>0</v>
      </c>
      <c r="C1696" t="s">
        <v>281</v>
      </c>
      <c r="D1696" t="s">
        <v>101</v>
      </c>
      <c r="E1696" t="s">
        <v>282</v>
      </c>
      <c r="F1696" s="69">
        <v>43000.680555555555</v>
      </c>
      <c r="G1696" s="67">
        <v>43014.708333333336</v>
      </c>
      <c r="H1696" s="67">
        <v>43003.71597222222</v>
      </c>
      <c r="I1696" t="s">
        <v>67</v>
      </c>
      <c r="J1696" t="s">
        <v>2118</v>
      </c>
      <c r="K1696" t="s">
        <v>284</v>
      </c>
      <c r="L1696" s="73">
        <f>_xlfn.DAYS(Dashboard!B$3,Data!F1696)</f>
        <v>25</v>
      </c>
    </row>
    <row r="1697" spans="1:12" x14ac:dyDescent="0.25">
      <c r="A1697">
        <v>105839</v>
      </c>
      <c r="B1697">
        <v>0</v>
      </c>
      <c r="C1697" t="s">
        <v>281</v>
      </c>
      <c r="D1697" t="s">
        <v>2119</v>
      </c>
      <c r="E1697" t="s">
        <v>398</v>
      </c>
      <c r="F1697" s="69">
        <v>43000.7</v>
      </c>
      <c r="G1697" s="67">
        <v>43028.708333333336</v>
      </c>
      <c r="H1697" s="67">
        <v>43024.419444444444</v>
      </c>
      <c r="I1697" t="s">
        <v>67</v>
      </c>
      <c r="J1697" t="s">
        <v>106</v>
      </c>
      <c r="K1697" t="s">
        <v>73</v>
      </c>
      <c r="L1697" s="73">
        <f>_xlfn.DAYS(Dashboard!B$3,Data!F1697)</f>
        <v>25</v>
      </c>
    </row>
    <row r="1698" spans="1:12" x14ac:dyDescent="0.25">
      <c r="A1698">
        <v>105839</v>
      </c>
      <c r="B1698">
        <v>1</v>
      </c>
      <c r="C1698" t="s">
        <v>281</v>
      </c>
      <c r="D1698" t="s">
        <v>2119</v>
      </c>
      <c r="E1698" t="s">
        <v>204</v>
      </c>
      <c r="F1698" s="69">
        <v>43000.7</v>
      </c>
      <c r="G1698" s="67">
        <v>43014.708333333336</v>
      </c>
      <c r="H1698" s="67">
        <v>43006.585416666669</v>
      </c>
      <c r="I1698" t="s">
        <v>451</v>
      </c>
      <c r="J1698" t="s">
        <v>1121</v>
      </c>
      <c r="K1698" t="s">
        <v>580</v>
      </c>
      <c r="L1698" s="73">
        <f>_xlfn.DAYS(Dashboard!B$3,Data!F1698)</f>
        <v>25</v>
      </c>
    </row>
    <row r="1699" spans="1:12" x14ac:dyDescent="0.25">
      <c r="A1699">
        <v>105840</v>
      </c>
      <c r="B1699">
        <v>0</v>
      </c>
      <c r="C1699" t="s">
        <v>281</v>
      </c>
      <c r="D1699" t="s">
        <v>2120</v>
      </c>
      <c r="E1699" t="s">
        <v>80</v>
      </c>
      <c r="F1699" s="69">
        <v>43000.703472222223</v>
      </c>
      <c r="G1699" s="67">
        <v>43014.708333333336</v>
      </c>
      <c r="H1699" s="67">
        <v>43000.703472222223</v>
      </c>
      <c r="I1699" t="s">
        <v>63</v>
      </c>
      <c r="J1699" t="s">
        <v>2121</v>
      </c>
      <c r="K1699" t="s">
        <v>73</v>
      </c>
      <c r="L1699" s="73">
        <f>_xlfn.DAYS(Dashboard!B$3,Data!F1699)</f>
        <v>25</v>
      </c>
    </row>
    <row r="1700" spans="1:12" x14ac:dyDescent="0.25">
      <c r="A1700">
        <v>105841</v>
      </c>
      <c r="B1700">
        <v>0</v>
      </c>
      <c r="C1700" t="s">
        <v>281</v>
      </c>
      <c r="D1700" t="s">
        <v>398</v>
      </c>
      <c r="E1700" t="s">
        <v>321</v>
      </c>
      <c r="F1700" s="69">
        <v>43000.705555555556</v>
      </c>
      <c r="G1700" s="67">
        <v>43002.708333333336</v>
      </c>
      <c r="H1700" s="67">
        <v>43000.707638888889</v>
      </c>
      <c r="I1700" t="s">
        <v>63</v>
      </c>
      <c r="J1700" t="s">
        <v>2122</v>
      </c>
      <c r="K1700" t="s">
        <v>323</v>
      </c>
      <c r="L1700" s="73">
        <f>_xlfn.DAYS(Dashboard!B$3,Data!F1700)</f>
        <v>25</v>
      </c>
    </row>
    <row r="1701" spans="1:12" x14ac:dyDescent="0.25">
      <c r="A1701">
        <v>105842</v>
      </c>
      <c r="B1701">
        <v>0</v>
      </c>
      <c r="C1701" t="s">
        <v>281</v>
      </c>
      <c r="D1701" t="s">
        <v>2115</v>
      </c>
      <c r="E1701" t="s">
        <v>62</v>
      </c>
      <c r="F1701" s="69">
        <v>43000.72152777778</v>
      </c>
      <c r="G1701" s="67">
        <v>43002.708333333336</v>
      </c>
      <c r="H1701" s="67">
        <v>43000.727777777778</v>
      </c>
      <c r="I1701" t="s">
        <v>63</v>
      </c>
      <c r="J1701" t="s">
        <v>2123</v>
      </c>
      <c r="K1701" t="s">
        <v>73</v>
      </c>
      <c r="L1701" s="73">
        <f>_xlfn.DAYS(Dashboard!B$3,Data!F1701)</f>
        <v>25</v>
      </c>
    </row>
    <row r="1702" spans="1:12" x14ac:dyDescent="0.25">
      <c r="A1702">
        <v>105843</v>
      </c>
      <c r="B1702">
        <v>0</v>
      </c>
      <c r="C1702" t="s">
        <v>281</v>
      </c>
      <c r="D1702" t="s">
        <v>97</v>
      </c>
      <c r="E1702" t="s">
        <v>80</v>
      </c>
      <c r="F1702" s="69">
        <v>43000.78125</v>
      </c>
      <c r="G1702" s="67">
        <v>43014.708333333336</v>
      </c>
      <c r="H1702" s="67">
        <v>43012.377083333333</v>
      </c>
      <c r="I1702" t="s">
        <v>63</v>
      </c>
      <c r="J1702" t="s">
        <v>2124</v>
      </c>
      <c r="K1702" t="s">
        <v>73</v>
      </c>
      <c r="L1702" s="73">
        <f>_xlfn.DAYS(Dashboard!B$3,Data!F1702)</f>
        <v>25</v>
      </c>
    </row>
    <row r="1703" spans="1:12" x14ac:dyDescent="0.25">
      <c r="A1703">
        <v>105844</v>
      </c>
      <c r="B1703">
        <v>0</v>
      </c>
      <c r="C1703" t="s">
        <v>281</v>
      </c>
      <c r="D1703" t="s">
        <v>2125</v>
      </c>
      <c r="E1703" t="s">
        <v>80</v>
      </c>
      <c r="F1703" s="69">
        <v>43000.844444444447</v>
      </c>
      <c r="G1703" s="67">
        <v>43014.708333333336</v>
      </c>
      <c r="H1703" s="67">
        <v>43003.361805555556</v>
      </c>
      <c r="I1703" t="s">
        <v>67</v>
      </c>
      <c r="J1703" t="s">
        <v>2126</v>
      </c>
      <c r="K1703" t="s">
        <v>73</v>
      </c>
      <c r="L1703" s="73">
        <f>_xlfn.DAYS(Dashboard!B$3,Data!F1703)</f>
        <v>25</v>
      </c>
    </row>
    <row r="1704" spans="1:12" x14ac:dyDescent="0.25">
      <c r="A1704">
        <v>103225</v>
      </c>
      <c r="B1704">
        <v>1</v>
      </c>
      <c r="C1704" t="s">
        <v>281</v>
      </c>
      <c r="D1704" t="s">
        <v>2127</v>
      </c>
      <c r="E1704" t="s">
        <v>75</v>
      </c>
      <c r="F1704" s="69">
        <v>43001.563194444447</v>
      </c>
      <c r="G1704" s="67">
        <v>43015.708333333336</v>
      </c>
      <c r="H1704" s="67">
        <v>43001.563194444447</v>
      </c>
      <c r="I1704" t="s">
        <v>63</v>
      </c>
      <c r="J1704" t="s">
        <v>2128</v>
      </c>
      <c r="K1704" t="s">
        <v>73</v>
      </c>
      <c r="L1704" s="73">
        <f>_xlfn.DAYS(Dashboard!B$3,Data!F1704)</f>
        <v>24</v>
      </c>
    </row>
    <row r="1705" spans="1:12" x14ac:dyDescent="0.25">
      <c r="A1705">
        <v>105845</v>
      </c>
      <c r="B1705">
        <v>0</v>
      </c>
      <c r="C1705" t="s">
        <v>281</v>
      </c>
      <c r="D1705" t="s">
        <v>181</v>
      </c>
      <c r="E1705" t="s">
        <v>90</v>
      </c>
      <c r="F1705" s="69">
        <v>43001.575694444444</v>
      </c>
      <c r="G1705" s="67">
        <v>43015.708333333336</v>
      </c>
      <c r="H1705" s="67">
        <v>43017.598611111112</v>
      </c>
      <c r="I1705" t="s">
        <v>63</v>
      </c>
      <c r="J1705" t="s">
        <v>2129</v>
      </c>
      <c r="K1705" t="s">
        <v>65</v>
      </c>
      <c r="L1705" s="73">
        <f>_xlfn.DAYS(Dashboard!B$3,Data!F1705)</f>
        <v>24</v>
      </c>
    </row>
    <row r="1706" spans="1:12" x14ac:dyDescent="0.25">
      <c r="A1706">
        <v>105846</v>
      </c>
      <c r="B1706">
        <v>0</v>
      </c>
      <c r="C1706" t="s">
        <v>281</v>
      </c>
      <c r="D1706" t="s">
        <v>1517</v>
      </c>
      <c r="E1706" t="s">
        <v>80</v>
      </c>
      <c r="F1706" s="69">
        <v>43001.57708333333</v>
      </c>
      <c r="G1706" s="67">
        <v>43008.708333333336</v>
      </c>
      <c r="H1706" s="67">
        <v>43004.5</v>
      </c>
      <c r="I1706" t="s">
        <v>63</v>
      </c>
      <c r="J1706" t="s">
        <v>2130</v>
      </c>
      <c r="K1706" t="s">
        <v>73</v>
      </c>
      <c r="L1706" s="73">
        <f>_xlfn.DAYS(Dashboard!B$3,Data!F1706)</f>
        <v>24</v>
      </c>
    </row>
    <row r="1707" spans="1:12" x14ac:dyDescent="0.25">
      <c r="A1707">
        <v>105847</v>
      </c>
      <c r="B1707">
        <v>0</v>
      </c>
      <c r="C1707" t="s">
        <v>281</v>
      </c>
      <c r="D1707" t="s">
        <v>2131</v>
      </c>
      <c r="E1707" t="s">
        <v>75</v>
      </c>
      <c r="F1707" s="69">
        <v>43001.577777777777</v>
      </c>
      <c r="G1707" s="67">
        <v>43015.708333333336</v>
      </c>
      <c r="H1707" s="67">
        <v>43003.361805555556</v>
      </c>
      <c r="I1707" t="s">
        <v>63</v>
      </c>
      <c r="J1707" t="s">
        <v>2132</v>
      </c>
      <c r="K1707" t="s">
        <v>73</v>
      </c>
      <c r="L1707" s="73">
        <f>_xlfn.DAYS(Dashboard!B$3,Data!F1707)</f>
        <v>24</v>
      </c>
    </row>
    <row r="1708" spans="1:12" x14ac:dyDescent="0.25">
      <c r="A1708">
        <v>105848</v>
      </c>
      <c r="B1708">
        <v>0</v>
      </c>
      <c r="C1708" t="s">
        <v>281</v>
      </c>
      <c r="D1708" t="s">
        <v>2133</v>
      </c>
      <c r="E1708" t="s">
        <v>90</v>
      </c>
      <c r="F1708" s="69">
        <v>43001.580555555556</v>
      </c>
      <c r="G1708" s="67">
        <v>43015.708333333336</v>
      </c>
      <c r="H1708" s="67">
        <v>43023.927777777775</v>
      </c>
      <c r="I1708" t="s">
        <v>63</v>
      </c>
      <c r="J1708" t="s">
        <v>2134</v>
      </c>
      <c r="K1708" t="s">
        <v>73</v>
      </c>
      <c r="L1708" s="73">
        <f>_xlfn.DAYS(Dashboard!B$3,Data!F1708)</f>
        <v>24</v>
      </c>
    </row>
    <row r="1709" spans="1:12" x14ac:dyDescent="0.25">
      <c r="A1709">
        <v>105849</v>
      </c>
      <c r="B1709">
        <v>0</v>
      </c>
      <c r="C1709" t="s">
        <v>281</v>
      </c>
      <c r="D1709" t="s">
        <v>97</v>
      </c>
      <c r="E1709" t="s">
        <v>80</v>
      </c>
      <c r="F1709" s="69">
        <v>43001.581250000003</v>
      </c>
      <c r="G1709" s="67">
        <v>43015.708333333336</v>
      </c>
      <c r="H1709" s="67">
        <v>43003.529166666667</v>
      </c>
      <c r="I1709" t="s">
        <v>63</v>
      </c>
      <c r="J1709" t="s">
        <v>2135</v>
      </c>
      <c r="K1709" t="s">
        <v>73</v>
      </c>
      <c r="L1709" s="73">
        <f>_xlfn.DAYS(Dashboard!B$3,Data!F1709)</f>
        <v>24</v>
      </c>
    </row>
    <row r="1710" spans="1:12" x14ac:dyDescent="0.25">
      <c r="A1710">
        <v>105850</v>
      </c>
      <c r="B1710">
        <v>0</v>
      </c>
      <c r="C1710" t="s">
        <v>281</v>
      </c>
      <c r="D1710" t="s">
        <v>1803</v>
      </c>
      <c r="E1710" t="s">
        <v>282</v>
      </c>
      <c r="F1710" s="69">
        <v>43001.581944444442</v>
      </c>
      <c r="G1710" s="67">
        <v>43015.708333333336</v>
      </c>
      <c r="H1710" s="67">
        <v>43003.713888888888</v>
      </c>
      <c r="I1710" t="s">
        <v>63</v>
      </c>
      <c r="J1710" t="s">
        <v>2136</v>
      </c>
      <c r="K1710" t="s">
        <v>284</v>
      </c>
      <c r="L1710" s="73">
        <f>_xlfn.DAYS(Dashboard!B$3,Data!F1710)</f>
        <v>24</v>
      </c>
    </row>
    <row r="1711" spans="1:12" x14ac:dyDescent="0.25">
      <c r="A1711">
        <v>105851</v>
      </c>
      <c r="B1711">
        <v>0</v>
      </c>
      <c r="C1711" t="s">
        <v>281</v>
      </c>
      <c r="D1711" t="s">
        <v>509</v>
      </c>
      <c r="E1711" t="s">
        <v>80</v>
      </c>
      <c r="F1711" s="69">
        <v>43001.583333333336</v>
      </c>
      <c r="G1711" s="67">
        <v>43015.708333333336</v>
      </c>
      <c r="H1711" s="67">
        <v>43004.498611111114</v>
      </c>
      <c r="I1711" t="s">
        <v>63</v>
      </c>
      <c r="J1711" t="s">
        <v>2137</v>
      </c>
      <c r="K1711" t="s">
        <v>73</v>
      </c>
      <c r="L1711" s="73">
        <f>_xlfn.DAYS(Dashboard!B$3,Data!F1711)</f>
        <v>24</v>
      </c>
    </row>
    <row r="1712" spans="1:12" x14ac:dyDescent="0.25">
      <c r="A1712">
        <v>105852</v>
      </c>
      <c r="B1712">
        <v>0</v>
      </c>
      <c r="C1712" t="s">
        <v>281</v>
      </c>
      <c r="D1712" t="s">
        <v>362</v>
      </c>
      <c r="E1712" t="s">
        <v>75</v>
      </c>
      <c r="F1712" s="69">
        <v>43001.586111111108</v>
      </c>
      <c r="G1712" s="67">
        <v>43015.708333333336</v>
      </c>
      <c r="H1712" s="67">
        <v>43001.587500000001</v>
      </c>
      <c r="I1712" t="s">
        <v>63</v>
      </c>
      <c r="J1712" t="s">
        <v>2138</v>
      </c>
      <c r="K1712" t="s">
        <v>73</v>
      </c>
      <c r="L1712" s="73">
        <f>_xlfn.DAYS(Dashboard!B$3,Data!F1712)</f>
        <v>24</v>
      </c>
    </row>
    <row r="1713" spans="1:12" x14ac:dyDescent="0.25">
      <c r="A1713">
        <v>105607</v>
      </c>
      <c r="B1713">
        <v>1</v>
      </c>
      <c r="C1713" t="s">
        <v>281</v>
      </c>
      <c r="D1713" t="s">
        <v>306</v>
      </c>
      <c r="E1713" t="s">
        <v>108</v>
      </c>
      <c r="F1713" s="69">
        <v>43001.607638888891</v>
      </c>
      <c r="G1713" s="67">
        <v>43003.708333333336</v>
      </c>
      <c r="H1713" s="67">
        <v>43003.623611111114</v>
      </c>
      <c r="I1713" t="s">
        <v>67</v>
      </c>
      <c r="J1713" t="s">
        <v>2139</v>
      </c>
      <c r="K1713" t="s">
        <v>284</v>
      </c>
      <c r="L1713" s="73">
        <f>_xlfn.DAYS(Dashboard!B$3,Data!F1713)</f>
        <v>24</v>
      </c>
    </row>
    <row r="1714" spans="1:12" x14ac:dyDescent="0.25">
      <c r="A1714">
        <v>105607</v>
      </c>
      <c r="B1714">
        <v>2</v>
      </c>
      <c r="C1714" t="s">
        <v>281</v>
      </c>
      <c r="D1714" t="s">
        <v>306</v>
      </c>
      <c r="E1714" t="s">
        <v>108</v>
      </c>
      <c r="F1714" s="69">
        <v>43001.609027777777</v>
      </c>
      <c r="G1714" s="67">
        <v>43015.708333333336</v>
      </c>
      <c r="H1714" s="67">
        <v>43003.638888888891</v>
      </c>
      <c r="I1714" t="s">
        <v>63</v>
      </c>
      <c r="J1714" t="s">
        <v>2140</v>
      </c>
      <c r="K1714" t="s">
        <v>284</v>
      </c>
      <c r="L1714" s="73">
        <f>_xlfn.DAYS(Dashboard!B$3,Data!F1714)</f>
        <v>24</v>
      </c>
    </row>
    <row r="1715" spans="1:12" x14ac:dyDescent="0.25">
      <c r="A1715">
        <v>105853</v>
      </c>
      <c r="B1715">
        <v>0</v>
      </c>
      <c r="C1715" t="s">
        <v>281</v>
      </c>
      <c r="D1715" t="s">
        <v>2141</v>
      </c>
      <c r="E1715" t="s">
        <v>398</v>
      </c>
      <c r="F1715" s="69">
        <v>43001.697916666664</v>
      </c>
      <c r="G1715" s="67">
        <v>43008.708333333336</v>
      </c>
      <c r="H1715" s="67">
        <v>43003.494444444441</v>
      </c>
      <c r="I1715" t="s">
        <v>67</v>
      </c>
      <c r="J1715" t="s">
        <v>2142</v>
      </c>
      <c r="K1715" t="s">
        <v>400</v>
      </c>
      <c r="L1715" s="73">
        <f>_xlfn.DAYS(Dashboard!B$3,Data!F1715)</f>
        <v>24</v>
      </c>
    </row>
    <row r="1716" spans="1:12" x14ac:dyDescent="0.25">
      <c r="A1716">
        <v>105854</v>
      </c>
      <c r="B1716">
        <v>0</v>
      </c>
      <c r="C1716" t="s">
        <v>281</v>
      </c>
      <c r="D1716" t="s">
        <v>124</v>
      </c>
      <c r="E1716" t="s">
        <v>282</v>
      </c>
      <c r="F1716" s="69">
        <v>43002.515277777777</v>
      </c>
      <c r="G1716" s="67">
        <v>43005</v>
      </c>
      <c r="H1716" s="67">
        <v>43007.627083333333</v>
      </c>
      <c r="I1716" t="s">
        <v>67</v>
      </c>
      <c r="J1716" t="s">
        <v>2143</v>
      </c>
      <c r="K1716" t="s">
        <v>284</v>
      </c>
      <c r="L1716" s="73">
        <f>_xlfn.DAYS(Dashboard!B$3,Data!F1716)</f>
        <v>23</v>
      </c>
    </row>
    <row r="1717" spans="1:12" x14ac:dyDescent="0.25">
      <c r="A1717">
        <v>105855</v>
      </c>
      <c r="B1717">
        <v>0</v>
      </c>
      <c r="C1717" t="s">
        <v>281</v>
      </c>
      <c r="D1717" t="s">
        <v>124</v>
      </c>
      <c r="E1717" t="s">
        <v>282</v>
      </c>
      <c r="F1717" s="69">
        <v>43002.518055555556</v>
      </c>
      <c r="G1717" s="67">
        <v>43005</v>
      </c>
      <c r="H1717" s="67">
        <v>43007.627083333333</v>
      </c>
      <c r="I1717" t="s">
        <v>67</v>
      </c>
      <c r="J1717" t="s">
        <v>2144</v>
      </c>
      <c r="K1717" t="s">
        <v>284</v>
      </c>
      <c r="L1717" s="73">
        <f>_xlfn.DAYS(Dashboard!B$3,Data!F1717)</f>
        <v>23</v>
      </c>
    </row>
    <row r="1718" spans="1:12" x14ac:dyDescent="0.25">
      <c r="A1718">
        <v>105856</v>
      </c>
      <c r="B1718">
        <v>0</v>
      </c>
      <c r="C1718" t="s">
        <v>281</v>
      </c>
      <c r="D1718" t="s">
        <v>2003</v>
      </c>
      <c r="E1718" t="s">
        <v>62</v>
      </c>
      <c r="F1718" s="69">
        <v>43002.585416666669</v>
      </c>
      <c r="G1718" s="67">
        <v>43009.708333333336</v>
      </c>
      <c r="H1718" s="67">
        <v>43002.609027777777</v>
      </c>
      <c r="I1718" t="s">
        <v>67</v>
      </c>
      <c r="J1718" t="s">
        <v>2145</v>
      </c>
      <c r="K1718" t="s">
        <v>65</v>
      </c>
      <c r="L1718" s="73">
        <f>_xlfn.DAYS(Dashboard!B$3,Data!F1718)</f>
        <v>23</v>
      </c>
    </row>
    <row r="1719" spans="1:12" x14ac:dyDescent="0.25">
      <c r="A1719">
        <v>105857</v>
      </c>
      <c r="B1719">
        <v>0</v>
      </c>
      <c r="C1719" t="s">
        <v>281</v>
      </c>
      <c r="D1719" t="s">
        <v>662</v>
      </c>
      <c r="E1719" t="s">
        <v>296</v>
      </c>
      <c r="F1719" s="69">
        <v>43002.705555555556</v>
      </c>
      <c r="G1719" s="67">
        <v>43004</v>
      </c>
      <c r="H1719" s="67">
        <v>43004.344444444447</v>
      </c>
      <c r="I1719" t="s">
        <v>67</v>
      </c>
      <c r="J1719" t="s">
        <v>2146</v>
      </c>
      <c r="K1719" t="s">
        <v>294</v>
      </c>
      <c r="L1719" s="73">
        <f>_xlfn.DAYS(Dashboard!B$3,Data!F1719)</f>
        <v>23</v>
      </c>
    </row>
    <row r="1720" spans="1:12" x14ac:dyDescent="0.25">
      <c r="A1720">
        <v>105858</v>
      </c>
      <c r="B1720">
        <v>0</v>
      </c>
      <c r="C1720" t="s">
        <v>281</v>
      </c>
      <c r="D1720" t="s">
        <v>62</v>
      </c>
      <c r="E1720" t="s">
        <v>282</v>
      </c>
      <c r="F1720" s="69">
        <v>43002.745833333334</v>
      </c>
      <c r="G1720" s="67">
        <v>43004.708333333336</v>
      </c>
      <c r="H1720" s="67">
        <v>43003.313194444447</v>
      </c>
      <c r="I1720" t="s">
        <v>137</v>
      </c>
      <c r="J1720" t="s">
        <v>2147</v>
      </c>
      <c r="K1720" t="s">
        <v>284</v>
      </c>
      <c r="L1720" s="73">
        <f>_xlfn.DAYS(Dashboard!B$3,Data!F1720)</f>
        <v>23</v>
      </c>
    </row>
    <row r="1721" spans="1:12" x14ac:dyDescent="0.25">
      <c r="A1721">
        <v>105859</v>
      </c>
      <c r="B1721">
        <v>0</v>
      </c>
      <c r="C1721" t="s">
        <v>281</v>
      </c>
      <c r="D1721" t="s">
        <v>108</v>
      </c>
      <c r="E1721" t="s">
        <v>282</v>
      </c>
      <c r="F1721" s="69">
        <v>43003.323611111111</v>
      </c>
      <c r="G1721" s="67">
        <v>43017.708333333336</v>
      </c>
      <c r="H1721" s="67">
        <v>43012.644444444442</v>
      </c>
      <c r="I1721" t="s">
        <v>63</v>
      </c>
      <c r="J1721" t="s">
        <v>2148</v>
      </c>
      <c r="K1721" t="s">
        <v>284</v>
      </c>
      <c r="L1721" s="73">
        <f>_xlfn.DAYS(Dashboard!B$3,Data!F1721)</f>
        <v>22</v>
      </c>
    </row>
    <row r="1722" spans="1:12" x14ac:dyDescent="0.25">
      <c r="A1722">
        <v>105860</v>
      </c>
      <c r="B1722">
        <v>0</v>
      </c>
      <c r="C1722" t="s">
        <v>281</v>
      </c>
      <c r="D1722" t="s">
        <v>2149</v>
      </c>
      <c r="E1722" t="s">
        <v>75</v>
      </c>
      <c r="F1722" s="69">
        <v>43003.324999999997</v>
      </c>
      <c r="G1722" s="67">
        <v>43017.708333333336</v>
      </c>
      <c r="H1722" s="67">
        <v>43003.35833333333</v>
      </c>
      <c r="I1722" t="s">
        <v>63</v>
      </c>
      <c r="J1722" t="s">
        <v>2150</v>
      </c>
      <c r="K1722" t="s">
        <v>73</v>
      </c>
      <c r="L1722" s="73">
        <f>_xlfn.DAYS(Dashboard!B$3,Data!F1722)</f>
        <v>22</v>
      </c>
    </row>
    <row r="1723" spans="1:12" x14ac:dyDescent="0.25">
      <c r="A1723">
        <v>105861</v>
      </c>
      <c r="B1723">
        <v>0</v>
      </c>
      <c r="C1723" t="s">
        <v>281</v>
      </c>
      <c r="D1723" t="s">
        <v>2151</v>
      </c>
      <c r="E1723" t="s">
        <v>62</v>
      </c>
      <c r="F1723" s="69">
        <v>43003.332638888889</v>
      </c>
      <c r="G1723" s="67">
        <v>43017.708333333336</v>
      </c>
      <c r="H1723" s="67">
        <v>43003.332638888889</v>
      </c>
      <c r="I1723" t="s">
        <v>63</v>
      </c>
      <c r="J1723" t="s">
        <v>2152</v>
      </c>
      <c r="K1723" t="s">
        <v>73</v>
      </c>
      <c r="L1723" s="73">
        <f>_xlfn.DAYS(Dashboard!B$3,Data!F1723)</f>
        <v>22</v>
      </c>
    </row>
    <row r="1724" spans="1:12" x14ac:dyDescent="0.25">
      <c r="A1724">
        <v>105862</v>
      </c>
      <c r="B1724">
        <v>0</v>
      </c>
      <c r="C1724" t="s">
        <v>281</v>
      </c>
      <c r="D1724" t="s">
        <v>97</v>
      </c>
      <c r="E1724" t="s">
        <v>75</v>
      </c>
      <c r="F1724" s="69">
        <v>43003.336111111108</v>
      </c>
      <c r="G1724" s="67">
        <v>43017.708333333336</v>
      </c>
      <c r="H1724" s="67">
        <v>43006.679166666669</v>
      </c>
      <c r="I1724" t="s">
        <v>63</v>
      </c>
      <c r="J1724" t="s">
        <v>2153</v>
      </c>
      <c r="K1724" t="s">
        <v>73</v>
      </c>
      <c r="L1724" s="73">
        <f>_xlfn.DAYS(Dashboard!B$3,Data!F1724)</f>
        <v>22</v>
      </c>
    </row>
    <row r="1725" spans="1:12" x14ac:dyDescent="0.25">
      <c r="A1725">
        <v>105863</v>
      </c>
      <c r="B1725">
        <v>0</v>
      </c>
      <c r="C1725" t="s">
        <v>281</v>
      </c>
      <c r="D1725" t="s">
        <v>2154</v>
      </c>
      <c r="E1725" t="s">
        <v>62</v>
      </c>
      <c r="F1725" s="69">
        <v>43003.338194444441</v>
      </c>
      <c r="G1725" s="67">
        <v>43017.708333333336</v>
      </c>
      <c r="H1725" s="67">
        <v>43003.382638888892</v>
      </c>
      <c r="I1725" t="s">
        <v>63</v>
      </c>
      <c r="J1725" t="s">
        <v>2155</v>
      </c>
      <c r="K1725" t="s">
        <v>73</v>
      </c>
      <c r="L1725" s="73">
        <f>_xlfn.DAYS(Dashboard!B$3,Data!F1725)</f>
        <v>22</v>
      </c>
    </row>
    <row r="1726" spans="1:12" x14ac:dyDescent="0.25">
      <c r="A1726">
        <v>105864</v>
      </c>
      <c r="B1726">
        <v>0</v>
      </c>
      <c r="C1726" t="s">
        <v>281</v>
      </c>
      <c r="D1726" t="s">
        <v>130</v>
      </c>
      <c r="E1726" t="s">
        <v>84</v>
      </c>
      <c r="F1726" s="69">
        <v>43003.340277777781</v>
      </c>
      <c r="G1726" s="67">
        <v>43021</v>
      </c>
      <c r="H1726" s="67">
        <v>43018.648611111108</v>
      </c>
      <c r="I1726" t="s">
        <v>67</v>
      </c>
      <c r="J1726" t="s">
        <v>2156</v>
      </c>
      <c r="K1726" t="s">
        <v>73</v>
      </c>
      <c r="L1726" s="73">
        <f>_xlfn.DAYS(Dashboard!B$3,Data!F1726)</f>
        <v>22</v>
      </c>
    </row>
    <row r="1727" spans="1:12" x14ac:dyDescent="0.25">
      <c r="A1727">
        <v>105865</v>
      </c>
      <c r="B1727">
        <v>0</v>
      </c>
      <c r="C1727" t="s">
        <v>281</v>
      </c>
      <c r="D1727" t="s">
        <v>2157</v>
      </c>
      <c r="E1727" t="s">
        <v>62</v>
      </c>
      <c r="F1727" s="69">
        <v>43003.342361111114</v>
      </c>
      <c r="G1727" s="67">
        <v>43017.708333333336</v>
      </c>
      <c r="H1727" s="67">
        <v>43003.342361111114</v>
      </c>
      <c r="I1727" t="s">
        <v>63</v>
      </c>
      <c r="J1727" t="s">
        <v>2158</v>
      </c>
      <c r="K1727" t="s">
        <v>73</v>
      </c>
      <c r="L1727" s="73">
        <f>_xlfn.DAYS(Dashboard!B$3,Data!F1727)</f>
        <v>22</v>
      </c>
    </row>
    <row r="1728" spans="1:12" x14ac:dyDescent="0.25">
      <c r="A1728">
        <v>105866</v>
      </c>
      <c r="B1728">
        <v>0</v>
      </c>
      <c r="C1728" t="s">
        <v>281</v>
      </c>
      <c r="D1728" t="s">
        <v>2159</v>
      </c>
      <c r="E1728" t="s">
        <v>80</v>
      </c>
      <c r="F1728" s="69">
        <v>43003.344444444447</v>
      </c>
      <c r="G1728" s="67">
        <v>43017.708333333336</v>
      </c>
      <c r="H1728" s="67">
        <v>43003.344444444447</v>
      </c>
      <c r="I1728" t="s">
        <v>63</v>
      </c>
      <c r="J1728" t="s">
        <v>1990</v>
      </c>
      <c r="K1728" t="s">
        <v>73</v>
      </c>
      <c r="L1728" s="73">
        <f>_xlfn.DAYS(Dashboard!B$3,Data!F1728)</f>
        <v>22</v>
      </c>
    </row>
    <row r="1729" spans="1:12" x14ac:dyDescent="0.25">
      <c r="A1729">
        <v>105867</v>
      </c>
      <c r="B1729">
        <v>0</v>
      </c>
      <c r="C1729" t="s">
        <v>281</v>
      </c>
      <c r="D1729" t="s">
        <v>2160</v>
      </c>
      <c r="E1729" t="s">
        <v>80</v>
      </c>
      <c r="F1729" s="69">
        <v>43003.345138888886</v>
      </c>
      <c r="G1729" s="67">
        <v>43017.708333333336</v>
      </c>
      <c r="H1729" s="67">
        <v>43003.345138888886</v>
      </c>
      <c r="I1729" t="s">
        <v>63</v>
      </c>
      <c r="J1729" t="s">
        <v>1990</v>
      </c>
      <c r="K1729" t="s">
        <v>73</v>
      </c>
      <c r="L1729" s="73">
        <f>_xlfn.DAYS(Dashboard!B$3,Data!F1729)</f>
        <v>22</v>
      </c>
    </row>
    <row r="1730" spans="1:12" x14ac:dyDescent="0.25">
      <c r="A1730">
        <v>105868</v>
      </c>
      <c r="B1730">
        <v>0</v>
      </c>
      <c r="C1730" t="s">
        <v>281</v>
      </c>
      <c r="D1730" t="s">
        <v>382</v>
      </c>
      <c r="E1730" t="s">
        <v>75</v>
      </c>
      <c r="F1730" s="69">
        <v>43003.345138888886</v>
      </c>
      <c r="G1730" s="67">
        <v>43017.708333333336</v>
      </c>
      <c r="H1730" s="67">
        <v>43003.345138888886</v>
      </c>
      <c r="I1730" t="s">
        <v>63</v>
      </c>
      <c r="J1730" t="s">
        <v>2161</v>
      </c>
      <c r="K1730" t="s">
        <v>73</v>
      </c>
      <c r="L1730" s="73">
        <f>_xlfn.DAYS(Dashboard!B$3,Data!F1730)</f>
        <v>22</v>
      </c>
    </row>
    <row r="1731" spans="1:12" x14ac:dyDescent="0.25">
      <c r="A1731">
        <v>105870</v>
      </c>
      <c r="B1731">
        <v>0</v>
      </c>
      <c r="C1731" t="s">
        <v>281</v>
      </c>
      <c r="D1731" t="s">
        <v>97</v>
      </c>
      <c r="E1731" t="s">
        <v>80</v>
      </c>
      <c r="F1731" s="69">
        <v>43003.356944444444</v>
      </c>
      <c r="G1731" s="67">
        <v>43010.708333333336</v>
      </c>
      <c r="H1731" s="67">
        <v>43021.527083333334</v>
      </c>
      <c r="I1731" t="s">
        <v>63</v>
      </c>
      <c r="J1731" t="s">
        <v>2162</v>
      </c>
      <c r="K1731" t="s">
        <v>73</v>
      </c>
      <c r="L1731" s="73">
        <f>_xlfn.DAYS(Dashboard!B$3,Data!F1731)</f>
        <v>22</v>
      </c>
    </row>
    <row r="1732" spans="1:12" x14ac:dyDescent="0.25">
      <c r="A1732">
        <v>105869</v>
      </c>
      <c r="B1732">
        <v>0</v>
      </c>
      <c r="C1732" t="s">
        <v>35</v>
      </c>
      <c r="D1732" t="s">
        <v>97</v>
      </c>
      <c r="E1732" t="s">
        <v>282</v>
      </c>
      <c r="F1732" s="69">
        <v>43003.357268518521</v>
      </c>
      <c r="G1732" s="67">
        <v>43035.708333333336</v>
      </c>
      <c r="I1732" t="s">
        <v>350</v>
      </c>
      <c r="J1732" t="s">
        <v>3102</v>
      </c>
      <c r="K1732" t="s">
        <v>284</v>
      </c>
      <c r="L1732" s="73">
        <f>_xlfn.DAYS(Dashboard!B$3,Data!F1732)</f>
        <v>22</v>
      </c>
    </row>
    <row r="1733" spans="1:12" x14ac:dyDescent="0.25">
      <c r="A1733">
        <v>105871</v>
      </c>
      <c r="B1733">
        <v>0</v>
      </c>
      <c r="C1733" t="s">
        <v>281</v>
      </c>
      <c r="D1733" t="s">
        <v>2163</v>
      </c>
      <c r="E1733" t="s">
        <v>80</v>
      </c>
      <c r="F1733" s="69">
        <v>43003.365277777775</v>
      </c>
      <c r="G1733" s="67">
        <v>43017.708333333336</v>
      </c>
      <c r="H1733" s="67">
        <v>43003.365277777775</v>
      </c>
      <c r="I1733" t="s">
        <v>63</v>
      </c>
      <c r="J1733" t="s">
        <v>2041</v>
      </c>
      <c r="K1733" t="s">
        <v>73</v>
      </c>
      <c r="L1733" s="73">
        <f>_xlfn.DAYS(Dashboard!B$3,Data!F1733)</f>
        <v>22</v>
      </c>
    </row>
    <row r="1734" spans="1:12" x14ac:dyDescent="0.25">
      <c r="A1734">
        <v>105872</v>
      </c>
      <c r="B1734">
        <v>0</v>
      </c>
      <c r="C1734" t="s">
        <v>281</v>
      </c>
      <c r="D1734" t="s">
        <v>466</v>
      </c>
      <c r="E1734" t="s">
        <v>296</v>
      </c>
      <c r="F1734" s="69">
        <v>43003.369444444441</v>
      </c>
      <c r="G1734" s="67">
        <v>43010.708333333336</v>
      </c>
      <c r="H1734" s="67">
        <v>43019.536805555559</v>
      </c>
      <c r="I1734" t="s">
        <v>63</v>
      </c>
      <c r="J1734" t="s">
        <v>2164</v>
      </c>
      <c r="K1734" t="s">
        <v>294</v>
      </c>
      <c r="L1734" s="73">
        <f>_xlfn.DAYS(Dashboard!B$3,Data!F1734)</f>
        <v>22</v>
      </c>
    </row>
    <row r="1735" spans="1:12" x14ac:dyDescent="0.25">
      <c r="A1735">
        <v>105873</v>
      </c>
      <c r="B1735">
        <v>0</v>
      </c>
      <c r="C1735" t="s">
        <v>281</v>
      </c>
      <c r="D1735" t="s">
        <v>97</v>
      </c>
      <c r="E1735" t="s">
        <v>90</v>
      </c>
      <c r="F1735" s="69">
        <v>43003.371527777781</v>
      </c>
      <c r="G1735" s="67">
        <v>43010.708333333336</v>
      </c>
      <c r="H1735" s="67">
        <v>43005.599305555559</v>
      </c>
      <c r="I1735" t="s">
        <v>63</v>
      </c>
      <c r="J1735" t="s">
        <v>2165</v>
      </c>
      <c r="K1735" t="s">
        <v>73</v>
      </c>
      <c r="L1735" s="73">
        <f>_xlfn.DAYS(Dashboard!B$3,Data!F1735)</f>
        <v>22</v>
      </c>
    </row>
    <row r="1736" spans="1:12" x14ac:dyDescent="0.25">
      <c r="A1736">
        <v>105874</v>
      </c>
      <c r="B1736">
        <v>0</v>
      </c>
      <c r="C1736" t="s">
        <v>281</v>
      </c>
      <c r="D1736" t="s">
        <v>306</v>
      </c>
      <c r="E1736" t="s">
        <v>296</v>
      </c>
      <c r="F1736" s="69">
        <v>43003.380555555559</v>
      </c>
      <c r="G1736" s="67">
        <v>43005.708333333336</v>
      </c>
      <c r="H1736" s="67">
        <v>43004.344444444447</v>
      </c>
      <c r="I1736" t="s">
        <v>63</v>
      </c>
      <c r="J1736" t="s">
        <v>2166</v>
      </c>
      <c r="K1736" t="s">
        <v>497</v>
      </c>
      <c r="L1736" s="73">
        <f>_xlfn.DAYS(Dashboard!B$3,Data!F1736)</f>
        <v>22</v>
      </c>
    </row>
    <row r="1737" spans="1:12" x14ac:dyDescent="0.25">
      <c r="A1737">
        <v>105875</v>
      </c>
      <c r="B1737">
        <v>0</v>
      </c>
      <c r="C1737" t="s">
        <v>281</v>
      </c>
      <c r="D1737" t="s">
        <v>2167</v>
      </c>
      <c r="E1737" t="s">
        <v>80</v>
      </c>
      <c r="F1737" s="69">
        <v>43003.381944444445</v>
      </c>
      <c r="G1737" s="67">
        <v>43017.708333333336</v>
      </c>
      <c r="H1737" s="67">
        <v>43003.381944444445</v>
      </c>
      <c r="I1737" t="s">
        <v>63</v>
      </c>
      <c r="J1737" t="s">
        <v>2041</v>
      </c>
      <c r="K1737" t="s">
        <v>73</v>
      </c>
      <c r="L1737" s="73">
        <f>_xlfn.DAYS(Dashboard!B$3,Data!F1737)</f>
        <v>22</v>
      </c>
    </row>
    <row r="1738" spans="1:12" x14ac:dyDescent="0.25">
      <c r="A1738">
        <v>105876</v>
      </c>
      <c r="B1738">
        <v>0</v>
      </c>
      <c r="C1738" t="s">
        <v>281</v>
      </c>
      <c r="D1738" t="s">
        <v>2168</v>
      </c>
      <c r="E1738" t="s">
        <v>75</v>
      </c>
      <c r="F1738" s="69">
        <v>43003.381944444445</v>
      </c>
      <c r="G1738" s="67">
        <v>43017.708333333336</v>
      </c>
      <c r="H1738" s="67">
        <v>43003.381944444445</v>
      </c>
      <c r="I1738" t="s">
        <v>63</v>
      </c>
      <c r="J1738" t="s">
        <v>2169</v>
      </c>
      <c r="K1738" t="s">
        <v>73</v>
      </c>
      <c r="L1738" s="73">
        <f>_xlfn.DAYS(Dashboard!B$3,Data!F1738)</f>
        <v>22</v>
      </c>
    </row>
    <row r="1739" spans="1:12" x14ac:dyDescent="0.25">
      <c r="A1739">
        <v>105877</v>
      </c>
      <c r="B1739">
        <v>0</v>
      </c>
      <c r="C1739" t="s">
        <v>281</v>
      </c>
      <c r="D1739" t="s">
        <v>2170</v>
      </c>
      <c r="E1739" t="s">
        <v>75</v>
      </c>
      <c r="F1739" s="69">
        <v>43003.384027777778</v>
      </c>
      <c r="G1739" s="67">
        <v>43017.708333333336</v>
      </c>
      <c r="H1739" s="67">
        <v>43003.398611111108</v>
      </c>
      <c r="I1739" t="s">
        <v>63</v>
      </c>
      <c r="J1739" t="s">
        <v>2171</v>
      </c>
      <c r="K1739" t="s">
        <v>73</v>
      </c>
      <c r="L1739" s="73">
        <f>_xlfn.DAYS(Dashboard!B$3,Data!F1739)</f>
        <v>22</v>
      </c>
    </row>
    <row r="1740" spans="1:12" x14ac:dyDescent="0.25">
      <c r="A1740">
        <v>105878</v>
      </c>
      <c r="B1740">
        <v>0</v>
      </c>
      <c r="C1740" t="s">
        <v>281</v>
      </c>
      <c r="D1740" t="s">
        <v>2172</v>
      </c>
      <c r="E1740" t="s">
        <v>71</v>
      </c>
      <c r="F1740" s="69">
        <v>43003.384027777778</v>
      </c>
      <c r="G1740" s="67">
        <v>43010.708333333336</v>
      </c>
      <c r="H1740" s="67">
        <v>43003.384027777778</v>
      </c>
      <c r="I1740" t="s">
        <v>63</v>
      </c>
      <c r="J1740" t="s">
        <v>2173</v>
      </c>
      <c r="K1740" t="s">
        <v>73</v>
      </c>
      <c r="L1740" s="73">
        <f>_xlfn.DAYS(Dashboard!B$3,Data!F1740)</f>
        <v>22</v>
      </c>
    </row>
    <row r="1741" spans="1:12" x14ac:dyDescent="0.25">
      <c r="A1741">
        <v>105661</v>
      </c>
      <c r="B1741">
        <v>1</v>
      </c>
      <c r="C1741" t="s">
        <v>281</v>
      </c>
      <c r="D1741" t="s">
        <v>286</v>
      </c>
      <c r="E1741" t="s">
        <v>282</v>
      </c>
      <c r="F1741" s="69">
        <v>43003.384722222225</v>
      </c>
      <c r="G1741" s="67">
        <v>43017.708333333336</v>
      </c>
      <c r="H1741" s="67">
        <v>43004.630555555559</v>
      </c>
      <c r="I1741" t="s">
        <v>63</v>
      </c>
      <c r="J1741" t="s">
        <v>2174</v>
      </c>
      <c r="K1741" t="s">
        <v>284</v>
      </c>
      <c r="L1741" s="73">
        <f>_xlfn.DAYS(Dashboard!B$3,Data!F1741)</f>
        <v>22</v>
      </c>
    </row>
    <row r="1742" spans="1:12" x14ac:dyDescent="0.25">
      <c r="A1742">
        <v>105880</v>
      </c>
      <c r="B1742">
        <v>0</v>
      </c>
      <c r="C1742" t="s">
        <v>281</v>
      </c>
      <c r="D1742" t="s">
        <v>2175</v>
      </c>
      <c r="E1742" t="s">
        <v>75</v>
      </c>
      <c r="F1742" s="69">
        <v>43003.385416666664</v>
      </c>
      <c r="G1742" s="67">
        <v>43017.708333333336</v>
      </c>
      <c r="H1742" s="67">
        <v>43003.679861111108</v>
      </c>
      <c r="I1742" t="s">
        <v>63</v>
      </c>
      <c r="J1742" t="s">
        <v>2176</v>
      </c>
      <c r="K1742" t="s">
        <v>73</v>
      </c>
      <c r="L1742" s="73">
        <f>_xlfn.DAYS(Dashboard!B$3,Data!F1742)</f>
        <v>22</v>
      </c>
    </row>
    <row r="1743" spans="1:12" x14ac:dyDescent="0.25">
      <c r="A1743">
        <v>105881</v>
      </c>
      <c r="B1743">
        <v>0</v>
      </c>
      <c r="C1743" t="s">
        <v>281</v>
      </c>
      <c r="D1743" t="s">
        <v>125</v>
      </c>
      <c r="E1743" t="s">
        <v>71</v>
      </c>
      <c r="F1743" s="69">
        <v>43003.385416666664</v>
      </c>
      <c r="G1743" s="67">
        <v>43005.708333333336</v>
      </c>
      <c r="H1743" s="67">
        <v>43003.385416666664</v>
      </c>
      <c r="I1743" t="s">
        <v>63</v>
      </c>
      <c r="J1743" t="s">
        <v>2177</v>
      </c>
      <c r="K1743" t="s">
        <v>73</v>
      </c>
      <c r="L1743" s="73">
        <f>_xlfn.DAYS(Dashboard!B$3,Data!F1743)</f>
        <v>22</v>
      </c>
    </row>
    <row r="1744" spans="1:12" x14ac:dyDescent="0.25">
      <c r="A1744">
        <v>105882</v>
      </c>
      <c r="B1744">
        <v>0</v>
      </c>
      <c r="C1744" t="s">
        <v>281</v>
      </c>
      <c r="D1744" t="s">
        <v>2178</v>
      </c>
      <c r="E1744" t="s">
        <v>80</v>
      </c>
      <c r="F1744" s="69">
        <v>43003.390277777777</v>
      </c>
      <c r="G1744" s="67">
        <v>43017.708333333336</v>
      </c>
      <c r="H1744" s="67">
        <v>43003.390277777777</v>
      </c>
      <c r="I1744" t="s">
        <v>63</v>
      </c>
      <c r="J1744" t="s">
        <v>2041</v>
      </c>
      <c r="K1744" t="s">
        <v>73</v>
      </c>
      <c r="L1744" s="73">
        <f>_xlfn.DAYS(Dashboard!B$3,Data!F1744)</f>
        <v>22</v>
      </c>
    </row>
    <row r="1745" spans="1:12" x14ac:dyDescent="0.25">
      <c r="A1745">
        <v>105883</v>
      </c>
      <c r="B1745">
        <v>0</v>
      </c>
      <c r="C1745" t="s">
        <v>281</v>
      </c>
      <c r="D1745" t="s">
        <v>2179</v>
      </c>
      <c r="E1745" t="s">
        <v>296</v>
      </c>
      <c r="F1745" s="69">
        <v>43003.390972222223</v>
      </c>
      <c r="G1745" s="67">
        <v>43017.708333333336</v>
      </c>
      <c r="H1745" s="67">
        <v>43003.426388888889</v>
      </c>
      <c r="I1745" t="s">
        <v>63</v>
      </c>
      <c r="J1745" t="s">
        <v>2180</v>
      </c>
      <c r="K1745" t="s">
        <v>294</v>
      </c>
      <c r="L1745" s="73">
        <f>_xlfn.DAYS(Dashboard!B$3,Data!F1745)</f>
        <v>22</v>
      </c>
    </row>
    <row r="1746" spans="1:12" x14ac:dyDescent="0.25">
      <c r="A1746">
        <v>105884</v>
      </c>
      <c r="B1746">
        <v>0</v>
      </c>
      <c r="C1746" t="s">
        <v>281</v>
      </c>
      <c r="D1746" t="s">
        <v>97</v>
      </c>
      <c r="E1746" t="s">
        <v>90</v>
      </c>
      <c r="F1746" s="69">
        <v>43003.394444444442</v>
      </c>
      <c r="G1746" s="67">
        <v>43017.708333333336</v>
      </c>
      <c r="H1746" s="67">
        <v>43004.536805555559</v>
      </c>
      <c r="I1746" t="s">
        <v>63</v>
      </c>
      <c r="J1746" t="s">
        <v>2181</v>
      </c>
      <c r="K1746" t="s">
        <v>73</v>
      </c>
      <c r="L1746" s="73">
        <f>_xlfn.DAYS(Dashboard!B$3,Data!F1746)</f>
        <v>22</v>
      </c>
    </row>
    <row r="1747" spans="1:12" x14ac:dyDescent="0.25">
      <c r="A1747">
        <v>105885</v>
      </c>
      <c r="B1747">
        <v>0</v>
      </c>
      <c r="C1747" t="s">
        <v>281</v>
      </c>
      <c r="D1747" t="s">
        <v>2182</v>
      </c>
      <c r="E1747" t="s">
        <v>80</v>
      </c>
      <c r="F1747" s="69">
        <v>43003.398611111108</v>
      </c>
      <c r="G1747" s="67">
        <v>43017.708333333336</v>
      </c>
      <c r="H1747" s="67">
        <v>43003.398611111108</v>
      </c>
      <c r="I1747" t="s">
        <v>63</v>
      </c>
      <c r="J1747" t="s">
        <v>2041</v>
      </c>
      <c r="K1747" t="s">
        <v>73</v>
      </c>
      <c r="L1747" s="73">
        <f>_xlfn.DAYS(Dashboard!B$3,Data!F1747)</f>
        <v>22</v>
      </c>
    </row>
    <row r="1748" spans="1:12" x14ac:dyDescent="0.25">
      <c r="A1748">
        <v>105887</v>
      </c>
      <c r="B1748">
        <v>0</v>
      </c>
      <c r="C1748" t="s">
        <v>281</v>
      </c>
      <c r="D1748" t="s">
        <v>650</v>
      </c>
      <c r="E1748" t="s">
        <v>296</v>
      </c>
      <c r="F1748" s="69">
        <v>43003.405555555553</v>
      </c>
      <c r="G1748" s="67">
        <v>43010.708333333336</v>
      </c>
      <c r="H1748" s="67">
        <v>43004.344444444447</v>
      </c>
      <c r="I1748" t="s">
        <v>63</v>
      </c>
      <c r="J1748" t="s">
        <v>2183</v>
      </c>
      <c r="K1748" t="s">
        <v>294</v>
      </c>
      <c r="L1748" s="73">
        <f>_xlfn.DAYS(Dashboard!B$3,Data!F1748)</f>
        <v>22</v>
      </c>
    </row>
    <row r="1749" spans="1:12" x14ac:dyDescent="0.25">
      <c r="A1749">
        <v>105888</v>
      </c>
      <c r="B1749">
        <v>0</v>
      </c>
      <c r="C1749" t="s">
        <v>35</v>
      </c>
      <c r="D1749" t="s">
        <v>71</v>
      </c>
      <c r="E1749" t="s">
        <v>282</v>
      </c>
      <c r="F1749" s="69">
        <v>43003.406134259261</v>
      </c>
      <c r="G1749" s="67">
        <v>43017.708333333336</v>
      </c>
      <c r="I1749" t="s">
        <v>63</v>
      </c>
      <c r="J1749" t="s">
        <v>3103</v>
      </c>
      <c r="K1749" t="s">
        <v>284</v>
      </c>
      <c r="L1749" s="73">
        <f>_xlfn.DAYS(Dashboard!B$3,Data!F1749)</f>
        <v>22</v>
      </c>
    </row>
    <row r="1750" spans="1:12" x14ac:dyDescent="0.25">
      <c r="A1750">
        <v>105889</v>
      </c>
      <c r="B1750">
        <v>0</v>
      </c>
      <c r="C1750" t="s">
        <v>281</v>
      </c>
      <c r="D1750" t="s">
        <v>2184</v>
      </c>
      <c r="E1750" t="s">
        <v>75</v>
      </c>
      <c r="F1750" s="69">
        <v>43003.40902777778</v>
      </c>
      <c r="G1750" s="67">
        <v>43017.708333333336</v>
      </c>
      <c r="H1750" s="67">
        <v>43003.40902777778</v>
      </c>
      <c r="I1750" t="s">
        <v>63</v>
      </c>
      <c r="J1750" t="s">
        <v>2185</v>
      </c>
      <c r="K1750" t="s">
        <v>73</v>
      </c>
      <c r="L1750" s="73">
        <f>_xlfn.DAYS(Dashboard!B$3,Data!F1750)</f>
        <v>22</v>
      </c>
    </row>
    <row r="1751" spans="1:12" x14ac:dyDescent="0.25">
      <c r="A1751">
        <v>105890</v>
      </c>
      <c r="B1751">
        <v>0</v>
      </c>
      <c r="C1751" t="s">
        <v>281</v>
      </c>
      <c r="D1751" t="s">
        <v>97</v>
      </c>
      <c r="E1751" t="s">
        <v>75</v>
      </c>
      <c r="F1751" s="69">
        <v>43003.409722222219</v>
      </c>
      <c r="G1751" s="67">
        <v>43017.708333333336</v>
      </c>
      <c r="H1751" s="67">
        <v>43003.679861111108</v>
      </c>
      <c r="I1751" t="s">
        <v>63</v>
      </c>
      <c r="J1751" t="s">
        <v>2186</v>
      </c>
      <c r="K1751" t="s">
        <v>73</v>
      </c>
      <c r="L1751" s="73">
        <f>_xlfn.DAYS(Dashboard!B$3,Data!F1751)</f>
        <v>22</v>
      </c>
    </row>
    <row r="1752" spans="1:12" x14ac:dyDescent="0.25">
      <c r="A1752">
        <v>105891</v>
      </c>
      <c r="B1752">
        <v>0</v>
      </c>
      <c r="C1752" t="s">
        <v>281</v>
      </c>
      <c r="D1752" t="s">
        <v>2187</v>
      </c>
      <c r="E1752" t="s">
        <v>75</v>
      </c>
      <c r="F1752" s="69">
        <v>43003.409722222219</v>
      </c>
      <c r="G1752" s="67">
        <v>43017.708333333336</v>
      </c>
      <c r="H1752" s="67">
        <v>43003.416666666664</v>
      </c>
      <c r="I1752" t="s">
        <v>63</v>
      </c>
      <c r="J1752" t="s">
        <v>2188</v>
      </c>
      <c r="K1752" t="s">
        <v>73</v>
      </c>
      <c r="L1752" s="73">
        <f>_xlfn.DAYS(Dashboard!B$3,Data!F1752)</f>
        <v>22</v>
      </c>
    </row>
    <row r="1753" spans="1:12" x14ac:dyDescent="0.25">
      <c r="A1753">
        <v>105892</v>
      </c>
      <c r="B1753">
        <v>0</v>
      </c>
      <c r="C1753" t="s">
        <v>281</v>
      </c>
      <c r="D1753" t="s">
        <v>2189</v>
      </c>
      <c r="E1753" t="s">
        <v>75</v>
      </c>
      <c r="F1753" s="69">
        <v>43003.409722222219</v>
      </c>
      <c r="G1753" s="67">
        <v>43003.958333333336</v>
      </c>
      <c r="H1753" s="67">
        <v>43003.409722222219</v>
      </c>
      <c r="I1753" t="s">
        <v>63</v>
      </c>
      <c r="J1753" t="s">
        <v>2190</v>
      </c>
      <c r="K1753" t="s">
        <v>73</v>
      </c>
      <c r="L1753" s="73">
        <f>_xlfn.DAYS(Dashboard!B$3,Data!F1753)</f>
        <v>22</v>
      </c>
    </row>
    <row r="1754" spans="1:12" x14ac:dyDescent="0.25">
      <c r="A1754">
        <v>105893</v>
      </c>
      <c r="B1754">
        <v>0</v>
      </c>
      <c r="C1754" t="s">
        <v>281</v>
      </c>
      <c r="D1754" t="s">
        <v>2191</v>
      </c>
      <c r="E1754" t="s">
        <v>71</v>
      </c>
      <c r="F1754" s="69">
        <v>43003.410416666666</v>
      </c>
      <c r="G1754" s="67">
        <v>43005.708333333336</v>
      </c>
      <c r="H1754" s="67">
        <v>43003.410416666666</v>
      </c>
      <c r="I1754" t="s">
        <v>63</v>
      </c>
      <c r="J1754" t="s">
        <v>2192</v>
      </c>
      <c r="K1754" t="s">
        <v>73</v>
      </c>
      <c r="L1754" s="73">
        <f>_xlfn.DAYS(Dashboard!B$3,Data!F1754)</f>
        <v>22</v>
      </c>
    </row>
    <row r="1755" spans="1:12" x14ac:dyDescent="0.25">
      <c r="A1755">
        <v>105894</v>
      </c>
      <c r="B1755">
        <v>0</v>
      </c>
      <c r="C1755" t="s">
        <v>281</v>
      </c>
      <c r="D1755" t="s">
        <v>2193</v>
      </c>
      <c r="E1755" t="s">
        <v>75</v>
      </c>
      <c r="F1755" s="69">
        <v>43003.412499999999</v>
      </c>
      <c r="G1755" s="67">
        <v>43017.708333333336</v>
      </c>
      <c r="H1755" s="67">
        <v>43003.412499999999</v>
      </c>
      <c r="I1755" t="s">
        <v>63</v>
      </c>
      <c r="J1755" t="s">
        <v>2194</v>
      </c>
      <c r="K1755" t="s">
        <v>73</v>
      </c>
      <c r="L1755" s="73">
        <f>_xlfn.DAYS(Dashboard!B$3,Data!F1755)</f>
        <v>22</v>
      </c>
    </row>
    <row r="1756" spans="1:12" x14ac:dyDescent="0.25">
      <c r="A1756">
        <v>105895</v>
      </c>
      <c r="B1756">
        <v>0</v>
      </c>
      <c r="C1756" t="s">
        <v>281</v>
      </c>
      <c r="D1756" t="s">
        <v>1339</v>
      </c>
      <c r="E1756" t="s">
        <v>71</v>
      </c>
      <c r="F1756" s="69">
        <v>43003.412499999999</v>
      </c>
      <c r="G1756" s="67">
        <v>43005.708333333336</v>
      </c>
      <c r="H1756" s="67">
        <v>43003.412499999999</v>
      </c>
      <c r="I1756" t="s">
        <v>63</v>
      </c>
      <c r="J1756" t="s">
        <v>2195</v>
      </c>
      <c r="K1756" t="s">
        <v>73</v>
      </c>
      <c r="L1756" s="73">
        <f>_xlfn.DAYS(Dashboard!B$3,Data!F1756)</f>
        <v>22</v>
      </c>
    </row>
    <row r="1757" spans="1:12" x14ac:dyDescent="0.25">
      <c r="A1757">
        <v>105896</v>
      </c>
      <c r="B1757">
        <v>0</v>
      </c>
      <c r="C1757" t="s">
        <v>281</v>
      </c>
      <c r="D1757" t="s">
        <v>495</v>
      </c>
      <c r="E1757" t="s">
        <v>321</v>
      </c>
      <c r="F1757" s="69">
        <v>43003.413888888892</v>
      </c>
      <c r="G1757" s="67">
        <v>43017.708333333336</v>
      </c>
      <c r="H1757" s="67">
        <v>43006.993055555555</v>
      </c>
      <c r="I1757" t="s">
        <v>63</v>
      </c>
      <c r="J1757" t="s">
        <v>2196</v>
      </c>
      <c r="K1757" t="s">
        <v>323</v>
      </c>
      <c r="L1757" s="73">
        <f>_xlfn.DAYS(Dashboard!B$3,Data!F1757)</f>
        <v>22</v>
      </c>
    </row>
    <row r="1758" spans="1:12" x14ac:dyDescent="0.25">
      <c r="A1758">
        <v>105897</v>
      </c>
      <c r="B1758">
        <v>0</v>
      </c>
      <c r="C1758" t="s">
        <v>35</v>
      </c>
      <c r="D1758" t="s">
        <v>101</v>
      </c>
      <c r="E1758" t="s">
        <v>368</v>
      </c>
      <c r="F1758" s="69">
        <v>43003.415219907409</v>
      </c>
      <c r="G1758" s="67">
        <v>43010.708333333336</v>
      </c>
      <c r="I1758" t="s">
        <v>67</v>
      </c>
      <c r="J1758" t="s">
        <v>3104</v>
      </c>
      <c r="K1758" t="s">
        <v>294</v>
      </c>
      <c r="L1758" s="73">
        <f>_xlfn.DAYS(Dashboard!B$3,Data!F1758)</f>
        <v>22</v>
      </c>
    </row>
    <row r="1759" spans="1:12" x14ac:dyDescent="0.25">
      <c r="A1759">
        <v>105898</v>
      </c>
      <c r="B1759">
        <v>0</v>
      </c>
      <c r="C1759" t="s">
        <v>281</v>
      </c>
      <c r="D1759" t="s">
        <v>2197</v>
      </c>
      <c r="E1759" t="s">
        <v>75</v>
      </c>
      <c r="F1759" s="69">
        <v>43003.416666666664</v>
      </c>
      <c r="G1759" s="67">
        <v>43017.708333333336</v>
      </c>
      <c r="H1759" s="67">
        <v>43003.416666666664</v>
      </c>
      <c r="I1759" t="s">
        <v>63</v>
      </c>
      <c r="J1759" t="s">
        <v>2198</v>
      </c>
      <c r="K1759" t="s">
        <v>73</v>
      </c>
      <c r="L1759" s="73">
        <f>_xlfn.DAYS(Dashboard!B$3,Data!F1759)</f>
        <v>22</v>
      </c>
    </row>
    <row r="1760" spans="1:12" x14ac:dyDescent="0.25">
      <c r="A1760">
        <v>105899</v>
      </c>
      <c r="B1760">
        <v>0</v>
      </c>
      <c r="C1760" t="s">
        <v>281</v>
      </c>
      <c r="D1760" t="s">
        <v>2199</v>
      </c>
      <c r="E1760" t="s">
        <v>75</v>
      </c>
      <c r="F1760" s="69">
        <v>43003.42083333333</v>
      </c>
      <c r="G1760" s="67">
        <v>43017.708333333336</v>
      </c>
      <c r="H1760" s="67">
        <v>43003.42083333333</v>
      </c>
      <c r="I1760" t="s">
        <v>63</v>
      </c>
      <c r="J1760" t="s">
        <v>2200</v>
      </c>
      <c r="K1760" t="s">
        <v>73</v>
      </c>
      <c r="L1760" s="73">
        <f>_xlfn.DAYS(Dashboard!B$3,Data!F1760)</f>
        <v>22</v>
      </c>
    </row>
    <row r="1761" spans="1:12" x14ac:dyDescent="0.25">
      <c r="A1761">
        <v>105900</v>
      </c>
      <c r="B1761">
        <v>0</v>
      </c>
      <c r="C1761" t="s">
        <v>281</v>
      </c>
      <c r="D1761" t="s">
        <v>2201</v>
      </c>
      <c r="E1761" t="s">
        <v>80</v>
      </c>
      <c r="F1761" s="69">
        <v>43003.433333333334</v>
      </c>
      <c r="G1761" s="67">
        <v>43017.708333333336</v>
      </c>
      <c r="H1761" s="67">
        <v>43003.433333333334</v>
      </c>
      <c r="I1761" t="s">
        <v>63</v>
      </c>
      <c r="J1761" t="s">
        <v>2041</v>
      </c>
      <c r="K1761" t="s">
        <v>73</v>
      </c>
      <c r="L1761" s="73">
        <f>_xlfn.DAYS(Dashboard!B$3,Data!F1761)</f>
        <v>22</v>
      </c>
    </row>
    <row r="1762" spans="1:12" x14ac:dyDescent="0.25">
      <c r="A1762">
        <v>105901</v>
      </c>
      <c r="B1762">
        <v>0</v>
      </c>
      <c r="C1762" t="s">
        <v>281</v>
      </c>
      <c r="D1762" t="s">
        <v>2202</v>
      </c>
      <c r="E1762" t="s">
        <v>80</v>
      </c>
      <c r="F1762" s="69">
        <v>43003.434027777781</v>
      </c>
      <c r="G1762" s="67">
        <v>43017.708333333336</v>
      </c>
      <c r="H1762" s="67">
        <v>43004.353472222225</v>
      </c>
      <c r="I1762" t="s">
        <v>63</v>
      </c>
      <c r="J1762" t="s">
        <v>2203</v>
      </c>
      <c r="K1762" t="s">
        <v>73</v>
      </c>
      <c r="L1762" s="73">
        <f>_xlfn.DAYS(Dashboard!B$3,Data!F1762)</f>
        <v>22</v>
      </c>
    </row>
    <row r="1763" spans="1:12" x14ac:dyDescent="0.25">
      <c r="A1763">
        <v>105902</v>
      </c>
      <c r="B1763">
        <v>0</v>
      </c>
      <c r="C1763" t="s">
        <v>281</v>
      </c>
      <c r="D1763" t="s">
        <v>2204</v>
      </c>
      <c r="E1763" t="s">
        <v>62</v>
      </c>
      <c r="F1763" s="69">
        <v>43003.438194444447</v>
      </c>
      <c r="G1763" s="67">
        <v>43017.708333333336</v>
      </c>
      <c r="H1763" s="67">
        <v>43003.438194444447</v>
      </c>
      <c r="I1763" t="s">
        <v>63</v>
      </c>
      <c r="J1763" t="s">
        <v>2205</v>
      </c>
      <c r="K1763" t="s">
        <v>73</v>
      </c>
      <c r="L1763" s="73">
        <f>_xlfn.DAYS(Dashboard!B$3,Data!F1763)</f>
        <v>22</v>
      </c>
    </row>
    <row r="1764" spans="1:12" x14ac:dyDescent="0.25">
      <c r="A1764">
        <v>105903</v>
      </c>
      <c r="B1764">
        <v>0</v>
      </c>
      <c r="C1764" t="s">
        <v>281</v>
      </c>
      <c r="D1764" t="s">
        <v>130</v>
      </c>
      <c r="E1764" t="s">
        <v>282</v>
      </c>
      <c r="F1764" s="69">
        <v>43003.439583333333</v>
      </c>
      <c r="G1764" s="67">
        <v>43017.708333333336</v>
      </c>
      <c r="H1764" s="67">
        <v>43003.551388888889</v>
      </c>
      <c r="I1764" t="s">
        <v>63</v>
      </c>
      <c r="J1764" t="s">
        <v>2206</v>
      </c>
      <c r="K1764" t="s">
        <v>284</v>
      </c>
      <c r="L1764" s="73">
        <f>_xlfn.DAYS(Dashboard!B$3,Data!F1764)</f>
        <v>22</v>
      </c>
    </row>
    <row r="1765" spans="1:12" x14ac:dyDescent="0.25">
      <c r="A1765">
        <v>105904</v>
      </c>
      <c r="B1765">
        <v>0</v>
      </c>
      <c r="C1765" t="s">
        <v>281</v>
      </c>
      <c r="D1765" t="s">
        <v>130</v>
      </c>
      <c r="E1765" t="s">
        <v>282</v>
      </c>
      <c r="F1765" s="69">
        <v>43003.440972222219</v>
      </c>
      <c r="G1765" s="67">
        <v>43017.708333333336</v>
      </c>
      <c r="H1765" s="67">
        <v>43003.573611111111</v>
      </c>
      <c r="I1765" t="s">
        <v>63</v>
      </c>
      <c r="J1765" t="s">
        <v>2207</v>
      </c>
      <c r="K1765" t="s">
        <v>284</v>
      </c>
      <c r="L1765" s="73">
        <f>_xlfn.DAYS(Dashboard!B$3,Data!F1765)</f>
        <v>22</v>
      </c>
    </row>
    <row r="1766" spans="1:12" x14ac:dyDescent="0.25">
      <c r="A1766">
        <v>105905</v>
      </c>
      <c r="B1766">
        <v>0</v>
      </c>
      <c r="C1766" t="s">
        <v>281</v>
      </c>
      <c r="D1766" t="s">
        <v>130</v>
      </c>
      <c r="E1766" t="s">
        <v>130</v>
      </c>
      <c r="F1766" s="69">
        <v>43003.444444444445</v>
      </c>
      <c r="G1766" s="67">
        <v>43007</v>
      </c>
      <c r="H1766" s="67">
        <v>43010.613194444442</v>
      </c>
      <c r="I1766" t="s">
        <v>67</v>
      </c>
      <c r="J1766" t="s">
        <v>2208</v>
      </c>
      <c r="K1766" t="s">
        <v>327</v>
      </c>
      <c r="L1766" s="73">
        <f>_xlfn.DAYS(Dashboard!B$3,Data!F1766)</f>
        <v>22</v>
      </c>
    </row>
    <row r="1767" spans="1:12" x14ac:dyDescent="0.25">
      <c r="A1767">
        <v>105906</v>
      </c>
      <c r="B1767">
        <v>0</v>
      </c>
      <c r="C1767" t="s">
        <v>281</v>
      </c>
      <c r="D1767" t="s">
        <v>2209</v>
      </c>
      <c r="E1767" t="s">
        <v>62</v>
      </c>
      <c r="F1767" s="69">
        <v>43003.447222222225</v>
      </c>
      <c r="G1767" s="67">
        <v>43017.708333333336</v>
      </c>
      <c r="H1767" s="67">
        <v>43003.447222222225</v>
      </c>
      <c r="I1767" t="s">
        <v>63</v>
      </c>
      <c r="J1767" t="s">
        <v>2210</v>
      </c>
      <c r="K1767" t="s">
        <v>73</v>
      </c>
      <c r="L1767" s="73">
        <f>_xlfn.DAYS(Dashboard!B$3,Data!F1767)</f>
        <v>22</v>
      </c>
    </row>
    <row r="1768" spans="1:12" x14ac:dyDescent="0.25">
      <c r="A1768">
        <v>105907</v>
      </c>
      <c r="B1768">
        <v>0</v>
      </c>
      <c r="C1768" t="s">
        <v>281</v>
      </c>
      <c r="D1768" t="s">
        <v>2211</v>
      </c>
      <c r="E1768" t="s">
        <v>71</v>
      </c>
      <c r="F1768" s="69">
        <v>43003.448611111111</v>
      </c>
      <c r="G1768" s="67">
        <v>43010.708333333336</v>
      </c>
      <c r="H1768" s="67">
        <v>43003.448611111111</v>
      </c>
      <c r="I1768" t="s">
        <v>63</v>
      </c>
      <c r="J1768" t="s">
        <v>758</v>
      </c>
      <c r="K1768" t="s">
        <v>73</v>
      </c>
      <c r="L1768" s="73">
        <f>_xlfn.DAYS(Dashboard!B$3,Data!F1768)</f>
        <v>22</v>
      </c>
    </row>
    <row r="1769" spans="1:12" x14ac:dyDescent="0.25">
      <c r="A1769">
        <v>105908</v>
      </c>
      <c r="B1769">
        <v>0</v>
      </c>
      <c r="C1769" t="s">
        <v>82</v>
      </c>
      <c r="D1769" t="s">
        <v>128</v>
      </c>
      <c r="E1769" t="s">
        <v>71</v>
      </c>
      <c r="F1769" s="69">
        <v>43003.451041666667</v>
      </c>
      <c r="G1769" s="67">
        <v>43049.708333333336</v>
      </c>
      <c r="I1769" t="s">
        <v>67</v>
      </c>
      <c r="J1769" t="s">
        <v>106</v>
      </c>
      <c r="K1769" t="s">
        <v>73</v>
      </c>
      <c r="L1769" s="73">
        <f>_xlfn.DAYS(Dashboard!B$3,Data!F1769)</f>
        <v>22</v>
      </c>
    </row>
    <row r="1770" spans="1:12" x14ac:dyDescent="0.25">
      <c r="A1770">
        <v>105908</v>
      </c>
      <c r="B1770">
        <v>1</v>
      </c>
      <c r="C1770" t="s">
        <v>34</v>
      </c>
      <c r="D1770" t="s">
        <v>3105</v>
      </c>
      <c r="E1770" t="s">
        <v>204</v>
      </c>
      <c r="F1770" s="69">
        <v>43003.451053240744</v>
      </c>
      <c r="G1770" s="67">
        <v>43017.708333333336</v>
      </c>
      <c r="I1770" t="s">
        <v>451</v>
      </c>
      <c r="J1770" t="s">
        <v>1121</v>
      </c>
      <c r="K1770" t="s">
        <v>580</v>
      </c>
      <c r="L1770" s="73">
        <f>_xlfn.DAYS(Dashboard!B$3,Data!F1770)</f>
        <v>22</v>
      </c>
    </row>
    <row r="1771" spans="1:12" x14ac:dyDescent="0.25">
      <c r="A1771">
        <v>105909</v>
      </c>
      <c r="B1771">
        <v>0</v>
      </c>
      <c r="C1771" t="s">
        <v>281</v>
      </c>
      <c r="D1771" t="s">
        <v>2212</v>
      </c>
      <c r="E1771" t="s">
        <v>75</v>
      </c>
      <c r="F1771" s="69">
        <v>43003.453472222223</v>
      </c>
      <c r="G1771" s="67">
        <v>43003.958333333336</v>
      </c>
      <c r="H1771" s="67">
        <v>43003.453472222223</v>
      </c>
      <c r="I1771" t="s">
        <v>63</v>
      </c>
      <c r="J1771" t="s">
        <v>2213</v>
      </c>
      <c r="K1771" t="s">
        <v>73</v>
      </c>
      <c r="L1771" s="73">
        <f>_xlfn.DAYS(Dashboard!B$3,Data!F1771)</f>
        <v>22</v>
      </c>
    </row>
    <row r="1772" spans="1:12" x14ac:dyDescent="0.25">
      <c r="A1772">
        <v>105910</v>
      </c>
      <c r="B1772">
        <v>0</v>
      </c>
      <c r="C1772" t="s">
        <v>281</v>
      </c>
      <c r="D1772" t="s">
        <v>2214</v>
      </c>
      <c r="E1772" t="s">
        <v>75</v>
      </c>
      <c r="F1772" s="69">
        <v>43003.456250000003</v>
      </c>
      <c r="G1772" s="67">
        <v>43003.958333333336</v>
      </c>
      <c r="H1772" s="67">
        <v>43003.456250000003</v>
      </c>
      <c r="I1772" t="s">
        <v>67</v>
      </c>
      <c r="J1772" t="s">
        <v>2215</v>
      </c>
      <c r="K1772" t="s">
        <v>73</v>
      </c>
      <c r="L1772" s="73">
        <f>_xlfn.DAYS(Dashboard!B$3,Data!F1772)</f>
        <v>22</v>
      </c>
    </row>
    <row r="1773" spans="1:12" x14ac:dyDescent="0.25">
      <c r="A1773">
        <v>105635</v>
      </c>
      <c r="B1773">
        <v>1</v>
      </c>
      <c r="C1773" t="s">
        <v>281</v>
      </c>
      <c r="D1773" t="s">
        <v>384</v>
      </c>
      <c r="E1773" t="s">
        <v>108</v>
      </c>
      <c r="F1773" s="69">
        <v>43003.461111111108</v>
      </c>
      <c r="G1773" s="67">
        <v>43017.708333333336</v>
      </c>
      <c r="H1773" s="67">
        <v>43006.387499999997</v>
      </c>
      <c r="I1773" t="s">
        <v>67</v>
      </c>
      <c r="J1773" t="s">
        <v>2216</v>
      </c>
      <c r="K1773" t="s">
        <v>284</v>
      </c>
      <c r="L1773" s="73">
        <f>_xlfn.DAYS(Dashboard!B$3,Data!F1773)</f>
        <v>22</v>
      </c>
    </row>
    <row r="1774" spans="1:12" x14ac:dyDescent="0.25">
      <c r="A1774">
        <v>105911</v>
      </c>
      <c r="B1774">
        <v>0</v>
      </c>
      <c r="C1774" t="s">
        <v>281</v>
      </c>
      <c r="D1774" t="s">
        <v>2217</v>
      </c>
      <c r="E1774" t="s">
        <v>75</v>
      </c>
      <c r="F1774" s="69">
        <v>43003.464583333334</v>
      </c>
      <c r="G1774" s="67">
        <v>43003.958333333336</v>
      </c>
      <c r="H1774" s="67">
        <v>43003.464583333334</v>
      </c>
      <c r="I1774" t="s">
        <v>63</v>
      </c>
      <c r="J1774" t="s">
        <v>2218</v>
      </c>
      <c r="K1774" t="s">
        <v>73</v>
      </c>
      <c r="L1774" s="73">
        <f>_xlfn.DAYS(Dashboard!B$3,Data!F1774)</f>
        <v>22</v>
      </c>
    </row>
    <row r="1775" spans="1:12" x14ac:dyDescent="0.25">
      <c r="A1775">
        <v>105912</v>
      </c>
      <c r="B1775">
        <v>0</v>
      </c>
      <c r="C1775" t="s">
        <v>281</v>
      </c>
      <c r="D1775" t="s">
        <v>2219</v>
      </c>
      <c r="E1775" t="s">
        <v>62</v>
      </c>
      <c r="F1775" s="69">
        <v>43003.477777777778</v>
      </c>
      <c r="G1775" s="67">
        <v>43017.708333333336</v>
      </c>
      <c r="H1775" s="67">
        <v>43003.477777777778</v>
      </c>
      <c r="I1775" t="s">
        <v>63</v>
      </c>
      <c r="J1775" t="s">
        <v>2220</v>
      </c>
      <c r="K1775" t="s">
        <v>73</v>
      </c>
      <c r="L1775" s="73">
        <f>_xlfn.DAYS(Dashboard!B$3,Data!F1775)</f>
        <v>22</v>
      </c>
    </row>
    <row r="1776" spans="1:12" x14ac:dyDescent="0.25">
      <c r="A1776">
        <v>105913</v>
      </c>
      <c r="B1776">
        <v>0</v>
      </c>
      <c r="C1776" t="s">
        <v>281</v>
      </c>
      <c r="D1776" t="s">
        <v>2221</v>
      </c>
      <c r="E1776" t="s">
        <v>75</v>
      </c>
      <c r="F1776" s="69">
        <v>43003.478472222225</v>
      </c>
      <c r="G1776" s="67">
        <v>43017.708333333336</v>
      </c>
      <c r="H1776" s="67">
        <v>43003.478472222225</v>
      </c>
      <c r="I1776" t="s">
        <v>63</v>
      </c>
      <c r="J1776" t="s">
        <v>2222</v>
      </c>
      <c r="K1776" t="s">
        <v>73</v>
      </c>
      <c r="L1776" s="73">
        <f>_xlfn.DAYS(Dashboard!B$3,Data!F1776)</f>
        <v>22</v>
      </c>
    </row>
    <row r="1777" spans="1:12" x14ac:dyDescent="0.25">
      <c r="A1777">
        <v>105914</v>
      </c>
      <c r="B1777">
        <v>0</v>
      </c>
      <c r="C1777" t="s">
        <v>281</v>
      </c>
      <c r="D1777" t="s">
        <v>2223</v>
      </c>
      <c r="E1777" t="s">
        <v>80</v>
      </c>
      <c r="F1777" s="69">
        <v>43003.479166666664</v>
      </c>
      <c r="G1777" s="67">
        <v>43017.708333333336</v>
      </c>
      <c r="H1777" s="67">
        <v>43003.479166666664</v>
      </c>
      <c r="I1777" t="s">
        <v>63</v>
      </c>
      <c r="J1777" t="s">
        <v>2041</v>
      </c>
      <c r="K1777" t="s">
        <v>73</v>
      </c>
      <c r="L1777" s="73">
        <f>_xlfn.DAYS(Dashboard!B$3,Data!F1777)</f>
        <v>22</v>
      </c>
    </row>
    <row r="1778" spans="1:12" x14ac:dyDescent="0.25">
      <c r="A1778">
        <v>105915</v>
      </c>
      <c r="B1778">
        <v>0</v>
      </c>
      <c r="C1778" t="s">
        <v>281</v>
      </c>
      <c r="D1778" t="s">
        <v>97</v>
      </c>
      <c r="E1778" t="s">
        <v>80</v>
      </c>
      <c r="F1778" s="69">
        <v>43003.48541666667</v>
      </c>
      <c r="G1778" s="67">
        <v>43017.708333333336</v>
      </c>
      <c r="H1778" s="67">
        <v>43003.48541666667</v>
      </c>
      <c r="I1778" t="s">
        <v>63</v>
      </c>
      <c r="J1778" t="s">
        <v>2224</v>
      </c>
      <c r="K1778" t="s">
        <v>73</v>
      </c>
      <c r="L1778" s="73">
        <f>_xlfn.DAYS(Dashboard!B$3,Data!F1778)</f>
        <v>22</v>
      </c>
    </row>
    <row r="1779" spans="1:12" x14ac:dyDescent="0.25">
      <c r="A1779">
        <v>105916</v>
      </c>
      <c r="B1779">
        <v>0</v>
      </c>
      <c r="C1779" t="s">
        <v>281</v>
      </c>
      <c r="D1779" t="s">
        <v>2225</v>
      </c>
      <c r="E1779" t="s">
        <v>97</v>
      </c>
      <c r="F1779" s="69">
        <v>43003.48541666667</v>
      </c>
      <c r="G1779" s="67">
        <v>43017.708333333336</v>
      </c>
      <c r="H1779" s="67">
        <v>43003.48541666667</v>
      </c>
      <c r="I1779" t="s">
        <v>63</v>
      </c>
      <c r="J1779" t="s">
        <v>2041</v>
      </c>
      <c r="K1779" t="s">
        <v>73</v>
      </c>
      <c r="L1779" s="73">
        <f>_xlfn.DAYS(Dashboard!B$3,Data!F1779)</f>
        <v>22</v>
      </c>
    </row>
    <row r="1780" spans="1:12" x14ac:dyDescent="0.25">
      <c r="A1780">
        <v>105917</v>
      </c>
      <c r="B1780">
        <v>0</v>
      </c>
      <c r="C1780" t="s">
        <v>281</v>
      </c>
      <c r="D1780" t="s">
        <v>130</v>
      </c>
      <c r="E1780" t="s">
        <v>71</v>
      </c>
      <c r="F1780" s="69">
        <v>43003.486805555556</v>
      </c>
      <c r="G1780" s="67">
        <v>43014</v>
      </c>
      <c r="H1780" s="67">
        <v>43006.767361111109</v>
      </c>
      <c r="I1780" t="s">
        <v>137</v>
      </c>
      <c r="J1780" t="s">
        <v>2226</v>
      </c>
      <c r="K1780" t="s">
        <v>73</v>
      </c>
      <c r="L1780" s="73">
        <f>_xlfn.DAYS(Dashboard!B$3,Data!F1780)</f>
        <v>22</v>
      </c>
    </row>
    <row r="1781" spans="1:12" x14ac:dyDescent="0.25">
      <c r="A1781">
        <v>105918</v>
      </c>
      <c r="B1781">
        <v>0</v>
      </c>
      <c r="C1781" t="s">
        <v>281</v>
      </c>
      <c r="D1781" t="s">
        <v>2227</v>
      </c>
      <c r="E1781" t="s">
        <v>97</v>
      </c>
      <c r="F1781" s="69">
        <v>43003.487500000003</v>
      </c>
      <c r="G1781" s="67">
        <v>43017.708333333336</v>
      </c>
      <c r="H1781" s="67">
        <v>43003.487500000003</v>
      </c>
      <c r="I1781" t="s">
        <v>63</v>
      </c>
      <c r="J1781" t="s">
        <v>2041</v>
      </c>
      <c r="K1781" t="s">
        <v>73</v>
      </c>
      <c r="L1781" s="73">
        <f>_xlfn.DAYS(Dashboard!B$3,Data!F1781)</f>
        <v>22</v>
      </c>
    </row>
    <row r="1782" spans="1:12" x14ac:dyDescent="0.25">
      <c r="A1782">
        <v>105919</v>
      </c>
      <c r="B1782">
        <v>0</v>
      </c>
      <c r="C1782" t="s">
        <v>281</v>
      </c>
      <c r="D1782" t="s">
        <v>885</v>
      </c>
      <c r="E1782" t="s">
        <v>90</v>
      </c>
      <c r="F1782" s="69">
        <v>43003.489583333336</v>
      </c>
      <c r="G1782" s="67">
        <v>43017.708333333336</v>
      </c>
      <c r="H1782" s="67">
        <v>43003.489583333336</v>
      </c>
      <c r="I1782" t="s">
        <v>63</v>
      </c>
      <c r="J1782" t="s">
        <v>2228</v>
      </c>
      <c r="K1782" t="s">
        <v>73</v>
      </c>
      <c r="L1782" s="73">
        <f>_xlfn.DAYS(Dashboard!B$3,Data!F1782)</f>
        <v>22</v>
      </c>
    </row>
    <row r="1783" spans="1:12" x14ac:dyDescent="0.25">
      <c r="A1783">
        <v>105920</v>
      </c>
      <c r="B1783">
        <v>0</v>
      </c>
      <c r="C1783" t="s">
        <v>281</v>
      </c>
      <c r="D1783" t="s">
        <v>2054</v>
      </c>
      <c r="E1783" t="s">
        <v>80</v>
      </c>
      <c r="F1783" s="69">
        <v>43003.501388888886</v>
      </c>
      <c r="G1783" s="67">
        <v>43017.708333333336</v>
      </c>
      <c r="H1783" s="67">
        <v>43003.501388888886</v>
      </c>
      <c r="I1783" t="s">
        <v>63</v>
      </c>
      <c r="J1783" t="s">
        <v>2041</v>
      </c>
      <c r="K1783" t="s">
        <v>73</v>
      </c>
      <c r="L1783" s="73">
        <f>_xlfn.DAYS(Dashboard!B$3,Data!F1783)</f>
        <v>22</v>
      </c>
    </row>
    <row r="1784" spans="1:12" x14ac:dyDescent="0.25">
      <c r="A1784">
        <v>105921</v>
      </c>
      <c r="B1784">
        <v>0</v>
      </c>
      <c r="C1784" t="s">
        <v>281</v>
      </c>
      <c r="D1784" t="s">
        <v>2229</v>
      </c>
      <c r="E1784" t="s">
        <v>233</v>
      </c>
      <c r="F1784" s="69">
        <v>43003.50277777778</v>
      </c>
      <c r="G1784" s="67">
        <v>43017.708333333336</v>
      </c>
      <c r="H1784" s="67">
        <v>43021.474305555559</v>
      </c>
      <c r="I1784" t="s">
        <v>63</v>
      </c>
      <c r="J1784" t="s">
        <v>2230</v>
      </c>
      <c r="K1784" t="s">
        <v>284</v>
      </c>
      <c r="L1784" s="73">
        <f>_xlfn.DAYS(Dashboard!B$3,Data!F1784)</f>
        <v>22</v>
      </c>
    </row>
    <row r="1785" spans="1:12" x14ac:dyDescent="0.25">
      <c r="A1785">
        <v>105922</v>
      </c>
      <c r="B1785">
        <v>0</v>
      </c>
      <c r="C1785" t="s">
        <v>281</v>
      </c>
      <c r="D1785" t="s">
        <v>2231</v>
      </c>
      <c r="E1785" t="s">
        <v>84</v>
      </c>
      <c r="F1785" s="69">
        <v>43003.504166666666</v>
      </c>
      <c r="G1785" s="67">
        <v>43017.708333333336</v>
      </c>
      <c r="H1785" s="67">
        <v>43003.504166666666</v>
      </c>
      <c r="I1785" t="s">
        <v>63</v>
      </c>
      <c r="J1785" t="s">
        <v>335</v>
      </c>
      <c r="K1785" t="s">
        <v>73</v>
      </c>
      <c r="L1785" s="73">
        <f>_xlfn.DAYS(Dashboard!B$3,Data!F1785)</f>
        <v>22</v>
      </c>
    </row>
    <row r="1786" spans="1:12" x14ac:dyDescent="0.25">
      <c r="A1786">
        <v>105923</v>
      </c>
      <c r="B1786">
        <v>0</v>
      </c>
      <c r="C1786" t="s">
        <v>281</v>
      </c>
      <c r="D1786" t="s">
        <v>2232</v>
      </c>
      <c r="E1786" t="s">
        <v>84</v>
      </c>
      <c r="F1786" s="69">
        <v>43003.507638888892</v>
      </c>
      <c r="G1786" s="67">
        <v>43017.708333333336</v>
      </c>
      <c r="H1786" s="67">
        <v>43003.507638888892</v>
      </c>
      <c r="I1786" t="s">
        <v>63</v>
      </c>
      <c r="J1786" t="s">
        <v>335</v>
      </c>
      <c r="K1786" t="s">
        <v>73</v>
      </c>
      <c r="L1786" s="73">
        <f>_xlfn.DAYS(Dashboard!B$3,Data!F1786)</f>
        <v>22</v>
      </c>
    </row>
    <row r="1787" spans="1:12" x14ac:dyDescent="0.25">
      <c r="A1787">
        <v>103544</v>
      </c>
      <c r="B1787">
        <v>2</v>
      </c>
      <c r="C1787" t="s">
        <v>281</v>
      </c>
      <c r="D1787" t="s">
        <v>2063</v>
      </c>
      <c r="E1787" t="s">
        <v>62</v>
      </c>
      <c r="F1787" s="69">
        <v>43003.507638888892</v>
      </c>
      <c r="G1787" s="67">
        <v>43028.708333333336</v>
      </c>
      <c r="H1787" s="67">
        <v>43024.338888888888</v>
      </c>
      <c r="I1787" t="s">
        <v>67</v>
      </c>
      <c r="J1787" t="s">
        <v>2233</v>
      </c>
      <c r="K1787" t="s">
        <v>73</v>
      </c>
      <c r="L1787" s="73">
        <f>_xlfn.DAYS(Dashboard!B$3,Data!F1787)</f>
        <v>22</v>
      </c>
    </row>
    <row r="1788" spans="1:12" x14ac:dyDescent="0.25">
      <c r="A1788">
        <v>105925</v>
      </c>
      <c r="B1788">
        <v>0</v>
      </c>
      <c r="C1788" t="s">
        <v>281</v>
      </c>
      <c r="D1788" t="s">
        <v>2234</v>
      </c>
      <c r="E1788" t="s">
        <v>84</v>
      </c>
      <c r="F1788" s="69">
        <v>43003.511805555558</v>
      </c>
      <c r="G1788" s="67">
        <v>43017.708333333336</v>
      </c>
      <c r="H1788" s="67">
        <v>43003.511805555558</v>
      </c>
      <c r="I1788" t="s">
        <v>63</v>
      </c>
      <c r="J1788" t="s">
        <v>335</v>
      </c>
      <c r="K1788" t="s">
        <v>73</v>
      </c>
      <c r="L1788" s="73">
        <f>_xlfn.DAYS(Dashboard!B$3,Data!F1788)</f>
        <v>22</v>
      </c>
    </row>
    <row r="1789" spans="1:12" x14ac:dyDescent="0.25">
      <c r="A1789">
        <v>105926</v>
      </c>
      <c r="B1789">
        <v>0</v>
      </c>
      <c r="C1789" t="s">
        <v>35</v>
      </c>
      <c r="D1789" t="s">
        <v>101</v>
      </c>
      <c r="E1789" t="s">
        <v>84</v>
      </c>
      <c r="F1789" s="69">
        <v>43003.523796296293</v>
      </c>
      <c r="G1789" s="67">
        <v>43028.708333333336</v>
      </c>
      <c r="I1789" t="s">
        <v>67</v>
      </c>
      <c r="J1789" t="s">
        <v>129</v>
      </c>
      <c r="K1789" t="s">
        <v>73</v>
      </c>
      <c r="L1789" s="73">
        <f>_xlfn.DAYS(Dashboard!B$3,Data!F1789)</f>
        <v>22</v>
      </c>
    </row>
    <row r="1790" spans="1:12" x14ac:dyDescent="0.25">
      <c r="A1790">
        <v>105927</v>
      </c>
      <c r="B1790">
        <v>0</v>
      </c>
      <c r="C1790" t="s">
        <v>281</v>
      </c>
      <c r="D1790" t="s">
        <v>2235</v>
      </c>
      <c r="E1790" t="s">
        <v>90</v>
      </c>
      <c r="F1790" s="69">
        <v>43003.527777777781</v>
      </c>
      <c r="G1790" s="67">
        <v>43017.708333333336</v>
      </c>
      <c r="H1790" s="67">
        <v>43003.527777777781</v>
      </c>
      <c r="I1790" t="s">
        <v>63</v>
      </c>
      <c r="J1790" t="s">
        <v>2236</v>
      </c>
      <c r="K1790" t="s">
        <v>73</v>
      </c>
      <c r="L1790" s="73">
        <f>_xlfn.DAYS(Dashboard!B$3,Data!F1790)</f>
        <v>22</v>
      </c>
    </row>
    <row r="1791" spans="1:12" x14ac:dyDescent="0.25">
      <c r="A1791">
        <v>105928</v>
      </c>
      <c r="B1791">
        <v>0</v>
      </c>
      <c r="C1791" t="s">
        <v>281</v>
      </c>
      <c r="D1791" t="s">
        <v>1447</v>
      </c>
      <c r="E1791" t="s">
        <v>90</v>
      </c>
      <c r="F1791" s="69">
        <v>43003.53125</v>
      </c>
      <c r="G1791" s="67">
        <v>43017.708333333336</v>
      </c>
      <c r="H1791" s="67">
        <v>43003.53125</v>
      </c>
      <c r="I1791" t="s">
        <v>63</v>
      </c>
      <c r="J1791" t="s">
        <v>1448</v>
      </c>
      <c r="K1791" t="s">
        <v>73</v>
      </c>
      <c r="L1791" s="73">
        <f>_xlfn.DAYS(Dashboard!B$3,Data!F1791)</f>
        <v>22</v>
      </c>
    </row>
    <row r="1792" spans="1:12" x14ac:dyDescent="0.25">
      <c r="A1792">
        <v>105929</v>
      </c>
      <c r="B1792">
        <v>0</v>
      </c>
      <c r="C1792" t="s">
        <v>439</v>
      </c>
      <c r="D1792" t="s">
        <v>1606</v>
      </c>
      <c r="E1792" t="s">
        <v>84</v>
      </c>
      <c r="F1792" s="69">
        <v>43003.536805555559</v>
      </c>
      <c r="G1792" s="67">
        <v>43010.708333333336</v>
      </c>
      <c r="H1792" s="67">
        <v>43003.541666666664</v>
      </c>
      <c r="I1792" t="s">
        <v>63</v>
      </c>
      <c r="J1792" t="s">
        <v>2237</v>
      </c>
      <c r="K1792" t="s">
        <v>73</v>
      </c>
      <c r="L1792" s="73">
        <f>_xlfn.DAYS(Dashboard!B$3,Data!F1792)</f>
        <v>22</v>
      </c>
    </row>
    <row r="1793" spans="1:12" x14ac:dyDescent="0.25">
      <c r="A1793">
        <v>105930</v>
      </c>
      <c r="B1793">
        <v>0</v>
      </c>
      <c r="C1793" t="s">
        <v>281</v>
      </c>
      <c r="D1793" t="s">
        <v>2238</v>
      </c>
      <c r="E1793" t="s">
        <v>84</v>
      </c>
      <c r="F1793" s="69">
        <v>43003.538194444445</v>
      </c>
      <c r="G1793" s="67">
        <v>43017.708333333336</v>
      </c>
      <c r="H1793" s="67">
        <v>43003.538194444445</v>
      </c>
      <c r="I1793" t="s">
        <v>63</v>
      </c>
      <c r="J1793" t="s">
        <v>2239</v>
      </c>
      <c r="K1793" t="s">
        <v>73</v>
      </c>
      <c r="L1793" s="73">
        <f>_xlfn.DAYS(Dashboard!B$3,Data!F1793)</f>
        <v>22</v>
      </c>
    </row>
    <row r="1794" spans="1:12" x14ac:dyDescent="0.25">
      <c r="A1794">
        <v>105931</v>
      </c>
      <c r="B1794">
        <v>0</v>
      </c>
      <c r="C1794" t="s">
        <v>281</v>
      </c>
      <c r="D1794" t="s">
        <v>2240</v>
      </c>
      <c r="E1794" t="s">
        <v>233</v>
      </c>
      <c r="F1794" s="69">
        <v>43003.540972222225</v>
      </c>
      <c r="G1794" s="67">
        <v>43010.708333333336</v>
      </c>
      <c r="H1794" s="67">
        <v>43004.752083333333</v>
      </c>
      <c r="I1794" t="s">
        <v>63</v>
      </c>
      <c r="J1794" t="s">
        <v>2241</v>
      </c>
      <c r="K1794" t="s">
        <v>284</v>
      </c>
      <c r="L1794" s="73">
        <f>_xlfn.DAYS(Dashboard!B$3,Data!F1794)</f>
        <v>22</v>
      </c>
    </row>
    <row r="1795" spans="1:12" x14ac:dyDescent="0.25">
      <c r="A1795">
        <v>105932</v>
      </c>
      <c r="B1795">
        <v>0</v>
      </c>
      <c r="C1795" t="s">
        <v>281</v>
      </c>
      <c r="D1795" t="s">
        <v>2175</v>
      </c>
      <c r="E1795" t="s">
        <v>62</v>
      </c>
      <c r="F1795" s="69">
        <v>43003.54583333333</v>
      </c>
      <c r="G1795" s="67">
        <v>43017.708333333336</v>
      </c>
      <c r="H1795" s="67">
        <v>43003.54583333333</v>
      </c>
      <c r="I1795" t="s">
        <v>63</v>
      </c>
      <c r="J1795" t="s">
        <v>2242</v>
      </c>
      <c r="K1795" t="s">
        <v>73</v>
      </c>
      <c r="L1795" s="73">
        <f>_xlfn.DAYS(Dashboard!B$3,Data!F1795)</f>
        <v>22</v>
      </c>
    </row>
    <row r="1796" spans="1:12" x14ac:dyDescent="0.25">
      <c r="A1796">
        <v>105933</v>
      </c>
      <c r="B1796">
        <v>0</v>
      </c>
      <c r="C1796" t="s">
        <v>281</v>
      </c>
      <c r="D1796" t="s">
        <v>2243</v>
      </c>
      <c r="E1796" t="s">
        <v>71</v>
      </c>
      <c r="F1796" s="69">
        <v>43003.54583333333</v>
      </c>
      <c r="G1796" s="67">
        <v>43010.708333333336</v>
      </c>
      <c r="H1796" s="67">
        <v>43003.54583333333</v>
      </c>
      <c r="I1796" t="s">
        <v>67</v>
      </c>
      <c r="J1796" t="s">
        <v>2244</v>
      </c>
      <c r="K1796" t="s">
        <v>73</v>
      </c>
      <c r="L1796" s="73">
        <f>_xlfn.DAYS(Dashboard!B$3,Data!F1796)</f>
        <v>22</v>
      </c>
    </row>
    <row r="1797" spans="1:12" x14ac:dyDescent="0.25">
      <c r="A1797">
        <v>105934</v>
      </c>
      <c r="B1797">
        <v>0</v>
      </c>
      <c r="C1797" t="s">
        <v>281</v>
      </c>
      <c r="D1797" t="s">
        <v>2245</v>
      </c>
      <c r="E1797" t="s">
        <v>296</v>
      </c>
      <c r="F1797" s="69">
        <v>43003.55</v>
      </c>
      <c r="G1797" s="67">
        <v>43010.708333333336</v>
      </c>
      <c r="H1797" s="67">
        <v>43004.34375</v>
      </c>
      <c r="I1797" t="s">
        <v>63</v>
      </c>
      <c r="J1797" t="s">
        <v>2246</v>
      </c>
      <c r="K1797" t="s">
        <v>294</v>
      </c>
      <c r="L1797" s="73">
        <f>_xlfn.DAYS(Dashboard!B$3,Data!F1797)</f>
        <v>22</v>
      </c>
    </row>
    <row r="1798" spans="1:12" x14ac:dyDescent="0.25">
      <c r="A1798">
        <v>105935</v>
      </c>
      <c r="B1798">
        <v>0</v>
      </c>
      <c r="C1798" t="s">
        <v>281</v>
      </c>
      <c r="D1798" t="s">
        <v>2247</v>
      </c>
      <c r="E1798" t="s">
        <v>90</v>
      </c>
      <c r="F1798" s="69">
        <v>43003.551388888889</v>
      </c>
      <c r="G1798" s="67">
        <v>43017.708333333336</v>
      </c>
      <c r="H1798" s="67">
        <v>43003.551388888889</v>
      </c>
      <c r="I1798" t="s">
        <v>63</v>
      </c>
      <c r="J1798" t="s">
        <v>2248</v>
      </c>
      <c r="K1798" t="s">
        <v>73</v>
      </c>
      <c r="L1798" s="73">
        <f>_xlfn.DAYS(Dashboard!B$3,Data!F1798)</f>
        <v>22</v>
      </c>
    </row>
    <row r="1799" spans="1:12" x14ac:dyDescent="0.25">
      <c r="A1799">
        <v>105936</v>
      </c>
      <c r="B1799">
        <v>0</v>
      </c>
      <c r="C1799" t="s">
        <v>281</v>
      </c>
      <c r="D1799" t="s">
        <v>2249</v>
      </c>
      <c r="E1799" t="s">
        <v>71</v>
      </c>
      <c r="F1799" s="69">
        <v>43003.552777777775</v>
      </c>
      <c r="G1799" s="67">
        <v>43010.708333333336</v>
      </c>
      <c r="H1799" s="67">
        <v>43003.552777777775</v>
      </c>
      <c r="I1799" t="s">
        <v>67</v>
      </c>
      <c r="J1799" t="s">
        <v>2250</v>
      </c>
      <c r="K1799" t="s">
        <v>73</v>
      </c>
      <c r="L1799" s="73">
        <f>_xlfn.DAYS(Dashboard!B$3,Data!F1799)</f>
        <v>22</v>
      </c>
    </row>
    <row r="1800" spans="1:12" x14ac:dyDescent="0.25">
      <c r="A1800">
        <v>105937</v>
      </c>
      <c r="B1800">
        <v>0</v>
      </c>
      <c r="C1800" t="s">
        <v>281</v>
      </c>
      <c r="D1800" t="s">
        <v>2243</v>
      </c>
      <c r="E1800" t="s">
        <v>71</v>
      </c>
      <c r="F1800" s="69">
        <v>43003.554861111108</v>
      </c>
      <c r="G1800" s="67">
        <v>43017.708333333336</v>
      </c>
      <c r="H1800" s="67">
        <v>43003.554861111108</v>
      </c>
      <c r="I1800" t="s">
        <v>67</v>
      </c>
      <c r="J1800" t="s">
        <v>2251</v>
      </c>
      <c r="K1800" t="s">
        <v>73</v>
      </c>
      <c r="L1800" s="73">
        <f>_xlfn.DAYS(Dashboard!B$3,Data!F1800)</f>
        <v>22</v>
      </c>
    </row>
    <row r="1801" spans="1:12" x14ac:dyDescent="0.25">
      <c r="A1801">
        <v>105938</v>
      </c>
      <c r="B1801">
        <v>0</v>
      </c>
      <c r="C1801" t="s">
        <v>281</v>
      </c>
      <c r="D1801" t="s">
        <v>2252</v>
      </c>
      <c r="E1801" t="s">
        <v>90</v>
      </c>
      <c r="F1801" s="69">
        <v>43003.55972222222</v>
      </c>
      <c r="G1801" s="67">
        <v>43017.708333333336</v>
      </c>
      <c r="H1801" s="67">
        <v>43003.55972222222</v>
      </c>
      <c r="I1801" t="s">
        <v>63</v>
      </c>
      <c r="J1801" t="s">
        <v>2253</v>
      </c>
      <c r="K1801" t="s">
        <v>73</v>
      </c>
      <c r="L1801" s="73">
        <f>_xlfn.DAYS(Dashboard!B$3,Data!F1801)</f>
        <v>22</v>
      </c>
    </row>
    <row r="1802" spans="1:12" x14ac:dyDescent="0.25">
      <c r="A1802">
        <v>105939</v>
      </c>
      <c r="B1802">
        <v>0</v>
      </c>
      <c r="C1802" t="s">
        <v>281</v>
      </c>
      <c r="D1802" t="s">
        <v>2254</v>
      </c>
      <c r="E1802" t="s">
        <v>71</v>
      </c>
      <c r="F1802" s="69">
        <v>43003.5625</v>
      </c>
      <c r="G1802" s="67">
        <v>43010.708333333336</v>
      </c>
      <c r="H1802" s="67">
        <v>43003.57916666667</v>
      </c>
      <c r="I1802" t="s">
        <v>63</v>
      </c>
      <c r="J1802" t="s">
        <v>2255</v>
      </c>
      <c r="K1802" t="s">
        <v>73</v>
      </c>
      <c r="L1802" s="73">
        <f>_xlfn.DAYS(Dashboard!B$3,Data!F1802)</f>
        <v>22</v>
      </c>
    </row>
    <row r="1803" spans="1:12" x14ac:dyDescent="0.25">
      <c r="A1803">
        <v>105940</v>
      </c>
      <c r="B1803">
        <v>0</v>
      </c>
      <c r="C1803" t="s">
        <v>281</v>
      </c>
      <c r="D1803" t="s">
        <v>2256</v>
      </c>
      <c r="E1803" t="s">
        <v>90</v>
      </c>
      <c r="F1803" s="69">
        <v>43003.56527777778</v>
      </c>
      <c r="G1803" s="67">
        <v>43017.708333333336</v>
      </c>
      <c r="H1803" s="67">
        <v>43003.56527777778</v>
      </c>
      <c r="I1803" t="s">
        <v>63</v>
      </c>
      <c r="J1803" t="s">
        <v>2257</v>
      </c>
      <c r="K1803" t="s">
        <v>73</v>
      </c>
      <c r="L1803" s="73">
        <f>_xlfn.DAYS(Dashboard!B$3,Data!F1803)</f>
        <v>22</v>
      </c>
    </row>
    <row r="1804" spans="1:12" x14ac:dyDescent="0.25">
      <c r="A1804">
        <v>105941</v>
      </c>
      <c r="B1804">
        <v>0</v>
      </c>
      <c r="C1804" t="s">
        <v>281</v>
      </c>
      <c r="D1804" t="s">
        <v>2258</v>
      </c>
      <c r="E1804" t="s">
        <v>75</v>
      </c>
      <c r="F1804" s="69">
        <v>43003.578472222223</v>
      </c>
      <c r="G1804" s="67">
        <v>43017.708333333336</v>
      </c>
      <c r="H1804" s="67">
        <v>43003.578472222223</v>
      </c>
      <c r="I1804" t="s">
        <v>63</v>
      </c>
      <c r="J1804" t="s">
        <v>2259</v>
      </c>
      <c r="K1804" t="s">
        <v>73</v>
      </c>
      <c r="L1804" s="73">
        <f>_xlfn.DAYS(Dashboard!B$3,Data!F1804)</f>
        <v>22</v>
      </c>
    </row>
    <row r="1805" spans="1:12" x14ac:dyDescent="0.25">
      <c r="A1805">
        <v>105942</v>
      </c>
      <c r="B1805">
        <v>0</v>
      </c>
      <c r="C1805" t="s">
        <v>281</v>
      </c>
      <c r="D1805" t="s">
        <v>2260</v>
      </c>
      <c r="E1805" t="s">
        <v>90</v>
      </c>
      <c r="F1805" s="69">
        <v>43003.579861111109</v>
      </c>
      <c r="G1805" s="67">
        <v>43017.708333333336</v>
      </c>
      <c r="H1805" s="67">
        <v>43003.579861111109</v>
      </c>
      <c r="I1805" t="s">
        <v>63</v>
      </c>
      <c r="J1805" t="s">
        <v>2261</v>
      </c>
      <c r="K1805" t="s">
        <v>73</v>
      </c>
      <c r="L1805" s="73">
        <f>_xlfn.DAYS(Dashboard!B$3,Data!F1805)</f>
        <v>22</v>
      </c>
    </row>
    <row r="1806" spans="1:12" x14ac:dyDescent="0.25">
      <c r="A1806">
        <v>105943</v>
      </c>
      <c r="B1806">
        <v>0</v>
      </c>
      <c r="C1806" t="s">
        <v>281</v>
      </c>
      <c r="D1806" t="s">
        <v>2262</v>
      </c>
      <c r="E1806" t="s">
        <v>75</v>
      </c>
      <c r="F1806" s="69">
        <v>43003.581250000003</v>
      </c>
      <c r="G1806" s="67">
        <v>43017.708333333336</v>
      </c>
      <c r="H1806" s="67">
        <v>43003.581250000003</v>
      </c>
      <c r="I1806" t="s">
        <v>63</v>
      </c>
      <c r="J1806" t="s">
        <v>2263</v>
      </c>
      <c r="K1806" t="s">
        <v>73</v>
      </c>
      <c r="L1806" s="73">
        <f>_xlfn.DAYS(Dashboard!B$3,Data!F1806)</f>
        <v>22</v>
      </c>
    </row>
    <row r="1807" spans="1:12" x14ac:dyDescent="0.25">
      <c r="A1807">
        <v>105944</v>
      </c>
      <c r="B1807">
        <v>0</v>
      </c>
      <c r="C1807" t="s">
        <v>281</v>
      </c>
      <c r="D1807" t="s">
        <v>165</v>
      </c>
      <c r="E1807" t="s">
        <v>71</v>
      </c>
      <c r="F1807" s="69">
        <v>43003.591666666667</v>
      </c>
      <c r="G1807" s="67">
        <v>43010.708333333336</v>
      </c>
      <c r="H1807" s="67">
        <v>43010.457638888889</v>
      </c>
      <c r="I1807" t="s">
        <v>63</v>
      </c>
      <c r="J1807" t="s">
        <v>2264</v>
      </c>
      <c r="K1807" t="s">
        <v>73</v>
      </c>
      <c r="L1807" s="73">
        <f>_xlfn.DAYS(Dashboard!B$3,Data!F1807)</f>
        <v>22</v>
      </c>
    </row>
    <row r="1808" spans="1:12" x14ac:dyDescent="0.25">
      <c r="A1808">
        <v>105945</v>
      </c>
      <c r="B1808">
        <v>0</v>
      </c>
      <c r="C1808" t="s">
        <v>281</v>
      </c>
      <c r="D1808" t="s">
        <v>1018</v>
      </c>
      <c r="E1808" t="s">
        <v>71</v>
      </c>
      <c r="F1808" s="69">
        <v>43003.592361111114</v>
      </c>
      <c r="G1808" s="67">
        <v>43010.708333333336</v>
      </c>
      <c r="H1808" s="67">
        <v>43023.938194444447</v>
      </c>
      <c r="I1808" t="s">
        <v>67</v>
      </c>
      <c r="J1808" t="s">
        <v>2265</v>
      </c>
      <c r="K1808" t="s">
        <v>73</v>
      </c>
      <c r="L1808" s="73">
        <f>_xlfn.DAYS(Dashboard!B$3,Data!F1808)</f>
        <v>22</v>
      </c>
    </row>
    <row r="1809" spans="1:12" x14ac:dyDescent="0.25">
      <c r="A1809">
        <v>105946</v>
      </c>
      <c r="B1809">
        <v>0</v>
      </c>
      <c r="C1809" t="s">
        <v>281</v>
      </c>
      <c r="D1809" t="s">
        <v>97</v>
      </c>
      <c r="E1809" t="s">
        <v>75</v>
      </c>
      <c r="F1809" s="69">
        <v>43003.594444444447</v>
      </c>
      <c r="G1809" s="67">
        <v>43017.708333333336</v>
      </c>
      <c r="H1809" s="67">
        <v>43006.677777777775</v>
      </c>
      <c r="I1809" t="s">
        <v>63</v>
      </c>
      <c r="J1809" t="s">
        <v>2266</v>
      </c>
      <c r="K1809" t="s">
        <v>73</v>
      </c>
      <c r="L1809" s="73">
        <f>_xlfn.DAYS(Dashboard!B$3,Data!F1809)</f>
        <v>22</v>
      </c>
    </row>
    <row r="1810" spans="1:12" x14ac:dyDescent="0.25">
      <c r="A1810">
        <v>105947</v>
      </c>
      <c r="B1810">
        <v>0</v>
      </c>
      <c r="C1810" t="s">
        <v>281</v>
      </c>
      <c r="D1810" t="s">
        <v>2267</v>
      </c>
      <c r="E1810" t="s">
        <v>90</v>
      </c>
      <c r="F1810" s="69">
        <v>43003.597222222219</v>
      </c>
      <c r="G1810" s="67">
        <v>43017.708333333336</v>
      </c>
      <c r="H1810" s="67">
        <v>43003.597222222219</v>
      </c>
      <c r="I1810" t="s">
        <v>63</v>
      </c>
      <c r="J1810" t="s">
        <v>2268</v>
      </c>
      <c r="K1810" t="s">
        <v>73</v>
      </c>
      <c r="L1810" s="73">
        <f>_xlfn.DAYS(Dashboard!B$3,Data!F1810)</f>
        <v>22</v>
      </c>
    </row>
    <row r="1811" spans="1:12" x14ac:dyDescent="0.25">
      <c r="A1811">
        <v>105948</v>
      </c>
      <c r="B1811">
        <v>0</v>
      </c>
      <c r="C1811" t="s">
        <v>281</v>
      </c>
      <c r="D1811" t="s">
        <v>2269</v>
      </c>
      <c r="E1811" t="s">
        <v>90</v>
      </c>
      <c r="F1811" s="69">
        <v>43003.602777777778</v>
      </c>
      <c r="G1811" s="67">
        <v>43017.708333333336</v>
      </c>
      <c r="H1811" s="67">
        <v>43003.602777777778</v>
      </c>
      <c r="I1811" t="s">
        <v>63</v>
      </c>
      <c r="J1811" t="s">
        <v>2270</v>
      </c>
      <c r="K1811" t="s">
        <v>73</v>
      </c>
      <c r="L1811" s="73">
        <f>_xlfn.DAYS(Dashboard!B$3,Data!F1811)</f>
        <v>22</v>
      </c>
    </row>
    <row r="1812" spans="1:12" x14ac:dyDescent="0.25">
      <c r="A1812">
        <v>105949</v>
      </c>
      <c r="B1812">
        <v>0</v>
      </c>
      <c r="C1812" t="s">
        <v>281</v>
      </c>
      <c r="D1812" t="s">
        <v>173</v>
      </c>
      <c r="E1812" t="s">
        <v>90</v>
      </c>
      <c r="F1812" s="69">
        <v>43003.606249999997</v>
      </c>
      <c r="G1812" s="67">
        <v>43017.708333333336</v>
      </c>
      <c r="H1812" s="67">
        <v>43003.606249999997</v>
      </c>
      <c r="I1812" t="s">
        <v>63</v>
      </c>
      <c r="J1812" t="s">
        <v>2271</v>
      </c>
      <c r="K1812" t="s">
        <v>73</v>
      </c>
      <c r="L1812" s="73">
        <f>_xlfn.DAYS(Dashboard!B$3,Data!F1812)</f>
        <v>22</v>
      </c>
    </row>
    <row r="1813" spans="1:12" x14ac:dyDescent="0.25">
      <c r="A1813">
        <v>105950</v>
      </c>
      <c r="B1813">
        <v>0</v>
      </c>
      <c r="C1813" t="s">
        <v>281</v>
      </c>
      <c r="D1813" t="s">
        <v>173</v>
      </c>
      <c r="E1813" t="s">
        <v>90</v>
      </c>
      <c r="F1813" s="69">
        <v>43003.607638888891</v>
      </c>
      <c r="G1813" s="67">
        <v>43017.708333333336</v>
      </c>
      <c r="H1813" s="67">
        <v>43003.607638888891</v>
      </c>
      <c r="I1813" t="s">
        <v>63</v>
      </c>
      <c r="J1813" t="s">
        <v>2272</v>
      </c>
      <c r="K1813" t="s">
        <v>73</v>
      </c>
      <c r="L1813" s="73">
        <f>_xlfn.DAYS(Dashboard!B$3,Data!F1813)</f>
        <v>22</v>
      </c>
    </row>
    <row r="1814" spans="1:12" x14ac:dyDescent="0.25">
      <c r="A1814">
        <v>105951</v>
      </c>
      <c r="B1814">
        <v>0</v>
      </c>
      <c r="C1814" t="s">
        <v>281</v>
      </c>
      <c r="D1814" t="s">
        <v>2273</v>
      </c>
      <c r="E1814" t="s">
        <v>62</v>
      </c>
      <c r="F1814" s="69">
        <v>43003.611805555556</v>
      </c>
      <c r="G1814" s="67">
        <v>43017.708333333336</v>
      </c>
      <c r="H1814" s="67">
        <v>43003.611805555556</v>
      </c>
      <c r="I1814" t="s">
        <v>63</v>
      </c>
      <c r="J1814" t="s">
        <v>2274</v>
      </c>
      <c r="K1814" t="s">
        <v>73</v>
      </c>
      <c r="L1814" s="73">
        <f>_xlfn.DAYS(Dashboard!B$3,Data!F1814)</f>
        <v>22</v>
      </c>
    </row>
    <row r="1815" spans="1:12" x14ac:dyDescent="0.25">
      <c r="A1815">
        <v>105952</v>
      </c>
      <c r="B1815">
        <v>0</v>
      </c>
      <c r="C1815" t="s">
        <v>281</v>
      </c>
      <c r="D1815" t="s">
        <v>2275</v>
      </c>
      <c r="E1815" t="s">
        <v>90</v>
      </c>
      <c r="F1815" s="69">
        <v>43003.613888888889</v>
      </c>
      <c r="G1815" s="67">
        <v>43017.708333333336</v>
      </c>
      <c r="H1815" s="67">
        <v>43003.613888888889</v>
      </c>
      <c r="I1815" t="s">
        <v>63</v>
      </c>
      <c r="J1815" t="s">
        <v>2276</v>
      </c>
      <c r="K1815" t="s">
        <v>73</v>
      </c>
      <c r="L1815" s="73">
        <f>_xlfn.DAYS(Dashboard!B$3,Data!F1815)</f>
        <v>22</v>
      </c>
    </row>
    <row r="1816" spans="1:12" x14ac:dyDescent="0.25">
      <c r="A1816">
        <v>105953</v>
      </c>
      <c r="B1816">
        <v>0</v>
      </c>
      <c r="C1816" t="s">
        <v>281</v>
      </c>
      <c r="D1816" t="s">
        <v>2277</v>
      </c>
      <c r="E1816" t="s">
        <v>84</v>
      </c>
      <c r="F1816" s="69">
        <v>43003.62222222222</v>
      </c>
      <c r="G1816" s="67">
        <v>43017.708333333336</v>
      </c>
      <c r="H1816" s="67">
        <v>43003.62222222222</v>
      </c>
      <c r="I1816" t="s">
        <v>63</v>
      </c>
      <c r="J1816" t="s">
        <v>335</v>
      </c>
      <c r="K1816" t="s">
        <v>73</v>
      </c>
      <c r="L1816" s="73">
        <f>_xlfn.DAYS(Dashboard!B$3,Data!F1816)</f>
        <v>22</v>
      </c>
    </row>
    <row r="1817" spans="1:12" x14ac:dyDescent="0.25">
      <c r="A1817">
        <v>105954</v>
      </c>
      <c r="B1817">
        <v>0</v>
      </c>
      <c r="C1817" t="s">
        <v>281</v>
      </c>
      <c r="D1817" t="s">
        <v>2278</v>
      </c>
      <c r="E1817" t="s">
        <v>62</v>
      </c>
      <c r="F1817" s="69">
        <v>43003.622916666667</v>
      </c>
      <c r="G1817" s="67">
        <v>43017.708333333336</v>
      </c>
      <c r="H1817" s="67">
        <v>43003.622916666667</v>
      </c>
      <c r="I1817" t="s">
        <v>63</v>
      </c>
      <c r="J1817" t="s">
        <v>2279</v>
      </c>
      <c r="K1817" t="s">
        <v>73</v>
      </c>
      <c r="L1817" s="73">
        <f>_xlfn.DAYS(Dashboard!B$3,Data!F1817)</f>
        <v>22</v>
      </c>
    </row>
    <row r="1818" spans="1:12" x14ac:dyDescent="0.25">
      <c r="A1818">
        <v>105955</v>
      </c>
      <c r="B1818">
        <v>0</v>
      </c>
      <c r="C1818" t="s">
        <v>281</v>
      </c>
      <c r="D1818" t="s">
        <v>2280</v>
      </c>
      <c r="E1818" t="s">
        <v>233</v>
      </c>
      <c r="F1818" s="69">
        <v>43003.627083333333</v>
      </c>
      <c r="G1818" s="67">
        <v>43010.708333333336</v>
      </c>
      <c r="H1818" s="67">
        <v>43004.75277777778</v>
      </c>
      <c r="I1818" t="s">
        <v>63</v>
      </c>
      <c r="J1818" t="s">
        <v>2281</v>
      </c>
      <c r="K1818" t="s">
        <v>284</v>
      </c>
      <c r="L1818" s="73">
        <f>_xlfn.DAYS(Dashboard!B$3,Data!F1818)</f>
        <v>22</v>
      </c>
    </row>
    <row r="1819" spans="1:12" x14ac:dyDescent="0.25">
      <c r="A1819">
        <v>105956</v>
      </c>
      <c r="B1819">
        <v>0</v>
      </c>
      <c r="C1819" t="s">
        <v>281</v>
      </c>
      <c r="D1819" t="s">
        <v>2282</v>
      </c>
      <c r="E1819" t="s">
        <v>75</v>
      </c>
      <c r="F1819" s="69">
        <v>43003.63958333333</v>
      </c>
      <c r="G1819" s="67">
        <v>43017.708333333336</v>
      </c>
      <c r="H1819" s="67">
        <v>43003.63958333333</v>
      </c>
      <c r="I1819" t="s">
        <v>63</v>
      </c>
      <c r="J1819" t="s">
        <v>335</v>
      </c>
      <c r="K1819" t="s">
        <v>73</v>
      </c>
      <c r="L1819" s="73">
        <f>_xlfn.DAYS(Dashboard!B$3,Data!F1819)</f>
        <v>22</v>
      </c>
    </row>
    <row r="1820" spans="1:12" x14ac:dyDescent="0.25">
      <c r="A1820">
        <v>105957</v>
      </c>
      <c r="B1820">
        <v>0</v>
      </c>
      <c r="C1820" t="s">
        <v>281</v>
      </c>
      <c r="D1820" t="s">
        <v>296</v>
      </c>
      <c r="E1820" t="s">
        <v>296</v>
      </c>
      <c r="F1820" s="69">
        <v>43003.640277777777</v>
      </c>
      <c r="G1820" s="67">
        <v>43005.708333333336</v>
      </c>
      <c r="H1820" s="67">
        <v>43004.523611111108</v>
      </c>
      <c r="I1820" t="s">
        <v>63</v>
      </c>
      <c r="J1820" t="s">
        <v>2283</v>
      </c>
      <c r="K1820" t="s">
        <v>294</v>
      </c>
      <c r="L1820" s="73">
        <f>_xlfn.DAYS(Dashboard!B$3,Data!F1820)</f>
        <v>22</v>
      </c>
    </row>
    <row r="1821" spans="1:12" x14ac:dyDescent="0.25">
      <c r="A1821">
        <v>105958</v>
      </c>
      <c r="B1821">
        <v>0</v>
      </c>
      <c r="C1821" t="s">
        <v>281</v>
      </c>
      <c r="D1821" t="s">
        <v>2284</v>
      </c>
      <c r="E1821" t="s">
        <v>75</v>
      </c>
      <c r="F1821" s="69">
        <v>43003.643055555556</v>
      </c>
      <c r="G1821" s="67">
        <v>43017.708333333336</v>
      </c>
      <c r="H1821" s="67">
        <v>43003.643055555556</v>
      </c>
      <c r="I1821" t="s">
        <v>63</v>
      </c>
      <c r="J1821" t="s">
        <v>2285</v>
      </c>
      <c r="K1821" t="s">
        <v>73</v>
      </c>
      <c r="L1821" s="73">
        <f>_xlfn.DAYS(Dashboard!B$3,Data!F1821)</f>
        <v>22</v>
      </c>
    </row>
    <row r="1822" spans="1:12" x14ac:dyDescent="0.25">
      <c r="A1822">
        <v>105959</v>
      </c>
      <c r="B1822">
        <v>0</v>
      </c>
      <c r="C1822" t="s">
        <v>281</v>
      </c>
      <c r="D1822" t="s">
        <v>1963</v>
      </c>
      <c r="E1822" t="s">
        <v>93</v>
      </c>
      <c r="F1822" s="69">
        <v>43003.646527777775</v>
      </c>
      <c r="G1822" s="67">
        <v>43017.708333333336</v>
      </c>
      <c r="H1822" s="67">
        <v>43004.434027777781</v>
      </c>
      <c r="I1822" t="s">
        <v>67</v>
      </c>
      <c r="J1822" t="s">
        <v>2286</v>
      </c>
      <c r="K1822" t="s">
        <v>73</v>
      </c>
      <c r="L1822" s="73">
        <f>_xlfn.DAYS(Dashboard!B$3,Data!F1822)</f>
        <v>22</v>
      </c>
    </row>
    <row r="1823" spans="1:12" x14ac:dyDescent="0.25">
      <c r="A1823">
        <v>105960</v>
      </c>
      <c r="B1823">
        <v>0</v>
      </c>
      <c r="C1823" t="s">
        <v>281</v>
      </c>
      <c r="D1823" t="s">
        <v>2287</v>
      </c>
      <c r="E1823" t="s">
        <v>62</v>
      </c>
      <c r="F1823" s="69">
        <v>43003.654861111114</v>
      </c>
      <c r="G1823" s="67">
        <v>43017.708333333336</v>
      </c>
      <c r="H1823" s="67">
        <v>43003.654861111114</v>
      </c>
      <c r="I1823" t="s">
        <v>63</v>
      </c>
      <c r="J1823" t="s">
        <v>2288</v>
      </c>
      <c r="K1823" t="s">
        <v>73</v>
      </c>
      <c r="L1823" s="73">
        <f>_xlfn.DAYS(Dashboard!B$3,Data!F1823)</f>
        <v>22</v>
      </c>
    </row>
    <row r="1824" spans="1:12" x14ac:dyDescent="0.25">
      <c r="A1824">
        <v>105961</v>
      </c>
      <c r="B1824">
        <v>0</v>
      </c>
      <c r="C1824" t="s">
        <v>281</v>
      </c>
      <c r="D1824" t="s">
        <v>2289</v>
      </c>
      <c r="E1824" t="s">
        <v>84</v>
      </c>
      <c r="F1824" s="69">
        <v>43003.662499999999</v>
      </c>
      <c r="G1824" s="67">
        <v>43017.708333333336</v>
      </c>
      <c r="H1824" s="67">
        <v>43003.662499999999</v>
      </c>
      <c r="I1824" t="s">
        <v>63</v>
      </c>
      <c r="J1824" t="s">
        <v>335</v>
      </c>
      <c r="K1824" t="s">
        <v>73</v>
      </c>
      <c r="L1824" s="73">
        <f>_xlfn.DAYS(Dashboard!B$3,Data!F1824)</f>
        <v>22</v>
      </c>
    </row>
    <row r="1825" spans="1:12" x14ac:dyDescent="0.25">
      <c r="A1825">
        <v>105962</v>
      </c>
      <c r="B1825">
        <v>0</v>
      </c>
      <c r="C1825" t="s">
        <v>281</v>
      </c>
      <c r="D1825" t="s">
        <v>2290</v>
      </c>
      <c r="E1825" t="s">
        <v>62</v>
      </c>
      <c r="F1825" s="69">
        <v>43003.663888888892</v>
      </c>
      <c r="G1825" s="67">
        <v>43017.708333333336</v>
      </c>
      <c r="H1825" s="67">
        <v>43003.663888888892</v>
      </c>
      <c r="I1825" t="s">
        <v>63</v>
      </c>
      <c r="J1825" t="s">
        <v>2291</v>
      </c>
      <c r="K1825" t="s">
        <v>73</v>
      </c>
      <c r="L1825" s="73">
        <f>_xlfn.DAYS(Dashboard!B$3,Data!F1825)</f>
        <v>22</v>
      </c>
    </row>
    <row r="1826" spans="1:12" x14ac:dyDescent="0.25">
      <c r="A1826">
        <v>105963</v>
      </c>
      <c r="B1826">
        <v>0</v>
      </c>
      <c r="C1826" t="s">
        <v>35</v>
      </c>
      <c r="D1826" t="s">
        <v>130</v>
      </c>
      <c r="E1826" t="s">
        <v>90</v>
      </c>
      <c r="F1826" s="69">
        <v>43003.664293981485</v>
      </c>
      <c r="G1826" s="67">
        <v>43024</v>
      </c>
      <c r="I1826" t="s">
        <v>63</v>
      </c>
      <c r="J1826" t="s">
        <v>131</v>
      </c>
      <c r="K1826" t="s">
        <v>73</v>
      </c>
      <c r="L1826" s="73">
        <f>_xlfn.DAYS(Dashboard!B$3,Data!F1826)</f>
        <v>22</v>
      </c>
    </row>
    <row r="1827" spans="1:12" x14ac:dyDescent="0.25">
      <c r="A1827">
        <v>105964</v>
      </c>
      <c r="B1827">
        <v>0</v>
      </c>
      <c r="C1827" t="s">
        <v>281</v>
      </c>
      <c r="D1827" t="s">
        <v>382</v>
      </c>
      <c r="E1827" t="s">
        <v>84</v>
      </c>
      <c r="F1827" s="69">
        <v>43003.664583333331</v>
      </c>
      <c r="G1827" s="67">
        <v>43010.708333333336</v>
      </c>
      <c r="H1827" s="67">
        <v>43003.664583333331</v>
      </c>
      <c r="I1827" t="s">
        <v>63</v>
      </c>
      <c r="J1827" t="s">
        <v>2292</v>
      </c>
      <c r="K1827" t="s">
        <v>73</v>
      </c>
      <c r="L1827" s="73">
        <f>_xlfn.DAYS(Dashboard!B$3,Data!F1827)</f>
        <v>22</v>
      </c>
    </row>
    <row r="1828" spans="1:12" x14ac:dyDescent="0.25">
      <c r="A1828">
        <v>105965</v>
      </c>
      <c r="B1828">
        <v>0</v>
      </c>
      <c r="C1828" t="s">
        <v>281</v>
      </c>
      <c r="D1828" t="s">
        <v>1963</v>
      </c>
      <c r="E1828" t="s">
        <v>71</v>
      </c>
      <c r="F1828" s="69">
        <v>43003.670138888891</v>
      </c>
      <c r="G1828" s="67">
        <v>43017.708333333336</v>
      </c>
      <c r="H1828" s="67">
        <v>43023.944444444445</v>
      </c>
      <c r="I1828" t="s">
        <v>63</v>
      </c>
      <c r="J1828" t="s">
        <v>2293</v>
      </c>
      <c r="K1828" t="s">
        <v>73</v>
      </c>
      <c r="L1828" s="73">
        <f>_xlfn.DAYS(Dashboard!B$3,Data!F1828)</f>
        <v>22</v>
      </c>
    </row>
    <row r="1829" spans="1:12" x14ac:dyDescent="0.25">
      <c r="A1829">
        <v>105966</v>
      </c>
      <c r="B1829">
        <v>0</v>
      </c>
      <c r="C1829" t="s">
        <v>281</v>
      </c>
      <c r="D1829" t="s">
        <v>97</v>
      </c>
      <c r="E1829" t="s">
        <v>282</v>
      </c>
      <c r="F1829" s="69">
        <v>43003.672222222223</v>
      </c>
      <c r="G1829" s="67">
        <v>43017.708333333336</v>
      </c>
      <c r="H1829" s="67">
        <v>43006.319444444445</v>
      </c>
      <c r="I1829" t="s">
        <v>350</v>
      </c>
      <c r="J1829" t="s">
        <v>2294</v>
      </c>
      <c r="K1829" t="s">
        <v>284</v>
      </c>
      <c r="L1829" s="73">
        <f>_xlfn.DAYS(Dashboard!B$3,Data!F1829)</f>
        <v>22</v>
      </c>
    </row>
    <row r="1830" spans="1:12" x14ac:dyDescent="0.25">
      <c r="A1830">
        <v>105967</v>
      </c>
      <c r="B1830">
        <v>0</v>
      </c>
      <c r="C1830" t="s">
        <v>439</v>
      </c>
      <c r="D1830" t="s">
        <v>398</v>
      </c>
      <c r="E1830" t="s">
        <v>233</v>
      </c>
      <c r="F1830" s="69">
        <v>43003.675694444442</v>
      </c>
      <c r="G1830" s="67">
        <v>43017.708333333336</v>
      </c>
      <c r="H1830" s="67">
        <v>43003.677777777775</v>
      </c>
      <c r="I1830" t="s">
        <v>63</v>
      </c>
      <c r="J1830" t="s">
        <v>2295</v>
      </c>
      <c r="K1830" t="s">
        <v>284</v>
      </c>
      <c r="L1830" s="73">
        <f>_xlfn.DAYS(Dashboard!B$3,Data!F1830)</f>
        <v>22</v>
      </c>
    </row>
    <row r="1831" spans="1:12" x14ac:dyDescent="0.25">
      <c r="A1831">
        <v>105968</v>
      </c>
      <c r="B1831">
        <v>0</v>
      </c>
      <c r="C1831" t="s">
        <v>281</v>
      </c>
      <c r="D1831" t="s">
        <v>2296</v>
      </c>
      <c r="E1831" t="s">
        <v>75</v>
      </c>
      <c r="F1831" s="69">
        <v>43003.679166666669</v>
      </c>
      <c r="G1831" s="67">
        <v>43003.958333333336</v>
      </c>
      <c r="H1831" s="67">
        <v>43003.679166666669</v>
      </c>
      <c r="I1831" t="s">
        <v>63</v>
      </c>
      <c r="J1831" t="s">
        <v>2297</v>
      </c>
      <c r="K1831" t="s">
        <v>73</v>
      </c>
      <c r="L1831" s="73">
        <f>_xlfn.DAYS(Dashboard!B$3,Data!F1831)</f>
        <v>22</v>
      </c>
    </row>
    <row r="1832" spans="1:12" x14ac:dyDescent="0.25">
      <c r="A1832">
        <v>105969</v>
      </c>
      <c r="B1832">
        <v>0</v>
      </c>
      <c r="C1832" t="s">
        <v>281</v>
      </c>
      <c r="D1832" t="s">
        <v>2298</v>
      </c>
      <c r="E1832" t="s">
        <v>75</v>
      </c>
      <c r="F1832" s="69">
        <v>43003.697916666664</v>
      </c>
      <c r="G1832" s="67">
        <v>43017.708333333336</v>
      </c>
      <c r="H1832" s="67">
        <v>43004.603472222225</v>
      </c>
      <c r="I1832" t="s">
        <v>63</v>
      </c>
      <c r="J1832" t="s">
        <v>2299</v>
      </c>
      <c r="K1832" t="s">
        <v>73</v>
      </c>
      <c r="L1832" s="73">
        <f>_xlfn.DAYS(Dashboard!B$3,Data!F1832)</f>
        <v>22</v>
      </c>
    </row>
    <row r="1833" spans="1:12" x14ac:dyDescent="0.25">
      <c r="A1833">
        <v>105970</v>
      </c>
      <c r="B1833">
        <v>0</v>
      </c>
      <c r="C1833" t="s">
        <v>281</v>
      </c>
      <c r="D1833" t="s">
        <v>2300</v>
      </c>
      <c r="E1833" t="s">
        <v>93</v>
      </c>
      <c r="F1833" s="69">
        <v>43003.698611111111</v>
      </c>
      <c r="G1833" s="67">
        <v>43017.708333333336</v>
      </c>
      <c r="H1833" s="67">
        <v>43003.698611111111</v>
      </c>
      <c r="I1833" t="s">
        <v>63</v>
      </c>
      <c r="J1833" t="s">
        <v>2301</v>
      </c>
      <c r="K1833" t="s">
        <v>73</v>
      </c>
      <c r="L1833" s="73">
        <f>_xlfn.DAYS(Dashboard!B$3,Data!F1833)</f>
        <v>22</v>
      </c>
    </row>
    <row r="1834" spans="1:12" x14ac:dyDescent="0.25">
      <c r="A1834">
        <v>105971</v>
      </c>
      <c r="B1834">
        <v>0</v>
      </c>
      <c r="C1834" t="s">
        <v>281</v>
      </c>
      <c r="D1834" t="s">
        <v>2302</v>
      </c>
      <c r="E1834" t="s">
        <v>84</v>
      </c>
      <c r="F1834" s="69">
        <v>43003.708333333336</v>
      </c>
      <c r="G1834" s="67">
        <v>43017.708333333336</v>
      </c>
      <c r="H1834" s="67">
        <v>43003.708333333336</v>
      </c>
      <c r="I1834" t="s">
        <v>63</v>
      </c>
      <c r="J1834" t="s">
        <v>335</v>
      </c>
      <c r="K1834" t="s">
        <v>73</v>
      </c>
      <c r="L1834" s="73">
        <f>_xlfn.DAYS(Dashboard!B$3,Data!F1834)</f>
        <v>22</v>
      </c>
    </row>
    <row r="1835" spans="1:12" x14ac:dyDescent="0.25">
      <c r="A1835">
        <v>105972</v>
      </c>
      <c r="B1835">
        <v>0</v>
      </c>
      <c r="C1835" t="s">
        <v>34</v>
      </c>
      <c r="D1835" t="s">
        <v>70</v>
      </c>
      <c r="E1835" t="s">
        <v>517</v>
      </c>
      <c r="F1835" s="69">
        <v>43003.719780092593</v>
      </c>
      <c r="G1835" s="67">
        <v>43017.708333333336</v>
      </c>
      <c r="I1835" t="s">
        <v>63</v>
      </c>
      <c r="J1835" t="s">
        <v>3106</v>
      </c>
      <c r="K1835" t="s">
        <v>294</v>
      </c>
      <c r="L1835" s="73">
        <f>_xlfn.DAYS(Dashboard!B$3,Data!F1835)</f>
        <v>22</v>
      </c>
    </row>
    <row r="1836" spans="1:12" x14ac:dyDescent="0.25">
      <c r="A1836">
        <v>105973</v>
      </c>
      <c r="B1836">
        <v>0</v>
      </c>
      <c r="C1836" t="s">
        <v>281</v>
      </c>
      <c r="D1836" t="s">
        <v>70</v>
      </c>
      <c r="E1836" t="s">
        <v>90</v>
      </c>
      <c r="F1836" s="69">
        <v>43003.720138888886</v>
      </c>
      <c r="G1836" s="67">
        <v>43010.708333333336</v>
      </c>
      <c r="H1836" s="67">
        <v>43005.522916666669</v>
      </c>
      <c r="I1836" t="s">
        <v>137</v>
      </c>
      <c r="J1836" t="s">
        <v>2303</v>
      </c>
      <c r="K1836" t="s">
        <v>73</v>
      </c>
      <c r="L1836" s="73">
        <f>_xlfn.DAYS(Dashboard!B$3,Data!F1836)</f>
        <v>22</v>
      </c>
    </row>
    <row r="1837" spans="1:12" x14ac:dyDescent="0.25">
      <c r="A1837">
        <v>105974</v>
      </c>
      <c r="B1837">
        <v>0</v>
      </c>
      <c r="C1837" t="s">
        <v>281</v>
      </c>
      <c r="D1837" t="s">
        <v>173</v>
      </c>
      <c r="E1837" t="s">
        <v>130</v>
      </c>
      <c r="F1837" s="69">
        <v>43003.722222222219</v>
      </c>
      <c r="G1837" s="67">
        <v>43005.708333333336</v>
      </c>
      <c r="H1837" s="67">
        <v>43004.366666666669</v>
      </c>
      <c r="I1837" t="s">
        <v>63</v>
      </c>
      <c r="J1837" t="s">
        <v>2304</v>
      </c>
      <c r="K1837" t="s">
        <v>327</v>
      </c>
      <c r="L1837" s="73">
        <f>_xlfn.DAYS(Dashboard!B$3,Data!F1837)</f>
        <v>22</v>
      </c>
    </row>
    <row r="1838" spans="1:12" x14ac:dyDescent="0.25">
      <c r="A1838">
        <v>105975</v>
      </c>
      <c r="B1838">
        <v>0</v>
      </c>
      <c r="C1838" t="s">
        <v>281</v>
      </c>
      <c r="D1838" t="s">
        <v>173</v>
      </c>
      <c r="E1838" t="s">
        <v>90</v>
      </c>
      <c r="F1838" s="69">
        <v>43003.724305555559</v>
      </c>
      <c r="G1838" s="67">
        <v>43010.708333333336</v>
      </c>
      <c r="H1838" s="67">
        <v>43009.419444444444</v>
      </c>
      <c r="I1838" t="s">
        <v>63</v>
      </c>
      <c r="J1838" t="s">
        <v>2305</v>
      </c>
      <c r="K1838" t="s">
        <v>73</v>
      </c>
      <c r="L1838" s="73">
        <f>_xlfn.DAYS(Dashboard!B$3,Data!F1838)</f>
        <v>22</v>
      </c>
    </row>
    <row r="1839" spans="1:12" x14ac:dyDescent="0.25">
      <c r="A1839">
        <v>105976</v>
      </c>
      <c r="B1839">
        <v>0</v>
      </c>
      <c r="C1839" t="s">
        <v>281</v>
      </c>
      <c r="D1839" t="s">
        <v>2306</v>
      </c>
      <c r="E1839" t="s">
        <v>93</v>
      </c>
      <c r="F1839" s="69">
        <v>43003.725694444445</v>
      </c>
      <c r="G1839" s="67">
        <v>43017.708333333336</v>
      </c>
      <c r="H1839" s="67">
        <v>43003.725694444445</v>
      </c>
      <c r="I1839" t="s">
        <v>63</v>
      </c>
      <c r="J1839" t="s">
        <v>2307</v>
      </c>
      <c r="K1839" t="s">
        <v>73</v>
      </c>
      <c r="L1839" s="73">
        <f>_xlfn.DAYS(Dashboard!B$3,Data!F1839)</f>
        <v>22</v>
      </c>
    </row>
    <row r="1840" spans="1:12" x14ac:dyDescent="0.25">
      <c r="A1840">
        <v>105977</v>
      </c>
      <c r="B1840">
        <v>0</v>
      </c>
      <c r="C1840" t="s">
        <v>281</v>
      </c>
      <c r="D1840" t="s">
        <v>208</v>
      </c>
      <c r="E1840" t="s">
        <v>93</v>
      </c>
      <c r="F1840" s="69">
        <v>43003.728472222225</v>
      </c>
      <c r="G1840" s="67">
        <v>43017.708333333336</v>
      </c>
      <c r="H1840" s="67">
        <v>43003.746527777781</v>
      </c>
      <c r="I1840" t="s">
        <v>63</v>
      </c>
      <c r="J1840" t="s">
        <v>2308</v>
      </c>
      <c r="K1840" t="s">
        <v>73</v>
      </c>
      <c r="L1840" s="73">
        <f>_xlfn.DAYS(Dashboard!B$3,Data!F1840)</f>
        <v>22</v>
      </c>
    </row>
    <row r="1841" spans="1:12" x14ac:dyDescent="0.25">
      <c r="A1841">
        <v>105978</v>
      </c>
      <c r="B1841">
        <v>0</v>
      </c>
      <c r="C1841" t="s">
        <v>281</v>
      </c>
      <c r="D1841" t="s">
        <v>2309</v>
      </c>
      <c r="E1841" t="s">
        <v>93</v>
      </c>
      <c r="F1841" s="69">
        <v>43003.734722222223</v>
      </c>
      <c r="G1841" s="67">
        <v>43017.708333333336</v>
      </c>
      <c r="H1841" s="67">
        <v>43003.734722222223</v>
      </c>
      <c r="I1841" t="s">
        <v>63</v>
      </c>
      <c r="J1841" t="s">
        <v>2310</v>
      </c>
      <c r="K1841" t="s">
        <v>73</v>
      </c>
      <c r="L1841" s="73">
        <f>_xlfn.DAYS(Dashboard!B$3,Data!F1841)</f>
        <v>22</v>
      </c>
    </row>
    <row r="1842" spans="1:12" x14ac:dyDescent="0.25">
      <c r="A1842">
        <v>105979</v>
      </c>
      <c r="B1842">
        <v>0</v>
      </c>
      <c r="C1842" t="s">
        <v>281</v>
      </c>
      <c r="D1842" t="s">
        <v>2311</v>
      </c>
      <c r="E1842" t="s">
        <v>90</v>
      </c>
      <c r="F1842" s="69">
        <v>43003.754166666666</v>
      </c>
      <c r="G1842" s="67">
        <v>43017.708333333336</v>
      </c>
      <c r="H1842" s="67">
        <v>43003.754166666666</v>
      </c>
      <c r="I1842" t="s">
        <v>63</v>
      </c>
      <c r="J1842" t="s">
        <v>2312</v>
      </c>
      <c r="K1842" t="s">
        <v>73</v>
      </c>
      <c r="L1842" s="73">
        <f>_xlfn.DAYS(Dashboard!B$3,Data!F1842)</f>
        <v>22</v>
      </c>
    </row>
    <row r="1843" spans="1:12" x14ac:dyDescent="0.25">
      <c r="A1843">
        <v>105980</v>
      </c>
      <c r="B1843">
        <v>0</v>
      </c>
      <c r="C1843" t="s">
        <v>281</v>
      </c>
      <c r="D1843" t="s">
        <v>2313</v>
      </c>
      <c r="E1843" t="s">
        <v>90</v>
      </c>
      <c r="F1843" s="69">
        <v>43003.755555555559</v>
      </c>
      <c r="G1843" s="67">
        <v>43017.708333333336</v>
      </c>
      <c r="H1843" s="67">
        <v>43003.755555555559</v>
      </c>
      <c r="I1843" t="s">
        <v>63</v>
      </c>
      <c r="J1843" t="s">
        <v>2314</v>
      </c>
      <c r="K1843" t="s">
        <v>73</v>
      </c>
      <c r="L1843" s="73">
        <f>_xlfn.DAYS(Dashboard!B$3,Data!F1843)</f>
        <v>22</v>
      </c>
    </row>
    <row r="1844" spans="1:12" x14ac:dyDescent="0.25">
      <c r="A1844">
        <v>105981</v>
      </c>
      <c r="B1844">
        <v>0</v>
      </c>
      <c r="C1844" t="s">
        <v>281</v>
      </c>
      <c r="D1844" t="s">
        <v>101</v>
      </c>
      <c r="E1844" t="s">
        <v>93</v>
      </c>
      <c r="F1844" s="69">
        <v>43003.787499999999</v>
      </c>
      <c r="G1844" s="67">
        <v>43028.708333333336</v>
      </c>
      <c r="H1844" s="67">
        <v>43024.581944444442</v>
      </c>
      <c r="I1844" t="s">
        <v>67</v>
      </c>
      <c r="J1844" t="s">
        <v>2315</v>
      </c>
      <c r="K1844" t="s">
        <v>73</v>
      </c>
      <c r="L1844" s="73">
        <f>_xlfn.DAYS(Dashboard!B$3,Data!F1844)</f>
        <v>22</v>
      </c>
    </row>
    <row r="1845" spans="1:12" x14ac:dyDescent="0.25">
      <c r="A1845">
        <v>105982</v>
      </c>
      <c r="B1845">
        <v>0</v>
      </c>
      <c r="C1845" t="s">
        <v>281</v>
      </c>
      <c r="D1845" t="s">
        <v>130</v>
      </c>
      <c r="E1845" t="s">
        <v>71</v>
      </c>
      <c r="F1845" s="69">
        <v>43003.802777777775</v>
      </c>
      <c r="G1845" s="67">
        <v>43004</v>
      </c>
      <c r="H1845" s="67">
        <v>43004.340277777781</v>
      </c>
      <c r="I1845" t="s">
        <v>63</v>
      </c>
      <c r="J1845" t="s">
        <v>2316</v>
      </c>
      <c r="K1845" t="s">
        <v>327</v>
      </c>
      <c r="L1845" s="73">
        <f>_xlfn.DAYS(Dashboard!B$3,Data!F1845)</f>
        <v>22</v>
      </c>
    </row>
    <row r="1846" spans="1:12" x14ac:dyDescent="0.25">
      <c r="A1846">
        <v>105983</v>
      </c>
      <c r="B1846">
        <v>0</v>
      </c>
      <c r="C1846" t="s">
        <v>281</v>
      </c>
      <c r="D1846" t="s">
        <v>2317</v>
      </c>
      <c r="E1846" t="s">
        <v>90</v>
      </c>
      <c r="F1846" s="69">
        <v>43003.829861111109</v>
      </c>
      <c r="G1846" s="67">
        <v>43017.708333333336</v>
      </c>
      <c r="H1846" s="67">
        <v>43020.615972222222</v>
      </c>
      <c r="I1846" t="s">
        <v>63</v>
      </c>
      <c r="J1846" t="s">
        <v>1183</v>
      </c>
      <c r="K1846" t="s">
        <v>73</v>
      </c>
      <c r="L1846" s="73">
        <f>_xlfn.DAYS(Dashboard!B$3,Data!F1846)</f>
        <v>22</v>
      </c>
    </row>
    <row r="1847" spans="1:12" x14ac:dyDescent="0.25">
      <c r="A1847">
        <v>105984</v>
      </c>
      <c r="B1847">
        <v>0</v>
      </c>
      <c r="C1847" t="s">
        <v>281</v>
      </c>
      <c r="D1847" t="s">
        <v>173</v>
      </c>
      <c r="E1847" t="s">
        <v>90</v>
      </c>
      <c r="F1847" s="69">
        <v>43003.849305555559</v>
      </c>
      <c r="G1847" s="67">
        <v>43017.708333333336</v>
      </c>
      <c r="H1847" s="67">
        <v>43003.849305555559</v>
      </c>
      <c r="I1847" t="s">
        <v>63</v>
      </c>
      <c r="J1847" t="s">
        <v>2318</v>
      </c>
      <c r="K1847" t="s">
        <v>73</v>
      </c>
      <c r="L1847" s="73">
        <f>_xlfn.DAYS(Dashboard!B$3,Data!F1847)</f>
        <v>22</v>
      </c>
    </row>
    <row r="1848" spans="1:12" x14ac:dyDescent="0.25">
      <c r="A1848">
        <v>105985</v>
      </c>
      <c r="B1848">
        <v>0</v>
      </c>
      <c r="C1848" t="s">
        <v>82</v>
      </c>
      <c r="D1848" t="s">
        <v>384</v>
      </c>
      <c r="E1848" t="s">
        <v>321</v>
      </c>
      <c r="F1848" s="69">
        <v>43003.928067129629</v>
      </c>
      <c r="G1848" s="67">
        <v>43099.708333333336</v>
      </c>
      <c r="I1848" t="s">
        <v>67</v>
      </c>
      <c r="J1848" t="s">
        <v>3107</v>
      </c>
      <c r="K1848" t="s">
        <v>323</v>
      </c>
      <c r="L1848" s="73">
        <f>_xlfn.DAYS(Dashboard!B$3,Data!F1848)</f>
        <v>22</v>
      </c>
    </row>
    <row r="1849" spans="1:12" x14ac:dyDescent="0.25">
      <c r="A1849">
        <v>105986</v>
      </c>
      <c r="B1849">
        <v>0</v>
      </c>
      <c r="C1849" t="s">
        <v>281</v>
      </c>
      <c r="D1849" t="s">
        <v>697</v>
      </c>
      <c r="E1849" t="s">
        <v>130</v>
      </c>
      <c r="F1849" s="69">
        <v>43004.131944444445</v>
      </c>
      <c r="G1849" s="67">
        <v>43018.708333333336</v>
      </c>
      <c r="H1849" s="67">
        <v>43004.390972222223</v>
      </c>
      <c r="I1849" t="s">
        <v>63</v>
      </c>
      <c r="J1849" t="s">
        <v>2319</v>
      </c>
      <c r="K1849" t="s">
        <v>327</v>
      </c>
      <c r="L1849" s="73">
        <f>_xlfn.DAYS(Dashboard!B$3,Data!F1849)</f>
        <v>21</v>
      </c>
    </row>
    <row r="1850" spans="1:12" x14ac:dyDescent="0.25">
      <c r="A1850">
        <v>105987</v>
      </c>
      <c r="B1850">
        <v>0</v>
      </c>
      <c r="C1850" t="s">
        <v>281</v>
      </c>
      <c r="D1850" t="s">
        <v>697</v>
      </c>
      <c r="E1850" t="s">
        <v>71</v>
      </c>
      <c r="F1850" s="69">
        <v>43004.134722222225</v>
      </c>
      <c r="G1850" s="67">
        <v>43018.708333333336</v>
      </c>
      <c r="H1850" s="67">
        <v>43021.354166666664</v>
      </c>
      <c r="I1850" t="s">
        <v>63</v>
      </c>
      <c r="J1850" t="s">
        <v>2320</v>
      </c>
      <c r="K1850" t="s">
        <v>327</v>
      </c>
      <c r="L1850" s="73">
        <f>_xlfn.DAYS(Dashboard!B$3,Data!F1850)</f>
        <v>21</v>
      </c>
    </row>
    <row r="1851" spans="1:12" x14ac:dyDescent="0.25">
      <c r="A1851">
        <v>105475</v>
      </c>
      <c r="B1851">
        <v>3</v>
      </c>
      <c r="C1851" t="s">
        <v>281</v>
      </c>
      <c r="D1851" t="s">
        <v>173</v>
      </c>
      <c r="E1851" t="s">
        <v>204</v>
      </c>
      <c r="F1851" s="69">
        <v>43004.267361111109</v>
      </c>
      <c r="G1851" s="67">
        <v>43011.708333333336</v>
      </c>
      <c r="H1851" s="67">
        <v>43006.582638888889</v>
      </c>
      <c r="I1851" t="s">
        <v>451</v>
      </c>
      <c r="J1851" t="s">
        <v>2321</v>
      </c>
      <c r="K1851" t="s">
        <v>73</v>
      </c>
      <c r="L1851" s="73">
        <f>_xlfn.DAYS(Dashboard!B$3,Data!F1851)</f>
        <v>21</v>
      </c>
    </row>
    <row r="1852" spans="1:12" x14ac:dyDescent="0.25">
      <c r="A1852">
        <v>105988</v>
      </c>
      <c r="B1852">
        <v>0</v>
      </c>
      <c r="C1852" t="s">
        <v>281</v>
      </c>
      <c r="D1852" t="s">
        <v>2322</v>
      </c>
      <c r="E1852" t="s">
        <v>282</v>
      </c>
      <c r="F1852" s="69">
        <v>43004.304861111108</v>
      </c>
      <c r="G1852" s="67">
        <v>43018.708333333336</v>
      </c>
      <c r="H1852" s="67">
        <v>43004.309027777781</v>
      </c>
      <c r="I1852" t="s">
        <v>63</v>
      </c>
      <c r="J1852" t="s">
        <v>2323</v>
      </c>
      <c r="K1852" t="s">
        <v>284</v>
      </c>
      <c r="L1852" s="73">
        <f>_xlfn.DAYS(Dashboard!B$3,Data!F1852)</f>
        <v>21</v>
      </c>
    </row>
    <row r="1853" spans="1:12" x14ac:dyDescent="0.25">
      <c r="A1853">
        <v>105989</v>
      </c>
      <c r="B1853">
        <v>0</v>
      </c>
      <c r="C1853" t="s">
        <v>281</v>
      </c>
      <c r="D1853" t="s">
        <v>371</v>
      </c>
      <c r="E1853" t="s">
        <v>296</v>
      </c>
      <c r="F1853" s="69">
        <v>43004.320138888892</v>
      </c>
      <c r="G1853" s="67">
        <v>43011.708333333336</v>
      </c>
      <c r="H1853" s="67">
        <v>43021.368055555555</v>
      </c>
      <c r="I1853" t="s">
        <v>63</v>
      </c>
      <c r="J1853" t="s">
        <v>2324</v>
      </c>
      <c r="K1853" t="s">
        <v>294</v>
      </c>
      <c r="L1853" s="73">
        <f>_xlfn.DAYS(Dashboard!B$3,Data!F1853)</f>
        <v>21</v>
      </c>
    </row>
    <row r="1854" spans="1:12" x14ac:dyDescent="0.25">
      <c r="A1854">
        <v>105990</v>
      </c>
      <c r="B1854">
        <v>0</v>
      </c>
      <c r="C1854" t="s">
        <v>281</v>
      </c>
      <c r="D1854" t="s">
        <v>2317</v>
      </c>
      <c r="E1854" t="s">
        <v>71</v>
      </c>
      <c r="F1854" s="69">
        <v>43004.32708333333</v>
      </c>
      <c r="G1854" s="67">
        <v>43018.708333333336</v>
      </c>
      <c r="H1854" s="67">
        <v>43004.32708333333</v>
      </c>
      <c r="I1854" t="s">
        <v>63</v>
      </c>
      <c r="J1854" t="s">
        <v>2325</v>
      </c>
      <c r="K1854" t="s">
        <v>73</v>
      </c>
      <c r="L1854" s="73">
        <f>_xlfn.DAYS(Dashboard!B$3,Data!F1854)</f>
        <v>21</v>
      </c>
    </row>
    <row r="1855" spans="1:12" x14ac:dyDescent="0.25">
      <c r="A1855">
        <v>105991</v>
      </c>
      <c r="B1855">
        <v>0</v>
      </c>
      <c r="C1855" t="s">
        <v>281</v>
      </c>
      <c r="D1855" t="s">
        <v>2326</v>
      </c>
      <c r="E1855" t="s">
        <v>75</v>
      </c>
      <c r="F1855" s="69">
        <v>43004.329861111109</v>
      </c>
      <c r="G1855" s="67">
        <v>43018.708333333336</v>
      </c>
      <c r="H1855" s="67">
        <v>43004.329861111109</v>
      </c>
      <c r="I1855" t="s">
        <v>63</v>
      </c>
      <c r="J1855" t="s">
        <v>335</v>
      </c>
      <c r="K1855" t="s">
        <v>73</v>
      </c>
      <c r="L1855" s="73">
        <f>_xlfn.DAYS(Dashboard!B$3,Data!F1855)</f>
        <v>21</v>
      </c>
    </row>
    <row r="1856" spans="1:12" x14ac:dyDescent="0.25">
      <c r="A1856">
        <v>105992</v>
      </c>
      <c r="B1856">
        <v>0</v>
      </c>
      <c r="C1856" t="s">
        <v>281</v>
      </c>
      <c r="D1856" t="s">
        <v>2127</v>
      </c>
      <c r="E1856" t="s">
        <v>71</v>
      </c>
      <c r="F1856" s="69">
        <v>43004.331250000003</v>
      </c>
      <c r="G1856" s="67">
        <v>43006.708333333336</v>
      </c>
      <c r="H1856" s="67">
        <v>43004.331250000003</v>
      </c>
      <c r="I1856" t="s">
        <v>63</v>
      </c>
      <c r="J1856" t="s">
        <v>2327</v>
      </c>
      <c r="K1856" t="s">
        <v>73</v>
      </c>
      <c r="L1856" s="73">
        <f>_xlfn.DAYS(Dashboard!B$3,Data!F1856)</f>
        <v>21</v>
      </c>
    </row>
    <row r="1857" spans="1:12" x14ac:dyDescent="0.25">
      <c r="A1857">
        <v>105993</v>
      </c>
      <c r="B1857">
        <v>0</v>
      </c>
      <c r="C1857" t="s">
        <v>281</v>
      </c>
      <c r="D1857" t="s">
        <v>1452</v>
      </c>
      <c r="E1857" t="s">
        <v>282</v>
      </c>
      <c r="F1857" s="69">
        <v>43004.339583333334</v>
      </c>
      <c r="G1857" s="67">
        <v>43018.708333333336</v>
      </c>
      <c r="H1857" s="67">
        <v>43004.345138888886</v>
      </c>
      <c r="I1857" t="s">
        <v>63</v>
      </c>
      <c r="J1857" t="s">
        <v>2328</v>
      </c>
      <c r="K1857" t="s">
        <v>284</v>
      </c>
      <c r="L1857" s="73">
        <f>_xlfn.DAYS(Dashboard!B$3,Data!F1857)</f>
        <v>21</v>
      </c>
    </row>
    <row r="1858" spans="1:12" x14ac:dyDescent="0.25">
      <c r="A1858">
        <v>105994</v>
      </c>
      <c r="B1858">
        <v>0</v>
      </c>
      <c r="C1858" t="s">
        <v>281</v>
      </c>
      <c r="D1858" t="s">
        <v>268</v>
      </c>
      <c r="E1858" t="s">
        <v>204</v>
      </c>
      <c r="F1858" s="69">
        <v>43004.359027777777</v>
      </c>
      <c r="G1858" s="67">
        <v>43011.708333333336</v>
      </c>
      <c r="H1858" s="67">
        <v>43007.474999999999</v>
      </c>
      <c r="I1858" t="s">
        <v>451</v>
      </c>
      <c r="J1858" t="s">
        <v>2329</v>
      </c>
      <c r="K1858" t="s">
        <v>73</v>
      </c>
      <c r="L1858" s="73">
        <f>_xlfn.DAYS(Dashboard!B$3,Data!F1858)</f>
        <v>21</v>
      </c>
    </row>
    <row r="1859" spans="1:12" x14ac:dyDescent="0.25">
      <c r="A1859">
        <v>105995</v>
      </c>
      <c r="B1859">
        <v>0</v>
      </c>
      <c r="C1859" t="s">
        <v>88</v>
      </c>
      <c r="D1859" t="s">
        <v>148</v>
      </c>
      <c r="E1859" t="s">
        <v>233</v>
      </c>
      <c r="F1859" s="69">
        <v>43004.36078703704</v>
      </c>
      <c r="G1859" s="67">
        <v>43018.708333333336</v>
      </c>
      <c r="I1859" t="s">
        <v>67</v>
      </c>
      <c r="J1859" t="s">
        <v>3108</v>
      </c>
      <c r="K1859" t="s">
        <v>284</v>
      </c>
      <c r="L1859" s="73">
        <f>_xlfn.DAYS(Dashboard!B$3,Data!F1859)</f>
        <v>21</v>
      </c>
    </row>
    <row r="1860" spans="1:12" x14ac:dyDescent="0.25">
      <c r="A1860">
        <v>105996</v>
      </c>
      <c r="B1860">
        <v>0</v>
      </c>
      <c r="C1860" t="s">
        <v>281</v>
      </c>
      <c r="D1860" t="s">
        <v>2330</v>
      </c>
      <c r="E1860" t="s">
        <v>75</v>
      </c>
      <c r="F1860" s="69">
        <v>43004.362500000003</v>
      </c>
      <c r="G1860" s="67">
        <v>43018.708333333336</v>
      </c>
      <c r="H1860" s="67">
        <v>43004.375</v>
      </c>
      <c r="I1860" t="s">
        <v>63</v>
      </c>
      <c r="J1860" t="s">
        <v>335</v>
      </c>
      <c r="K1860" t="s">
        <v>73</v>
      </c>
      <c r="L1860" s="73">
        <f>_xlfn.DAYS(Dashboard!B$3,Data!F1860)</f>
        <v>21</v>
      </c>
    </row>
    <row r="1861" spans="1:12" x14ac:dyDescent="0.25">
      <c r="A1861">
        <v>105997</v>
      </c>
      <c r="B1861">
        <v>0</v>
      </c>
      <c r="C1861" t="s">
        <v>281</v>
      </c>
      <c r="D1861" t="s">
        <v>2331</v>
      </c>
      <c r="E1861" t="s">
        <v>75</v>
      </c>
      <c r="F1861" s="69">
        <v>43004.373611111114</v>
      </c>
      <c r="G1861" s="67">
        <v>43018.708333333336</v>
      </c>
      <c r="H1861" s="67">
        <v>43004.373611111114</v>
      </c>
      <c r="I1861" t="s">
        <v>63</v>
      </c>
      <c r="J1861" t="s">
        <v>335</v>
      </c>
      <c r="K1861" t="s">
        <v>73</v>
      </c>
      <c r="L1861" s="73">
        <f>_xlfn.DAYS(Dashboard!B$3,Data!F1861)</f>
        <v>21</v>
      </c>
    </row>
    <row r="1862" spans="1:12" x14ac:dyDescent="0.25">
      <c r="A1862">
        <v>105998</v>
      </c>
      <c r="B1862">
        <v>0</v>
      </c>
      <c r="C1862" t="s">
        <v>281</v>
      </c>
      <c r="D1862" t="s">
        <v>2089</v>
      </c>
      <c r="E1862" t="s">
        <v>75</v>
      </c>
      <c r="F1862" s="69">
        <v>43004.374305555553</v>
      </c>
      <c r="G1862" s="67">
        <v>43018.708333333336</v>
      </c>
      <c r="H1862" s="67">
        <v>43018.552777777775</v>
      </c>
      <c r="I1862" t="s">
        <v>63</v>
      </c>
      <c r="J1862" t="s">
        <v>2332</v>
      </c>
      <c r="K1862" t="s">
        <v>73</v>
      </c>
      <c r="L1862" s="73">
        <f>_xlfn.DAYS(Dashboard!B$3,Data!F1862)</f>
        <v>21</v>
      </c>
    </row>
    <row r="1863" spans="1:12" x14ac:dyDescent="0.25">
      <c r="A1863">
        <v>105999</v>
      </c>
      <c r="B1863">
        <v>0</v>
      </c>
      <c r="C1863" t="s">
        <v>281</v>
      </c>
      <c r="D1863" t="s">
        <v>2333</v>
      </c>
      <c r="E1863" t="s">
        <v>80</v>
      </c>
      <c r="F1863" s="69">
        <v>43004.402083333334</v>
      </c>
      <c r="G1863" s="67">
        <v>43018.708333333336</v>
      </c>
      <c r="H1863" s="67">
        <v>43004.402083333334</v>
      </c>
      <c r="I1863" t="s">
        <v>63</v>
      </c>
      <c r="J1863" t="s">
        <v>1990</v>
      </c>
      <c r="K1863" t="s">
        <v>73</v>
      </c>
      <c r="L1863" s="73">
        <f>_xlfn.DAYS(Dashboard!B$3,Data!F1863)</f>
        <v>21</v>
      </c>
    </row>
    <row r="1864" spans="1:12" x14ac:dyDescent="0.25">
      <c r="A1864">
        <v>106000</v>
      </c>
      <c r="B1864">
        <v>0</v>
      </c>
      <c r="C1864" t="s">
        <v>281</v>
      </c>
      <c r="D1864" t="s">
        <v>206</v>
      </c>
      <c r="E1864" t="s">
        <v>71</v>
      </c>
      <c r="F1864" s="69">
        <v>43004.415277777778</v>
      </c>
      <c r="G1864" s="67">
        <v>43018.708333333336</v>
      </c>
      <c r="H1864" s="67">
        <v>43006.841666666667</v>
      </c>
      <c r="I1864" t="s">
        <v>67</v>
      </c>
      <c r="J1864" t="s">
        <v>2334</v>
      </c>
      <c r="K1864" t="s">
        <v>73</v>
      </c>
      <c r="L1864" s="73">
        <f>_xlfn.DAYS(Dashboard!B$3,Data!F1864)</f>
        <v>21</v>
      </c>
    </row>
    <row r="1865" spans="1:12" x14ac:dyDescent="0.25">
      <c r="A1865">
        <v>106001</v>
      </c>
      <c r="B1865">
        <v>0</v>
      </c>
      <c r="C1865" t="s">
        <v>281</v>
      </c>
      <c r="D1865" t="s">
        <v>2335</v>
      </c>
      <c r="E1865" t="s">
        <v>84</v>
      </c>
      <c r="F1865" s="69">
        <v>43004.423611111109</v>
      </c>
      <c r="G1865" s="67">
        <v>43018.708333333336</v>
      </c>
      <c r="H1865" s="67">
        <v>43014.554861111108</v>
      </c>
      <c r="I1865" t="s">
        <v>63</v>
      </c>
      <c r="J1865" t="s">
        <v>2336</v>
      </c>
      <c r="K1865" t="s">
        <v>73</v>
      </c>
      <c r="L1865" s="73">
        <f>_xlfn.DAYS(Dashboard!B$3,Data!F1865)</f>
        <v>21</v>
      </c>
    </row>
    <row r="1866" spans="1:12" x14ac:dyDescent="0.25">
      <c r="A1866">
        <v>106002</v>
      </c>
      <c r="B1866">
        <v>0</v>
      </c>
      <c r="C1866" t="s">
        <v>281</v>
      </c>
      <c r="D1866" t="s">
        <v>2337</v>
      </c>
      <c r="E1866" t="s">
        <v>97</v>
      </c>
      <c r="F1866" s="69">
        <v>43004.425694444442</v>
      </c>
      <c r="G1866" s="67">
        <v>43018.708333333336</v>
      </c>
      <c r="H1866" s="67">
        <v>43004.425694444442</v>
      </c>
      <c r="I1866" t="s">
        <v>63</v>
      </c>
      <c r="J1866" t="s">
        <v>1990</v>
      </c>
      <c r="K1866" t="s">
        <v>73</v>
      </c>
      <c r="L1866" s="73">
        <f>_xlfn.DAYS(Dashboard!B$3,Data!F1866)</f>
        <v>21</v>
      </c>
    </row>
    <row r="1867" spans="1:12" x14ac:dyDescent="0.25">
      <c r="A1867">
        <v>106003</v>
      </c>
      <c r="B1867">
        <v>0</v>
      </c>
      <c r="C1867" t="s">
        <v>281</v>
      </c>
      <c r="D1867" t="s">
        <v>1927</v>
      </c>
      <c r="E1867" t="s">
        <v>71</v>
      </c>
      <c r="F1867" s="69">
        <v>43004.429861111108</v>
      </c>
      <c r="G1867" s="67">
        <v>43018.708333333336</v>
      </c>
      <c r="H1867" s="67">
        <v>43006.84097222222</v>
      </c>
      <c r="I1867" t="s">
        <v>63</v>
      </c>
      <c r="J1867" t="s">
        <v>2338</v>
      </c>
      <c r="K1867" t="s">
        <v>73</v>
      </c>
      <c r="L1867" s="73">
        <f>_xlfn.DAYS(Dashboard!B$3,Data!F1867)</f>
        <v>21</v>
      </c>
    </row>
    <row r="1868" spans="1:12" x14ac:dyDescent="0.25">
      <c r="A1868">
        <v>106004</v>
      </c>
      <c r="B1868">
        <v>0</v>
      </c>
      <c r="C1868" t="s">
        <v>281</v>
      </c>
      <c r="D1868" t="s">
        <v>2339</v>
      </c>
      <c r="E1868" t="s">
        <v>80</v>
      </c>
      <c r="F1868" s="69">
        <v>43004.441666666666</v>
      </c>
      <c r="G1868" s="67">
        <v>43018.708333333336</v>
      </c>
      <c r="H1868" s="67">
        <v>43007.51458333333</v>
      </c>
      <c r="I1868" t="s">
        <v>63</v>
      </c>
      <c r="J1868" t="s">
        <v>2340</v>
      </c>
      <c r="K1868" t="s">
        <v>73</v>
      </c>
      <c r="L1868" s="73">
        <f>_xlfn.DAYS(Dashboard!B$3,Data!F1868)</f>
        <v>21</v>
      </c>
    </row>
    <row r="1869" spans="1:12" x14ac:dyDescent="0.25">
      <c r="A1869">
        <v>106005</v>
      </c>
      <c r="B1869">
        <v>0</v>
      </c>
      <c r="C1869" t="s">
        <v>281</v>
      </c>
      <c r="D1869" t="s">
        <v>1971</v>
      </c>
      <c r="E1869" t="s">
        <v>93</v>
      </c>
      <c r="F1869" s="69">
        <v>43004.442361111112</v>
      </c>
      <c r="G1869" s="67">
        <v>43018.708333333336</v>
      </c>
      <c r="H1869" s="67">
        <v>43004.442361111112</v>
      </c>
      <c r="I1869" t="s">
        <v>63</v>
      </c>
      <c r="J1869" t="s">
        <v>2006</v>
      </c>
      <c r="K1869" t="s">
        <v>73</v>
      </c>
      <c r="L1869" s="73">
        <f>_xlfn.DAYS(Dashboard!B$3,Data!F1869)</f>
        <v>21</v>
      </c>
    </row>
    <row r="1870" spans="1:12" x14ac:dyDescent="0.25">
      <c r="A1870">
        <v>106006</v>
      </c>
      <c r="B1870">
        <v>0</v>
      </c>
      <c r="C1870" t="s">
        <v>281</v>
      </c>
      <c r="D1870" t="s">
        <v>2341</v>
      </c>
      <c r="E1870" t="s">
        <v>93</v>
      </c>
      <c r="F1870" s="69">
        <v>43004.442361111112</v>
      </c>
      <c r="G1870" s="67">
        <v>43018.708333333336</v>
      </c>
      <c r="H1870" s="67">
        <v>43004.458333333336</v>
      </c>
      <c r="I1870" t="s">
        <v>63</v>
      </c>
      <c r="J1870" t="s">
        <v>2342</v>
      </c>
      <c r="K1870" t="s">
        <v>73</v>
      </c>
      <c r="L1870" s="73">
        <f>_xlfn.DAYS(Dashboard!B$3,Data!F1870)</f>
        <v>21</v>
      </c>
    </row>
    <row r="1871" spans="1:12" x14ac:dyDescent="0.25">
      <c r="A1871">
        <v>106007</v>
      </c>
      <c r="B1871">
        <v>0</v>
      </c>
      <c r="C1871" t="s">
        <v>281</v>
      </c>
      <c r="D1871" t="s">
        <v>1794</v>
      </c>
      <c r="E1871" t="s">
        <v>321</v>
      </c>
      <c r="F1871" s="69">
        <v>43004.444444444445</v>
      </c>
      <c r="G1871" s="67">
        <v>43018.708333333336</v>
      </c>
      <c r="H1871" s="67">
        <v>43005.446527777778</v>
      </c>
      <c r="I1871" t="s">
        <v>63</v>
      </c>
      <c r="J1871" t="s">
        <v>2343</v>
      </c>
      <c r="K1871" t="s">
        <v>323</v>
      </c>
      <c r="L1871" s="73">
        <f>_xlfn.DAYS(Dashboard!B$3,Data!F1871)</f>
        <v>21</v>
      </c>
    </row>
    <row r="1872" spans="1:12" x14ac:dyDescent="0.25">
      <c r="A1872">
        <v>106008</v>
      </c>
      <c r="B1872">
        <v>0</v>
      </c>
      <c r="C1872" t="s">
        <v>281</v>
      </c>
      <c r="D1872" t="s">
        <v>2344</v>
      </c>
      <c r="E1872" t="s">
        <v>93</v>
      </c>
      <c r="F1872" s="69">
        <v>43004.45416666667</v>
      </c>
      <c r="G1872" s="67">
        <v>43018.708333333336</v>
      </c>
      <c r="H1872" s="67">
        <v>43004.457638888889</v>
      </c>
      <c r="I1872" t="s">
        <v>63</v>
      </c>
      <c r="J1872" t="s">
        <v>2345</v>
      </c>
      <c r="K1872" t="s">
        <v>73</v>
      </c>
      <c r="L1872" s="73">
        <f>_xlfn.DAYS(Dashboard!B$3,Data!F1872)</f>
        <v>21</v>
      </c>
    </row>
    <row r="1873" spans="1:12" x14ac:dyDescent="0.25">
      <c r="A1873">
        <v>106009</v>
      </c>
      <c r="B1873">
        <v>0</v>
      </c>
      <c r="C1873" t="s">
        <v>281</v>
      </c>
      <c r="D1873" t="s">
        <v>2346</v>
      </c>
      <c r="E1873" t="s">
        <v>97</v>
      </c>
      <c r="F1873" s="69">
        <v>43004.457638888889</v>
      </c>
      <c r="G1873" s="67">
        <v>43018.708333333336</v>
      </c>
      <c r="H1873" s="67">
        <v>43004.457638888889</v>
      </c>
      <c r="I1873" t="s">
        <v>63</v>
      </c>
      <c r="J1873" t="s">
        <v>2041</v>
      </c>
      <c r="K1873" t="s">
        <v>73</v>
      </c>
      <c r="L1873" s="73">
        <f>_xlfn.DAYS(Dashboard!B$3,Data!F1873)</f>
        <v>21</v>
      </c>
    </row>
    <row r="1874" spans="1:12" x14ac:dyDescent="0.25">
      <c r="A1874">
        <v>106010</v>
      </c>
      <c r="B1874">
        <v>0</v>
      </c>
      <c r="C1874" t="s">
        <v>281</v>
      </c>
      <c r="D1874" t="s">
        <v>2347</v>
      </c>
      <c r="E1874" t="s">
        <v>93</v>
      </c>
      <c r="F1874" s="69">
        <v>43004.457638888889</v>
      </c>
      <c r="G1874" s="67">
        <v>43018.708333333336</v>
      </c>
      <c r="H1874" s="67">
        <v>43004.459027777775</v>
      </c>
      <c r="I1874" t="s">
        <v>63</v>
      </c>
      <c r="J1874" t="s">
        <v>2348</v>
      </c>
      <c r="K1874" t="s">
        <v>73</v>
      </c>
      <c r="L1874" s="73">
        <f>_xlfn.DAYS(Dashboard!B$3,Data!F1874)</f>
        <v>21</v>
      </c>
    </row>
    <row r="1875" spans="1:12" x14ac:dyDescent="0.25">
      <c r="A1875">
        <v>106011</v>
      </c>
      <c r="B1875">
        <v>0</v>
      </c>
      <c r="C1875" t="s">
        <v>281</v>
      </c>
      <c r="D1875" t="s">
        <v>173</v>
      </c>
      <c r="E1875" t="s">
        <v>97</v>
      </c>
      <c r="F1875" s="69">
        <v>43004.468055555553</v>
      </c>
      <c r="G1875" s="67">
        <v>43018.708333333336</v>
      </c>
      <c r="H1875" s="67">
        <v>43007.318055555559</v>
      </c>
      <c r="I1875" t="s">
        <v>63</v>
      </c>
      <c r="J1875" t="s">
        <v>2349</v>
      </c>
      <c r="K1875" t="s">
        <v>327</v>
      </c>
      <c r="L1875" s="73">
        <f>_xlfn.DAYS(Dashboard!B$3,Data!F1875)</f>
        <v>21</v>
      </c>
    </row>
    <row r="1876" spans="1:12" x14ac:dyDescent="0.25">
      <c r="A1876">
        <v>106012</v>
      </c>
      <c r="B1876">
        <v>0</v>
      </c>
      <c r="C1876" t="s">
        <v>281</v>
      </c>
      <c r="D1876" t="s">
        <v>2350</v>
      </c>
      <c r="E1876" t="s">
        <v>62</v>
      </c>
      <c r="F1876" s="69">
        <v>43004.472222222219</v>
      </c>
      <c r="G1876" s="67">
        <v>43018.708333333336</v>
      </c>
      <c r="H1876" s="67">
        <v>43004.472222222219</v>
      </c>
      <c r="I1876" t="s">
        <v>63</v>
      </c>
      <c r="J1876" t="s">
        <v>2351</v>
      </c>
      <c r="K1876" t="s">
        <v>73</v>
      </c>
      <c r="L1876" s="73">
        <f>_xlfn.DAYS(Dashboard!B$3,Data!F1876)</f>
        <v>21</v>
      </c>
    </row>
    <row r="1877" spans="1:12" x14ac:dyDescent="0.25">
      <c r="A1877">
        <v>106013</v>
      </c>
      <c r="B1877">
        <v>0</v>
      </c>
      <c r="C1877" t="s">
        <v>281</v>
      </c>
      <c r="D1877" t="s">
        <v>2352</v>
      </c>
      <c r="E1877" t="s">
        <v>97</v>
      </c>
      <c r="F1877" s="69">
        <v>43004.472916666666</v>
      </c>
      <c r="G1877" s="67">
        <v>43018.708333333336</v>
      </c>
      <c r="H1877" s="67">
        <v>43004.473611111112</v>
      </c>
      <c r="I1877" t="s">
        <v>137</v>
      </c>
      <c r="J1877" t="s">
        <v>2353</v>
      </c>
      <c r="K1877" t="s">
        <v>73</v>
      </c>
      <c r="L1877" s="73">
        <f>_xlfn.DAYS(Dashboard!B$3,Data!F1877)</f>
        <v>21</v>
      </c>
    </row>
    <row r="1878" spans="1:12" x14ac:dyDescent="0.25">
      <c r="A1878">
        <v>106014</v>
      </c>
      <c r="B1878">
        <v>0</v>
      </c>
      <c r="C1878" t="s">
        <v>281</v>
      </c>
      <c r="D1878" t="s">
        <v>933</v>
      </c>
      <c r="E1878" t="s">
        <v>97</v>
      </c>
      <c r="F1878" s="69">
        <v>43004.473611111112</v>
      </c>
      <c r="G1878" s="67">
        <v>43018.708333333336</v>
      </c>
      <c r="H1878" s="67">
        <v>43004.474305555559</v>
      </c>
      <c r="I1878" t="s">
        <v>63</v>
      </c>
      <c r="J1878" t="s">
        <v>2354</v>
      </c>
      <c r="K1878" t="s">
        <v>73</v>
      </c>
      <c r="L1878" s="73">
        <f>_xlfn.DAYS(Dashboard!B$3,Data!F1878)</f>
        <v>21</v>
      </c>
    </row>
    <row r="1879" spans="1:12" x14ac:dyDescent="0.25">
      <c r="A1879">
        <v>106015</v>
      </c>
      <c r="B1879">
        <v>0</v>
      </c>
      <c r="C1879" t="s">
        <v>281</v>
      </c>
      <c r="D1879" t="s">
        <v>2355</v>
      </c>
      <c r="E1879" t="s">
        <v>97</v>
      </c>
      <c r="F1879" s="69">
        <v>43004.480555555558</v>
      </c>
      <c r="G1879" s="67">
        <v>43018.708333333336</v>
      </c>
      <c r="H1879" s="67">
        <v>43004.494444444441</v>
      </c>
      <c r="I1879" t="s">
        <v>63</v>
      </c>
      <c r="J1879" t="s">
        <v>2356</v>
      </c>
      <c r="K1879" t="s">
        <v>73</v>
      </c>
      <c r="L1879" s="73">
        <f>_xlfn.DAYS(Dashboard!B$3,Data!F1879)</f>
        <v>21</v>
      </c>
    </row>
    <row r="1880" spans="1:12" x14ac:dyDescent="0.25">
      <c r="A1880">
        <v>106016</v>
      </c>
      <c r="B1880">
        <v>0</v>
      </c>
      <c r="C1880" t="s">
        <v>281</v>
      </c>
      <c r="D1880" t="s">
        <v>2357</v>
      </c>
      <c r="E1880" t="s">
        <v>97</v>
      </c>
      <c r="F1880" s="69">
        <v>43004.48333333333</v>
      </c>
      <c r="G1880" s="67">
        <v>43018.708333333336</v>
      </c>
      <c r="H1880" s="67">
        <v>43004.493750000001</v>
      </c>
      <c r="I1880" t="s">
        <v>63</v>
      </c>
      <c r="J1880" t="s">
        <v>2358</v>
      </c>
      <c r="K1880" t="s">
        <v>73</v>
      </c>
      <c r="L1880" s="73">
        <f>_xlfn.DAYS(Dashboard!B$3,Data!F1880)</f>
        <v>21</v>
      </c>
    </row>
    <row r="1881" spans="1:12" x14ac:dyDescent="0.25">
      <c r="A1881">
        <v>106017</v>
      </c>
      <c r="B1881">
        <v>0</v>
      </c>
      <c r="C1881" t="s">
        <v>281</v>
      </c>
      <c r="D1881" t="s">
        <v>2359</v>
      </c>
      <c r="E1881" t="s">
        <v>97</v>
      </c>
      <c r="F1881" s="69">
        <v>43004.48541666667</v>
      </c>
      <c r="G1881" s="67">
        <v>43018.708333333336</v>
      </c>
      <c r="H1881" s="67">
        <v>43004.493750000001</v>
      </c>
      <c r="I1881" t="s">
        <v>63</v>
      </c>
      <c r="J1881" t="s">
        <v>2360</v>
      </c>
      <c r="K1881" t="s">
        <v>73</v>
      </c>
      <c r="L1881" s="73">
        <f>_xlfn.DAYS(Dashboard!B$3,Data!F1881)</f>
        <v>21</v>
      </c>
    </row>
    <row r="1882" spans="1:12" x14ac:dyDescent="0.25">
      <c r="A1882">
        <v>106018</v>
      </c>
      <c r="B1882">
        <v>0</v>
      </c>
      <c r="C1882" t="s">
        <v>281</v>
      </c>
      <c r="D1882" t="s">
        <v>2361</v>
      </c>
      <c r="E1882" t="s">
        <v>97</v>
      </c>
      <c r="F1882" s="69">
        <v>43004.486805555556</v>
      </c>
      <c r="G1882" s="67">
        <v>43018.708333333336</v>
      </c>
      <c r="H1882" s="67">
        <v>43004.493750000001</v>
      </c>
      <c r="I1882" t="s">
        <v>63</v>
      </c>
      <c r="J1882" t="s">
        <v>2362</v>
      </c>
      <c r="K1882" t="s">
        <v>73</v>
      </c>
      <c r="L1882" s="73">
        <f>_xlfn.DAYS(Dashboard!B$3,Data!F1882)</f>
        <v>21</v>
      </c>
    </row>
    <row r="1883" spans="1:12" x14ac:dyDescent="0.25">
      <c r="A1883">
        <v>106019</v>
      </c>
      <c r="B1883">
        <v>0</v>
      </c>
      <c r="C1883" t="s">
        <v>281</v>
      </c>
      <c r="D1883" t="s">
        <v>171</v>
      </c>
      <c r="E1883" t="s">
        <v>62</v>
      </c>
      <c r="F1883" s="69">
        <v>43004.486805555556</v>
      </c>
      <c r="G1883" s="67">
        <v>43011.708333333336</v>
      </c>
      <c r="H1883" s="67">
        <v>43005.395138888889</v>
      </c>
      <c r="I1883" t="s">
        <v>67</v>
      </c>
      <c r="J1883" t="s">
        <v>2363</v>
      </c>
      <c r="K1883" t="s">
        <v>65</v>
      </c>
      <c r="L1883" s="73">
        <f>_xlfn.DAYS(Dashboard!B$3,Data!F1883)</f>
        <v>21</v>
      </c>
    </row>
    <row r="1884" spans="1:12" x14ac:dyDescent="0.25">
      <c r="A1884">
        <v>106020</v>
      </c>
      <c r="B1884">
        <v>0</v>
      </c>
      <c r="C1884" t="s">
        <v>281</v>
      </c>
      <c r="D1884" t="s">
        <v>243</v>
      </c>
      <c r="E1884" t="s">
        <v>93</v>
      </c>
      <c r="F1884" s="69">
        <v>43004.492361111108</v>
      </c>
      <c r="G1884" s="67">
        <v>43018.708333333336</v>
      </c>
      <c r="H1884" s="67">
        <v>43004.492361111108</v>
      </c>
      <c r="I1884" t="s">
        <v>63</v>
      </c>
      <c r="J1884" t="s">
        <v>2364</v>
      </c>
      <c r="K1884" t="s">
        <v>73</v>
      </c>
      <c r="L1884" s="73">
        <f>_xlfn.DAYS(Dashboard!B$3,Data!F1884)</f>
        <v>21</v>
      </c>
    </row>
    <row r="1885" spans="1:12" x14ac:dyDescent="0.25">
      <c r="A1885">
        <v>106021</v>
      </c>
      <c r="B1885">
        <v>0</v>
      </c>
      <c r="C1885" t="s">
        <v>281</v>
      </c>
      <c r="D1885" t="s">
        <v>70</v>
      </c>
      <c r="E1885" t="s">
        <v>71</v>
      </c>
      <c r="F1885" s="69">
        <v>43004.493055555555</v>
      </c>
      <c r="G1885" s="67">
        <v>43018.708333333336</v>
      </c>
      <c r="H1885" s="67">
        <v>43010.464583333334</v>
      </c>
      <c r="I1885" t="s">
        <v>63</v>
      </c>
      <c r="J1885" t="s">
        <v>2365</v>
      </c>
      <c r="K1885" t="s">
        <v>73</v>
      </c>
      <c r="L1885" s="73">
        <f>_xlfn.DAYS(Dashboard!B$3,Data!F1885)</f>
        <v>21</v>
      </c>
    </row>
    <row r="1886" spans="1:12" x14ac:dyDescent="0.25">
      <c r="A1886">
        <v>106022</v>
      </c>
      <c r="B1886">
        <v>0</v>
      </c>
      <c r="C1886" t="s">
        <v>281</v>
      </c>
      <c r="D1886" t="s">
        <v>230</v>
      </c>
      <c r="E1886" t="s">
        <v>296</v>
      </c>
      <c r="F1886" s="69">
        <v>43004.510416666664</v>
      </c>
      <c r="G1886" s="67">
        <v>43011.708333333336</v>
      </c>
      <c r="H1886" s="67">
        <v>43011.35</v>
      </c>
      <c r="I1886" t="s">
        <v>63</v>
      </c>
      <c r="J1886" t="s">
        <v>2366</v>
      </c>
      <c r="K1886" t="s">
        <v>294</v>
      </c>
      <c r="L1886" s="73">
        <f>_xlfn.DAYS(Dashboard!B$3,Data!F1886)</f>
        <v>21</v>
      </c>
    </row>
    <row r="1887" spans="1:12" x14ac:dyDescent="0.25">
      <c r="A1887">
        <v>106023</v>
      </c>
      <c r="B1887">
        <v>0</v>
      </c>
      <c r="C1887" t="s">
        <v>281</v>
      </c>
      <c r="D1887" t="s">
        <v>2367</v>
      </c>
      <c r="E1887" t="s">
        <v>80</v>
      </c>
      <c r="F1887" s="69">
        <v>43004.513888888891</v>
      </c>
      <c r="G1887" s="67">
        <v>43018.708333333336</v>
      </c>
      <c r="H1887" s="67">
        <v>43007.361111111109</v>
      </c>
      <c r="I1887" t="s">
        <v>63</v>
      </c>
      <c r="J1887" t="s">
        <v>2368</v>
      </c>
      <c r="K1887" t="s">
        <v>73</v>
      </c>
      <c r="L1887" s="73">
        <f>_xlfn.DAYS(Dashboard!B$3,Data!F1887)</f>
        <v>21</v>
      </c>
    </row>
    <row r="1888" spans="1:12" x14ac:dyDescent="0.25">
      <c r="A1888">
        <v>106024</v>
      </c>
      <c r="B1888">
        <v>0</v>
      </c>
      <c r="C1888" t="s">
        <v>281</v>
      </c>
      <c r="D1888" t="s">
        <v>482</v>
      </c>
      <c r="E1888" t="s">
        <v>296</v>
      </c>
      <c r="F1888" s="69">
        <v>43004.547222222223</v>
      </c>
      <c r="G1888" s="67">
        <v>43011.708333333336</v>
      </c>
      <c r="H1888" s="67">
        <v>43004.706250000003</v>
      </c>
      <c r="I1888" t="s">
        <v>63</v>
      </c>
      <c r="J1888" t="s">
        <v>2369</v>
      </c>
      <c r="K1888" t="s">
        <v>294</v>
      </c>
      <c r="L1888" s="73">
        <f>_xlfn.DAYS(Dashboard!B$3,Data!F1888)</f>
        <v>21</v>
      </c>
    </row>
    <row r="1889" spans="1:12" x14ac:dyDescent="0.25">
      <c r="A1889">
        <v>106025</v>
      </c>
      <c r="B1889">
        <v>0</v>
      </c>
      <c r="C1889" t="s">
        <v>281</v>
      </c>
      <c r="D1889" t="s">
        <v>2370</v>
      </c>
      <c r="E1889" t="s">
        <v>90</v>
      </c>
      <c r="F1889" s="69">
        <v>43004.548611111109</v>
      </c>
      <c r="G1889" s="67">
        <v>43018.708333333336</v>
      </c>
      <c r="H1889" s="67">
        <v>43020.615972222222</v>
      </c>
      <c r="I1889" t="s">
        <v>63</v>
      </c>
      <c r="J1889" t="s">
        <v>2371</v>
      </c>
      <c r="K1889" t="s">
        <v>73</v>
      </c>
      <c r="L1889" s="73">
        <f>_xlfn.DAYS(Dashboard!B$3,Data!F1889)</f>
        <v>21</v>
      </c>
    </row>
    <row r="1890" spans="1:12" x14ac:dyDescent="0.25">
      <c r="A1890">
        <v>106026</v>
      </c>
      <c r="B1890">
        <v>0</v>
      </c>
      <c r="C1890" t="s">
        <v>281</v>
      </c>
      <c r="D1890" t="s">
        <v>2372</v>
      </c>
      <c r="E1890" t="s">
        <v>90</v>
      </c>
      <c r="F1890" s="69">
        <v>43004.568055555559</v>
      </c>
      <c r="G1890" s="67">
        <v>43018.708333333336</v>
      </c>
      <c r="H1890" s="67">
        <v>43004.568055555559</v>
      </c>
      <c r="I1890" t="s">
        <v>63</v>
      </c>
      <c r="J1890" t="s">
        <v>2373</v>
      </c>
      <c r="K1890" t="s">
        <v>73</v>
      </c>
      <c r="L1890" s="73">
        <f>_xlfn.DAYS(Dashboard!B$3,Data!F1890)</f>
        <v>21</v>
      </c>
    </row>
    <row r="1891" spans="1:12" x14ac:dyDescent="0.25">
      <c r="A1891">
        <v>106027</v>
      </c>
      <c r="B1891">
        <v>0</v>
      </c>
      <c r="C1891" t="s">
        <v>281</v>
      </c>
      <c r="D1891" t="s">
        <v>1452</v>
      </c>
      <c r="E1891" t="s">
        <v>71</v>
      </c>
      <c r="F1891" s="69">
        <v>43004.570138888892</v>
      </c>
      <c r="G1891" s="67">
        <v>43018.708333333336</v>
      </c>
      <c r="H1891" s="67">
        <v>43004.570138888892</v>
      </c>
      <c r="I1891" t="s">
        <v>63</v>
      </c>
      <c r="J1891" t="s">
        <v>2374</v>
      </c>
      <c r="K1891" t="s">
        <v>73</v>
      </c>
      <c r="L1891" s="73">
        <f>_xlfn.DAYS(Dashboard!B$3,Data!F1891)</f>
        <v>21</v>
      </c>
    </row>
    <row r="1892" spans="1:12" x14ac:dyDescent="0.25">
      <c r="A1892">
        <v>106028</v>
      </c>
      <c r="B1892">
        <v>0</v>
      </c>
      <c r="C1892" t="s">
        <v>281</v>
      </c>
      <c r="D1892" t="s">
        <v>2375</v>
      </c>
      <c r="E1892" t="s">
        <v>90</v>
      </c>
      <c r="F1892" s="69">
        <v>43004.574999999997</v>
      </c>
      <c r="G1892" s="67">
        <v>43018.708333333336</v>
      </c>
      <c r="H1892" s="67">
        <v>43004.574999999997</v>
      </c>
      <c r="I1892" t="s">
        <v>63</v>
      </c>
      <c r="J1892" t="s">
        <v>2376</v>
      </c>
      <c r="K1892" t="s">
        <v>73</v>
      </c>
      <c r="L1892" s="73">
        <f>_xlfn.DAYS(Dashboard!B$3,Data!F1892)</f>
        <v>21</v>
      </c>
    </row>
    <row r="1893" spans="1:12" x14ac:dyDescent="0.25">
      <c r="A1893">
        <v>106029</v>
      </c>
      <c r="B1893">
        <v>0</v>
      </c>
      <c r="C1893" t="s">
        <v>281</v>
      </c>
      <c r="D1893" t="s">
        <v>2377</v>
      </c>
      <c r="E1893" t="s">
        <v>62</v>
      </c>
      <c r="F1893" s="69">
        <v>43004.579861111109</v>
      </c>
      <c r="G1893" s="67">
        <v>43011.708333333336</v>
      </c>
      <c r="H1893" s="67">
        <v>43006.388888888891</v>
      </c>
      <c r="I1893" t="s">
        <v>63</v>
      </c>
      <c r="J1893" t="s">
        <v>2378</v>
      </c>
      <c r="K1893" t="s">
        <v>73</v>
      </c>
      <c r="L1893" s="73">
        <f>_xlfn.DAYS(Dashboard!B$3,Data!F1893)</f>
        <v>21</v>
      </c>
    </row>
    <row r="1894" spans="1:12" x14ac:dyDescent="0.25">
      <c r="A1894">
        <v>106030</v>
      </c>
      <c r="B1894">
        <v>0</v>
      </c>
      <c r="C1894" t="s">
        <v>281</v>
      </c>
      <c r="D1894" t="s">
        <v>173</v>
      </c>
      <c r="E1894" t="s">
        <v>90</v>
      </c>
      <c r="F1894" s="69">
        <v>43004.580555555556</v>
      </c>
      <c r="G1894" s="67">
        <v>43006.708333333336</v>
      </c>
      <c r="H1894" s="67">
        <v>43005.598611111112</v>
      </c>
      <c r="I1894" t="s">
        <v>63</v>
      </c>
      <c r="J1894" t="s">
        <v>2379</v>
      </c>
      <c r="K1894" t="s">
        <v>73</v>
      </c>
      <c r="L1894" s="73">
        <f>_xlfn.DAYS(Dashboard!B$3,Data!F1894)</f>
        <v>21</v>
      </c>
    </row>
    <row r="1895" spans="1:12" x14ac:dyDescent="0.25">
      <c r="A1895">
        <v>106031</v>
      </c>
      <c r="B1895">
        <v>0</v>
      </c>
      <c r="C1895" t="s">
        <v>88</v>
      </c>
      <c r="D1895" t="s">
        <v>132</v>
      </c>
      <c r="E1895" t="s">
        <v>62</v>
      </c>
      <c r="F1895" s="69">
        <v>43004.58452546296</v>
      </c>
      <c r="G1895" s="67">
        <v>43028.708333333336</v>
      </c>
      <c r="I1895" t="s">
        <v>63</v>
      </c>
      <c r="J1895" t="s">
        <v>133</v>
      </c>
      <c r="K1895" t="s">
        <v>73</v>
      </c>
      <c r="L1895" s="73">
        <f>_xlfn.DAYS(Dashboard!B$3,Data!F1895)</f>
        <v>21</v>
      </c>
    </row>
    <row r="1896" spans="1:12" x14ac:dyDescent="0.25">
      <c r="A1896">
        <v>106032</v>
      </c>
      <c r="B1896">
        <v>0</v>
      </c>
      <c r="C1896" t="s">
        <v>281</v>
      </c>
      <c r="D1896" t="s">
        <v>2380</v>
      </c>
      <c r="E1896" t="s">
        <v>90</v>
      </c>
      <c r="F1896" s="69">
        <v>43004.586805555555</v>
      </c>
      <c r="G1896" s="67">
        <v>43018.708333333336</v>
      </c>
      <c r="H1896" s="67">
        <v>43004.586805555555</v>
      </c>
      <c r="I1896" t="s">
        <v>63</v>
      </c>
      <c r="J1896" t="s">
        <v>2381</v>
      </c>
      <c r="K1896" t="s">
        <v>73</v>
      </c>
      <c r="L1896" s="73">
        <f>_xlfn.DAYS(Dashboard!B$3,Data!F1896)</f>
        <v>21</v>
      </c>
    </row>
    <row r="1897" spans="1:12" x14ac:dyDescent="0.25">
      <c r="A1897">
        <v>106033</v>
      </c>
      <c r="B1897">
        <v>0</v>
      </c>
      <c r="C1897" t="s">
        <v>281</v>
      </c>
      <c r="D1897" t="s">
        <v>173</v>
      </c>
      <c r="E1897" t="s">
        <v>71</v>
      </c>
      <c r="F1897" s="69">
        <v>43004.591666666667</v>
      </c>
      <c r="G1897" s="67">
        <v>43011.708333333336</v>
      </c>
      <c r="H1897" s="67">
        <v>43004.591666666667</v>
      </c>
      <c r="I1897" t="s">
        <v>67</v>
      </c>
      <c r="J1897" t="s">
        <v>2382</v>
      </c>
      <c r="K1897" t="s">
        <v>73</v>
      </c>
      <c r="L1897" s="73">
        <f>_xlfn.DAYS(Dashboard!B$3,Data!F1897)</f>
        <v>21</v>
      </c>
    </row>
    <row r="1898" spans="1:12" x14ac:dyDescent="0.25">
      <c r="A1898">
        <v>106034</v>
      </c>
      <c r="B1898">
        <v>0</v>
      </c>
      <c r="C1898" t="s">
        <v>281</v>
      </c>
      <c r="D1898" t="s">
        <v>2383</v>
      </c>
      <c r="E1898" t="s">
        <v>90</v>
      </c>
      <c r="F1898" s="69">
        <v>43004.615972222222</v>
      </c>
      <c r="G1898" s="67">
        <v>43018.708333333336</v>
      </c>
      <c r="H1898" s="67">
        <v>43004.615972222222</v>
      </c>
      <c r="I1898" t="s">
        <v>63</v>
      </c>
      <c r="J1898" t="s">
        <v>2384</v>
      </c>
      <c r="K1898" t="s">
        <v>73</v>
      </c>
      <c r="L1898" s="73">
        <f>_xlfn.DAYS(Dashboard!B$3,Data!F1898)</f>
        <v>21</v>
      </c>
    </row>
    <row r="1899" spans="1:12" x14ac:dyDescent="0.25">
      <c r="A1899">
        <v>106035</v>
      </c>
      <c r="B1899">
        <v>0</v>
      </c>
      <c r="C1899" t="s">
        <v>281</v>
      </c>
      <c r="D1899" t="s">
        <v>395</v>
      </c>
      <c r="E1899" t="s">
        <v>62</v>
      </c>
      <c r="F1899" s="69">
        <v>43004.629861111112</v>
      </c>
      <c r="G1899" s="67">
        <v>43018.708333333336</v>
      </c>
      <c r="H1899" s="67">
        <v>43005.793749999997</v>
      </c>
      <c r="I1899" t="s">
        <v>67</v>
      </c>
      <c r="J1899" t="s">
        <v>2385</v>
      </c>
      <c r="K1899" t="s">
        <v>73</v>
      </c>
      <c r="L1899" s="73">
        <f>_xlfn.DAYS(Dashboard!B$3,Data!F1899)</f>
        <v>21</v>
      </c>
    </row>
    <row r="1900" spans="1:12" x14ac:dyDescent="0.25">
      <c r="A1900">
        <v>106036</v>
      </c>
      <c r="B1900">
        <v>0</v>
      </c>
      <c r="C1900" t="s">
        <v>281</v>
      </c>
      <c r="D1900" t="s">
        <v>2386</v>
      </c>
      <c r="E1900" t="s">
        <v>93</v>
      </c>
      <c r="F1900" s="69">
        <v>43004.631249999999</v>
      </c>
      <c r="G1900" s="67">
        <v>43018.708333333336</v>
      </c>
      <c r="H1900" s="67">
        <v>43004.706944444442</v>
      </c>
      <c r="I1900" t="s">
        <v>63</v>
      </c>
      <c r="J1900" t="s">
        <v>2387</v>
      </c>
      <c r="K1900" t="s">
        <v>73</v>
      </c>
      <c r="L1900" s="73">
        <f>_xlfn.DAYS(Dashboard!B$3,Data!F1900)</f>
        <v>21</v>
      </c>
    </row>
    <row r="1901" spans="1:12" x14ac:dyDescent="0.25">
      <c r="A1901">
        <v>106037</v>
      </c>
      <c r="B1901">
        <v>0</v>
      </c>
      <c r="C1901" t="s">
        <v>281</v>
      </c>
      <c r="D1901" t="s">
        <v>395</v>
      </c>
      <c r="E1901" t="s">
        <v>90</v>
      </c>
      <c r="F1901" s="69">
        <v>43004.631944444445</v>
      </c>
      <c r="G1901" s="67">
        <v>43018.708333333336</v>
      </c>
      <c r="H1901" s="67">
        <v>43005.507638888892</v>
      </c>
      <c r="I1901" t="s">
        <v>63</v>
      </c>
      <c r="J1901" t="s">
        <v>2388</v>
      </c>
      <c r="K1901" t="s">
        <v>65</v>
      </c>
      <c r="L1901" s="73">
        <f>_xlfn.DAYS(Dashboard!B$3,Data!F1901)</f>
        <v>21</v>
      </c>
    </row>
    <row r="1902" spans="1:12" x14ac:dyDescent="0.25">
      <c r="A1902">
        <v>106038</v>
      </c>
      <c r="B1902">
        <v>0</v>
      </c>
      <c r="C1902" t="s">
        <v>281</v>
      </c>
      <c r="D1902" t="s">
        <v>2389</v>
      </c>
      <c r="E1902" t="s">
        <v>233</v>
      </c>
      <c r="F1902" s="69">
        <v>43004.645138888889</v>
      </c>
      <c r="G1902" s="67">
        <v>43018.708333333336</v>
      </c>
      <c r="H1902" s="67">
        <v>43021.480555555558</v>
      </c>
      <c r="I1902" t="s">
        <v>63</v>
      </c>
      <c r="J1902" t="s">
        <v>2390</v>
      </c>
      <c r="K1902" t="s">
        <v>284</v>
      </c>
      <c r="L1902" s="73">
        <f>_xlfn.DAYS(Dashboard!B$3,Data!F1902)</f>
        <v>21</v>
      </c>
    </row>
    <row r="1903" spans="1:12" x14ac:dyDescent="0.25">
      <c r="A1903">
        <v>106039</v>
      </c>
      <c r="B1903">
        <v>0</v>
      </c>
      <c r="C1903" t="s">
        <v>35</v>
      </c>
      <c r="D1903" t="s">
        <v>134</v>
      </c>
      <c r="E1903" t="s">
        <v>97</v>
      </c>
      <c r="F1903" s="69">
        <v>43004.65861111111</v>
      </c>
      <c r="G1903" s="67">
        <v>43006.708333333336</v>
      </c>
      <c r="I1903" t="s">
        <v>63</v>
      </c>
      <c r="J1903" t="s">
        <v>135</v>
      </c>
      <c r="K1903" t="s">
        <v>65</v>
      </c>
      <c r="L1903" s="73">
        <f>_xlfn.DAYS(Dashboard!B$3,Data!F1903)</f>
        <v>21</v>
      </c>
    </row>
    <row r="1904" spans="1:12" x14ac:dyDescent="0.25">
      <c r="A1904">
        <v>106040</v>
      </c>
      <c r="B1904">
        <v>0</v>
      </c>
      <c r="C1904" t="s">
        <v>69</v>
      </c>
      <c r="D1904" t="s">
        <v>103</v>
      </c>
      <c r="E1904" t="s">
        <v>321</v>
      </c>
      <c r="F1904" s="69">
        <v>43004.669259259259</v>
      </c>
      <c r="G1904" s="67">
        <v>43099.708333333336</v>
      </c>
      <c r="I1904" t="s">
        <v>67</v>
      </c>
      <c r="J1904" t="s">
        <v>3109</v>
      </c>
      <c r="K1904" t="s">
        <v>323</v>
      </c>
      <c r="L1904" s="73">
        <f>_xlfn.DAYS(Dashboard!B$3,Data!F1904)</f>
        <v>21</v>
      </c>
    </row>
    <row r="1905" spans="1:12" x14ac:dyDescent="0.25">
      <c r="A1905">
        <v>106041</v>
      </c>
      <c r="B1905">
        <v>0</v>
      </c>
      <c r="C1905" t="s">
        <v>281</v>
      </c>
      <c r="D1905" t="s">
        <v>2391</v>
      </c>
      <c r="E1905" t="s">
        <v>321</v>
      </c>
      <c r="F1905" s="69">
        <v>43004.67083333333</v>
      </c>
      <c r="G1905" s="67">
        <v>43011.708333333336</v>
      </c>
      <c r="H1905" s="67">
        <v>43004.936111111114</v>
      </c>
      <c r="I1905" t="s">
        <v>63</v>
      </c>
      <c r="J1905" t="s">
        <v>2392</v>
      </c>
      <c r="K1905" t="s">
        <v>323</v>
      </c>
      <c r="L1905" s="73">
        <f>_xlfn.DAYS(Dashboard!B$3,Data!F1905)</f>
        <v>21</v>
      </c>
    </row>
    <row r="1906" spans="1:12" x14ac:dyDescent="0.25">
      <c r="A1906">
        <v>106042</v>
      </c>
      <c r="B1906">
        <v>0</v>
      </c>
      <c r="C1906" t="s">
        <v>281</v>
      </c>
      <c r="D1906" t="s">
        <v>97</v>
      </c>
      <c r="E1906" t="s">
        <v>282</v>
      </c>
      <c r="F1906" s="69">
        <v>43004.695833333331</v>
      </c>
      <c r="G1906" s="67">
        <v>43018.708333333336</v>
      </c>
      <c r="H1906" s="67">
        <v>43019.595833333333</v>
      </c>
      <c r="I1906" t="s">
        <v>63</v>
      </c>
      <c r="J1906" t="s">
        <v>2393</v>
      </c>
      <c r="K1906" t="s">
        <v>284</v>
      </c>
      <c r="L1906" s="73">
        <f>_xlfn.DAYS(Dashboard!B$3,Data!F1906)</f>
        <v>21</v>
      </c>
    </row>
    <row r="1907" spans="1:12" x14ac:dyDescent="0.25">
      <c r="A1907">
        <v>106043</v>
      </c>
      <c r="B1907">
        <v>0</v>
      </c>
      <c r="C1907" t="s">
        <v>281</v>
      </c>
      <c r="D1907" t="s">
        <v>2394</v>
      </c>
      <c r="E1907" t="s">
        <v>71</v>
      </c>
      <c r="F1907" s="69">
        <v>43004.713194444441</v>
      </c>
      <c r="G1907" s="67">
        <v>43011.708333333336</v>
      </c>
      <c r="H1907" s="67">
        <v>43010.463888888888</v>
      </c>
      <c r="I1907" t="s">
        <v>63</v>
      </c>
      <c r="J1907" t="s">
        <v>2395</v>
      </c>
      <c r="K1907" t="s">
        <v>73</v>
      </c>
      <c r="L1907" s="73">
        <f>_xlfn.DAYS(Dashboard!B$3,Data!F1907)</f>
        <v>21</v>
      </c>
    </row>
    <row r="1908" spans="1:12" x14ac:dyDescent="0.25">
      <c r="A1908">
        <v>106044</v>
      </c>
      <c r="B1908">
        <v>0</v>
      </c>
      <c r="C1908" t="s">
        <v>281</v>
      </c>
      <c r="D1908" t="s">
        <v>2396</v>
      </c>
      <c r="E1908" t="s">
        <v>93</v>
      </c>
      <c r="F1908" s="69">
        <v>43004.736805555556</v>
      </c>
      <c r="G1908" s="67">
        <v>43018.708333333336</v>
      </c>
      <c r="H1908" s="67">
        <v>43004.736805555556</v>
      </c>
      <c r="I1908" t="s">
        <v>63</v>
      </c>
      <c r="J1908" t="s">
        <v>2397</v>
      </c>
      <c r="K1908" t="s">
        <v>73</v>
      </c>
      <c r="L1908" s="73">
        <f>_xlfn.DAYS(Dashboard!B$3,Data!F1908)</f>
        <v>21</v>
      </c>
    </row>
    <row r="1909" spans="1:12" x14ac:dyDescent="0.25">
      <c r="A1909">
        <v>106045</v>
      </c>
      <c r="B1909">
        <v>0</v>
      </c>
      <c r="C1909" t="s">
        <v>281</v>
      </c>
      <c r="D1909" t="s">
        <v>2398</v>
      </c>
      <c r="E1909" t="s">
        <v>93</v>
      </c>
      <c r="F1909" s="69">
        <v>43004.790972222225</v>
      </c>
      <c r="G1909" s="67">
        <v>43018.708333333336</v>
      </c>
      <c r="H1909" s="67">
        <v>43004.790972222225</v>
      </c>
      <c r="I1909" t="s">
        <v>63</v>
      </c>
      <c r="J1909" t="s">
        <v>2399</v>
      </c>
      <c r="K1909" t="s">
        <v>73</v>
      </c>
      <c r="L1909" s="73">
        <f>_xlfn.DAYS(Dashboard!B$3,Data!F1909)</f>
        <v>21</v>
      </c>
    </row>
    <row r="1910" spans="1:12" x14ac:dyDescent="0.25">
      <c r="A1910">
        <v>106046</v>
      </c>
      <c r="B1910">
        <v>0</v>
      </c>
      <c r="C1910" t="s">
        <v>281</v>
      </c>
      <c r="D1910" t="s">
        <v>2400</v>
      </c>
      <c r="E1910" t="s">
        <v>93</v>
      </c>
      <c r="F1910" s="69">
        <v>43004.805555555555</v>
      </c>
      <c r="G1910" s="67">
        <v>43018.708333333336</v>
      </c>
      <c r="H1910" s="67">
        <v>43004.805555555555</v>
      </c>
      <c r="I1910" t="s">
        <v>63</v>
      </c>
      <c r="J1910" t="s">
        <v>2401</v>
      </c>
      <c r="K1910" t="s">
        <v>73</v>
      </c>
      <c r="L1910" s="73">
        <f>_xlfn.DAYS(Dashboard!B$3,Data!F1910)</f>
        <v>21</v>
      </c>
    </row>
    <row r="1911" spans="1:12" x14ac:dyDescent="0.25">
      <c r="A1911">
        <v>106047</v>
      </c>
      <c r="B1911">
        <v>0</v>
      </c>
      <c r="C1911" t="s">
        <v>281</v>
      </c>
      <c r="D1911" t="s">
        <v>2402</v>
      </c>
      <c r="E1911" t="s">
        <v>93</v>
      </c>
      <c r="F1911" s="69">
        <v>43004.818055555559</v>
      </c>
      <c r="G1911" s="67">
        <v>43018.708333333336</v>
      </c>
      <c r="H1911" s="67">
        <v>43004.818055555559</v>
      </c>
      <c r="I1911" t="s">
        <v>63</v>
      </c>
      <c r="J1911" t="s">
        <v>2403</v>
      </c>
      <c r="K1911" t="s">
        <v>73</v>
      </c>
      <c r="L1911" s="73">
        <f>_xlfn.DAYS(Dashboard!B$3,Data!F1911)</f>
        <v>21</v>
      </c>
    </row>
    <row r="1912" spans="1:12" x14ac:dyDescent="0.25">
      <c r="A1912">
        <v>106048</v>
      </c>
      <c r="B1912">
        <v>0</v>
      </c>
      <c r="C1912" t="s">
        <v>281</v>
      </c>
      <c r="D1912" t="s">
        <v>2404</v>
      </c>
      <c r="E1912" t="s">
        <v>75</v>
      </c>
      <c r="F1912" s="69">
        <v>43004.864583333336</v>
      </c>
      <c r="G1912" s="67">
        <v>43018.708333333336</v>
      </c>
      <c r="H1912" s="67">
        <v>43017.361805555556</v>
      </c>
      <c r="I1912" t="s">
        <v>63</v>
      </c>
      <c r="J1912" t="s">
        <v>2405</v>
      </c>
      <c r="K1912" t="s">
        <v>73</v>
      </c>
      <c r="L1912" s="73">
        <f>_xlfn.DAYS(Dashboard!B$3,Data!F1912)</f>
        <v>21</v>
      </c>
    </row>
    <row r="1913" spans="1:12" x14ac:dyDescent="0.25">
      <c r="A1913">
        <v>106049</v>
      </c>
      <c r="B1913">
        <v>0</v>
      </c>
      <c r="C1913" t="s">
        <v>281</v>
      </c>
      <c r="D1913" t="s">
        <v>2406</v>
      </c>
      <c r="E1913" t="s">
        <v>368</v>
      </c>
      <c r="F1913" s="69">
        <v>43005.328472222223</v>
      </c>
      <c r="G1913" s="67">
        <v>43012.708333333336</v>
      </c>
      <c r="H1913" s="67">
        <v>43005.578472222223</v>
      </c>
      <c r="I1913" t="s">
        <v>63</v>
      </c>
      <c r="J1913" t="s">
        <v>2407</v>
      </c>
      <c r="K1913" t="s">
        <v>294</v>
      </c>
      <c r="L1913" s="73">
        <f>_xlfn.DAYS(Dashboard!B$3,Data!F1913)</f>
        <v>20</v>
      </c>
    </row>
    <row r="1914" spans="1:12" x14ac:dyDescent="0.25">
      <c r="A1914">
        <v>106050</v>
      </c>
      <c r="B1914">
        <v>0</v>
      </c>
      <c r="C1914" t="s">
        <v>281</v>
      </c>
      <c r="D1914" t="s">
        <v>892</v>
      </c>
      <c r="E1914" t="s">
        <v>93</v>
      </c>
      <c r="F1914" s="69">
        <v>43005.354166666664</v>
      </c>
      <c r="G1914" s="67">
        <v>43019.708333333336</v>
      </c>
      <c r="H1914" s="67">
        <v>43023.951388888891</v>
      </c>
      <c r="I1914" t="s">
        <v>63</v>
      </c>
      <c r="J1914" t="s">
        <v>2408</v>
      </c>
      <c r="K1914" t="s">
        <v>73</v>
      </c>
      <c r="L1914" s="73">
        <f>_xlfn.DAYS(Dashboard!B$3,Data!F1914)</f>
        <v>20</v>
      </c>
    </row>
    <row r="1915" spans="1:12" x14ac:dyDescent="0.25">
      <c r="A1915">
        <v>106051</v>
      </c>
      <c r="B1915">
        <v>0</v>
      </c>
      <c r="C1915" t="s">
        <v>281</v>
      </c>
      <c r="D1915" t="s">
        <v>2409</v>
      </c>
      <c r="E1915" t="s">
        <v>80</v>
      </c>
      <c r="F1915" s="69">
        <v>43005.364583333336</v>
      </c>
      <c r="G1915" s="67">
        <v>43019.708333333336</v>
      </c>
      <c r="H1915" s="67">
        <v>43005.48541666667</v>
      </c>
      <c r="I1915" t="s">
        <v>63</v>
      </c>
      <c r="J1915" t="s">
        <v>2410</v>
      </c>
      <c r="K1915" t="s">
        <v>73</v>
      </c>
      <c r="L1915" s="73">
        <f>_xlfn.DAYS(Dashboard!B$3,Data!F1915)</f>
        <v>20</v>
      </c>
    </row>
    <row r="1916" spans="1:12" x14ac:dyDescent="0.25">
      <c r="A1916">
        <v>106052</v>
      </c>
      <c r="B1916">
        <v>0</v>
      </c>
      <c r="C1916" t="s">
        <v>281</v>
      </c>
      <c r="D1916" t="s">
        <v>206</v>
      </c>
      <c r="E1916" t="s">
        <v>75</v>
      </c>
      <c r="F1916" s="69">
        <v>43005.367361111108</v>
      </c>
      <c r="G1916" s="67">
        <v>43019.708333333336</v>
      </c>
      <c r="H1916" s="67">
        <v>43018.390972222223</v>
      </c>
      <c r="I1916" t="s">
        <v>63</v>
      </c>
      <c r="J1916" t="s">
        <v>2411</v>
      </c>
      <c r="K1916" t="s">
        <v>73</v>
      </c>
      <c r="L1916" s="73">
        <f>_xlfn.DAYS(Dashboard!B$3,Data!F1916)</f>
        <v>20</v>
      </c>
    </row>
    <row r="1917" spans="1:12" x14ac:dyDescent="0.25">
      <c r="A1917">
        <v>106053</v>
      </c>
      <c r="B1917">
        <v>0</v>
      </c>
      <c r="C1917" t="s">
        <v>281</v>
      </c>
      <c r="D1917" t="s">
        <v>173</v>
      </c>
      <c r="E1917" t="s">
        <v>62</v>
      </c>
      <c r="F1917" s="69">
        <v>43005.368055555555</v>
      </c>
      <c r="G1917" s="67">
        <v>43007.708333333336</v>
      </c>
      <c r="H1917" s="67">
        <v>43006.347222222219</v>
      </c>
      <c r="I1917" t="s">
        <v>63</v>
      </c>
      <c r="J1917" t="s">
        <v>2412</v>
      </c>
      <c r="K1917" t="s">
        <v>73</v>
      </c>
      <c r="L1917" s="73">
        <f>_xlfn.DAYS(Dashboard!B$3,Data!F1917)</f>
        <v>20</v>
      </c>
    </row>
    <row r="1918" spans="1:12" x14ac:dyDescent="0.25">
      <c r="A1918">
        <v>106054</v>
      </c>
      <c r="B1918">
        <v>0</v>
      </c>
      <c r="C1918" t="s">
        <v>281</v>
      </c>
      <c r="D1918" t="s">
        <v>206</v>
      </c>
      <c r="E1918" t="s">
        <v>75</v>
      </c>
      <c r="F1918" s="69">
        <v>43005.368750000001</v>
      </c>
      <c r="G1918" s="67">
        <v>43019.708333333336</v>
      </c>
      <c r="H1918" s="67">
        <v>43023.95208333333</v>
      </c>
      <c r="I1918" t="s">
        <v>63</v>
      </c>
      <c r="J1918" t="s">
        <v>2413</v>
      </c>
      <c r="K1918" t="s">
        <v>73</v>
      </c>
      <c r="L1918" s="73">
        <f>_xlfn.DAYS(Dashboard!B$3,Data!F1918)</f>
        <v>20</v>
      </c>
    </row>
    <row r="1919" spans="1:12" x14ac:dyDescent="0.25">
      <c r="A1919">
        <v>106055</v>
      </c>
      <c r="B1919">
        <v>0</v>
      </c>
      <c r="C1919" t="s">
        <v>281</v>
      </c>
      <c r="D1919" t="s">
        <v>130</v>
      </c>
      <c r="E1919" t="s">
        <v>71</v>
      </c>
      <c r="F1919" s="69">
        <v>43005.37222222222</v>
      </c>
      <c r="G1919" s="67">
        <v>43014.375</v>
      </c>
      <c r="H1919" s="67">
        <v>43023.953472222223</v>
      </c>
      <c r="I1919" t="s">
        <v>137</v>
      </c>
      <c r="J1919" t="s">
        <v>2414</v>
      </c>
      <c r="K1919" t="s">
        <v>73</v>
      </c>
      <c r="L1919" s="73">
        <f>_xlfn.DAYS(Dashboard!B$3,Data!F1919)</f>
        <v>20</v>
      </c>
    </row>
    <row r="1920" spans="1:12" x14ac:dyDescent="0.25">
      <c r="A1920">
        <v>106056</v>
      </c>
      <c r="B1920">
        <v>0</v>
      </c>
      <c r="C1920" t="s">
        <v>281</v>
      </c>
      <c r="D1920" t="s">
        <v>785</v>
      </c>
      <c r="E1920" t="s">
        <v>80</v>
      </c>
      <c r="F1920" s="69">
        <v>43005.375</v>
      </c>
      <c r="G1920" s="67">
        <v>43019.708333333336</v>
      </c>
      <c r="H1920" s="67">
        <v>43005.438194444447</v>
      </c>
      <c r="I1920" t="s">
        <v>63</v>
      </c>
      <c r="J1920" t="s">
        <v>2415</v>
      </c>
      <c r="K1920" t="s">
        <v>73</v>
      </c>
      <c r="L1920" s="73">
        <f>_xlfn.DAYS(Dashboard!B$3,Data!F1920)</f>
        <v>20</v>
      </c>
    </row>
    <row r="1921" spans="1:12" x14ac:dyDescent="0.25">
      <c r="A1921">
        <v>106057</v>
      </c>
      <c r="B1921">
        <v>0</v>
      </c>
      <c r="C1921" t="s">
        <v>281</v>
      </c>
      <c r="D1921" t="s">
        <v>97</v>
      </c>
      <c r="E1921" t="s">
        <v>75</v>
      </c>
      <c r="F1921" s="69">
        <v>43005.379861111112</v>
      </c>
      <c r="G1921" s="67">
        <v>43012.379861111112</v>
      </c>
      <c r="H1921" s="67">
        <v>43005.40347222222</v>
      </c>
      <c r="I1921" t="s">
        <v>67</v>
      </c>
      <c r="J1921" t="s">
        <v>2416</v>
      </c>
      <c r="K1921" t="s">
        <v>73</v>
      </c>
      <c r="L1921" s="73">
        <f>_xlfn.DAYS(Dashboard!B$3,Data!F1921)</f>
        <v>20</v>
      </c>
    </row>
    <row r="1922" spans="1:12" x14ac:dyDescent="0.25">
      <c r="A1922">
        <v>106058</v>
      </c>
      <c r="B1922">
        <v>0</v>
      </c>
      <c r="C1922" t="s">
        <v>281</v>
      </c>
      <c r="D1922" t="s">
        <v>2417</v>
      </c>
      <c r="E1922" t="s">
        <v>62</v>
      </c>
      <c r="F1922" s="69">
        <v>43005.380555555559</v>
      </c>
      <c r="G1922" s="67">
        <v>43019.708333333336</v>
      </c>
      <c r="H1922" s="67">
        <v>43005.380555555559</v>
      </c>
      <c r="I1922" t="s">
        <v>63</v>
      </c>
      <c r="J1922" t="s">
        <v>2418</v>
      </c>
      <c r="K1922" t="s">
        <v>73</v>
      </c>
      <c r="L1922" s="73">
        <f>_xlfn.DAYS(Dashboard!B$3,Data!F1922)</f>
        <v>20</v>
      </c>
    </row>
    <row r="1923" spans="1:12" x14ac:dyDescent="0.25">
      <c r="A1923">
        <v>106059</v>
      </c>
      <c r="B1923">
        <v>0</v>
      </c>
      <c r="C1923" t="s">
        <v>281</v>
      </c>
      <c r="D1923" t="s">
        <v>630</v>
      </c>
      <c r="E1923" t="s">
        <v>97</v>
      </c>
      <c r="F1923" s="69">
        <v>43005.386805555558</v>
      </c>
      <c r="G1923" s="67">
        <v>43019.708333333336</v>
      </c>
      <c r="H1923" s="67">
        <v>43005.386805555558</v>
      </c>
      <c r="I1923" t="s">
        <v>67</v>
      </c>
      <c r="J1923" t="s">
        <v>2419</v>
      </c>
      <c r="K1923" t="s">
        <v>73</v>
      </c>
      <c r="L1923" s="73">
        <f>_xlfn.DAYS(Dashboard!B$3,Data!F1923)</f>
        <v>20</v>
      </c>
    </row>
    <row r="1924" spans="1:12" x14ac:dyDescent="0.25">
      <c r="A1924">
        <v>106060</v>
      </c>
      <c r="B1924">
        <v>0</v>
      </c>
      <c r="C1924" t="s">
        <v>281</v>
      </c>
      <c r="D1924" t="s">
        <v>2420</v>
      </c>
      <c r="E1924" t="s">
        <v>62</v>
      </c>
      <c r="F1924" s="69">
        <v>43005.387499999997</v>
      </c>
      <c r="G1924" s="67">
        <v>43012.708333333336</v>
      </c>
      <c r="H1924" s="67">
        <v>43005.388194444444</v>
      </c>
      <c r="I1924" t="s">
        <v>63</v>
      </c>
      <c r="J1924" t="s">
        <v>510</v>
      </c>
      <c r="K1924" t="s">
        <v>65</v>
      </c>
      <c r="L1924" s="73">
        <f>_xlfn.DAYS(Dashboard!B$3,Data!F1924)</f>
        <v>20</v>
      </c>
    </row>
    <row r="1925" spans="1:12" x14ac:dyDescent="0.25">
      <c r="A1925">
        <v>106061</v>
      </c>
      <c r="B1925">
        <v>0</v>
      </c>
      <c r="C1925" t="s">
        <v>281</v>
      </c>
      <c r="D1925" t="s">
        <v>421</v>
      </c>
      <c r="E1925" t="s">
        <v>282</v>
      </c>
      <c r="F1925" s="69">
        <v>43005.400694444441</v>
      </c>
      <c r="G1925" s="67">
        <v>43019.708333333336</v>
      </c>
      <c r="H1925" s="67">
        <v>43024.569444444445</v>
      </c>
      <c r="I1925" t="s">
        <v>63</v>
      </c>
      <c r="J1925" t="s">
        <v>2421</v>
      </c>
      <c r="K1925" t="s">
        <v>284</v>
      </c>
      <c r="L1925" s="73">
        <f>_xlfn.DAYS(Dashboard!B$3,Data!F1925)</f>
        <v>20</v>
      </c>
    </row>
    <row r="1926" spans="1:12" x14ac:dyDescent="0.25">
      <c r="A1926">
        <v>106062</v>
      </c>
      <c r="B1926">
        <v>0</v>
      </c>
      <c r="C1926" t="s">
        <v>281</v>
      </c>
      <c r="D1926" t="s">
        <v>386</v>
      </c>
      <c r="E1926" t="s">
        <v>108</v>
      </c>
      <c r="F1926" s="69">
        <v>43005.402083333334</v>
      </c>
      <c r="G1926" s="67">
        <v>43007.708333333336</v>
      </c>
      <c r="H1926" s="67">
        <v>43005.402083333334</v>
      </c>
      <c r="I1926" t="s">
        <v>67</v>
      </c>
      <c r="J1926" t="s">
        <v>2422</v>
      </c>
      <c r="K1926" t="s">
        <v>580</v>
      </c>
      <c r="L1926" s="73">
        <f>_xlfn.DAYS(Dashboard!B$3,Data!F1926)</f>
        <v>20</v>
      </c>
    </row>
    <row r="1927" spans="1:12" x14ac:dyDescent="0.25">
      <c r="A1927">
        <v>106063</v>
      </c>
      <c r="B1927">
        <v>0</v>
      </c>
      <c r="C1927" t="s">
        <v>281</v>
      </c>
      <c r="D1927" t="s">
        <v>359</v>
      </c>
      <c r="E1927" t="s">
        <v>296</v>
      </c>
      <c r="F1927" s="69">
        <v>43005.402777777781</v>
      </c>
      <c r="G1927" s="67">
        <v>43012.708333333336</v>
      </c>
      <c r="H1927" s="67">
        <v>43005.629166666666</v>
      </c>
      <c r="I1927" t="s">
        <v>63</v>
      </c>
      <c r="J1927" t="s">
        <v>2423</v>
      </c>
      <c r="K1927" t="s">
        <v>294</v>
      </c>
      <c r="L1927" s="73">
        <f>_xlfn.DAYS(Dashboard!B$3,Data!F1927)</f>
        <v>20</v>
      </c>
    </row>
    <row r="1928" spans="1:12" x14ac:dyDescent="0.25">
      <c r="A1928">
        <v>106064</v>
      </c>
      <c r="B1928">
        <v>0</v>
      </c>
      <c r="C1928" t="s">
        <v>281</v>
      </c>
      <c r="D1928" t="s">
        <v>398</v>
      </c>
      <c r="E1928" t="s">
        <v>848</v>
      </c>
      <c r="F1928" s="69">
        <v>43005.406944444447</v>
      </c>
      <c r="G1928" s="67">
        <v>43007.708333333336</v>
      </c>
      <c r="H1928" s="67">
        <v>43010.706250000003</v>
      </c>
      <c r="I1928" t="s">
        <v>63</v>
      </c>
      <c r="J1928" t="s">
        <v>2424</v>
      </c>
      <c r="K1928" t="s">
        <v>400</v>
      </c>
      <c r="L1928" s="73">
        <f>_xlfn.DAYS(Dashboard!B$3,Data!F1928)</f>
        <v>20</v>
      </c>
    </row>
    <row r="1929" spans="1:12" x14ac:dyDescent="0.25">
      <c r="A1929">
        <v>106065</v>
      </c>
      <c r="B1929">
        <v>0</v>
      </c>
      <c r="C1929" t="s">
        <v>281</v>
      </c>
      <c r="D1929" t="s">
        <v>2425</v>
      </c>
      <c r="E1929" t="s">
        <v>62</v>
      </c>
      <c r="F1929" s="69">
        <v>43005.42291666667</v>
      </c>
      <c r="G1929" s="67">
        <v>43019.708333333336</v>
      </c>
      <c r="H1929" s="67">
        <v>43005.42291666667</v>
      </c>
      <c r="I1929" t="s">
        <v>63</v>
      </c>
      <c r="J1929" t="s">
        <v>2426</v>
      </c>
      <c r="K1929" t="s">
        <v>73</v>
      </c>
      <c r="L1929" s="73">
        <f>_xlfn.DAYS(Dashboard!B$3,Data!F1929)</f>
        <v>20</v>
      </c>
    </row>
    <row r="1930" spans="1:12" x14ac:dyDescent="0.25">
      <c r="A1930">
        <v>106066</v>
      </c>
      <c r="B1930">
        <v>0</v>
      </c>
      <c r="C1930" t="s">
        <v>281</v>
      </c>
      <c r="D1930" t="s">
        <v>1977</v>
      </c>
      <c r="E1930" t="s">
        <v>62</v>
      </c>
      <c r="F1930" s="69">
        <v>43005.423611111109</v>
      </c>
      <c r="G1930" s="67">
        <v>43012.708333333336</v>
      </c>
      <c r="H1930" s="67">
        <v>43017.685416666667</v>
      </c>
      <c r="I1930" t="s">
        <v>63</v>
      </c>
      <c r="J1930" t="s">
        <v>2427</v>
      </c>
      <c r="K1930" t="s">
        <v>73</v>
      </c>
      <c r="L1930" s="73">
        <f>_xlfn.DAYS(Dashboard!B$3,Data!F1930)</f>
        <v>20</v>
      </c>
    </row>
    <row r="1931" spans="1:12" x14ac:dyDescent="0.25">
      <c r="A1931">
        <v>106067</v>
      </c>
      <c r="B1931">
        <v>0</v>
      </c>
      <c r="C1931" t="s">
        <v>281</v>
      </c>
      <c r="D1931" t="s">
        <v>2428</v>
      </c>
      <c r="E1931" t="s">
        <v>75</v>
      </c>
      <c r="F1931" s="69">
        <v>43005.431944444441</v>
      </c>
      <c r="G1931" s="67">
        <v>43019.708333333336</v>
      </c>
      <c r="H1931" s="67">
        <v>43005.431944444441</v>
      </c>
      <c r="I1931" t="s">
        <v>63</v>
      </c>
      <c r="J1931" t="s">
        <v>335</v>
      </c>
      <c r="K1931" t="s">
        <v>73</v>
      </c>
      <c r="L1931" s="73">
        <f>_xlfn.DAYS(Dashboard!B$3,Data!F1931)</f>
        <v>20</v>
      </c>
    </row>
    <row r="1932" spans="1:12" x14ac:dyDescent="0.25">
      <c r="A1932">
        <v>106068</v>
      </c>
      <c r="B1932">
        <v>0</v>
      </c>
      <c r="C1932" t="s">
        <v>281</v>
      </c>
      <c r="D1932" t="s">
        <v>173</v>
      </c>
      <c r="E1932" t="s">
        <v>80</v>
      </c>
      <c r="F1932" s="69">
        <v>43005.43472222222</v>
      </c>
      <c r="G1932" s="67">
        <v>43012.708333333336</v>
      </c>
      <c r="H1932" s="67">
        <v>43014.352777777778</v>
      </c>
      <c r="I1932" t="s">
        <v>67</v>
      </c>
      <c r="J1932" t="s">
        <v>2429</v>
      </c>
      <c r="K1932" t="s">
        <v>73</v>
      </c>
      <c r="L1932" s="73">
        <f>_xlfn.DAYS(Dashboard!B$3,Data!F1932)</f>
        <v>20</v>
      </c>
    </row>
    <row r="1933" spans="1:12" x14ac:dyDescent="0.25">
      <c r="A1933">
        <v>106069</v>
      </c>
      <c r="B1933">
        <v>0</v>
      </c>
      <c r="C1933" t="s">
        <v>281</v>
      </c>
      <c r="D1933" t="s">
        <v>140</v>
      </c>
      <c r="E1933" t="s">
        <v>75</v>
      </c>
      <c r="F1933" s="69">
        <v>43005.443749999999</v>
      </c>
      <c r="G1933" s="67">
        <v>43019.708333333336</v>
      </c>
      <c r="H1933" s="67">
        <v>43005.443749999999</v>
      </c>
      <c r="I1933" t="s">
        <v>63</v>
      </c>
      <c r="J1933" t="s">
        <v>2430</v>
      </c>
      <c r="K1933" t="s">
        <v>73</v>
      </c>
      <c r="L1933" s="73">
        <f>_xlfn.DAYS(Dashboard!B$3,Data!F1933)</f>
        <v>20</v>
      </c>
    </row>
    <row r="1934" spans="1:12" x14ac:dyDescent="0.25">
      <c r="A1934">
        <v>106070</v>
      </c>
      <c r="B1934">
        <v>0</v>
      </c>
      <c r="C1934" t="s">
        <v>281</v>
      </c>
      <c r="D1934" t="s">
        <v>173</v>
      </c>
      <c r="E1934" t="s">
        <v>84</v>
      </c>
      <c r="F1934" s="69">
        <v>43005.453472222223</v>
      </c>
      <c r="G1934" s="67">
        <v>43007.708333333336</v>
      </c>
      <c r="H1934" s="67">
        <v>43005.633333333331</v>
      </c>
      <c r="I1934" t="s">
        <v>63</v>
      </c>
      <c r="J1934" t="s">
        <v>2431</v>
      </c>
      <c r="K1934" t="s">
        <v>73</v>
      </c>
      <c r="L1934" s="73">
        <f>_xlfn.DAYS(Dashboard!B$3,Data!F1934)</f>
        <v>20</v>
      </c>
    </row>
    <row r="1935" spans="1:12" x14ac:dyDescent="0.25">
      <c r="A1935">
        <v>106071</v>
      </c>
      <c r="B1935">
        <v>0</v>
      </c>
      <c r="C1935" t="s">
        <v>281</v>
      </c>
      <c r="D1935" t="s">
        <v>2432</v>
      </c>
      <c r="E1935" t="s">
        <v>80</v>
      </c>
      <c r="F1935" s="69">
        <v>43005.460416666669</v>
      </c>
      <c r="G1935" s="67">
        <v>43019.708333333336</v>
      </c>
      <c r="H1935" s="67">
        <v>43005.460416666669</v>
      </c>
      <c r="I1935" t="s">
        <v>63</v>
      </c>
      <c r="J1935" t="s">
        <v>1990</v>
      </c>
      <c r="K1935" t="s">
        <v>73</v>
      </c>
      <c r="L1935" s="73">
        <f>_xlfn.DAYS(Dashboard!B$3,Data!F1935)</f>
        <v>20</v>
      </c>
    </row>
    <row r="1936" spans="1:12" x14ac:dyDescent="0.25">
      <c r="A1936">
        <v>106072</v>
      </c>
      <c r="B1936">
        <v>0</v>
      </c>
      <c r="C1936" t="s">
        <v>281</v>
      </c>
      <c r="D1936" t="s">
        <v>2433</v>
      </c>
      <c r="E1936" t="s">
        <v>80</v>
      </c>
      <c r="F1936" s="69">
        <v>43005.461111111108</v>
      </c>
      <c r="G1936" s="67">
        <v>43019.708333333336</v>
      </c>
      <c r="H1936" s="67">
        <v>43005.461111111108</v>
      </c>
      <c r="I1936" t="s">
        <v>63</v>
      </c>
      <c r="J1936" t="s">
        <v>1990</v>
      </c>
      <c r="K1936" t="s">
        <v>73</v>
      </c>
      <c r="L1936" s="73">
        <f>_xlfn.DAYS(Dashboard!B$3,Data!F1936)</f>
        <v>20</v>
      </c>
    </row>
    <row r="1937" spans="1:12" x14ac:dyDescent="0.25">
      <c r="A1937">
        <v>106073</v>
      </c>
      <c r="B1937">
        <v>0</v>
      </c>
      <c r="C1937" t="s">
        <v>281</v>
      </c>
      <c r="D1937" t="s">
        <v>142</v>
      </c>
      <c r="E1937" t="s">
        <v>62</v>
      </c>
      <c r="F1937" s="69">
        <v>43005.465277777781</v>
      </c>
      <c r="G1937" s="67">
        <v>43012.708333333336</v>
      </c>
      <c r="H1937" s="67">
        <v>43005.469444444447</v>
      </c>
      <c r="I1937" t="s">
        <v>63</v>
      </c>
      <c r="J1937" t="s">
        <v>2434</v>
      </c>
      <c r="K1937" t="s">
        <v>73</v>
      </c>
      <c r="L1937" s="73">
        <f>_xlfn.DAYS(Dashboard!B$3,Data!F1937)</f>
        <v>20</v>
      </c>
    </row>
    <row r="1938" spans="1:12" x14ac:dyDescent="0.25">
      <c r="A1938">
        <v>106074</v>
      </c>
      <c r="B1938">
        <v>0</v>
      </c>
      <c r="C1938" t="s">
        <v>281</v>
      </c>
      <c r="D1938" t="s">
        <v>142</v>
      </c>
      <c r="E1938" t="s">
        <v>62</v>
      </c>
      <c r="F1938" s="69">
        <v>43005.470833333333</v>
      </c>
      <c r="G1938" s="67">
        <v>43012.708333333336</v>
      </c>
      <c r="H1938" s="67">
        <v>43005.472222222219</v>
      </c>
      <c r="I1938" t="s">
        <v>63</v>
      </c>
      <c r="J1938" t="s">
        <v>2435</v>
      </c>
      <c r="K1938" t="s">
        <v>73</v>
      </c>
      <c r="L1938" s="73">
        <f>_xlfn.DAYS(Dashboard!B$3,Data!F1938)</f>
        <v>20</v>
      </c>
    </row>
    <row r="1939" spans="1:12" x14ac:dyDescent="0.25">
      <c r="A1939">
        <v>106075</v>
      </c>
      <c r="B1939">
        <v>0</v>
      </c>
      <c r="C1939" t="s">
        <v>281</v>
      </c>
      <c r="D1939" t="s">
        <v>142</v>
      </c>
      <c r="E1939" t="s">
        <v>62</v>
      </c>
      <c r="F1939" s="69">
        <v>43005.473611111112</v>
      </c>
      <c r="G1939" s="67">
        <v>43007.708333333336</v>
      </c>
      <c r="H1939" s="67">
        <v>43017.697222222225</v>
      </c>
      <c r="I1939" t="s">
        <v>63</v>
      </c>
      <c r="J1939" t="s">
        <v>2436</v>
      </c>
      <c r="K1939" t="s">
        <v>73</v>
      </c>
      <c r="L1939" s="73">
        <f>_xlfn.DAYS(Dashboard!B$3,Data!F1939)</f>
        <v>20</v>
      </c>
    </row>
    <row r="1940" spans="1:12" x14ac:dyDescent="0.25">
      <c r="A1940">
        <v>106076</v>
      </c>
      <c r="B1940">
        <v>0</v>
      </c>
      <c r="C1940" t="s">
        <v>281</v>
      </c>
      <c r="D1940" t="s">
        <v>173</v>
      </c>
      <c r="E1940" t="s">
        <v>97</v>
      </c>
      <c r="F1940" s="69">
        <v>43005.484027777777</v>
      </c>
      <c r="G1940" s="67">
        <v>43012.708333333336</v>
      </c>
      <c r="H1940" s="67">
        <v>43005.484027777777</v>
      </c>
      <c r="I1940" t="s">
        <v>63</v>
      </c>
      <c r="J1940" t="s">
        <v>2437</v>
      </c>
      <c r="K1940" t="s">
        <v>73</v>
      </c>
      <c r="L1940" s="73">
        <f>_xlfn.DAYS(Dashboard!B$3,Data!F1940)</f>
        <v>20</v>
      </c>
    </row>
    <row r="1941" spans="1:12" x14ac:dyDescent="0.25">
      <c r="A1941">
        <v>105701</v>
      </c>
      <c r="B1941">
        <v>1</v>
      </c>
      <c r="C1941" t="s">
        <v>281</v>
      </c>
      <c r="D1941" t="s">
        <v>71</v>
      </c>
      <c r="E1941" t="s">
        <v>282</v>
      </c>
      <c r="F1941" s="69">
        <v>43005.486805555556</v>
      </c>
      <c r="G1941" s="67">
        <v>43007.708333333336</v>
      </c>
      <c r="H1941" s="67">
        <v>43007.451388888891</v>
      </c>
      <c r="I1941" t="s">
        <v>63</v>
      </c>
      <c r="J1941" t="s">
        <v>2438</v>
      </c>
      <c r="K1941" t="s">
        <v>284</v>
      </c>
      <c r="L1941" s="73">
        <f>_xlfn.DAYS(Dashboard!B$3,Data!F1941)</f>
        <v>20</v>
      </c>
    </row>
    <row r="1942" spans="1:12" x14ac:dyDescent="0.25">
      <c r="A1942">
        <v>106078</v>
      </c>
      <c r="B1942">
        <v>0</v>
      </c>
      <c r="C1942" t="s">
        <v>281</v>
      </c>
      <c r="D1942" t="s">
        <v>2439</v>
      </c>
      <c r="E1942" t="s">
        <v>75</v>
      </c>
      <c r="F1942" s="69">
        <v>43005.489583333336</v>
      </c>
      <c r="G1942" s="67">
        <v>43019.708333333336</v>
      </c>
      <c r="H1942" s="67">
        <v>43006.447222222225</v>
      </c>
      <c r="I1942" t="s">
        <v>67</v>
      </c>
      <c r="J1942" t="s">
        <v>2440</v>
      </c>
      <c r="K1942" t="s">
        <v>73</v>
      </c>
      <c r="L1942" s="73">
        <f>_xlfn.DAYS(Dashboard!B$3,Data!F1942)</f>
        <v>20</v>
      </c>
    </row>
    <row r="1943" spans="1:12" x14ac:dyDescent="0.25">
      <c r="A1943">
        <v>106079</v>
      </c>
      <c r="B1943">
        <v>1</v>
      </c>
      <c r="C1943" t="s">
        <v>281</v>
      </c>
      <c r="D1943" t="s">
        <v>136</v>
      </c>
      <c r="E1943" t="s">
        <v>90</v>
      </c>
      <c r="F1943" s="69">
        <v>43005.525000000001</v>
      </c>
      <c r="G1943" s="67">
        <v>43025</v>
      </c>
      <c r="H1943" s="67">
        <v>43025.589583333334</v>
      </c>
      <c r="I1943" t="s">
        <v>67</v>
      </c>
      <c r="J1943" t="s">
        <v>2441</v>
      </c>
      <c r="K1943" t="s">
        <v>73</v>
      </c>
      <c r="L1943" s="73">
        <f>_xlfn.DAYS(Dashboard!B$3,Data!F1943)</f>
        <v>20</v>
      </c>
    </row>
    <row r="1944" spans="1:12" x14ac:dyDescent="0.25">
      <c r="A1944">
        <v>106079</v>
      </c>
      <c r="B1944">
        <v>0</v>
      </c>
      <c r="C1944" t="s">
        <v>69</v>
      </c>
      <c r="D1944" t="s">
        <v>136</v>
      </c>
      <c r="E1944" t="s">
        <v>75</v>
      </c>
      <c r="F1944" s="69">
        <v>43005.525023148148</v>
      </c>
      <c r="G1944" s="67">
        <v>43025</v>
      </c>
      <c r="I1944" t="s">
        <v>137</v>
      </c>
      <c r="J1944" t="s">
        <v>138</v>
      </c>
      <c r="K1944" t="s">
        <v>73</v>
      </c>
      <c r="L1944" s="73">
        <f>_xlfn.DAYS(Dashboard!B$3,Data!F1944)</f>
        <v>20</v>
      </c>
    </row>
    <row r="1945" spans="1:12" x14ac:dyDescent="0.25">
      <c r="A1945">
        <v>106079</v>
      </c>
      <c r="B1945">
        <v>2</v>
      </c>
      <c r="C1945" t="s">
        <v>69</v>
      </c>
      <c r="D1945" t="s">
        <v>136</v>
      </c>
      <c r="E1945" t="s">
        <v>90</v>
      </c>
      <c r="F1945" s="69">
        <v>43005.525034722225</v>
      </c>
      <c r="G1945" s="67">
        <v>43009</v>
      </c>
      <c r="I1945" t="s">
        <v>137</v>
      </c>
      <c r="J1945" t="s">
        <v>139</v>
      </c>
      <c r="K1945" t="s">
        <v>65</v>
      </c>
      <c r="L1945" s="73">
        <f>_xlfn.DAYS(Dashboard!B$3,Data!F1945)</f>
        <v>20</v>
      </c>
    </row>
    <row r="1946" spans="1:12" x14ac:dyDescent="0.25">
      <c r="A1946">
        <v>106080</v>
      </c>
      <c r="B1946">
        <v>0</v>
      </c>
      <c r="C1946" t="s">
        <v>281</v>
      </c>
      <c r="D1946" t="s">
        <v>717</v>
      </c>
      <c r="E1946" t="s">
        <v>93</v>
      </c>
      <c r="F1946" s="69">
        <v>43005.54583333333</v>
      </c>
      <c r="G1946" s="67">
        <v>43019.708333333336</v>
      </c>
      <c r="H1946" s="67">
        <v>43017.547222222223</v>
      </c>
      <c r="I1946" t="s">
        <v>63</v>
      </c>
      <c r="J1946" t="s">
        <v>2442</v>
      </c>
      <c r="K1946" t="s">
        <v>73</v>
      </c>
      <c r="L1946" s="73">
        <f>_xlfn.DAYS(Dashboard!B$3,Data!F1946)</f>
        <v>20</v>
      </c>
    </row>
    <row r="1947" spans="1:12" x14ac:dyDescent="0.25">
      <c r="A1947">
        <v>106081</v>
      </c>
      <c r="B1947">
        <v>0</v>
      </c>
      <c r="C1947" t="s">
        <v>281</v>
      </c>
      <c r="D1947" t="s">
        <v>2443</v>
      </c>
      <c r="E1947" t="s">
        <v>75</v>
      </c>
      <c r="F1947" s="69">
        <v>43005.553472222222</v>
      </c>
      <c r="G1947" s="67">
        <v>43019.708333333336</v>
      </c>
      <c r="H1947" s="67">
        <v>43005.553472222222</v>
      </c>
      <c r="I1947" t="s">
        <v>63</v>
      </c>
      <c r="J1947" t="s">
        <v>335</v>
      </c>
      <c r="K1947" t="s">
        <v>73</v>
      </c>
      <c r="L1947" s="73">
        <f>_xlfn.DAYS(Dashboard!B$3,Data!F1947)</f>
        <v>20</v>
      </c>
    </row>
    <row r="1948" spans="1:12" x14ac:dyDescent="0.25">
      <c r="A1948">
        <v>106082</v>
      </c>
      <c r="B1948">
        <v>0</v>
      </c>
      <c r="C1948" t="s">
        <v>281</v>
      </c>
      <c r="D1948" t="s">
        <v>332</v>
      </c>
      <c r="E1948" t="s">
        <v>108</v>
      </c>
      <c r="F1948" s="69">
        <v>43005.557638888888</v>
      </c>
      <c r="G1948" s="67">
        <v>43019.708333333336</v>
      </c>
      <c r="H1948" s="67">
        <v>43006.381944444445</v>
      </c>
      <c r="I1948" t="s">
        <v>63</v>
      </c>
      <c r="J1948" t="s">
        <v>2444</v>
      </c>
      <c r="K1948" t="s">
        <v>284</v>
      </c>
      <c r="L1948" s="73">
        <f>_xlfn.DAYS(Dashboard!B$3,Data!F1948)</f>
        <v>20</v>
      </c>
    </row>
    <row r="1949" spans="1:12" x14ac:dyDescent="0.25">
      <c r="A1949">
        <v>106083</v>
      </c>
      <c r="B1949">
        <v>0</v>
      </c>
      <c r="C1949" t="s">
        <v>281</v>
      </c>
      <c r="D1949" t="s">
        <v>653</v>
      </c>
      <c r="E1949" t="s">
        <v>368</v>
      </c>
      <c r="F1949" s="69">
        <v>43005.561805555553</v>
      </c>
      <c r="G1949" s="67">
        <v>43012.708333333336</v>
      </c>
      <c r="H1949" s="67">
        <v>43010.46597222222</v>
      </c>
      <c r="I1949" t="s">
        <v>63</v>
      </c>
      <c r="J1949" t="s">
        <v>2445</v>
      </c>
      <c r="K1949" t="s">
        <v>294</v>
      </c>
      <c r="L1949" s="73">
        <f>_xlfn.DAYS(Dashboard!B$3,Data!F1949)</f>
        <v>20</v>
      </c>
    </row>
    <row r="1950" spans="1:12" x14ac:dyDescent="0.25">
      <c r="A1950">
        <v>106084</v>
      </c>
      <c r="B1950">
        <v>0</v>
      </c>
      <c r="C1950" t="s">
        <v>281</v>
      </c>
      <c r="D1950" t="s">
        <v>2446</v>
      </c>
      <c r="E1950" t="s">
        <v>282</v>
      </c>
      <c r="F1950" s="69">
        <v>43005.567361111112</v>
      </c>
      <c r="G1950" s="67">
        <v>43012.708333333336</v>
      </c>
      <c r="H1950" s="67">
        <v>43005.716666666667</v>
      </c>
      <c r="I1950" t="s">
        <v>67</v>
      </c>
      <c r="J1950" t="s">
        <v>2447</v>
      </c>
      <c r="K1950" t="s">
        <v>284</v>
      </c>
      <c r="L1950" s="73">
        <f>_xlfn.DAYS(Dashboard!B$3,Data!F1950)</f>
        <v>20</v>
      </c>
    </row>
    <row r="1951" spans="1:12" x14ac:dyDescent="0.25">
      <c r="A1951">
        <v>106085</v>
      </c>
      <c r="B1951">
        <v>0</v>
      </c>
      <c r="C1951" t="s">
        <v>281</v>
      </c>
      <c r="D1951" t="s">
        <v>130</v>
      </c>
      <c r="E1951" t="s">
        <v>62</v>
      </c>
      <c r="F1951" s="69">
        <v>43005.568749999999</v>
      </c>
      <c r="G1951" s="67">
        <v>43007</v>
      </c>
      <c r="H1951" s="67">
        <v>43013.456944444442</v>
      </c>
      <c r="I1951" t="s">
        <v>137</v>
      </c>
      <c r="J1951" t="s">
        <v>2448</v>
      </c>
      <c r="K1951" t="s">
        <v>327</v>
      </c>
      <c r="L1951" s="73">
        <f>_xlfn.DAYS(Dashboard!B$3,Data!F1951)</f>
        <v>20</v>
      </c>
    </row>
    <row r="1952" spans="1:12" x14ac:dyDescent="0.25">
      <c r="A1952">
        <v>106086</v>
      </c>
      <c r="B1952">
        <v>0</v>
      </c>
      <c r="C1952" t="s">
        <v>281</v>
      </c>
      <c r="D1952" t="s">
        <v>2449</v>
      </c>
      <c r="E1952" t="s">
        <v>848</v>
      </c>
      <c r="F1952" s="69">
        <v>43005.570833333331</v>
      </c>
      <c r="G1952" s="67">
        <v>43012.708333333336</v>
      </c>
      <c r="H1952" s="67">
        <v>43024.429861111108</v>
      </c>
      <c r="I1952" t="s">
        <v>67</v>
      </c>
      <c r="J1952" t="s">
        <v>2450</v>
      </c>
      <c r="K1952" t="s">
        <v>400</v>
      </c>
      <c r="L1952" s="73">
        <f>_xlfn.DAYS(Dashboard!B$3,Data!F1952)</f>
        <v>20</v>
      </c>
    </row>
    <row r="1953" spans="1:12" x14ac:dyDescent="0.25">
      <c r="A1953">
        <v>100173</v>
      </c>
      <c r="B1953">
        <v>2</v>
      </c>
      <c r="C1953" t="s">
        <v>69</v>
      </c>
      <c r="D1953" t="s">
        <v>120</v>
      </c>
      <c r="E1953" t="s">
        <v>296</v>
      </c>
      <c r="F1953" s="69">
        <v>43005.575474537036</v>
      </c>
      <c r="G1953" s="67">
        <v>43007.708333333336</v>
      </c>
      <c r="I1953" t="s">
        <v>350</v>
      </c>
      <c r="J1953" t="s">
        <v>3110</v>
      </c>
      <c r="K1953" t="s">
        <v>294</v>
      </c>
      <c r="L1953" s="73">
        <f>_xlfn.DAYS(Dashboard!B$3,Data!F1953)</f>
        <v>20</v>
      </c>
    </row>
    <row r="1954" spans="1:12" x14ac:dyDescent="0.25">
      <c r="A1954">
        <v>106052</v>
      </c>
      <c r="B1954">
        <v>1</v>
      </c>
      <c r="C1954" t="s">
        <v>281</v>
      </c>
      <c r="D1954" t="s">
        <v>521</v>
      </c>
      <c r="E1954" t="s">
        <v>75</v>
      </c>
      <c r="F1954" s="69">
        <v>43005.581944444442</v>
      </c>
      <c r="G1954" s="67">
        <v>43019.708333333336</v>
      </c>
      <c r="H1954" s="67">
        <v>43006.652083333334</v>
      </c>
      <c r="I1954" t="s">
        <v>63</v>
      </c>
      <c r="J1954" t="s">
        <v>2451</v>
      </c>
      <c r="K1954" t="s">
        <v>73</v>
      </c>
      <c r="L1954" s="73">
        <f>_xlfn.DAYS(Dashboard!B$3,Data!F1954)</f>
        <v>20</v>
      </c>
    </row>
    <row r="1955" spans="1:12" x14ac:dyDescent="0.25">
      <c r="A1955">
        <v>106088</v>
      </c>
      <c r="B1955">
        <v>0</v>
      </c>
      <c r="C1955" t="s">
        <v>281</v>
      </c>
      <c r="D1955" t="s">
        <v>1519</v>
      </c>
      <c r="E1955" t="s">
        <v>75</v>
      </c>
      <c r="F1955" s="69">
        <v>43005.593055555553</v>
      </c>
      <c r="G1955" s="67">
        <v>43019.708333333336</v>
      </c>
      <c r="H1955" s="67">
        <v>43021.363888888889</v>
      </c>
      <c r="I1955" t="s">
        <v>63</v>
      </c>
      <c r="J1955" t="s">
        <v>2452</v>
      </c>
      <c r="K1955" t="s">
        <v>73</v>
      </c>
      <c r="L1955" s="73">
        <f>_xlfn.DAYS(Dashboard!B$3,Data!F1955)</f>
        <v>20</v>
      </c>
    </row>
    <row r="1956" spans="1:12" x14ac:dyDescent="0.25">
      <c r="A1956">
        <v>105931</v>
      </c>
      <c r="B1956">
        <v>1</v>
      </c>
      <c r="C1956" t="s">
        <v>281</v>
      </c>
      <c r="D1956" t="s">
        <v>2240</v>
      </c>
      <c r="E1956" t="s">
        <v>84</v>
      </c>
      <c r="F1956" s="69">
        <v>43005.59375</v>
      </c>
      <c r="G1956" s="67">
        <v>43019.708333333336</v>
      </c>
      <c r="H1956" s="67">
        <v>43019.636805555558</v>
      </c>
      <c r="I1956" t="s">
        <v>63</v>
      </c>
      <c r="J1956" t="s">
        <v>2453</v>
      </c>
      <c r="K1956" t="s">
        <v>73</v>
      </c>
      <c r="L1956" s="73">
        <f>_xlfn.DAYS(Dashboard!B$3,Data!F1956)</f>
        <v>20</v>
      </c>
    </row>
    <row r="1957" spans="1:12" x14ac:dyDescent="0.25">
      <c r="A1957">
        <v>106090</v>
      </c>
      <c r="B1957">
        <v>0</v>
      </c>
      <c r="C1957" t="s">
        <v>281</v>
      </c>
      <c r="D1957" t="s">
        <v>230</v>
      </c>
      <c r="E1957" t="s">
        <v>517</v>
      </c>
      <c r="F1957" s="69">
        <v>43005.597916666666</v>
      </c>
      <c r="G1957" s="67">
        <v>43012.708333333336</v>
      </c>
      <c r="H1957" s="67">
        <v>43010.582638888889</v>
      </c>
      <c r="I1957" t="s">
        <v>63</v>
      </c>
      <c r="J1957" t="s">
        <v>2454</v>
      </c>
      <c r="K1957" t="s">
        <v>294</v>
      </c>
      <c r="L1957" s="73">
        <f>_xlfn.DAYS(Dashboard!B$3,Data!F1957)</f>
        <v>20</v>
      </c>
    </row>
    <row r="1958" spans="1:12" x14ac:dyDescent="0.25">
      <c r="A1958">
        <v>106091</v>
      </c>
      <c r="B1958">
        <v>0</v>
      </c>
      <c r="C1958" t="s">
        <v>281</v>
      </c>
      <c r="D1958" t="s">
        <v>2098</v>
      </c>
      <c r="E1958" t="s">
        <v>204</v>
      </c>
      <c r="F1958" s="69">
        <v>43005.604861111111</v>
      </c>
      <c r="G1958" s="67">
        <v>43019.708333333336</v>
      </c>
      <c r="H1958" s="67">
        <v>43021.474305555559</v>
      </c>
      <c r="I1958" t="s">
        <v>63</v>
      </c>
      <c r="J1958" t="s">
        <v>2455</v>
      </c>
      <c r="K1958" t="s">
        <v>73</v>
      </c>
      <c r="L1958" s="73">
        <f>_xlfn.DAYS(Dashboard!B$3,Data!F1958)</f>
        <v>20</v>
      </c>
    </row>
    <row r="1959" spans="1:12" x14ac:dyDescent="0.25">
      <c r="A1959">
        <v>106092</v>
      </c>
      <c r="B1959">
        <v>0</v>
      </c>
      <c r="C1959" t="s">
        <v>281</v>
      </c>
      <c r="D1959" t="s">
        <v>97</v>
      </c>
      <c r="E1959" t="s">
        <v>71</v>
      </c>
      <c r="F1959" s="69">
        <v>43005.613194444442</v>
      </c>
      <c r="G1959" s="67">
        <v>43019.708333333336</v>
      </c>
      <c r="H1959" s="67">
        <v>43006.759722222225</v>
      </c>
      <c r="I1959" t="s">
        <v>63</v>
      </c>
      <c r="J1959" t="s">
        <v>2456</v>
      </c>
      <c r="K1959" t="s">
        <v>73</v>
      </c>
      <c r="L1959" s="73">
        <f>_xlfn.DAYS(Dashboard!B$3,Data!F1959)</f>
        <v>20</v>
      </c>
    </row>
    <row r="1960" spans="1:12" x14ac:dyDescent="0.25">
      <c r="A1960">
        <v>106093</v>
      </c>
      <c r="B1960">
        <v>0</v>
      </c>
      <c r="C1960" t="s">
        <v>281</v>
      </c>
      <c r="D1960" t="s">
        <v>2457</v>
      </c>
      <c r="E1960" t="s">
        <v>62</v>
      </c>
      <c r="F1960" s="69">
        <v>43005.624305555553</v>
      </c>
      <c r="G1960" s="67">
        <v>43019.708333333336</v>
      </c>
      <c r="H1960" s="67">
        <v>43005.624305555553</v>
      </c>
      <c r="I1960" t="s">
        <v>63</v>
      </c>
      <c r="J1960" t="s">
        <v>2458</v>
      </c>
      <c r="K1960" t="s">
        <v>73</v>
      </c>
      <c r="L1960" s="73">
        <f>_xlfn.DAYS(Dashboard!B$3,Data!F1960)</f>
        <v>20</v>
      </c>
    </row>
    <row r="1961" spans="1:12" x14ac:dyDescent="0.25">
      <c r="A1961">
        <v>106094</v>
      </c>
      <c r="B1961">
        <v>0</v>
      </c>
      <c r="C1961" t="s">
        <v>281</v>
      </c>
      <c r="D1961" t="s">
        <v>2459</v>
      </c>
      <c r="E1961" t="s">
        <v>71</v>
      </c>
      <c r="F1961" s="69">
        <v>43005.626388888886</v>
      </c>
      <c r="G1961" s="67">
        <v>43019.708333333336</v>
      </c>
      <c r="H1961" s="67">
        <v>43005.626388888886</v>
      </c>
      <c r="I1961" t="s">
        <v>63</v>
      </c>
      <c r="J1961" t="s">
        <v>2460</v>
      </c>
      <c r="K1961" t="s">
        <v>73</v>
      </c>
      <c r="L1961" s="73">
        <f>_xlfn.DAYS(Dashboard!B$3,Data!F1961)</f>
        <v>20</v>
      </c>
    </row>
    <row r="1962" spans="1:12" x14ac:dyDescent="0.25">
      <c r="A1962">
        <v>106095</v>
      </c>
      <c r="B1962">
        <v>0</v>
      </c>
      <c r="C1962" t="s">
        <v>281</v>
      </c>
      <c r="D1962" t="s">
        <v>2461</v>
      </c>
      <c r="E1962" t="s">
        <v>84</v>
      </c>
      <c r="F1962" s="69">
        <v>43005.636805555558</v>
      </c>
      <c r="G1962" s="67">
        <v>43019.708333333336</v>
      </c>
      <c r="H1962" s="67">
        <v>43005.636805555558</v>
      </c>
      <c r="I1962" t="s">
        <v>63</v>
      </c>
      <c r="J1962" t="s">
        <v>335</v>
      </c>
      <c r="K1962" t="s">
        <v>73</v>
      </c>
      <c r="L1962" s="73">
        <f>_xlfn.DAYS(Dashboard!B$3,Data!F1962)</f>
        <v>20</v>
      </c>
    </row>
    <row r="1963" spans="1:12" x14ac:dyDescent="0.25">
      <c r="A1963">
        <v>106096</v>
      </c>
      <c r="B1963">
        <v>0</v>
      </c>
      <c r="C1963" t="s">
        <v>35</v>
      </c>
      <c r="D1963" t="s">
        <v>140</v>
      </c>
      <c r="E1963" t="s">
        <v>62</v>
      </c>
      <c r="F1963" s="69">
        <v>43005.63958333333</v>
      </c>
      <c r="G1963" s="67">
        <v>43028.708333333336</v>
      </c>
      <c r="I1963" t="s">
        <v>63</v>
      </c>
      <c r="J1963" t="s">
        <v>141</v>
      </c>
      <c r="K1963" t="s">
        <v>73</v>
      </c>
      <c r="L1963" s="73">
        <f>_xlfn.DAYS(Dashboard!B$3,Data!F1963)</f>
        <v>20</v>
      </c>
    </row>
    <row r="1964" spans="1:12" x14ac:dyDescent="0.25">
      <c r="A1964">
        <v>106097</v>
      </c>
      <c r="B1964">
        <v>0</v>
      </c>
      <c r="C1964" t="s">
        <v>281</v>
      </c>
      <c r="D1964" t="s">
        <v>2462</v>
      </c>
      <c r="E1964" t="s">
        <v>84</v>
      </c>
      <c r="F1964" s="69">
        <v>43005.654861111114</v>
      </c>
      <c r="G1964" s="67">
        <v>43019.708333333336</v>
      </c>
      <c r="H1964" s="67">
        <v>43005.654861111114</v>
      </c>
      <c r="I1964" t="s">
        <v>63</v>
      </c>
      <c r="J1964" t="s">
        <v>335</v>
      </c>
      <c r="K1964" t="s">
        <v>73</v>
      </c>
      <c r="L1964" s="73">
        <f>_xlfn.DAYS(Dashboard!B$3,Data!F1964)</f>
        <v>20</v>
      </c>
    </row>
    <row r="1965" spans="1:12" x14ac:dyDescent="0.25">
      <c r="A1965">
        <v>106098</v>
      </c>
      <c r="B1965">
        <v>0</v>
      </c>
      <c r="C1965" t="s">
        <v>281</v>
      </c>
      <c r="D1965" t="s">
        <v>2098</v>
      </c>
      <c r="E1965" t="s">
        <v>62</v>
      </c>
      <c r="F1965" s="69">
        <v>43005.658333333333</v>
      </c>
      <c r="G1965" s="67">
        <v>43019.708333333336</v>
      </c>
      <c r="H1965" s="67">
        <v>43005.65902777778</v>
      </c>
      <c r="I1965" t="s">
        <v>67</v>
      </c>
      <c r="J1965" t="s">
        <v>2463</v>
      </c>
      <c r="K1965" t="s">
        <v>65</v>
      </c>
      <c r="L1965" s="73">
        <f>_xlfn.DAYS(Dashboard!B$3,Data!F1965)</f>
        <v>20</v>
      </c>
    </row>
    <row r="1966" spans="1:12" x14ac:dyDescent="0.25">
      <c r="A1966">
        <v>106099</v>
      </c>
      <c r="B1966">
        <v>0</v>
      </c>
      <c r="C1966" t="s">
        <v>281</v>
      </c>
      <c r="D1966" t="s">
        <v>495</v>
      </c>
      <c r="E1966" t="s">
        <v>296</v>
      </c>
      <c r="F1966" s="69">
        <v>43005.658333333333</v>
      </c>
      <c r="G1966" s="67">
        <v>43012.708333333336</v>
      </c>
      <c r="H1966" s="67">
        <v>43006.318055555559</v>
      </c>
      <c r="I1966" t="s">
        <v>67</v>
      </c>
      <c r="J1966" t="s">
        <v>2464</v>
      </c>
      <c r="K1966" t="s">
        <v>294</v>
      </c>
      <c r="L1966" s="73">
        <f>_xlfn.DAYS(Dashboard!B$3,Data!F1966)</f>
        <v>20</v>
      </c>
    </row>
    <row r="1967" spans="1:12" x14ac:dyDescent="0.25">
      <c r="A1967">
        <v>106101</v>
      </c>
      <c r="B1967">
        <v>0</v>
      </c>
      <c r="C1967" t="s">
        <v>281</v>
      </c>
      <c r="D1967" t="s">
        <v>2465</v>
      </c>
      <c r="E1967" t="s">
        <v>84</v>
      </c>
      <c r="F1967" s="69">
        <v>43005.665277777778</v>
      </c>
      <c r="G1967" s="67">
        <v>43019.708333333336</v>
      </c>
      <c r="H1967" s="67">
        <v>43005.665277777778</v>
      </c>
      <c r="I1967" t="s">
        <v>63</v>
      </c>
      <c r="J1967" t="s">
        <v>335</v>
      </c>
      <c r="K1967" t="s">
        <v>73</v>
      </c>
      <c r="L1967" s="73">
        <f>_xlfn.DAYS(Dashboard!B$3,Data!F1967)</f>
        <v>20</v>
      </c>
    </row>
    <row r="1968" spans="1:12" x14ac:dyDescent="0.25">
      <c r="A1968">
        <v>106100</v>
      </c>
      <c r="B1968">
        <v>0</v>
      </c>
      <c r="C1968" t="s">
        <v>82</v>
      </c>
      <c r="D1968" t="s">
        <v>142</v>
      </c>
      <c r="E1968" t="s">
        <v>62</v>
      </c>
      <c r="F1968" s="69">
        <v>43005.665497685186</v>
      </c>
      <c r="G1968" s="67">
        <v>43098.708333333336</v>
      </c>
      <c r="I1968" t="s">
        <v>350</v>
      </c>
      <c r="J1968" t="s">
        <v>3111</v>
      </c>
      <c r="K1968" t="s">
        <v>73</v>
      </c>
      <c r="L1968" s="73">
        <f>_xlfn.DAYS(Dashboard!B$3,Data!F1968)</f>
        <v>20</v>
      </c>
    </row>
    <row r="1969" spans="1:12" x14ac:dyDescent="0.25">
      <c r="A1969">
        <v>106102</v>
      </c>
      <c r="B1969">
        <v>0</v>
      </c>
      <c r="C1969" t="s">
        <v>281</v>
      </c>
      <c r="D1969" t="s">
        <v>142</v>
      </c>
      <c r="E1969" t="s">
        <v>62</v>
      </c>
      <c r="F1969" s="69">
        <v>43005.665972222225</v>
      </c>
      <c r="G1969" s="67">
        <v>43019.708333333336</v>
      </c>
      <c r="H1969" s="67">
        <v>43017.70208333333</v>
      </c>
      <c r="I1969" t="s">
        <v>67</v>
      </c>
      <c r="J1969" t="s">
        <v>2466</v>
      </c>
      <c r="K1969" t="s">
        <v>73</v>
      </c>
      <c r="L1969" s="73">
        <f>_xlfn.DAYS(Dashboard!B$3,Data!F1969)</f>
        <v>20</v>
      </c>
    </row>
    <row r="1970" spans="1:12" x14ac:dyDescent="0.25">
      <c r="A1970">
        <v>106100</v>
      </c>
      <c r="B1970">
        <v>2</v>
      </c>
      <c r="C1970" t="s">
        <v>82</v>
      </c>
      <c r="D1970" t="s">
        <v>142</v>
      </c>
      <c r="E1970" t="s">
        <v>62</v>
      </c>
      <c r="F1970" s="69">
        <v>43005.666770833333</v>
      </c>
      <c r="G1970" s="67">
        <v>43098.708333333336</v>
      </c>
      <c r="I1970" t="s">
        <v>67</v>
      </c>
      <c r="J1970" t="s">
        <v>143</v>
      </c>
      <c r="K1970" t="s">
        <v>73</v>
      </c>
      <c r="L1970" s="73">
        <f>_xlfn.DAYS(Dashboard!B$3,Data!F1970)</f>
        <v>20</v>
      </c>
    </row>
    <row r="1971" spans="1:12" x14ac:dyDescent="0.25">
      <c r="A1971">
        <v>106100</v>
      </c>
      <c r="B1971">
        <v>3</v>
      </c>
      <c r="C1971" t="s">
        <v>82</v>
      </c>
      <c r="D1971" t="s">
        <v>142</v>
      </c>
      <c r="E1971" t="s">
        <v>62</v>
      </c>
      <c r="F1971" s="69">
        <v>43005.667442129627</v>
      </c>
      <c r="G1971" s="67">
        <v>43098.708333333336</v>
      </c>
      <c r="I1971" t="s">
        <v>350</v>
      </c>
      <c r="J1971" t="s">
        <v>3112</v>
      </c>
      <c r="K1971" t="s">
        <v>73</v>
      </c>
      <c r="L1971" s="73">
        <f>_xlfn.DAYS(Dashboard!B$3,Data!F1971)</f>
        <v>20</v>
      </c>
    </row>
    <row r="1972" spans="1:12" x14ac:dyDescent="0.25">
      <c r="A1972">
        <v>106105</v>
      </c>
      <c r="B1972">
        <v>0</v>
      </c>
      <c r="C1972" t="s">
        <v>281</v>
      </c>
      <c r="D1972" t="s">
        <v>2467</v>
      </c>
      <c r="E1972" t="s">
        <v>71</v>
      </c>
      <c r="F1972" s="69">
        <v>43005.673611111109</v>
      </c>
      <c r="G1972" s="67">
        <v>43019.708333333336</v>
      </c>
      <c r="H1972" s="67">
        <v>43010.457638888889</v>
      </c>
      <c r="I1972" t="s">
        <v>63</v>
      </c>
      <c r="J1972" t="s">
        <v>2468</v>
      </c>
      <c r="K1972" t="s">
        <v>73</v>
      </c>
      <c r="L1972" s="73">
        <f>_xlfn.DAYS(Dashboard!B$3,Data!F1972)</f>
        <v>20</v>
      </c>
    </row>
    <row r="1973" spans="1:12" x14ac:dyDescent="0.25">
      <c r="A1973">
        <v>105981</v>
      </c>
      <c r="B1973">
        <v>1</v>
      </c>
      <c r="C1973" t="s">
        <v>281</v>
      </c>
      <c r="D1973" t="s">
        <v>101</v>
      </c>
      <c r="E1973" t="s">
        <v>282</v>
      </c>
      <c r="F1973" s="69">
        <v>43005.700694444444</v>
      </c>
      <c r="G1973" s="67">
        <v>43019.708333333336</v>
      </c>
      <c r="H1973" s="67">
        <v>43024.570833333331</v>
      </c>
      <c r="I1973" t="s">
        <v>67</v>
      </c>
      <c r="J1973" t="s">
        <v>2469</v>
      </c>
      <c r="K1973" t="s">
        <v>284</v>
      </c>
      <c r="L1973" s="73">
        <f>_xlfn.DAYS(Dashboard!B$3,Data!F1973)</f>
        <v>20</v>
      </c>
    </row>
    <row r="1974" spans="1:12" x14ac:dyDescent="0.25">
      <c r="A1974">
        <v>106106</v>
      </c>
      <c r="B1974">
        <v>0</v>
      </c>
      <c r="C1974" t="s">
        <v>281</v>
      </c>
      <c r="D1974" t="s">
        <v>95</v>
      </c>
      <c r="E1974" t="s">
        <v>93</v>
      </c>
      <c r="F1974" s="69">
        <v>43005.708333333336</v>
      </c>
      <c r="G1974" s="67">
        <v>43019.708333333336</v>
      </c>
      <c r="H1974" s="67">
        <v>43012.713194444441</v>
      </c>
      <c r="I1974" t="s">
        <v>63</v>
      </c>
      <c r="J1974" t="s">
        <v>2470</v>
      </c>
      <c r="K1974" t="s">
        <v>73</v>
      </c>
      <c r="L1974" s="73">
        <f>_xlfn.DAYS(Dashboard!B$3,Data!F1974)</f>
        <v>20</v>
      </c>
    </row>
    <row r="1975" spans="1:12" x14ac:dyDescent="0.25">
      <c r="A1975">
        <v>106107</v>
      </c>
      <c r="B1975">
        <v>0</v>
      </c>
      <c r="C1975" t="s">
        <v>281</v>
      </c>
      <c r="D1975" t="s">
        <v>134</v>
      </c>
      <c r="E1975" t="s">
        <v>84</v>
      </c>
      <c r="F1975" s="69">
        <v>43005.744444444441</v>
      </c>
      <c r="G1975" s="67">
        <v>43019.708333333336</v>
      </c>
      <c r="H1975" s="67">
        <v>43005.744444444441</v>
      </c>
      <c r="I1975" t="s">
        <v>63</v>
      </c>
      <c r="J1975" t="s">
        <v>2471</v>
      </c>
      <c r="K1975" t="s">
        <v>73</v>
      </c>
      <c r="L1975" s="73">
        <f>_xlfn.DAYS(Dashboard!B$3,Data!F1975)</f>
        <v>20</v>
      </c>
    </row>
    <row r="1976" spans="1:12" x14ac:dyDescent="0.25">
      <c r="A1976">
        <v>106108</v>
      </c>
      <c r="B1976">
        <v>0</v>
      </c>
      <c r="C1976" t="s">
        <v>281</v>
      </c>
      <c r="D1976" t="s">
        <v>2472</v>
      </c>
      <c r="E1976" t="s">
        <v>90</v>
      </c>
      <c r="F1976" s="69">
        <v>43005.768750000003</v>
      </c>
      <c r="G1976" s="67">
        <v>43019.708333333336</v>
      </c>
      <c r="H1976" s="67">
        <v>43005.768750000003</v>
      </c>
      <c r="I1976" t="s">
        <v>63</v>
      </c>
      <c r="J1976" t="s">
        <v>2473</v>
      </c>
      <c r="K1976" t="s">
        <v>73</v>
      </c>
      <c r="L1976" s="73">
        <f>_xlfn.DAYS(Dashboard!B$3,Data!F1976)</f>
        <v>20</v>
      </c>
    </row>
    <row r="1977" spans="1:12" x14ac:dyDescent="0.25">
      <c r="A1977">
        <v>106109</v>
      </c>
      <c r="B1977">
        <v>0</v>
      </c>
      <c r="C1977" t="s">
        <v>281</v>
      </c>
      <c r="D1977" t="s">
        <v>97</v>
      </c>
      <c r="E1977" t="s">
        <v>75</v>
      </c>
      <c r="F1977" s="69">
        <v>43005.834722222222</v>
      </c>
      <c r="G1977" s="67">
        <v>43019.708333333336</v>
      </c>
      <c r="H1977" s="67">
        <v>43012.469444444447</v>
      </c>
      <c r="I1977" t="s">
        <v>63</v>
      </c>
      <c r="J1977" t="s">
        <v>2474</v>
      </c>
      <c r="K1977" t="s">
        <v>73</v>
      </c>
      <c r="L1977" s="73">
        <f>_xlfn.DAYS(Dashboard!B$3,Data!F1977)</f>
        <v>20</v>
      </c>
    </row>
    <row r="1978" spans="1:12" x14ac:dyDescent="0.25">
      <c r="A1978">
        <v>106110</v>
      </c>
      <c r="B1978">
        <v>0</v>
      </c>
      <c r="C1978" t="s">
        <v>281</v>
      </c>
      <c r="D1978" t="s">
        <v>2475</v>
      </c>
      <c r="E1978" t="s">
        <v>71</v>
      </c>
      <c r="F1978" s="69">
        <v>43006.333333333336</v>
      </c>
      <c r="G1978" s="67">
        <v>43020.708333333336</v>
      </c>
      <c r="H1978" s="67">
        <v>43006.333333333336</v>
      </c>
      <c r="I1978" t="s">
        <v>63</v>
      </c>
      <c r="J1978" t="s">
        <v>2476</v>
      </c>
      <c r="K1978" t="s">
        <v>73</v>
      </c>
      <c r="L1978" s="73">
        <f>_xlfn.DAYS(Dashboard!B$3,Data!F1978)</f>
        <v>19</v>
      </c>
    </row>
    <row r="1979" spans="1:12" x14ac:dyDescent="0.25">
      <c r="A1979">
        <v>106111</v>
      </c>
      <c r="B1979">
        <v>0</v>
      </c>
      <c r="C1979" t="s">
        <v>35</v>
      </c>
      <c r="D1979" t="s">
        <v>130</v>
      </c>
      <c r="E1979" t="s">
        <v>130</v>
      </c>
      <c r="F1979" s="69">
        <v>43006.337083333332</v>
      </c>
      <c r="G1979" s="67">
        <v>43014</v>
      </c>
      <c r="I1979" t="s">
        <v>63</v>
      </c>
      <c r="J1979" t="s">
        <v>3113</v>
      </c>
      <c r="K1979" t="s">
        <v>327</v>
      </c>
      <c r="L1979" s="73">
        <f>_xlfn.DAYS(Dashboard!B$3,Data!F1979)</f>
        <v>19</v>
      </c>
    </row>
    <row r="1980" spans="1:12" x14ac:dyDescent="0.25">
      <c r="A1980">
        <v>106112</v>
      </c>
      <c r="B1980">
        <v>0</v>
      </c>
      <c r="C1980" t="s">
        <v>281</v>
      </c>
      <c r="D1980" t="s">
        <v>2477</v>
      </c>
      <c r="E1980" t="s">
        <v>84</v>
      </c>
      <c r="F1980" s="69">
        <v>43006.383333333331</v>
      </c>
      <c r="G1980" s="67">
        <v>43020.708333333336</v>
      </c>
      <c r="H1980" s="67">
        <v>43023.964583333334</v>
      </c>
      <c r="I1980" t="s">
        <v>63</v>
      </c>
      <c r="J1980" t="s">
        <v>2478</v>
      </c>
      <c r="K1980" t="s">
        <v>73</v>
      </c>
      <c r="L1980" s="73">
        <f>_xlfn.DAYS(Dashboard!B$3,Data!F1980)</f>
        <v>19</v>
      </c>
    </row>
    <row r="1981" spans="1:12" x14ac:dyDescent="0.25">
      <c r="A1981">
        <v>106113</v>
      </c>
      <c r="B1981">
        <v>0</v>
      </c>
      <c r="C1981" t="s">
        <v>281</v>
      </c>
      <c r="D1981" t="s">
        <v>2479</v>
      </c>
      <c r="E1981" t="s">
        <v>62</v>
      </c>
      <c r="F1981" s="69">
        <v>43006.383333333331</v>
      </c>
      <c r="G1981" s="67">
        <v>43020.708333333336</v>
      </c>
      <c r="H1981" s="67">
        <v>43006.383333333331</v>
      </c>
      <c r="I1981" t="s">
        <v>63</v>
      </c>
      <c r="J1981" t="s">
        <v>2480</v>
      </c>
      <c r="K1981" t="s">
        <v>73</v>
      </c>
      <c r="L1981" s="73">
        <f>_xlfn.DAYS(Dashboard!B$3,Data!F1981)</f>
        <v>19</v>
      </c>
    </row>
    <row r="1982" spans="1:12" x14ac:dyDescent="0.25">
      <c r="A1982">
        <v>106114</v>
      </c>
      <c r="B1982">
        <v>0</v>
      </c>
      <c r="C1982" t="s">
        <v>281</v>
      </c>
      <c r="D1982" t="s">
        <v>124</v>
      </c>
      <c r="E1982" t="s">
        <v>75</v>
      </c>
      <c r="F1982" s="69">
        <v>43006.388194444444</v>
      </c>
      <c r="G1982" s="67">
        <v>43020.708333333336</v>
      </c>
      <c r="H1982" s="67">
        <v>43010.464583333334</v>
      </c>
      <c r="I1982" t="s">
        <v>67</v>
      </c>
      <c r="J1982" t="s">
        <v>2481</v>
      </c>
      <c r="K1982" t="s">
        <v>73</v>
      </c>
      <c r="L1982" s="73">
        <f>_xlfn.DAYS(Dashboard!B$3,Data!F1982)</f>
        <v>19</v>
      </c>
    </row>
    <row r="1983" spans="1:12" x14ac:dyDescent="0.25">
      <c r="A1983">
        <v>106115</v>
      </c>
      <c r="B1983">
        <v>0</v>
      </c>
      <c r="C1983" t="s">
        <v>281</v>
      </c>
      <c r="D1983" t="s">
        <v>1176</v>
      </c>
      <c r="E1983" t="s">
        <v>62</v>
      </c>
      <c r="F1983" s="69">
        <v>43006.411111111112</v>
      </c>
      <c r="G1983" s="67">
        <v>43028.708333333336</v>
      </c>
      <c r="H1983" s="67">
        <v>43017.575694444444</v>
      </c>
      <c r="I1983" t="s">
        <v>63</v>
      </c>
      <c r="J1983" t="s">
        <v>2482</v>
      </c>
      <c r="K1983" t="s">
        <v>73</v>
      </c>
      <c r="L1983" s="73">
        <f>_xlfn.DAYS(Dashboard!B$3,Data!F1983)</f>
        <v>19</v>
      </c>
    </row>
    <row r="1984" spans="1:12" x14ac:dyDescent="0.25">
      <c r="A1984">
        <v>106116</v>
      </c>
      <c r="B1984">
        <v>0</v>
      </c>
      <c r="C1984" t="s">
        <v>281</v>
      </c>
      <c r="D1984" t="s">
        <v>219</v>
      </c>
      <c r="E1984" t="s">
        <v>62</v>
      </c>
      <c r="F1984" s="69">
        <v>43006.424305555556</v>
      </c>
      <c r="G1984" s="67">
        <v>43020.708333333336</v>
      </c>
      <c r="H1984" s="67">
        <v>43006.424305555556</v>
      </c>
      <c r="I1984" t="s">
        <v>67</v>
      </c>
      <c r="J1984" t="s">
        <v>2483</v>
      </c>
      <c r="K1984" t="s">
        <v>73</v>
      </c>
      <c r="L1984" s="73">
        <f>_xlfn.DAYS(Dashboard!B$3,Data!F1984)</f>
        <v>19</v>
      </c>
    </row>
    <row r="1985" spans="1:12" x14ac:dyDescent="0.25">
      <c r="A1985">
        <v>106117</v>
      </c>
      <c r="B1985">
        <v>0</v>
      </c>
      <c r="C1985" t="s">
        <v>281</v>
      </c>
      <c r="D1985" t="s">
        <v>128</v>
      </c>
      <c r="E1985" t="s">
        <v>71</v>
      </c>
      <c r="F1985" s="69">
        <v>43006.435416666667</v>
      </c>
      <c r="G1985" s="67">
        <v>43008.708333333336</v>
      </c>
      <c r="H1985" s="67">
        <v>43023.970138888886</v>
      </c>
      <c r="I1985" t="s">
        <v>137</v>
      </c>
      <c r="J1985" t="s">
        <v>2484</v>
      </c>
      <c r="K1985" t="s">
        <v>73</v>
      </c>
      <c r="L1985" s="73">
        <f>_xlfn.DAYS(Dashboard!B$3,Data!F1985)</f>
        <v>19</v>
      </c>
    </row>
    <row r="1986" spans="1:12" x14ac:dyDescent="0.25">
      <c r="A1986">
        <v>106118</v>
      </c>
      <c r="B1986">
        <v>0</v>
      </c>
      <c r="C1986" t="s">
        <v>281</v>
      </c>
      <c r="D1986" t="s">
        <v>559</v>
      </c>
      <c r="E1986" t="s">
        <v>71</v>
      </c>
      <c r="F1986" s="69">
        <v>43006.450694444444</v>
      </c>
      <c r="G1986" s="67">
        <v>43020.708333333336</v>
      </c>
      <c r="H1986" s="67">
        <v>43006.759027777778</v>
      </c>
      <c r="I1986" t="s">
        <v>63</v>
      </c>
      <c r="J1986" t="s">
        <v>2485</v>
      </c>
      <c r="K1986" t="s">
        <v>73</v>
      </c>
      <c r="L1986" s="73">
        <f>_xlfn.DAYS(Dashboard!B$3,Data!F1986)</f>
        <v>19</v>
      </c>
    </row>
    <row r="1987" spans="1:12" x14ac:dyDescent="0.25">
      <c r="A1987">
        <v>106119</v>
      </c>
      <c r="B1987">
        <v>0</v>
      </c>
      <c r="C1987" t="s">
        <v>281</v>
      </c>
      <c r="D1987" t="s">
        <v>2141</v>
      </c>
      <c r="E1987" t="s">
        <v>398</v>
      </c>
      <c r="F1987" s="69">
        <v>43006.45416666667</v>
      </c>
      <c r="G1987" s="67">
        <v>43013.708333333336</v>
      </c>
      <c r="H1987" s="67">
        <v>43010.522222222222</v>
      </c>
      <c r="I1987" t="s">
        <v>63</v>
      </c>
      <c r="J1987" t="s">
        <v>2486</v>
      </c>
      <c r="K1987" t="s">
        <v>400</v>
      </c>
      <c r="L1987" s="73">
        <f>_xlfn.DAYS(Dashboard!B$3,Data!F1987)</f>
        <v>19</v>
      </c>
    </row>
    <row r="1988" spans="1:12" x14ac:dyDescent="0.25">
      <c r="A1988">
        <v>106120</v>
      </c>
      <c r="B1988">
        <v>0</v>
      </c>
      <c r="C1988" t="s">
        <v>88</v>
      </c>
      <c r="D1988" t="s">
        <v>364</v>
      </c>
      <c r="E1988" t="s">
        <v>296</v>
      </c>
      <c r="F1988" s="69">
        <v>43006.493483796294</v>
      </c>
      <c r="G1988" s="67">
        <v>43020.708333333336</v>
      </c>
      <c r="I1988" t="s">
        <v>63</v>
      </c>
      <c r="J1988" t="s">
        <v>3114</v>
      </c>
      <c r="K1988" t="s">
        <v>294</v>
      </c>
      <c r="L1988" s="73">
        <f>_xlfn.DAYS(Dashboard!B$3,Data!F1988)</f>
        <v>19</v>
      </c>
    </row>
    <row r="1989" spans="1:12" x14ac:dyDescent="0.25">
      <c r="A1989">
        <v>106121</v>
      </c>
      <c r="B1989">
        <v>0</v>
      </c>
      <c r="C1989" t="s">
        <v>281</v>
      </c>
      <c r="D1989" t="s">
        <v>650</v>
      </c>
      <c r="E1989" t="s">
        <v>292</v>
      </c>
      <c r="F1989" s="69">
        <v>43006.493750000001</v>
      </c>
      <c r="G1989" s="67">
        <v>43008.708333333336</v>
      </c>
      <c r="H1989" s="67">
        <v>43006.580555555556</v>
      </c>
      <c r="I1989" t="s">
        <v>63</v>
      </c>
      <c r="J1989" t="s">
        <v>2487</v>
      </c>
      <c r="K1989" t="s">
        <v>294</v>
      </c>
      <c r="L1989" s="73">
        <f>_xlfn.DAYS(Dashboard!B$3,Data!F1989)</f>
        <v>19</v>
      </c>
    </row>
    <row r="1990" spans="1:12" x14ac:dyDescent="0.25">
      <c r="A1990">
        <v>106122</v>
      </c>
      <c r="B1990">
        <v>0</v>
      </c>
      <c r="C1990" t="s">
        <v>281</v>
      </c>
      <c r="D1990" t="s">
        <v>509</v>
      </c>
      <c r="E1990" t="s">
        <v>75</v>
      </c>
      <c r="F1990" s="69">
        <v>43006.512499999997</v>
      </c>
      <c r="G1990" s="67">
        <v>43026.708333333336</v>
      </c>
      <c r="H1990" s="67">
        <v>43025.394444444442</v>
      </c>
      <c r="I1990" t="s">
        <v>67</v>
      </c>
      <c r="J1990" t="s">
        <v>2488</v>
      </c>
      <c r="K1990" t="s">
        <v>73</v>
      </c>
      <c r="L1990" s="73">
        <f>_xlfn.DAYS(Dashboard!B$3,Data!F1990)</f>
        <v>19</v>
      </c>
    </row>
    <row r="1991" spans="1:12" x14ac:dyDescent="0.25">
      <c r="A1991">
        <v>106123</v>
      </c>
      <c r="B1991">
        <v>0</v>
      </c>
      <c r="C1991" t="s">
        <v>35</v>
      </c>
      <c r="D1991" t="s">
        <v>99</v>
      </c>
      <c r="E1991" t="s">
        <v>296</v>
      </c>
      <c r="F1991" s="69">
        <v>43006.516099537039</v>
      </c>
      <c r="G1991" s="67">
        <v>43020.708333333336</v>
      </c>
      <c r="I1991" t="s">
        <v>63</v>
      </c>
      <c r="J1991" t="s">
        <v>3115</v>
      </c>
      <c r="K1991" t="s">
        <v>294</v>
      </c>
      <c r="L1991" s="73">
        <f>_xlfn.DAYS(Dashboard!B$3,Data!F1991)</f>
        <v>19</v>
      </c>
    </row>
    <row r="1992" spans="1:12" x14ac:dyDescent="0.25">
      <c r="A1992">
        <v>106124</v>
      </c>
      <c r="B1992">
        <v>0</v>
      </c>
      <c r="C1992" t="s">
        <v>281</v>
      </c>
      <c r="D1992" t="s">
        <v>148</v>
      </c>
      <c r="E1992" t="s">
        <v>321</v>
      </c>
      <c r="F1992" s="69">
        <v>43006.523611111108</v>
      </c>
      <c r="G1992" s="67">
        <v>43020.708333333336</v>
      </c>
      <c r="H1992" s="67">
        <v>43013.495833333334</v>
      </c>
      <c r="I1992" t="s">
        <v>67</v>
      </c>
      <c r="J1992" t="s">
        <v>2489</v>
      </c>
      <c r="K1992" t="s">
        <v>323</v>
      </c>
      <c r="L1992" s="73">
        <f>_xlfn.DAYS(Dashboard!B$3,Data!F1992)</f>
        <v>19</v>
      </c>
    </row>
    <row r="1993" spans="1:12" x14ac:dyDescent="0.25">
      <c r="A1993">
        <v>106125</v>
      </c>
      <c r="B1993">
        <v>0</v>
      </c>
      <c r="C1993" t="s">
        <v>281</v>
      </c>
      <c r="D1993" t="s">
        <v>120</v>
      </c>
      <c r="E1993" t="s">
        <v>296</v>
      </c>
      <c r="F1993" s="69">
        <v>43006.535416666666</v>
      </c>
      <c r="G1993" s="67">
        <v>43013.708333333336</v>
      </c>
      <c r="H1993" s="67">
        <v>43011.353472222225</v>
      </c>
      <c r="I1993" t="s">
        <v>63</v>
      </c>
      <c r="J1993" t="s">
        <v>2490</v>
      </c>
      <c r="K1993" t="s">
        <v>294</v>
      </c>
      <c r="L1993" s="73">
        <f>_xlfn.DAYS(Dashboard!B$3,Data!F1993)</f>
        <v>19</v>
      </c>
    </row>
    <row r="1994" spans="1:12" x14ac:dyDescent="0.25">
      <c r="A1994">
        <v>106126</v>
      </c>
      <c r="B1994">
        <v>0</v>
      </c>
      <c r="C1994" t="s">
        <v>281</v>
      </c>
      <c r="D1994" t="s">
        <v>2491</v>
      </c>
      <c r="E1994" t="s">
        <v>93</v>
      </c>
      <c r="F1994" s="69">
        <v>43006.547222222223</v>
      </c>
      <c r="G1994" s="67">
        <v>43020.708333333336</v>
      </c>
      <c r="H1994" s="67">
        <v>43006.547222222223</v>
      </c>
      <c r="I1994" t="s">
        <v>63</v>
      </c>
      <c r="J1994" t="s">
        <v>2492</v>
      </c>
      <c r="K1994" t="s">
        <v>73</v>
      </c>
      <c r="L1994" s="73">
        <f>_xlfn.DAYS(Dashboard!B$3,Data!F1994)</f>
        <v>19</v>
      </c>
    </row>
    <row r="1995" spans="1:12" x14ac:dyDescent="0.25">
      <c r="A1995">
        <v>106128</v>
      </c>
      <c r="B1995">
        <v>0</v>
      </c>
      <c r="C1995" t="s">
        <v>439</v>
      </c>
      <c r="D1995" t="s">
        <v>93</v>
      </c>
      <c r="E1995" t="s">
        <v>321</v>
      </c>
      <c r="F1995" s="69">
        <v>43006.549305555556</v>
      </c>
      <c r="G1995" s="67">
        <v>43020.708333333336</v>
      </c>
      <c r="H1995" s="67">
        <v>43012.468055555553</v>
      </c>
      <c r="I1995" t="s">
        <v>67</v>
      </c>
      <c r="J1995" t="s">
        <v>2493</v>
      </c>
      <c r="K1995" t="s">
        <v>323</v>
      </c>
      <c r="L1995" s="73">
        <f>_xlfn.DAYS(Dashboard!B$3,Data!F1995)</f>
        <v>19</v>
      </c>
    </row>
    <row r="1996" spans="1:12" x14ac:dyDescent="0.25">
      <c r="A1996">
        <v>106127</v>
      </c>
      <c r="B1996">
        <v>0</v>
      </c>
      <c r="C1996" t="s">
        <v>88</v>
      </c>
      <c r="D1996" t="s">
        <v>144</v>
      </c>
      <c r="E1996" t="s">
        <v>62</v>
      </c>
      <c r="F1996" s="69">
        <v>43006.54954861111</v>
      </c>
      <c r="G1996" s="67">
        <v>43028.708333333336</v>
      </c>
      <c r="I1996" t="s">
        <v>63</v>
      </c>
      <c r="J1996" t="s">
        <v>145</v>
      </c>
      <c r="K1996" t="s">
        <v>73</v>
      </c>
      <c r="L1996" s="73">
        <f>_xlfn.DAYS(Dashboard!B$3,Data!F1996)</f>
        <v>19</v>
      </c>
    </row>
    <row r="1997" spans="1:12" x14ac:dyDescent="0.25">
      <c r="A1997">
        <v>106129</v>
      </c>
      <c r="B1997">
        <v>0</v>
      </c>
      <c r="C1997" t="s">
        <v>69</v>
      </c>
      <c r="D1997" t="s">
        <v>3116</v>
      </c>
      <c r="E1997" t="s">
        <v>148</v>
      </c>
      <c r="F1997" s="69">
        <v>43006.55846064815</v>
      </c>
      <c r="G1997" s="67">
        <v>43013.708333333336</v>
      </c>
      <c r="I1997" t="s">
        <v>350</v>
      </c>
      <c r="J1997" t="s">
        <v>3117</v>
      </c>
      <c r="K1997" t="s">
        <v>580</v>
      </c>
      <c r="L1997" s="73">
        <f>_xlfn.DAYS(Dashboard!B$3,Data!F1997)</f>
        <v>19</v>
      </c>
    </row>
    <row r="1998" spans="1:12" x14ac:dyDescent="0.25">
      <c r="A1998">
        <v>106129</v>
      </c>
      <c r="B1998">
        <v>1</v>
      </c>
      <c r="C1998" t="s">
        <v>69</v>
      </c>
      <c r="D1998" t="s">
        <v>148</v>
      </c>
      <c r="E1998" t="s">
        <v>321</v>
      </c>
      <c r="F1998" s="69">
        <v>43006.560694444444</v>
      </c>
      <c r="G1998" s="67">
        <v>43013.708333333336</v>
      </c>
      <c r="I1998" t="s">
        <v>350</v>
      </c>
      <c r="J1998" t="s">
        <v>3118</v>
      </c>
      <c r="K1998" t="s">
        <v>323</v>
      </c>
      <c r="L1998" s="73">
        <f>_xlfn.DAYS(Dashboard!B$3,Data!F1998)</f>
        <v>19</v>
      </c>
    </row>
    <row r="1999" spans="1:12" x14ac:dyDescent="0.25">
      <c r="A1999">
        <v>106129</v>
      </c>
      <c r="B1999">
        <v>2</v>
      </c>
      <c r="C1999" t="s">
        <v>281</v>
      </c>
      <c r="D1999" t="s">
        <v>148</v>
      </c>
      <c r="E1999" t="s">
        <v>292</v>
      </c>
      <c r="F1999" s="69">
        <v>43006.5625</v>
      </c>
      <c r="G1999" s="67">
        <v>43013.708333333336</v>
      </c>
      <c r="H1999" s="67">
        <v>43010.554166666669</v>
      </c>
      <c r="I1999" t="s">
        <v>63</v>
      </c>
      <c r="J1999" t="s">
        <v>2494</v>
      </c>
      <c r="K1999" t="s">
        <v>294</v>
      </c>
      <c r="L1999" s="73">
        <f>_xlfn.DAYS(Dashboard!B$3,Data!F1999)</f>
        <v>19</v>
      </c>
    </row>
    <row r="2000" spans="1:12" x14ac:dyDescent="0.25">
      <c r="A2000">
        <v>106130</v>
      </c>
      <c r="B2000">
        <v>0</v>
      </c>
      <c r="C2000" t="s">
        <v>439</v>
      </c>
      <c r="D2000" t="s">
        <v>2495</v>
      </c>
      <c r="E2000" t="s">
        <v>97</v>
      </c>
      <c r="F2000" s="69">
        <v>43006.56527777778</v>
      </c>
      <c r="G2000" s="67">
        <v>43020.708333333336</v>
      </c>
      <c r="H2000" s="67">
        <v>43006.572222222225</v>
      </c>
      <c r="I2000" t="s">
        <v>63</v>
      </c>
      <c r="J2000" t="s">
        <v>2496</v>
      </c>
      <c r="K2000" t="s">
        <v>73</v>
      </c>
      <c r="L2000" s="73">
        <f>_xlfn.DAYS(Dashboard!B$3,Data!F2000)</f>
        <v>19</v>
      </c>
    </row>
    <row r="2001" spans="1:12" x14ac:dyDescent="0.25">
      <c r="A2001">
        <v>106131</v>
      </c>
      <c r="B2001">
        <v>0</v>
      </c>
      <c r="C2001" t="s">
        <v>107</v>
      </c>
      <c r="D2001" t="s">
        <v>146</v>
      </c>
      <c r="E2001" t="s">
        <v>71</v>
      </c>
      <c r="F2001" s="69">
        <v>43006.56591435185</v>
      </c>
      <c r="G2001" s="67">
        <v>43028.708333333336</v>
      </c>
      <c r="H2001" s="67">
        <v>43006.835821759261</v>
      </c>
      <c r="I2001" t="s">
        <v>63</v>
      </c>
      <c r="J2001" t="s">
        <v>147</v>
      </c>
      <c r="K2001" t="s">
        <v>73</v>
      </c>
      <c r="L2001" s="73">
        <f>_xlfn.DAYS(Dashboard!B$3,Data!F2001)</f>
        <v>19</v>
      </c>
    </row>
    <row r="2002" spans="1:12" x14ac:dyDescent="0.25">
      <c r="A2002">
        <v>106132</v>
      </c>
      <c r="B2002">
        <v>0</v>
      </c>
      <c r="C2002" t="s">
        <v>281</v>
      </c>
      <c r="D2002" t="s">
        <v>2497</v>
      </c>
      <c r="E2002" t="s">
        <v>75</v>
      </c>
      <c r="F2002" s="69">
        <v>43006.570138888892</v>
      </c>
      <c r="G2002" s="67">
        <v>43020.708333333336</v>
      </c>
      <c r="H2002" s="67">
        <v>43006.570138888892</v>
      </c>
      <c r="I2002" t="s">
        <v>63</v>
      </c>
      <c r="J2002" t="s">
        <v>335</v>
      </c>
      <c r="K2002" t="s">
        <v>73</v>
      </c>
      <c r="L2002" s="73">
        <f>_xlfn.DAYS(Dashboard!B$3,Data!F2002)</f>
        <v>19</v>
      </c>
    </row>
    <row r="2003" spans="1:12" x14ac:dyDescent="0.25">
      <c r="A2003">
        <v>106134</v>
      </c>
      <c r="B2003">
        <v>0</v>
      </c>
      <c r="C2003" t="s">
        <v>281</v>
      </c>
      <c r="D2003" t="s">
        <v>1900</v>
      </c>
      <c r="E2003" t="s">
        <v>204</v>
      </c>
      <c r="F2003" s="69">
        <v>43006.575694444444</v>
      </c>
      <c r="G2003" s="67">
        <v>43020.708333333336</v>
      </c>
      <c r="H2003" s="67">
        <v>43020.427777777775</v>
      </c>
      <c r="I2003" t="s">
        <v>325</v>
      </c>
      <c r="J2003" t="s">
        <v>2498</v>
      </c>
      <c r="K2003" t="s">
        <v>580</v>
      </c>
      <c r="L2003" s="73">
        <f>_xlfn.DAYS(Dashboard!B$3,Data!F2003)</f>
        <v>19</v>
      </c>
    </row>
    <row r="2004" spans="1:12" x14ac:dyDescent="0.25">
      <c r="A2004">
        <v>106135</v>
      </c>
      <c r="B2004">
        <v>0</v>
      </c>
      <c r="C2004" t="s">
        <v>281</v>
      </c>
      <c r="D2004" t="s">
        <v>97</v>
      </c>
      <c r="E2004" t="s">
        <v>90</v>
      </c>
      <c r="F2004" s="69">
        <v>43006.579861111109</v>
      </c>
      <c r="G2004" s="67">
        <v>43020.708333333336</v>
      </c>
      <c r="H2004" s="67">
        <v>43023.978472222225</v>
      </c>
      <c r="I2004" t="s">
        <v>63</v>
      </c>
      <c r="J2004" t="s">
        <v>2499</v>
      </c>
      <c r="K2004" t="s">
        <v>73</v>
      </c>
      <c r="L2004" s="73">
        <f>_xlfn.DAYS(Dashboard!B$3,Data!F2004)</f>
        <v>19</v>
      </c>
    </row>
    <row r="2005" spans="1:12" x14ac:dyDescent="0.25">
      <c r="A2005">
        <v>106136</v>
      </c>
      <c r="B2005">
        <v>0</v>
      </c>
      <c r="C2005" t="s">
        <v>281</v>
      </c>
      <c r="D2005" t="s">
        <v>173</v>
      </c>
      <c r="E2005" t="s">
        <v>71</v>
      </c>
      <c r="F2005" s="69">
        <v>43006.581944444442</v>
      </c>
      <c r="G2005" s="67">
        <v>43020.708333333336</v>
      </c>
      <c r="H2005" s="67">
        <v>43023.979166666664</v>
      </c>
      <c r="I2005" t="s">
        <v>63</v>
      </c>
      <c r="J2005" t="s">
        <v>2500</v>
      </c>
      <c r="K2005" t="s">
        <v>73</v>
      </c>
      <c r="L2005" s="73">
        <f>_xlfn.DAYS(Dashboard!B$3,Data!F2005)</f>
        <v>19</v>
      </c>
    </row>
    <row r="2006" spans="1:12" x14ac:dyDescent="0.25">
      <c r="A2006">
        <v>105631</v>
      </c>
      <c r="B2006">
        <v>1</v>
      </c>
      <c r="C2006" t="s">
        <v>69</v>
      </c>
      <c r="D2006" t="s">
        <v>321</v>
      </c>
      <c r="E2006" t="s">
        <v>292</v>
      </c>
      <c r="F2006" s="69">
        <v>43006.584317129629</v>
      </c>
      <c r="G2006" s="67">
        <v>43013.708333333336</v>
      </c>
      <c r="I2006" t="s">
        <v>63</v>
      </c>
      <c r="J2006" t="s">
        <v>3119</v>
      </c>
      <c r="K2006" t="s">
        <v>294</v>
      </c>
      <c r="L2006" s="73">
        <f>_xlfn.DAYS(Dashboard!B$3,Data!F2006)</f>
        <v>19</v>
      </c>
    </row>
    <row r="2007" spans="1:12" x14ac:dyDescent="0.25">
      <c r="A2007">
        <v>106137</v>
      </c>
      <c r="B2007">
        <v>0</v>
      </c>
      <c r="C2007" t="s">
        <v>281</v>
      </c>
      <c r="D2007" t="s">
        <v>171</v>
      </c>
      <c r="E2007" t="s">
        <v>80</v>
      </c>
      <c r="F2007" s="69">
        <v>43006.586111111108</v>
      </c>
      <c r="G2007" s="67">
        <v>43028.708333333336</v>
      </c>
      <c r="H2007" s="67">
        <v>43024.445138888892</v>
      </c>
      <c r="I2007" t="s">
        <v>63</v>
      </c>
      <c r="J2007" t="s">
        <v>2501</v>
      </c>
      <c r="K2007" t="s">
        <v>73</v>
      </c>
      <c r="L2007" s="73">
        <f>_xlfn.DAYS(Dashboard!B$3,Data!F2007)</f>
        <v>19</v>
      </c>
    </row>
    <row r="2008" spans="1:12" x14ac:dyDescent="0.25">
      <c r="A2008">
        <v>106138</v>
      </c>
      <c r="B2008">
        <v>0</v>
      </c>
      <c r="C2008" t="s">
        <v>281</v>
      </c>
      <c r="D2008" t="s">
        <v>2502</v>
      </c>
      <c r="E2008" t="s">
        <v>90</v>
      </c>
      <c r="F2008" s="69">
        <v>43006.590277777781</v>
      </c>
      <c r="G2008" s="67">
        <v>43020.708333333336</v>
      </c>
      <c r="H2008" s="67">
        <v>43006.590277777781</v>
      </c>
      <c r="I2008" t="s">
        <v>63</v>
      </c>
      <c r="J2008" t="s">
        <v>2503</v>
      </c>
      <c r="K2008" t="s">
        <v>73</v>
      </c>
      <c r="L2008" s="73">
        <f>_xlfn.DAYS(Dashboard!B$3,Data!F2008)</f>
        <v>19</v>
      </c>
    </row>
    <row r="2009" spans="1:12" x14ac:dyDescent="0.25">
      <c r="A2009">
        <v>106139</v>
      </c>
      <c r="B2009">
        <v>0</v>
      </c>
      <c r="C2009" t="s">
        <v>82</v>
      </c>
      <c r="D2009" t="s">
        <v>148</v>
      </c>
      <c r="E2009" t="s">
        <v>62</v>
      </c>
      <c r="F2009" s="69">
        <v>43006.594814814816</v>
      </c>
      <c r="G2009" s="67">
        <v>43008.708333333336</v>
      </c>
      <c r="I2009" t="s">
        <v>63</v>
      </c>
      <c r="J2009" t="s">
        <v>149</v>
      </c>
      <c r="K2009" t="s">
        <v>73</v>
      </c>
      <c r="L2009" s="73">
        <f>_xlfn.DAYS(Dashboard!B$3,Data!F2009)</f>
        <v>19</v>
      </c>
    </row>
    <row r="2010" spans="1:12" x14ac:dyDescent="0.25">
      <c r="A2010">
        <v>106140</v>
      </c>
      <c r="B2010">
        <v>0</v>
      </c>
      <c r="C2010" t="s">
        <v>35</v>
      </c>
      <c r="D2010" t="s">
        <v>142</v>
      </c>
      <c r="E2010" t="s">
        <v>62</v>
      </c>
      <c r="F2010" s="69">
        <v>43006.596666666665</v>
      </c>
      <c r="G2010" s="67">
        <v>43013.708333333336</v>
      </c>
      <c r="I2010" t="s">
        <v>63</v>
      </c>
      <c r="J2010" t="s">
        <v>150</v>
      </c>
      <c r="K2010" t="s">
        <v>73</v>
      </c>
      <c r="L2010" s="73">
        <f>_xlfn.DAYS(Dashboard!B$3,Data!F2010)</f>
        <v>19</v>
      </c>
    </row>
    <row r="2011" spans="1:12" x14ac:dyDescent="0.25">
      <c r="A2011">
        <v>104282</v>
      </c>
      <c r="B2011">
        <v>1</v>
      </c>
      <c r="C2011" t="s">
        <v>281</v>
      </c>
      <c r="D2011" t="s">
        <v>317</v>
      </c>
      <c r="E2011" t="s">
        <v>90</v>
      </c>
      <c r="F2011" s="69">
        <v>43006.597222222219</v>
      </c>
      <c r="G2011" s="67">
        <v>43013.708333333336</v>
      </c>
      <c r="H2011" s="67">
        <v>43006.598611111112</v>
      </c>
      <c r="I2011" t="s">
        <v>63</v>
      </c>
      <c r="J2011" t="s">
        <v>2504</v>
      </c>
      <c r="K2011" t="s">
        <v>73</v>
      </c>
      <c r="L2011" s="73">
        <f>_xlfn.DAYS(Dashboard!B$3,Data!F2011)</f>
        <v>19</v>
      </c>
    </row>
    <row r="2012" spans="1:12" x14ac:dyDescent="0.25">
      <c r="A2012">
        <v>106142</v>
      </c>
      <c r="B2012">
        <v>0</v>
      </c>
      <c r="C2012" t="s">
        <v>281</v>
      </c>
      <c r="D2012" t="s">
        <v>646</v>
      </c>
      <c r="E2012" t="s">
        <v>282</v>
      </c>
      <c r="F2012" s="69">
        <v>43006.601388888892</v>
      </c>
      <c r="G2012" s="67">
        <v>43020.708333333336</v>
      </c>
      <c r="H2012" s="67">
        <v>43024.571527777778</v>
      </c>
      <c r="I2012" t="s">
        <v>63</v>
      </c>
      <c r="J2012" t="s">
        <v>2505</v>
      </c>
      <c r="K2012" t="s">
        <v>284</v>
      </c>
      <c r="L2012" s="73">
        <f>_xlfn.DAYS(Dashboard!B$3,Data!F2012)</f>
        <v>19</v>
      </c>
    </row>
    <row r="2013" spans="1:12" x14ac:dyDescent="0.25">
      <c r="A2013">
        <v>106141</v>
      </c>
      <c r="B2013">
        <v>0</v>
      </c>
      <c r="C2013" t="s">
        <v>35</v>
      </c>
      <c r="D2013" t="s">
        <v>97</v>
      </c>
      <c r="E2013" t="s">
        <v>108</v>
      </c>
      <c r="F2013" s="69">
        <v>43006.6015162037</v>
      </c>
      <c r="G2013" s="67">
        <v>43020.708333333336</v>
      </c>
      <c r="I2013" t="s">
        <v>67</v>
      </c>
      <c r="J2013" t="s">
        <v>3120</v>
      </c>
      <c r="K2013" t="s">
        <v>284</v>
      </c>
      <c r="L2013" s="73">
        <f>_xlfn.DAYS(Dashboard!B$3,Data!F2013)</f>
        <v>19</v>
      </c>
    </row>
    <row r="2014" spans="1:12" x14ac:dyDescent="0.25">
      <c r="A2014">
        <v>106143</v>
      </c>
      <c r="B2014">
        <v>0</v>
      </c>
      <c r="C2014" t="s">
        <v>281</v>
      </c>
      <c r="D2014" t="s">
        <v>97</v>
      </c>
      <c r="E2014" t="s">
        <v>282</v>
      </c>
      <c r="F2014" s="69">
        <v>43006.606944444444</v>
      </c>
      <c r="G2014" s="67">
        <v>43020.708333333336</v>
      </c>
      <c r="H2014" s="67">
        <v>43007.627083333333</v>
      </c>
      <c r="I2014" t="s">
        <v>63</v>
      </c>
      <c r="J2014" t="s">
        <v>2506</v>
      </c>
      <c r="K2014" t="s">
        <v>284</v>
      </c>
      <c r="L2014" s="73">
        <f>_xlfn.DAYS(Dashboard!B$3,Data!F2014)</f>
        <v>19</v>
      </c>
    </row>
    <row r="2015" spans="1:12" x14ac:dyDescent="0.25">
      <c r="A2015">
        <v>106144</v>
      </c>
      <c r="B2015">
        <v>0</v>
      </c>
      <c r="C2015" t="s">
        <v>281</v>
      </c>
      <c r="D2015" t="s">
        <v>904</v>
      </c>
      <c r="E2015" t="s">
        <v>93</v>
      </c>
      <c r="F2015" s="69">
        <v>43006.607638888891</v>
      </c>
      <c r="G2015" s="67">
        <v>43020.708333333336</v>
      </c>
      <c r="H2015" s="67">
        <v>43006.607638888891</v>
      </c>
      <c r="I2015" t="s">
        <v>67</v>
      </c>
      <c r="J2015" t="s">
        <v>906</v>
      </c>
      <c r="K2015" t="s">
        <v>73</v>
      </c>
      <c r="L2015" s="73">
        <f>_xlfn.DAYS(Dashboard!B$3,Data!F2015)</f>
        <v>19</v>
      </c>
    </row>
    <row r="2016" spans="1:12" x14ac:dyDescent="0.25">
      <c r="A2016">
        <v>106145</v>
      </c>
      <c r="B2016">
        <v>0</v>
      </c>
      <c r="C2016" t="s">
        <v>281</v>
      </c>
      <c r="D2016" t="s">
        <v>466</v>
      </c>
      <c r="E2016" t="s">
        <v>321</v>
      </c>
      <c r="F2016" s="69">
        <v>43006.60833333333</v>
      </c>
      <c r="G2016" s="67">
        <v>43020.708333333336</v>
      </c>
      <c r="H2016" s="67">
        <v>43006.991666666669</v>
      </c>
      <c r="I2016" t="s">
        <v>67</v>
      </c>
      <c r="J2016" t="s">
        <v>2507</v>
      </c>
      <c r="K2016" t="s">
        <v>323</v>
      </c>
      <c r="L2016" s="73">
        <f>_xlfn.DAYS(Dashboard!B$3,Data!F2016)</f>
        <v>19</v>
      </c>
    </row>
    <row r="2017" spans="1:12" x14ac:dyDescent="0.25">
      <c r="A2017">
        <v>106146</v>
      </c>
      <c r="B2017">
        <v>0</v>
      </c>
      <c r="C2017" t="s">
        <v>35</v>
      </c>
      <c r="D2017" t="s">
        <v>101</v>
      </c>
      <c r="E2017" t="s">
        <v>97</v>
      </c>
      <c r="F2017" s="69">
        <v>43006.621203703704</v>
      </c>
      <c r="G2017" s="67">
        <v>43020.708333333336</v>
      </c>
      <c r="I2017" t="s">
        <v>67</v>
      </c>
      <c r="J2017" t="s">
        <v>3121</v>
      </c>
      <c r="K2017" t="s">
        <v>580</v>
      </c>
      <c r="L2017" s="73">
        <f>_xlfn.DAYS(Dashboard!B$3,Data!F2017)</f>
        <v>19</v>
      </c>
    </row>
    <row r="2018" spans="1:12" x14ac:dyDescent="0.25">
      <c r="A2018">
        <v>106147</v>
      </c>
      <c r="B2018">
        <v>0</v>
      </c>
      <c r="C2018" t="s">
        <v>281</v>
      </c>
      <c r="D2018" t="s">
        <v>77</v>
      </c>
      <c r="E2018" t="s">
        <v>80</v>
      </c>
      <c r="F2018" s="69">
        <v>43006.636805555558</v>
      </c>
      <c r="G2018" s="67">
        <v>43020.708333333336</v>
      </c>
      <c r="H2018" s="67">
        <v>43019.365277777775</v>
      </c>
      <c r="I2018" t="s">
        <v>67</v>
      </c>
      <c r="J2018" t="s">
        <v>2508</v>
      </c>
      <c r="K2018" t="s">
        <v>73</v>
      </c>
      <c r="L2018" s="73">
        <f>_xlfn.DAYS(Dashboard!B$3,Data!F2018)</f>
        <v>19</v>
      </c>
    </row>
    <row r="2019" spans="1:12" x14ac:dyDescent="0.25">
      <c r="A2019">
        <v>106052</v>
      </c>
      <c r="B2019">
        <v>2</v>
      </c>
      <c r="C2019" t="s">
        <v>281</v>
      </c>
      <c r="D2019" t="s">
        <v>1425</v>
      </c>
      <c r="E2019" t="s">
        <v>108</v>
      </c>
      <c r="F2019" s="69">
        <v>43006.660416666666</v>
      </c>
      <c r="G2019" s="67">
        <v>43020.708333333336</v>
      </c>
      <c r="H2019" s="67">
        <v>43006.675694444442</v>
      </c>
      <c r="I2019" t="s">
        <v>67</v>
      </c>
      <c r="J2019" t="s">
        <v>2509</v>
      </c>
      <c r="K2019" t="s">
        <v>284</v>
      </c>
      <c r="L2019" s="73">
        <f>_xlfn.DAYS(Dashboard!B$3,Data!F2019)</f>
        <v>19</v>
      </c>
    </row>
    <row r="2020" spans="1:12" x14ac:dyDescent="0.25">
      <c r="A2020">
        <v>106052</v>
      </c>
      <c r="B2020">
        <v>3</v>
      </c>
      <c r="C2020" t="s">
        <v>281</v>
      </c>
      <c r="D2020" t="s">
        <v>1262</v>
      </c>
      <c r="E2020" t="s">
        <v>108</v>
      </c>
      <c r="F2020" s="69">
        <v>43006.661111111112</v>
      </c>
      <c r="G2020" s="67">
        <v>43020.708333333336</v>
      </c>
      <c r="H2020" s="67">
        <v>43006.676388888889</v>
      </c>
      <c r="I2020" t="s">
        <v>67</v>
      </c>
      <c r="J2020" t="s">
        <v>2509</v>
      </c>
      <c r="K2020" t="s">
        <v>284</v>
      </c>
      <c r="L2020" s="73">
        <f>_xlfn.DAYS(Dashboard!B$3,Data!F2020)</f>
        <v>19</v>
      </c>
    </row>
    <row r="2021" spans="1:12" x14ac:dyDescent="0.25">
      <c r="A2021">
        <v>106148</v>
      </c>
      <c r="B2021">
        <v>1</v>
      </c>
      <c r="C2021" t="s">
        <v>88</v>
      </c>
      <c r="D2021" t="s">
        <v>151</v>
      </c>
      <c r="E2021" t="s">
        <v>204</v>
      </c>
      <c r="F2021" s="69">
        <v>43006.697256944448</v>
      </c>
      <c r="G2021" s="67">
        <v>43020.708333333336</v>
      </c>
      <c r="I2021" t="s">
        <v>451</v>
      </c>
      <c r="J2021" t="s">
        <v>1121</v>
      </c>
      <c r="K2021" t="s">
        <v>580</v>
      </c>
      <c r="L2021" s="73">
        <f>_xlfn.DAYS(Dashboard!B$3,Data!F2021)</f>
        <v>19</v>
      </c>
    </row>
    <row r="2022" spans="1:12" x14ac:dyDescent="0.25">
      <c r="A2022">
        <v>106148</v>
      </c>
      <c r="B2022">
        <v>0</v>
      </c>
      <c r="C2022" t="s">
        <v>69</v>
      </c>
      <c r="D2022" t="s">
        <v>151</v>
      </c>
      <c r="E2022" t="s">
        <v>75</v>
      </c>
      <c r="F2022" s="69">
        <v>43006.697256944448</v>
      </c>
      <c r="G2022" s="67">
        <v>43020.708333333336</v>
      </c>
      <c r="I2022" t="s">
        <v>67</v>
      </c>
      <c r="J2022" t="s">
        <v>106</v>
      </c>
      <c r="K2022" t="s">
        <v>73</v>
      </c>
      <c r="L2022" s="73">
        <f>_xlfn.DAYS(Dashboard!B$3,Data!F2022)</f>
        <v>19</v>
      </c>
    </row>
    <row r="2023" spans="1:12" x14ac:dyDescent="0.25">
      <c r="A2023">
        <v>106149</v>
      </c>
      <c r="B2023">
        <v>0</v>
      </c>
      <c r="C2023" t="s">
        <v>281</v>
      </c>
      <c r="D2023" t="s">
        <v>1086</v>
      </c>
      <c r="E2023" t="s">
        <v>321</v>
      </c>
      <c r="F2023" s="69">
        <v>43006.7</v>
      </c>
      <c r="G2023" s="67">
        <v>43008.708333333336</v>
      </c>
      <c r="H2023" s="67">
        <v>43006.988194444442</v>
      </c>
      <c r="I2023" t="s">
        <v>63</v>
      </c>
      <c r="J2023" t="s">
        <v>2510</v>
      </c>
      <c r="K2023" t="s">
        <v>1088</v>
      </c>
      <c r="L2023" s="73">
        <f>_xlfn.DAYS(Dashboard!B$3,Data!F2023)</f>
        <v>19</v>
      </c>
    </row>
    <row r="2024" spans="1:12" x14ac:dyDescent="0.25">
      <c r="A2024">
        <v>105788</v>
      </c>
      <c r="B2024">
        <v>2</v>
      </c>
      <c r="C2024" t="s">
        <v>281</v>
      </c>
      <c r="D2024" t="s">
        <v>71</v>
      </c>
      <c r="E2024" t="s">
        <v>282</v>
      </c>
      <c r="F2024" s="69">
        <v>43006.70208333333</v>
      </c>
      <c r="G2024" s="67">
        <v>43008.708333333336</v>
      </c>
      <c r="H2024" s="67">
        <v>43007.309027777781</v>
      </c>
      <c r="I2024" t="s">
        <v>67</v>
      </c>
      <c r="J2024" t="s">
        <v>2511</v>
      </c>
      <c r="K2024" t="s">
        <v>284</v>
      </c>
      <c r="L2024" s="73">
        <f>_xlfn.DAYS(Dashboard!B$3,Data!F2024)</f>
        <v>19</v>
      </c>
    </row>
    <row r="2025" spans="1:12" x14ac:dyDescent="0.25">
      <c r="A2025">
        <v>106122</v>
      </c>
      <c r="B2025">
        <v>1</v>
      </c>
      <c r="C2025" t="s">
        <v>281</v>
      </c>
      <c r="D2025" t="s">
        <v>509</v>
      </c>
      <c r="E2025" t="s">
        <v>282</v>
      </c>
      <c r="F2025" s="69">
        <v>43006.773611111108</v>
      </c>
      <c r="G2025" s="67">
        <v>43020.708333333336</v>
      </c>
      <c r="H2025" s="67">
        <v>43024.57916666667</v>
      </c>
      <c r="I2025" t="s">
        <v>67</v>
      </c>
      <c r="J2025" t="s">
        <v>2512</v>
      </c>
      <c r="K2025" t="s">
        <v>284</v>
      </c>
      <c r="L2025" s="73">
        <f>_xlfn.DAYS(Dashboard!B$3,Data!F2025)</f>
        <v>19</v>
      </c>
    </row>
    <row r="2026" spans="1:12" x14ac:dyDescent="0.25">
      <c r="A2026">
        <v>106137</v>
      </c>
      <c r="B2026">
        <v>1</v>
      </c>
      <c r="C2026" t="s">
        <v>281</v>
      </c>
      <c r="D2026" t="s">
        <v>171</v>
      </c>
      <c r="E2026" t="s">
        <v>80</v>
      </c>
      <c r="F2026" s="69">
        <v>43006.8125</v>
      </c>
      <c r="G2026" s="67">
        <v>43020.708333333336</v>
      </c>
      <c r="H2026" s="67">
        <v>43024.442361111112</v>
      </c>
      <c r="I2026" t="s">
        <v>63</v>
      </c>
      <c r="J2026" t="s">
        <v>2513</v>
      </c>
      <c r="K2026" t="s">
        <v>73</v>
      </c>
      <c r="L2026" s="73">
        <f>_xlfn.DAYS(Dashboard!B$3,Data!F2026)</f>
        <v>19</v>
      </c>
    </row>
    <row r="2027" spans="1:12" x14ac:dyDescent="0.25">
      <c r="A2027">
        <v>106150</v>
      </c>
      <c r="B2027">
        <v>0</v>
      </c>
      <c r="C2027" t="s">
        <v>281</v>
      </c>
      <c r="D2027" t="s">
        <v>173</v>
      </c>
      <c r="E2027" t="s">
        <v>75</v>
      </c>
      <c r="F2027" s="69">
        <v>43006.870833333334</v>
      </c>
      <c r="G2027" s="67">
        <v>43020.708333333336</v>
      </c>
      <c r="H2027" s="67">
        <v>43006.870833333334</v>
      </c>
      <c r="I2027" t="s">
        <v>63</v>
      </c>
      <c r="J2027" t="s">
        <v>2514</v>
      </c>
      <c r="K2027" t="s">
        <v>73</v>
      </c>
      <c r="L2027" s="73">
        <f>_xlfn.DAYS(Dashboard!B$3,Data!F2027)</f>
        <v>19</v>
      </c>
    </row>
    <row r="2028" spans="1:12" x14ac:dyDescent="0.25">
      <c r="A2028">
        <v>106151</v>
      </c>
      <c r="B2028">
        <v>0</v>
      </c>
      <c r="C2028" t="s">
        <v>281</v>
      </c>
      <c r="D2028" t="s">
        <v>2515</v>
      </c>
      <c r="E2028" t="s">
        <v>71</v>
      </c>
      <c r="F2028" s="69">
        <v>43006.897222222222</v>
      </c>
      <c r="G2028" s="67">
        <v>43006.958333333336</v>
      </c>
      <c r="H2028" s="67">
        <v>43006.897222222222</v>
      </c>
      <c r="I2028" t="s">
        <v>63</v>
      </c>
      <c r="J2028" t="s">
        <v>2516</v>
      </c>
      <c r="K2028" t="s">
        <v>73</v>
      </c>
      <c r="L2028" s="73">
        <f>_xlfn.DAYS(Dashboard!B$3,Data!F2028)</f>
        <v>19</v>
      </c>
    </row>
    <row r="2029" spans="1:12" x14ac:dyDescent="0.25">
      <c r="A2029">
        <v>106152</v>
      </c>
      <c r="B2029">
        <v>0</v>
      </c>
      <c r="C2029" t="s">
        <v>281</v>
      </c>
      <c r="D2029" t="s">
        <v>97</v>
      </c>
      <c r="E2029" t="s">
        <v>282</v>
      </c>
      <c r="F2029" s="69">
        <v>43007.348611111112</v>
      </c>
      <c r="G2029" s="67">
        <v>43021.708333333336</v>
      </c>
      <c r="H2029" s="67">
        <v>43007.348611111112</v>
      </c>
      <c r="I2029" t="s">
        <v>63</v>
      </c>
      <c r="J2029" t="s">
        <v>2517</v>
      </c>
      <c r="K2029" t="s">
        <v>284</v>
      </c>
      <c r="L2029" s="73">
        <f>_xlfn.DAYS(Dashboard!B$3,Data!F2029)</f>
        <v>18</v>
      </c>
    </row>
    <row r="2030" spans="1:12" x14ac:dyDescent="0.25">
      <c r="A2030">
        <v>106153</v>
      </c>
      <c r="B2030">
        <v>0</v>
      </c>
      <c r="C2030" t="s">
        <v>281</v>
      </c>
      <c r="D2030" t="s">
        <v>2518</v>
      </c>
      <c r="E2030" t="s">
        <v>71</v>
      </c>
      <c r="F2030" s="69">
        <v>43007.351388888892</v>
      </c>
      <c r="G2030" s="67">
        <v>43021.708333333336</v>
      </c>
      <c r="H2030" s="67">
        <v>43011.321527777778</v>
      </c>
      <c r="I2030" t="s">
        <v>63</v>
      </c>
      <c r="J2030" t="s">
        <v>758</v>
      </c>
      <c r="K2030" t="s">
        <v>73</v>
      </c>
      <c r="L2030" s="73">
        <f>_xlfn.DAYS(Dashboard!B$3,Data!F2030)</f>
        <v>18</v>
      </c>
    </row>
    <row r="2031" spans="1:12" x14ac:dyDescent="0.25">
      <c r="A2031">
        <v>106154</v>
      </c>
      <c r="B2031">
        <v>0</v>
      </c>
      <c r="C2031" t="s">
        <v>281</v>
      </c>
      <c r="D2031" t="s">
        <v>2519</v>
      </c>
      <c r="E2031" t="s">
        <v>71</v>
      </c>
      <c r="F2031" s="69">
        <v>43007.359722222223</v>
      </c>
      <c r="G2031" s="67">
        <v>43021.708333333336</v>
      </c>
      <c r="H2031" s="67">
        <v>43007.359722222223</v>
      </c>
      <c r="I2031" t="s">
        <v>63</v>
      </c>
      <c r="J2031" t="s">
        <v>2520</v>
      </c>
      <c r="K2031" t="s">
        <v>73</v>
      </c>
      <c r="L2031" s="73">
        <f>_xlfn.DAYS(Dashboard!B$3,Data!F2031)</f>
        <v>18</v>
      </c>
    </row>
    <row r="2032" spans="1:12" x14ac:dyDescent="0.25">
      <c r="A2032">
        <v>106155</v>
      </c>
      <c r="B2032">
        <v>0</v>
      </c>
      <c r="C2032" t="s">
        <v>281</v>
      </c>
      <c r="D2032" t="s">
        <v>409</v>
      </c>
      <c r="E2032" t="s">
        <v>62</v>
      </c>
      <c r="F2032" s="69">
        <v>43007.366666666669</v>
      </c>
      <c r="G2032" s="67">
        <v>43021.708333333336</v>
      </c>
      <c r="H2032" s="67">
        <v>43021.443749999999</v>
      </c>
      <c r="I2032" t="s">
        <v>63</v>
      </c>
      <c r="J2032" t="s">
        <v>510</v>
      </c>
      <c r="K2032" t="s">
        <v>65</v>
      </c>
      <c r="L2032" s="73">
        <f>_xlfn.DAYS(Dashboard!B$3,Data!F2032)</f>
        <v>18</v>
      </c>
    </row>
    <row r="2033" spans="1:12" x14ac:dyDescent="0.25">
      <c r="A2033">
        <v>106156</v>
      </c>
      <c r="B2033">
        <v>0</v>
      </c>
      <c r="C2033" t="s">
        <v>281</v>
      </c>
      <c r="D2033" t="s">
        <v>74</v>
      </c>
      <c r="E2033" t="s">
        <v>62</v>
      </c>
      <c r="F2033" s="69">
        <v>43007.367361111108</v>
      </c>
      <c r="G2033" s="67">
        <v>43009.708333333336</v>
      </c>
      <c r="H2033" s="67">
        <v>43021.445138888892</v>
      </c>
      <c r="I2033" t="s">
        <v>63</v>
      </c>
      <c r="J2033" t="s">
        <v>510</v>
      </c>
      <c r="K2033" t="s">
        <v>65</v>
      </c>
      <c r="L2033" s="73">
        <f>_xlfn.DAYS(Dashboard!B$3,Data!F2033)</f>
        <v>18</v>
      </c>
    </row>
    <row r="2034" spans="1:12" x14ac:dyDescent="0.25">
      <c r="A2034">
        <v>106157</v>
      </c>
      <c r="B2034">
        <v>0</v>
      </c>
      <c r="C2034" t="s">
        <v>281</v>
      </c>
      <c r="D2034" t="s">
        <v>219</v>
      </c>
      <c r="E2034" t="s">
        <v>71</v>
      </c>
      <c r="F2034" s="69">
        <v>43007.372916666667</v>
      </c>
      <c r="G2034" s="67">
        <v>43021.708333333336</v>
      </c>
      <c r="H2034" s="67">
        <v>43007.445833333331</v>
      </c>
      <c r="I2034" t="s">
        <v>137</v>
      </c>
      <c r="J2034" t="s">
        <v>2521</v>
      </c>
      <c r="K2034" t="s">
        <v>73</v>
      </c>
      <c r="L2034" s="73">
        <f>_xlfn.DAYS(Dashboard!B$3,Data!F2034)</f>
        <v>18</v>
      </c>
    </row>
    <row r="2035" spans="1:12" x14ac:dyDescent="0.25">
      <c r="A2035">
        <v>106158</v>
      </c>
      <c r="B2035">
        <v>0</v>
      </c>
      <c r="C2035" t="s">
        <v>281</v>
      </c>
      <c r="D2035" t="s">
        <v>219</v>
      </c>
      <c r="E2035" t="s">
        <v>80</v>
      </c>
      <c r="F2035" s="69">
        <v>43007.372916666667</v>
      </c>
      <c r="G2035" s="67">
        <v>43021.708333333336</v>
      </c>
      <c r="H2035" s="67">
        <v>43018.411111111112</v>
      </c>
      <c r="I2035" t="s">
        <v>63</v>
      </c>
      <c r="J2035" t="s">
        <v>2522</v>
      </c>
      <c r="K2035" t="s">
        <v>73</v>
      </c>
      <c r="L2035" s="73">
        <f>_xlfn.DAYS(Dashboard!B$3,Data!F2035)</f>
        <v>18</v>
      </c>
    </row>
    <row r="2036" spans="1:12" x14ac:dyDescent="0.25">
      <c r="A2036">
        <v>106159</v>
      </c>
      <c r="B2036">
        <v>0</v>
      </c>
      <c r="C2036" t="s">
        <v>281</v>
      </c>
      <c r="D2036" t="s">
        <v>132</v>
      </c>
      <c r="E2036" t="s">
        <v>62</v>
      </c>
      <c r="F2036" s="69">
        <v>43007.374305555553</v>
      </c>
      <c r="G2036" s="67">
        <v>43014.708333333336</v>
      </c>
      <c r="H2036" s="67">
        <v>43017.574999999997</v>
      </c>
      <c r="I2036" t="s">
        <v>137</v>
      </c>
      <c r="J2036" t="s">
        <v>2523</v>
      </c>
      <c r="K2036" t="s">
        <v>73</v>
      </c>
      <c r="L2036" s="73">
        <f>_xlfn.DAYS(Dashboard!B$3,Data!F2036)</f>
        <v>18</v>
      </c>
    </row>
    <row r="2037" spans="1:12" x14ac:dyDescent="0.25">
      <c r="A2037">
        <v>106160</v>
      </c>
      <c r="B2037">
        <v>0</v>
      </c>
      <c r="C2037" t="s">
        <v>281</v>
      </c>
      <c r="D2037" t="s">
        <v>1674</v>
      </c>
      <c r="E2037" t="s">
        <v>80</v>
      </c>
      <c r="F2037" s="69">
        <v>43007.376388888886</v>
      </c>
      <c r="G2037" s="67">
        <v>43009.708333333336</v>
      </c>
      <c r="H2037" s="67">
        <v>43007.399305555555</v>
      </c>
      <c r="I2037" t="s">
        <v>63</v>
      </c>
      <c r="J2037" t="s">
        <v>2524</v>
      </c>
      <c r="K2037" t="s">
        <v>73</v>
      </c>
      <c r="L2037" s="73">
        <f>_xlfn.DAYS(Dashboard!B$3,Data!F2037)</f>
        <v>18</v>
      </c>
    </row>
    <row r="2038" spans="1:12" x14ac:dyDescent="0.25">
      <c r="A2038">
        <v>106161</v>
      </c>
      <c r="B2038">
        <v>0</v>
      </c>
      <c r="C2038" t="s">
        <v>34</v>
      </c>
      <c r="D2038" t="s">
        <v>112</v>
      </c>
      <c r="E2038" t="s">
        <v>71</v>
      </c>
      <c r="F2038" s="69">
        <v>43007.394328703704</v>
      </c>
      <c r="G2038" s="67">
        <v>43009.708333333336</v>
      </c>
      <c r="I2038" t="s">
        <v>63</v>
      </c>
      <c r="J2038" t="s">
        <v>152</v>
      </c>
      <c r="K2038" t="s">
        <v>73</v>
      </c>
      <c r="L2038" s="73">
        <f>_xlfn.DAYS(Dashboard!B$3,Data!F2038)</f>
        <v>18</v>
      </c>
    </row>
    <row r="2039" spans="1:12" x14ac:dyDescent="0.25">
      <c r="A2039">
        <v>106162</v>
      </c>
      <c r="B2039">
        <v>0</v>
      </c>
      <c r="C2039" t="s">
        <v>281</v>
      </c>
      <c r="D2039" t="s">
        <v>2525</v>
      </c>
      <c r="E2039" t="s">
        <v>80</v>
      </c>
      <c r="F2039" s="69">
        <v>43007.394444444442</v>
      </c>
      <c r="G2039" s="67">
        <v>43021.708333333336</v>
      </c>
      <c r="H2039" s="67">
        <v>43007.394444444442</v>
      </c>
      <c r="I2039" t="s">
        <v>63</v>
      </c>
      <c r="J2039" t="s">
        <v>1990</v>
      </c>
      <c r="K2039" t="s">
        <v>73</v>
      </c>
      <c r="L2039" s="73">
        <f>_xlfn.DAYS(Dashboard!B$3,Data!F2039)</f>
        <v>18</v>
      </c>
    </row>
    <row r="2040" spans="1:12" x14ac:dyDescent="0.25">
      <c r="A2040">
        <v>106163</v>
      </c>
      <c r="B2040">
        <v>0</v>
      </c>
      <c r="C2040" t="s">
        <v>281</v>
      </c>
      <c r="D2040" t="s">
        <v>130</v>
      </c>
      <c r="E2040" t="s">
        <v>62</v>
      </c>
      <c r="F2040" s="69">
        <v>43007.421527777777</v>
      </c>
      <c r="G2040" s="67">
        <v>43009</v>
      </c>
      <c r="H2040" s="67">
        <v>43011.304861111108</v>
      </c>
      <c r="I2040" t="s">
        <v>67</v>
      </c>
      <c r="J2040" t="s">
        <v>2526</v>
      </c>
      <c r="K2040" t="s">
        <v>327</v>
      </c>
      <c r="L2040" s="73">
        <f>_xlfn.DAYS(Dashboard!B$3,Data!F2040)</f>
        <v>18</v>
      </c>
    </row>
    <row r="2041" spans="1:12" x14ac:dyDescent="0.25">
      <c r="A2041">
        <v>106164</v>
      </c>
      <c r="B2041">
        <v>0</v>
      </c>
      <c r="C2041" t="s">
        <v>281</v>
      </c>
      <c r="D2041" t="s">
        <v>2527</v>
      </c>
      <c r="E2041" t="s">
        <v>71</v>
      </c>
      <c r="F2041" s="69">
        <v>43007.427083333336</v>
      </c>
      <c r="G2041" s="67">
        <v>43021.708333333336</v>
      </c>
      <c r="H2041" s="67">
        <v>43007.427083333336</v>
      </c>
      <c r="I2041" t="s">
        <v>63</v>
      </c>
      <c r="J2041" t="s">
        <v>2528</v>
      </c>
      <c r="K2041" t="s">
        <v>73</v>
      </c>
      <c r="L2041" s="73">
        <f>_xlfn.DAYS(Dashboard!B$3,Data!F2041)</f>
        <v>18</v>
      </c>
    </row>
    <row r="2042" spans="1:12" x14ac:dyDescent="0.25">
      <c r="A2042">
        <v>106165</v>
      </c>
      <c r="B2042">
        <v>0</v>
      </c>
      <c r="C2042" t="s">
        <v>281</v>
      </c>
      <c r="D2042" t="s">
        <v>2529</v>
      </c>
      <c r="E2042" t="s">
        <v>71</v>
      </c>
      <c r="F2042" s="69">
        <v>43007.427777777775</v>
      </c>
      <c r="G2042" s="67">
        <v>43014.708333333336</v>
      </c>
      <c r="H2042" s="67">
        <v>43024.536111111112</v>
      </c>
      <c r="I2042" t="s">
        <v>63</v>
      </c>
      <c r="J2042" t="s">
        <v>2530</v>
      </c>
      <c r="K2042" t="s">
        <v>73</v>
      </c>
      <c r="L2042" s="73">
        <f>_xlfn.DAYS(Dashboard!B$3,Data!F2042)</f>
        <v>18</v>
      </c>
    </row>
    <row r="2043" spans="1:12" x14ac:dyDescent="0.25">
      <c r="A2043">
        <v>106166</v>
      </c>
      <c r="B2043">
        <v>0</v>
      </c>
      <c r="C2043" t="s">
        <v>281</v>
      </c>
      <c r="D2043" t="s">
        <v>586</v>
      </c>
      <c r="E2043" t="s">
        <v>75</v>
      </c>
      <c r="F2043" s="69">
        <v>43007.428472222222</v>
      </c>
      <c r="G2043" s="67">
        <v>43014.708333333336</v>
      </c>
      <c r="H2043" s="67">
        <v>43017.574305555558</v>
      </c>
      <c r="I2043" t="s">
        <v>137</v>
      </c>
      <c r="J2043" t="s">
        <v>2531</v>
      </c>
      <c r="K2043" t="s">
        <v>73</v>
      </c>
      <c r="L2043" s="73">
        <f>_xlfn.DAYS(Dashboard!B$3,Data!F2043)</f>
        <v>18</v>
      </c>
    </row>
    <row r="2044" spans="1:12" x14ac:dyDescent="0.25">
      <c r="A2044">
        <v>106167</v>
      </c>
      <c r="B2044">
        <v>0</v>
      </c>
      <c r="C2044" t="s">
        <v>69</v>
      </c>
      <c r="D2044" t="s">
        <v>517</v>
      </c>
      <c r="E2044" t="s">
        <v>368</v>
      </c>
      <c r="F2044" s="69">
        <v>43007.432581018518</v>
      </c>
      <c r="G2044" s="67">
        <v>43009.708333333336</v>
      </c>
      <c r="I2044" t="s">
        <v>350</v>
      </c>
      <c r="J2044" t="s">
        <v>3122</v>
      </c>
      <c r="K2044" t="s">
        <v>294</v>
      </c>
      <c r="L2044" s="73">
        <f>_xlfn.DAYS(Dashboard!B$3,Data!F2044)</f>
        <v>18</v>
      </c>
    </row>
    <row r="2045" spans="1:12" x14ac:dyDescent="0.25">
      <c r="A2045">
        <v>106168</v>
      </c>
      <c r="B2045">
        <v>0</v>
      </c>
      <c r="C2045" t="s">
        <v>281</v>
      </c>
      <c r="D2045" t="s">
        <v>74</v>
      </c>
      <c r="E2045" t="s">
        <v>233</v>
      </c>
      <c r="F2045" s="69">
        <v>43007.433333333334</v>
      </c>
      <c r="G2045" s="67">
        <v>43014.708333333336</v>
      </c>
      <c r="H2045" s="67">
        <v>43012.576388888891</v>
      </c>
      <c r="I2045" t="s">
        <v>137</v>
      </c>
      <c r="J2045" t="s">
        <v>2532</v>
      </c>
      <c r="K2045" t="s">
        <v>284</v>
      </c>
      <c r="L2045" s="73">
        <f>_xlfn.DAYS(Dashboard!B$3,Data!F2045)</f>
        <v>18</v>
      </c>
    </row>
    <row r="2046" spans="1:12" x14ac:dyDescent="0.25">
      <c r="A2046">
        <v>106169</v>
      </c>
      <c r="B2046">
        <v>0</v>
      </c>
      <c r="C2046" t="s">
        <v>281</v>
      </c>
      <c r="D2046" t="s">
        <v>198</v>
      </c>
      <c r="E2046" t="s">
        <v>97</v>
      </c>
      <c r="F2046" s="69">
        <v>43007.442361111112</v>
      </c>
      <c r="G2046" s="67">
        <v>43009.708333333336</v>
      </c>
      <c r="H2046" s="67">
        <v>43007.442361111112</v>
      </c>
      <c r="I2046" t="s">
        <v>63</v>
      </c>
      <c r="J2046" t="s">
        <v>2533</v>
      </c>
      <c r="K2046" t="s">
        <v>73</v>
      </c>
      <c r="L2046" s="73">
        <f>_xlfn.DAYS(Dashboard!B$3,Data!F2046)</f>
        <v>18</v>
      </c>
    </row>
    <row r="2047" spans="1:12" x14ac:dyDescent="0.25">
      <c r="A2047">
        <v>106170</v>
      </c>
      <c r="B2047">
        <v>0</v>
      </c>
      <c r="C2047" t="s">
        <v>281</v>
      </c>
      <c r="D2047" t="s">
        <v>2089</v>
      </c>
      <c r="E2047" t="s">
        <v>71</v>
      </c>
      <c r="F2047" s="69">
        <v>43007.452777777777</v>
      </c>
      <c r="G2047" s="67">
        <v>43014.708333333336</v>
      </c>
      <c r="H2047" s="67">
        <v>43007.452777777777</v>
      </c>
      <c r="I2047" t="s">
        <v>67</v>
      </c>
      <c r="J2047" t="s">
        <v>2534</v>
      </c>
      <c r="K2047" t="s">
        <v>73</v>
      </c>
      <c r="L2047" s="73">
        <f>_xlfn.DAYS(Dashboard!B$3,Data!F2047)</f>
        <v>18</v>
      </c>
    </row>
    <row r="2048" spans="1:12" x14ac:dyDescent="0.25">
      <c r="A2048">
        <v>106171</v>
      </c>
      <c r="B2048">
        <v>0</v>
      </c>
      <c r="C2048" t="s">
        <v>281</v>
      </c>
      <c r="D2048" t="s">
        <v>2535</v>
      </c>
      <c r="E2048" t="s">
        <v>75</v>
      </c>
      <c r="F2048" s="69">
        <v>43007.463194444441</v>
      </c>
      <c r="G2048" s="67">
        <v>43014.708333333336</v>
      </c>
      <c r="H2048" s="67">
        <v>43017.362500000003</v>
      </c>
      <c r="I2048" t="s">
        <v>63</v>
      </c>
      <c r="J2048" t="s">
        <v>2536</v>
      </c>
      <c r="K2048" t="s">
        <v>73</v>
      </c>
      <c r="L2048" s="73">
        <f>_xlfn.DAYS(Dashboard!B$3,Data!F2048)</f>
        <v>18</v>
      </c>
    </row>
    <row r="2049" spans="1:12" x14ac:dyDescent="0.25">
      <c r="A2049">
        <v>106172</v>
      </c>
      <c r="B2049">
        <v>0</v>
      </c>
      <c r="C2049" t="s">
        <v>281</v>
      </c>
      <c r="D2049" t="s">
        <v>564</v>
      </c>
      <c r="E2049" t="s">
        <v>71</v>
      </c>
      <c r="F2049" s="69">
        <v>43007.464583333334</v>
      </c>
      <c r="G2049" s="67">
        <v>43021.708333333336</v>
      </c>
      <c r="H2049" s="67">
        <v>43007.464583333334</v>
      </c>
      <c r="I2049" t="s">
        <v>63</v>
      </c>
      <c r="J2049" t="s">
        <v>2537</v>
      </c>
      <c r="K2049" t="s">
        <v>73</v>
      </c>
      <c r="L2049" s="73">
        <f>_xlfn.DAYS(Dashboard!B$3,Data!F2049)</f>
        <v>18</v>
      </c>
    </row>
    <row r="2050" spans="1:12" x14ac:dyDescent="0.25">
      <c r="A2050">
        <v>106173</v>
      </c>
      <c r="B2050">
        <v>0</v>
      </c>
      <c r="C2050" t="s">
        <v>281</v>
      </c>
      <c r="D2050" t="s">
        <v>2538</v>
      </c>
      <c r="E2050" t="s">
        <v>130</v>
      </c>
      <c r="F2050" s="69">
        <v>43007.465277777781</v>
      </c>
      <c r="G2050" s="67">
        <v>43014.708333333336</v>
      </c>
      <c r="H2050" s="67">
        <v>43017.31527777778</v>
      </c>
      <c r="I2050" t="s">
        <v>63</v>
      </c>
      <c r="J2050" t="s">
        <v>2539</v>
      </c>
      <c r="K2050" t="s">
        <v>327</v>
      </c>
      <c r="L2050" s="73">
        <f>_xlfn.DAYS(Dashboard!B$3,Data!F2050)</f>
        <v>18</v>
      </c>
    </row>
    <row r="2051" spans="1:12" x14ac:dyDescent="0.25">
      <c r="A2051">
        <v>106174</v>
      </c>
      <c r="B2051">
        <v>0</v>
      </c>
      <c r="C2051" t="s">
        <v>281</v>
      </c>
      <c r="D2051" t="s">
        <v>596</v>
      </c>
      <c r="E2051" t="s">
        <v>71</v>
      </c>
      <c r="F2051" s="69">
        <v>43007.468055555553</v>
      </c>
      <c r="G2051" s="67">
        <v>43021.708333333336</v>
      </c>
      <c r="H2051" s="67">
        <v>43011.321527777778</v>
      </c>
      <c r="I2051" t="s">
        <v>67</v>
      </c>
      <c r="J2051" t="s">
        <v>2540</v>
      </c>
      <c r="K2051" t="s">
        <v>73</v>
      </c>
      <c r="L2051" s="73">
        <f>_xlfn.DAYS(Dashboard!B$3,Data!F2051)</f>
        <v>18</v>
      </c>
    </row>
    <row r="2052" spans="1:12" x14ac:dyDescent="0.25">
      <c r="A2052">
        <v>106175</v>
      </c>
      <c r="B2052">
        <v>0</v>
      </c>
      <c r="C2052" t="s">
        <v>281</v>
      </c>
      <c r="D2052" t="s">
        <v>2541</v>
      </c>
      <c r="E2052" t="s">
        <v>97</v>
      </c>
      <c r="F2052" s="69">
        <v>43007.46875</v>
      </c>
      <c r="G2052" s="67">
        <v>43021.708333333336</v>
      </c>
      <c r="H2052" s="67">
        <v>43013.347916666666</v>
      </c>
      <c r="I2052" t="s">
        <v>63</v>
      </c>
      <c r="J2052" t="s">
        <v>2542</v>
      </c>
      <c r="K2052" t="s">
        <v>327</v>
      </c>
      <c r="L2052" s="73">
        <f>_xlfn.DAYS(Dashboard!B$3,Data!F2052)</f>
        <v>18</v>
      </c>
    </row>
    <row r="2053" spans="1:12" x14ac:dyDescent="0.25">
      <c r="A2053">
        <v>106176</v>
      </c>
      <c r="B2053">
        <v>0</v>
      </c>
      <c r="C2053" t="s">
        <v>35</v>
      </c>
      <c r="D2053" t="s">
        <v>153</v>
      </c>
      <c r="E2053" t="s">
        <v>71</v>
      </c>
      <c r="F2053" s="69">
        <v>43007.477060185185</v>
      </c>
      <c r="G2053" s="67">
        <v>43014.708333333336</v>
      </c>
      <c r="I2053" t="s">
        <v>63</v>
      </c>
      <c r="J2053" t="s">
        <v>154</v>
      </c>
      <c r="K2053" t="s">
        <v>73</v>
      </c>
      <c r="L2053" s="73">
        <f>_xlfn.DAYS(Dashboard!B$3,Data!F2053)</f>
        <v>18</v>
      </c>
    </row>
    <row r="2054" spans="1:12" x14ac:dyDescent="0.25">
      <c r="A2054">
        <v>106177</v>
      </c>
      <c r="B2054">
        <v>0</v>
      </c>
      <c r="C2054" t="s">
        <v>281</v>
      </c>
      <c r="D2054" t="s">
        <v>71</v>
      </c>
      <c r="E2054" t="s">
        <v>282</v>
      </c>
      <c r="F2054" s="69">
        <v>43007.477777777778</v>
      </c>
      <c r="G2054" s="67">
        <v>43014.708333333336</v>
      </c>
      <c r="H2054" s="67">
        <v>43007.574999999997</v>
      </c>
      <c r="I2054" t="s">
        <v>63</v>
      </c>
      <c r="J2054" t="s">
        <v>2543</v>
      </c>
      <c r="K2054" t="s">
        <v>284</v>
      </c>
      <c r="L2054" s="73">
        <f>_xlfn.DAYS(Dashboard!B$3,Data!F2054)</f>
        <v>18</v>
      </c>
    </row>
    <row r="2055" spans="1:12" x14ac:dyDescent="0.25">
      <c r="A2055">
        <v>106178</v>
      </c>
      <c r="B2055">
        <v>0</v>
      </c>
      <c r="C2055" t="s">
        <v>35</v>
      </c>
      <c r="D2055" t="s">
        <v>101</v>
      </c>
      <c r="E2055" t="s">
        <v>108</v>
      </c>
      <c r="F2055" s="69">
        <v>43007.47855324074</v>
      </c>
      <c r="G2055" s="67">
        <v>43021.708333333336</v>
      </c>
      <c r="I2055" t="s">
        <v>67</v>
      </c>
      <c r="J2055" t="s">
        <v>3123</v>
      </c>
      <c r="K2055" t="s">
        <v>284</v>
      </c>
      <c r="L2055" s="73">
        <f>_xlfn.DAYS(Dashboard!B$3,Data!F2055)</f>
        <v>18</v>
      </c>
    </row>
    <row r="2056" spans="1:12" x14ac:dyDescent="0.25">
      <c r="A2056">
        <v>106176</v>
      </c>
      <c r="B2056">
        <v>1</v>
      </c>
      <c r="C2056" t="s">
        <v>281</v>
      </c>
      <c r="D2056" t="s">
        <v>71</v>
      </c>
      <c r="E2056" t="s">
        <v>233</v>
      </c>
      <c r="F2056" s="69">
        <v>43007.479166666664</v>
      </c>
      <c r="G2056" s="67">
        <v>43014.708333333336</v>
      </c>
      <c r="H2056" s="67">
        <v>43013.754861111112</v>
      </c>
      <c r="I2056" t="s">
        <v>63</v>
      </c>
      <c r="J2056" t="s">
        <v>2544</v>
      </c>
      <c r="K2056" t="s">
        <v>284</v>
      </c>
      <c r="L2056" s="73">
        <f>_xlfn.DAYS(Dashboard!B$3,Data!F2056)</f>
        <v>18</v>
      </c>
    </row>
    <row r="2057" spans="1:12" x14ac:dyDescent="0.25">
      <c r="A2057">
        <v>106179</v>
      </c>
      <c r="B2057">
        <v>0</v>
      </c>
      <c r="C2057" t="s">
        <v>281</v>
      </c>
      <c r="D2057" t="s">
        <v>71</v>
      </c>
      <c r="E2057" t="s">
        <v>108</v>
      </c>
      <c r="F2057" s="69">
        <v>43007.486111111109</v>
      </c>
      <c r="G2057" s="67">
        <v>43014.708333333336</v>
      </c>
      <c r="H2057" s="67">
        <v>43010.427083333336</v>
      </c>
      <c r="I2057" t="s">
        <v>67</v>
      </c>
      <c r="J2057" t="s">
        <v>2545</v>
      </c>
      <c r="K2057" t="s">
        <v>284</v>
      </c>
      <c r="L2057" s="73">
        <f>_xlfn.DAYS(Dashboard!B$3,Data!F2057)</f>
        <v>18</v>
      </c>
    </row>
    <row r="2058" spans="1:12" x14ac:dyDescent="0.25">
      <c r="A2058">
        <v>106174</v>
      </c>
      <c r="B2058">
        <v>1</v>
      </c>
      <c r="C2058" t="s">
        <v>281</v>
      </c>
      <c r="D2058" t="s">
        <v>71</v>
      </c>
      <c r="E2058" t="s">
        <v>282</v>
      </c>
      <c r="F2058" s="69">
        <v>43007.490277777775</v>
      </c>
      <c r="G2058" s="67">
        <v>43014.708333333336</v>
      </c>
      <c r="H2058" s="67">
        <v>43007.634722222225</v>
      </c>
      <c r="I2058" t="s">
        <v>63</v>
      </c>
      <c r="J2058" t="s">
        <v>2546</v>
      </c>
      <c r="K2058" t="s">
        <v>284</v>
      </c>
      <c r="L2058" s="73">
        <f>_xlfn.DAYS(Dashboard!B$3,Data!F2058)</f>
        <v>18</v>
      </c>
    </row>
    <row r="2059" spans="1:12" x14ac:dyDescent="0.25">
      <c r="A2059">
        <v>106180</v>
      </c>
      <c r="B2059">
        <v>0</v>
      </c>
      <c r="C2059" t="s">
        <v>281</v>
      </c>
      <c r="D2059" t="s">
        <v>2547</v>
      </c>
      <c r="E2059" t="s">
        <v>71</v>
      </c>
      <c r="F2059" s="69">
        <v>43007.490277777775</v>
      </c>
      <c r="G2059" s="67">
        <v>43021.708333333336</v>
      </c>
      <c r="H2059" s="67">
        <v>43007.490277777775</v>
      </c>
      <c r="I2059" t="s">
        <v>67</v>
      </c>
      <c r="J2059" t="s">
        <v>2528</v>
      </c>
      <c r="K2059" t="s">
        <v>73</v>
      </c>
      <c r="L2059" s="73">
        <f>_xlfn.DAYS(Dashboard!B$3,Data!F2059)</f>
        <v>18</v>
      </c>
    </row>
    <row r="2060" spans="1:12" x14ac:dyDescent="0.25">
      <c r="A2060">
        <v>106181</v>
      </c>
      <c r="B2060">
        <v>0</v>
      </c>
      <c r="C2060" t="s">
        <v>281</v>
      </c>
      <c r="D2060" t="s">
        <v>1339</v>
      </c>
      <c r="E2060" t="s">
        <v>71</v>
      </c>
      <c r="F2060" s="69">
        <v>43007.491666666669</v>
      </c>
      <c r="G2060" s="67">
        <v>43014.708333333336</v>
      </c>
      <c r="H2060" s="67">
        <v>43007.491666666669</v>
      </c>
      <c r="I2060" t="s">
        <v>63</v>
      </c>
      <c r="J2060" t="s">
        <v>2548</v>
      </c>
      <c r="K2060" t="s">
        <v>73</v>
      </c>
      <c r="L2060" s="73">
        <f>_xlfn.DAYS(Dashboard!B$3,Data!F2060)</f>
        <v>18</v>
      </c>
    </row>
    <row r="2061" spans="1:12" x14ac:dyDescent="0.25">
      <c r="A2061">
        <v>106182</v>
      </c>
      <c r="B2061">
        <v>0</v>
      </c>
      <c r="C2061" t="s">
        <v>281</v>
      </c>
      <c r="D2061" t="s">
        <v>235</v>
      </c>
      <c r="E2061" t="s">
        <v>71</v>
      </c>
      <c r="F2061" s="69">
        <v>43007.5</v>
      </c>
      <c r="G2061" s="67">
        <v>43014.708333333336</v>
      </c>
      <c r="H2061" s="67">
        <v>43011.310416666667</v>
      </c>
      <c r="I2061" t="s">
        <v>63</v>
      </c>
      <c r="J2061" t="s">
        <v>2549</v>
      </c>
      <c r="K2061" t="s">
        <v>73</v>
      </c>
      <c r="L2061" s="73">
        <f>_xlfn.DAYS(Dashboard!B$3,Data!F2061)</f>
        <v>18</v>
      </c>
    </row>
    <row r="2062" spans="1:12" x14ac:dyDescent="0.25">
      <c r="A2062">
        <v>106183</v>
      </c>
      <c r="B2062">
        <v>0</v>
      </c>
      <c r="C2062" t="s">
        <v>281</v>
      </c>
      <c r="D2062" t="s">
        <v>1023</v>
      </c>
      <c r="E2062" t="s">
        <v>71</v>
      </c>
      <c r="F2062" s="69">
        <v>43007.513888888891</v>
      </c>
      <c r="G2062" s="67">
        <v>43014.708333333336</v>
      </c>
      <c r="H2062" s="67">
        <v>43024.870138888888</v>
      </c>
      <c r="I2062" t="s">
        <v>63</v>
      </c>
      <c r="J2062" t="s">
        <v>2550</v>
      </c>
      <c r="K2062" t="s">
        <v>73</v>
      </c>
      <c r="L2062" s="73">
        <f>_xlfn.DAYS(Dashboard!B$3,Data!F2062)</f>
        <v>18</v>
      </c>
    </row>
    <row r="2063" spans="1:12" x14ac:dyDescent="0.25">
      <c r="A2063">
        <v>106184</v>
      </c>
      <c r="B2063">
        <v>0</v>
      </c>
      <c r="C2063" t="s">
        <v>281</v>
      </c>
      <c r="D2063" t="s">
        <v>97</v>
      </c>
      <c r="E2063" t="s">
        <v>71</v>
      </c>
      <c r="F2063" s="69">
        <v>43007.51458333333</v>
      </c>
      <c r="G2063" s="67">
        <v>43014.708333333336</v>
      </c>
      <c r="H2063" s="67">
        <v>43007.51458333333</v>
      </c>
      <c r="I2063" t="s">
        <v>63</v>
      </c>
      <c r="J2063" t="s">
        <v>2551</v>
      </c>
      <c r="K2063" t="s">
        <v>73</v>
      </c>
      <c r="L2063" s="73">
        <f>_xlfn.DAYS(Dashboard!B$3,Data!F2063)</f>
        <v>18</v>
      </c>
    </row>
    <row r="2064" spans="1:12" x14ac:dyDescent="0.25">
      <c r="A2064">
        <v>106185</v>
      </c>
      <c r="B2064">
        <v>0</v>
      </c>
      <c r="C2064" t="s">
        <v>281</v>
      </c>
      <c r="D2064" t="s">
        <v>1176</v>
      </c>
      <c r="E2064" t="s">
        <v>368</v>
      </c>
      <c r="F2064" s="69">
        <v>43007.521527777775</v>
      </c>
      <c r="G2064" s="67">
        <v>43021.708333333336</v>
      </c>
      <c r="H2064" s="67">
        <v>43010.461111111108</v>
      </c>
      <c r="I2064" t="s">
        <v>63</v>
      </c>
      <c r="J2064" t="s">
        <v>2552</v>
      </c>
      <c r="K2064" t="s">
        <v>294</v>
      </c>
      <c r="L2064" s="73">
        <f>_xlfn.DAYS(Dashboard!B$3,Data!F2064)</f>
        <v>18</v>
      </c>
    </row>
    <row r="2065" spans="1:12" x14ac:dyDescent="0.25">
      <c r="A2065">
        <v>106186</v>
      </c>
      <c r="B2065">
        <v>0</v>
      </c>
      <c r="C2065" t="s">
        <v>281</v>
      </c>
      <c r="D2065" t="s">
        <v>130</v>
      </c>
      <c r="E2065" t="s">
        <v>97</v>
      </c>
      <c r="F2065" s="69">
        <v>43007.532638888886</v>
      </c>
      <c r="G2065" s="67">
        <v>43007</v>
      </c>
      <c r="H2065" s="67">
        <v>43014.448611111111</v>
      </c>
      <c r="I2065" t="s">
        <v>63</v>
      </c>
      <c r="J2065" t="s">
        <v>2553</v>
      </c>
      <c r="K2065" t="s">
        <v>580</v>
      </c>
      <c r="L2065" s="73">
        <f>_xlfn.DAYS(Dashboard!B$3,Data!F2065)</f>
        <v>18</v>
      </c>
    </row>
    <row r="2066" spans="1:12" x14ac:dyDescent="0.25">
      <c r="A2066">
        <v>106187</v>
      </c>
      <c r="B2066">
        <v>0</v>
      </c>
      <c r="C2066" t="s">
        <v>281</v>
      </c>
      <c r="D2066" t="s">
        <v>237</v>
      </c>
      <c r="E2066" t="s">
        <v>62</v>
      </c>
      <c r="F2066" s="69">
        <v>43007.570833333331</v>
      </c>
      <c r="G2066" s="67">
        <v>43009.708333333336</v>
      </c>
      <c r="H2066" s="67">
        <v>43021.445138888892</v>
      </c>
      <c r="I2066" t="s">
        <v>67</v>
      </c>
      <c r="J2066" t="s">
        <v>2554</v>
      </c>
      <c r="K2066" t="s">
        <v>65</v>
      </c>
      <c r="L2066" s="73">
        <f>_xlfn.DAYS(Dashboard!B$3,Data!F2066)</f>
        <v>18</v>
      </c>
    </row>
    <row r="2067" spans="1:12" x14ac:dyDescent="0.25">
      <c r="A2067">
        <v>106188</v>
      </c>
      <c r="B2067">
        <v>0</v>
      </c>
      <c r="C2067" t="s">
        <v>281</v>
      </c>
      <c r="D2067" t="s">
        <v>101</v>
      </c>
      <c r="E2067" t="s">
        <v>282</v>
      </c>
      <c r="F2067" s="69">
        <v>43007.570833333331</v>
      </c>
      <c r="G2067" s="67">
        <v>43021.708333333336</v>
      </c>
      <c r="H2067" s="67">
        <v>43017.522222222222</v>
      </c>
      <c r="I2067" t="s">
        <v>63</v>
      </c>
      <c r="J2067" t="s">
        <v>2555</v>
      </c>
      <c r="K2067" t="s">
        <v>284</v>
      </c>
      <c r="L2067" s="73">
        <f>_xlfn.DAYS(Dashboard!B$3,Data!F2067)</f>
        <v>18</v>
      </c>
    </row>
    <row r="2068" spans="1:12" x14ac:dyDescent="0.25">
      <c r="A2068">
        <v>106189</v>
      </c>
      <c r="B2068">
        <v>0</v>
      </c>
      <c r="C2068" t="s">
        <v>281</v>
      </c>
      <c r="D2068" t="s">
        <v>2556</v>
      </c>
      <c r="E2068" t="s">
        <v>71</v>
      </c>
      <c r="F2068" s="69">
        <v>43007.573611111111</v>
      </c>
      <c r="G2068" s="67">
        <v>43021.708333333336</v>
      </c>
      <c r="H2068" s="67">
        <v>43011.310416666667</v>
      </c>
      <c r="I2068" t="s">
        <v>63</v>
      </c>
      <c r="J2068" t="s">
        <v>758</v>
      </c>
      <c r="K2068" t="s">
        <v>73</v>
      </c>
      <c r="L2068" s="73">
        <f>_xlfn.DAYS(Dashboard!B$3,Data!F2068)</f>
        <v>18</v>
      </c>
    </row>
    <row r="2069" spans="1:12" x14ac:dyDescent="0.25">
      <c r="A2069">
        <v>106190</v>
      </c>
      <c r="B2069">
        <v>0</v>
      </c>
      <c r="C2069" t="s">
        <v>281</v>
      </c>
      <c r="D2069" t="s">
        <v>2557</v>
      </c>
      <c r="E2069" t="s">
        <v>93</v>
      </c>
      <c r="F2069" s="69">
        <v>43007.57708333333</v>
      </c>
      <c r="G2069" s="67">
        <v>43021.708333333336</v>
      </c>
      <c r="H2069" s="67">
        <v>43007.57708333333</v>
      </c>
      <c r="I2069" t="s">
        <v>67</v>
      </c>
      <c r="J2069" t="s">
        <v>2558</v>
      </c>
      <c r="K2069" t="s">
        <v>73</v>
      </c>
      <c r="L2069" s="73">
        <f>_xlfn.DAYS(Dashboard!B$3,Data!F2069)</f>
        <v>18</v>
      </c>
    </row>
    <row r="2070" spans="1:12" x14ac:dyDescent="0.25">
      <c r="A2070">
        <v>106191</v>
      </c>
      <c r="B2070">
        <v>0</v>
      </c>
      <c r="C2070" t="s">
        <v>281</v>
      </c>
      <c r="D2070" t="s">
        <v>203</v>
      </c>
      <c r="E2070" t="s">
        <v>71</v>
      </c>
      <c r="F2070" s="69">
        <v>43007.579861111109</v>
      </c>
      <c r="G2070" s="67">
        <v>43009.708333333336</v>
      </c>
      <c r="H2070" s="67">
        <v>43023.98333333333</v>
      </c>
      <c r="I2070" t="s">
        <v>63</v>
      </c>
      <c r="J2070" t="s">
        <v>2559</v>
      </c>
      <c r="K2070" t="s">
        <v>73</v>
      </c>
      <c r="L2070" s="73">
        <f>_xlfn.DAYS(Dashboard!B$3,Data!F2070)</f>
        <v>18</v>
      </c>
    </row>
    <row r="2071" spans="1:12" x14ac:dyDescent="0.25">
      <c r="A2071">
        <v>106192</v>
      </c>
      <c r="B2071">
        <v>0</v>
      </c>
      <c r="C2071" t="s">
        <v>88</v>
      </c>
      <c r="D2071" t="s">
        <v>155</v>
      </c>
      <c r="E2071" t="s">
        <v>75</v>
      </c>
      <c r="F2071" s="69">
        <v>43007.597685185188</v>
      </c>
      <c r="G2071" s="67">
        <v>43021.708333333336</v>
      </c>
      <c r="I2071" t="s">
        <v>63</v>
      </c>
      <c r="J2071" t="s">
        <v>156</v>
      </c>
      <c r="K2071" t="s">
        <v>73</v>
      </c>
      <c r="L2071" s="73">
        <f>_xlfn.DAYS(Dashboard!B$3,Data!F2071)</f>
        <v>18</v>
      </c>
    </row>
    <row r="2072" spans="1:12" x14ac:dyDescent="0.25">
      <c r="A2072">
        <v>106193</v>
      </c>
      <c r="B2072">
        <v>0</v>
      </c>
      <c r="C2072" t="s">
        <v>281</v>
      </c>
      <c r="D2072" t="s">
        <v>2560</v>
      </c>
      <c r="E2072" t="s">
        <v>80</v>
      </c>
      <c r="F2072" s="69">
        <v>43007.6</v>
      </c>
      <c r="G2072" s="67">
        <v>43021.708333333336</v>
      </c>
      <c r="H2072" s="67">
        <v>43021.404861111114</v>
      </c>
      <c r="I2072" t="s">
        <v>63</v>
      </c>
      <c r="J2072" t="s">
        <v>2561</v>
      </c>
      <c r="K2072" t="s">
        <v>73</v>
      </c>
      <c r="L2072" s="73">
        <f>_xlfn.DAYS(Dashboard!B$3,Data!F2072)</f>
        <v>18</v>
      </c>
    </row>
    <row r="2073" spans="1:12" x14ac:dyDescent="0.25">
      <c r="A2073">
        <v>106194</v>
      </c>
      <c r="B2073">
        <v>0</v>
      </c>
      <c r="C2073" t="s">
        <v>281</v>
      </c>
      <c r="D2073" t="s">
        <v>2562</v>
      </c>
      <c r="E2073" t="s">
        <v>93</v>
      </c>
      <c r="F2073" s="69">
        <v>43007.601388888892</v>
      </c>
      <c r="G2073" s="67">
        <v>43021.708333333336</v>
      </c>
      <c r="H2073" s="67">
        <v>43011.712500000001</v>
      </c>
      <c r="I2073" t="s">
        <v>63</v>
      </c>
      <c r="J2073" t="s">
        <v>2563</v>
      </c>
      <c r="K2073" t="s">
        <v>73</v>
      </c>
      <c r="L2073" s="73">
        <f>_xlfn.DAYS(Dashboard!B$3,Data!F2073)</f>
        <v>18</v>
      </c>
    </row>
    <row r="2074" spans="1:12" x14ac:dyDescent="0.25">
      <c r="A2074">
        <v>106106</v>
      </c>
      <c r="B2074">
        <v>1</v>
      </c>
      <c r="C2074" t="s">
        <v>281</v>
      </c>
      <c r="D2074" t="s">
        <v>95</v>
      </c>
      <c r="E2074" t="s">
        <v>108</v>
      </c>
      <c r="F2074" s="69">
        <v>43007.614583333336</v>
      </c>
      <c r="G2074" s="67">
        <v>43021.708333333336</v>
      </c>
      <c r="H2074" s="67">
        <v>43012.571527777778</v>
      </c>
      <c r="I2074" t="s">
        <v>67</v>
      </c>
      <c r="J2074" t="s">
        <v>2564</v>
      </c>
      <c r="K2074" t="s">
        <v>284</v>
      </c>
      <c r="L2074" s="73">
        <f>_xlfn.DAYS(Dashboard!B$3,Data!F2074)</f>
        <v>18</v>
      </c>
    </row>
    <row r="2075" spans="1:12" x14ac:dyDescent="0.25">
      <c r="A2075">
        <v>106195</v>
      </c>
      <c r="B2075">
        <v>0</v>
      </c>
      <c r="C2075" t="s">
        <v>281</v>
      </c>
      <c r="D2075" t="s">
        <v>2063</v>
      </c>
      <c r="E2075" t="s">
        <v>84</v>
      </c>
      <c r="F2075" s="69">
        <v>43007.64166666667</v>
      </c>
      <c r="G2075" s="67">
        <v>43021.708333333336</v>
      </c>
      <c r="H2075" s="67">
        <v>43014.621527777781</v>
      </c>
      <c r="I2075" t="s">
        <v>67</v>
      </c>
      <c r="J2075" t="s">
        <v>2565</v>
      </c>
      <c r="K2075" t="s">
        <v>73</v>
      </c>
      <c r="L2075" s="73">
        <f>_xlfn.DAYS(Dashboard!B$3,Data!F2075)</f>
        <v>18</v>
      </c>
    </row>
    <row r="2076" spans="1:12" x14ac:dyDescent="0.25">
      <c r="A2076">
        <v>106196</v>
      </c>
      <c r="B2076">
        <v>0</v>
      </c>
      <c r="C2076" t="s">
        <v>281</v>
      </c>
      <c r="D2076" t="s">
        <v>306</v>
      </c>
      <c r="E2076" t="s">
        <v>62</v>
      </c>
      <c r="F2076" s="69">
        <v>43007.643055555556</v>
      </c>
      <c r="G2076" s="67">
        <v>43014.708333333336</v>
      </c>
      <c r="H2076" s="67">
        <v>43017.513888888891</v>
      </c>
      <c r="I2076" t="s">
        <v>63</v>
      </c>
      <c r="J2076" t="s">
        <v>2566</v>
      </c>
      <c r="K2076" t="s">
        <v>73</v>
      </c>
      <c r="L2076" s="73">
        <f>_xlfn.DAYS(Dashboard!B$3,Data!F2076)</f>
        <v>18</v>
      </c>
    </row>
    <row r="2077" spans="1:12" x14ac:dyDescent="0.25">
      <c r="A2077">
        <v>106197</v>
      </c>
      <c r="B2077">
        <v>0</v>
      </c>
      <c r="C2077" t="s">
        <v>281</v>
      </c>
      <c r="D2077" t="s">
        <v>286</v>
      </c>
      <c r="E2077" t="s">
        <v>282</v>
      </c>
      <c r="F2077" s="69">
        <v>43007.645138888889</v>
      </c>
      <c r="G2077" s="67">
        <v>43021.708333333336</v>
      </c>
      <c r="H2077" s="67">
        <v>43024.574305555558</v>
      </c>
      <c r="I2077" t="s">
        <v>63</v>
      </c>
      <c r="J2077" t="s">
        <v>2567</v>
      </c>
      <c r="K2077" t="s">
        <v>284</v>
      </c>
      <c r="L2077" s="73">
        <f>_xlfn.DAYS(Dashboard!B$3,Data!F2077)</f>
        <v>18</v>
      </c>
    </row>
    <row r="2078" spans="1:12" x14ac:dyDescent="0.25">
      <c r="A2078">
        <v>106198</v>
      </c>
      <c r="B2078">
        <v>0</v>
      </c>
      <c r="C2078" t="s">
        <v>88</v>
      </c>
      <c r="D2078" t="s">
        <v>157</v>
      </c>
      <c r="E2078" t="s">
        <v>75</v>
      </c>
      <c r="F2078" s="69">
        <v>43007.645729166667</v>
      </c>
      <c r="G2078" s="67">
        <v>43021.708333333336</v>
      </c>
      <c r="I2078" t="s">
        <v>63</v>
      </c>
      <c r="J2078" t="s">
        <v>158</v>
      </c>
      <c r="K2078" t="s">
        <v>73</v>
      </c>
      <c r="L2078" s="73">
        <f>_xlfn.DAYS(Dashboard!B$3,Data!F2078)</f>
        <v>18</v>
      </c>
    </row>
    <row r="2079" spans="1:12" x14ac:dyDescent="0.25">
      <c r="A2079">
        <v>106199</v>
      </c>
      <c r="B2079">
        <v>0</v>
      </c>
      <c r="C2079" t="s">
        <v>281</v>
      </c>
      <c r="D2079" t="s">
        <v>124</v>
      </c>
      <c r="E2079" t="s">
        <v>84</v>
      </c>
      <c r="F2079" s="69">
        <v>43007.667361111111</v>
      </c>
      <c r="G2079" s="67">
        <v>43021.708333333336</v>
      </c>
      <c r="H2079" s="67">
        <v>43010.356944444444</v>
      </c>
      <c r="I2079" t="s">
        <v>63</v>
      </c>
      <c r="J2079" t="s">
        <v>2568</v>
      </c>
      <c r="K2079" t="s">
        <v>73</v>
      </c>
      <c r="L2079" s="73">
        <f>_xlfn.DAYS(Dashboard!B$3,Data!F2079)</f>
        <v>18</v>
      </c>
    </row>
    <row r="2080" spans="1:12" x14ac:dyDescent="0.25">
      <c r="A2080">
        <v>106200</v>
      </c>
      <c r="B2080">
        <v>0</v>
      </c>
      <c r="C2080" t="s">
        <v>281</v>
      </c>
      <c r="D2080" t="s">
        <v>124</v>
      </c>
      <c r="E2080" t="s">
        <v>368</v>
      </c>
      <c r="F2080" s="69">
        <v>43007.681250000001</v>
      </c>
      <c r="G2080" s="67">
        <v>43014.708333333336</v>
      </c>
      <c r="H2080" s="67">
        <v>43007.686805555553</v>
      </c>
      <c r="I2080" t="s">
        <v>63</v>
      </c>
      <c r="J2080" t="s">
        <v>2569</v>
      </c>
      <c r="K2080" t="s">
        <v>294</v>
      </c>
      <c r="L2080" s="73">
        <f>_xlfn.DAYS(Dashboard!B$3,Data!F2080)</f>
        <v>18</v>
      </c>
    </row>
    <row r="2081" spans="1:12" x14ac:dyDescent="0.25">
      <c r="A2081">
        <v>106201</v>
      </c>
      <c r="B2081">
        <v>0</v>
      </c>
      <c r="C2081" t="s">
        <v>281</v>
      </c>
      <c r="D2081" t="s">
        <v>495</v>
      </c>
      <c r="E2081" t="s">
        <v>368</v>
      </c>
      <c r="F2081" s="69">
        <v>43007.69027777778</v>
      </c>
      <c r="G2081" s="67">
        <v>43014</v>
      </c>
      <c r="H2081" s="67">
        <v>43025.447916666664</v>
      </c>
      <c r="I2081" t="s">
        <v>67</v>
      </c>
      <c r="J2081" t="s">
        <v>2570</v>
      </c>
      <c r="K2081" t="s">
        <v>294</v>
      </c>
      <c r="L2081" s="73">
        <f>_xlfn.DAYS(Dashboard!B$3,Data!F2081)</f>
        <v>18</v>
      </c>
    </row>
    <row r="2082" spans="1:12" x14ac:dyDescent="0.25">
      <c r="A2082">
        <v>106202</v>
      </c>
      <c r="B2082">
        <v>0</v>
      </c>
      <c r="C2082" t="s">
        <v>281</v>
      </c>
      <c r="D2082" t="s">
        <v>2571</v>
      </c>
      <c r="E2082" t="s">
        <v>75</v>
      </c>
      <c r="F2082" s="69">
        <v>43007.7</v>
      </c>
      <c r="G2082" s="67">
        <v>43021.708333333336</v>
      </c>
      <c r="H2082" s="67">
        <v>43012.456944444442</v>
      </c>
      <c r="I2082" t="s">
        <v>67</v>
      </c>
      <c r="J2082" t="s">
        <v>2572</v>
      </c>
      <c r="K2082" t="s">
        <v>73</v>
      </c>
      <c r="L2082" s="73">
        <f>_xlfn.DAYS(Dashboard!B$3,Data!F2082)</f>
        <v>18</v>
      </c>
    </row>
    <row r="2083" spans="1:12" x14ac:dyDescent="0.25">
      <c r="A2083">
        <v>106203</v>
      </c>
      <c r="B2083">
        <v>0</v>
      </c>
      <c r="C2083" t="s">
        <v>281</v>
      </c>
      <c r="D2083" t="s">
        <v>2573</v>
      </c>
      <c r="E2083" t="s">
        <v>84</v>
      </c>
      <c r="F2083" s="69">
        <v>43008.519444444442</v>
      </c>
      <c r="G2083" s="67">
        <v>43022.708333333336</v>
      </c>
      <c r="H2083" s="67">
        <v>43008.519444444442</v>
      </c>
      <c r="I2083" t="s">
        <v>63</v>
      </c>
      <c r="J2083" t="s">
        <v>335</v>
      </c>
      <c r="K2083" t="s">
        <v>73</v>
      </c>
      <c r="L2083" s="73">
        <f>_xlfn.DAYS(Dashboard!B$3,Data!F2083)</f>
        <v>17</v>
      </c>
    </row>
    <row r="2084" spans="1:12" x14ac:dyDescent="0.25">
      <c r="A2084">
        <v>106204</v>
      </c>
      <c r="B2084">
        <v>0</v>
      </c>
      <c r="C2084" t="s">
        <v>281</v>
      </c>
      <c r="D2084" t="s">
        <v>2317</v>
      </c>
      <c r="E2084" t="s">
        <v>84</v>
      </c>
      <c r="F2084" s="69">
        <v>43008.632638888892</v>
      </c>
      <c r="G2084" s="67">
        <v>43022.708333333336</v>
      </c>
      <c r="H2084" s="67">
        <v>43008.632638888892</v>
      </c>
      <c r="I2084" t="s">
        <v>63</v>
      </c>
      <c r="J2084" t="s">
        <v>335</v>
      </c>
      <c r="K2084" t="s">
        <v>73</v>
      </c>
      <c r="L2084" s="73">
        <f>_xlfn.DAYS(Dashboard!B$3,Data!F2084)</f>
        <v>17</v>
      </c>
    </row>
    <row r="2085" spans="1:12" x14ac:dyDescent="0.25">
      <c r="A2085">
        <v>106205</v>
      </c>
      <c r="B2085">
        <v>0</v>
      </c>
      <c r="C2085" t="s">
        <v>281</v>
      </c>
      <c r="D2085" t="s">
        <v>1001</v>
      </c>
      <c r="E2085" t="s">
        <v>75</v>
      </c>
      <c r="F2085" s="69">
        <v>43009.40347222222</v>
      </c>
      <c r="G2085" s="67">
        <v>43023.708333333336</v>
      </c>
      <c r="H2085" s="67">
        <v>43017.461111111108</v>
      </c>
      <c r="I2085" t="s">
        <v>63</v>
      </c>
      <c r="J2085" t="s">
        <v>2574</v>
      </c>
      <c r="K2085" t="s">
        <v>73</v>
      </c>
      <c r="L2085" s="73">
        <f>_xlfn.DAYS(Dashboard!B$3,Data!F2085)</f>
        <v>16</v>
      </c>
    </row>
    <row r="2086" spans="1:12" x14ac:dyDescent="0.25">
      <c r="A2086">
        <v>106206</v>
      </c>
      <c r="B2086">
        <v>0</v>
      </c>
      <c r="C2086" t="s">
        <v>35</v>
      </c>
      <c r="D2086" t="s">
        <v>159</v>
      </c>
      <c r="E2086" t="s">
        <v>80</v>
      </c>
      <c r="F2086" s="69">
        <v>43009.501712962963</v>
      </c>
      <c r="G2086" s="67">
        <v>43023.708333333336</v>
      </c>
      <c r="I2086" t="s">
        <v>63</v>
      </c>
      <c r="J2086" t="s">
        <v>160</v>
      </c>
      <c r="K2086" t="s">
        <v>73</v>
      </c>
      <c r="L2086" s="73">
        <f>_xlfn.DAYS(Dashboard!B$3,Data!F2086)</f>
        <v>16</v>
      </c>
    </row>
    <row r="2087" spans="1:12" x14ac:dyDescent="0.25">
      <c r="A2087">
        <v>106207</v>
      </c>
      <c r="B2087">
        <v>0</v>
      </c>
      <c r="C2087" t="s">
        <v>281</v>
      </c>
      <c r="D2087" t="s">
        <v>2370</v>
      </c>
      <c r="E2087" t="s">
        <v>80</v>
      </c>
      <c r="F2087" s="69">
        <v>43009.625694444447</v>
      </c>
      <c r="G2087" s="67">
        <v>43023.708333333336</v>
      </c>
      <c r="H2087" s="67">
        <v>43009.625694444447</v>
      </c>
      <c r="I2087" t="s">
        <v>63</v>
      </c>
      <c r="J2087" t="s">
        <v>2121</v>
      </c>
      <c r="K2087" t="s">
        <v>73</v>
      </c>
      <c r="L2087" s="73">
        <f>_xlfn.DAYS(Dashboard!B$3,Data!F2087)</f>
        <v>16</v>
      </c>
    </row>
    <row r="2088" spans="1:12" x14ac:dyDescent="0.25">
      <c r="A2088">
        <v>106208</v>
      </c>
      <c r="B2088">
        <v>0</v>
      </c>
      <c r="C2088" t="s">
        <v>35</v>
      </c>
      <c r="D2088" t="s">
        <v>79</v>
      </c>
      <c r="E2088" t="s">
        <v>80</v>
      </c>
      <c r="F2088" s="69">
        <v>43009.626319444447</v>
      </c>
      <c r="G2088" s="67">
        <v>43016.708333333336</v>
      </c>
      <c r="I2088" t="s">
        <v>63</v>
      </c>
      <c r="J2088" t="s">
        <v>161</v>
      </c>
      <c r="K2088" t="s">
        <v>73</v>
      </c>
      <c r="L2088" s="73">
        <f>_xlfn.DAYS(Dashboard!B$3,Data!F2088)</f>
        <v>16</v>
      </c>
    </row>
    <row r="2089" spans="1:12" x14ac:dyDescent="0.25">
      <c r="A2089">
        <v>106436</v>
      </c>
      <c r="B2089">
        <v>1</v>
      </c>
      <c r="C2089" t="s">
        <v>281</v>
      </c>
      <c r="D2089" t="s">
        <v>212</v>
      </c>
      <c r="E2089" t="s">
        <v>80</v>
      </c>
      <c r="F2089" s="69">
        <v>43009.63958333333</v>
      </c>
      <c r="G2089" s="67">
        <v>43023.708333333336</v>
      </c>
      <c r="H2089" s="67">
        <v>43024.45</v>
      </c>
      <c r="I2089" t="s">
        <v>63</v>
      </c>
      <c r="J2089" t="s">
        <v>2575</v>
      </c>
      <c r="K2089" t="s">
        <v>73</v>
      </c>
      <c r="L2089" s="73">
        <f>_xlfn.DAYS(Dashboard!B$3,Data!F2089)</f>
        <v>16</v>
      </c>
    </row>
    <row r="2090" spans="1:12" x14ac:dyDescent="0.25">
      <c r="A2090">
        <v>106210</v>
      </c>
      <c r="B2090">
        <v>0</v>
      </c>
      <c r="C2090" t="s">
        <v>281</v>
      </c>
      <c r="D2090" t="s">
        <v>588</v>
      </c>
      <c r="E2090" t="s">
        <v>71</v>
      </c>
      <c r="F2090" s="69">
        <v>43009.652777777781</v>
      </c>
      <c r="G2090" s="67">
        <v>43016.708333333336</v>
      </c>
      <c r="H2090" s="67">
        <v>43024.869444444441</v>
      </c>
      <c r="I2090" t="s">
        <v>63</v>
      </c>
      <c r="J2090" t="s">
        <v>2576</v>
      </c>
      <c r="K2090" t="s">
        <v>73</v>
      </c>
      <c r="L2090" s="73">
        <f>_xlfn.DAYS(Dashboard!B$3,Data!F2090)</f>
        <v>16</v>
      </c>
    </row>
    <row r="2091" spans="1:12" x14ac:dyDescent="0.25">
      <c r="A2091">
        <v>106211</v>
      </c>
      <c r="B2091">
        <v>0</v>
      </c>
      <c r="C2091" t="s">
        <v>281</v>
      </c>
      <c r="D2091" t="s">
        <v>108</v>
      </c>
      <c r="E2091" t="s">
        <v>282</v>
      </c>
      <c r="F2091" s="69">
        <v>43010.314583333333</v>
      </c>
      <c r="G2091" s="67">
        <v>43024.708333333336</v>
      </c>
      <c r="H2091" s="67">
        <v>43017.384722222225</v>
      </c>
      <c r="I2091" t="s">
        <v>63</v>
      </c>
      <c r="J2091" t="s">
        <v>2577</v>
      </c>
      <c r="K2091" t="s">
        <v>284</v>
      </c>
      <c r="L2091" s="73">
        <f>_xlfn.DAYS(Dashboard!B$3,Data!F2091)</f>
        <v>15</v>
      </c>
    </row>
    <row r="2092" spans="1:12" x14ac:dyDescent="0.25">
      <c r="A2092">
        <v>106212</v>
      </c>
      <c r="B2092">
        <v>0</v>
      </c>
      <c r="C2092" t="s">
        <v>281</v>
      </c>
      <c r="D2092" t="s">
        <v>382</v>
      </c>
      <c r="E2092" t="s">
        <v>71</v>
      </c>
      <c r="F2092" s="69">
        <v>43010.332638888889</v>
      </c>
      <c r="G2092" s="67">
        <v>43017.708333333336</v>
      </c>
      <c r="H2092" s="67">
        <v>43024.868750000001</v>
      </c>
      <c r="I2092" t="s">
        <v>63</v>
      </c>
      <c r="J2092" t="s">
        <v>2578</v>
      </c>
      <c r="K2092" t="s">
        <v>73</v>
      </c>
      <c r="L2092" s="73">
        <f>_xlfn.DAYS(Dashboard!B$3,Data!F2092)</f>
        <v>15</v>
      </c>
    </row>
    <row r="2093" spans="1:12" x14ac:dyDescent="0.25">
      <c r="A2093">
        <v>106213</v>
      </c>
      <c r="B2093">
        <v>0</v>
      </c>
      <c r="C2093" t="s">
        <v>281</v>
      </c>
      <c r="D2093" t="s">
        <v>97</v>
      </c>
      <c r="E2093" t="s">
        <v>848</v>
      </c>
      <c r="F2093" s="69">
        <v>43010.343055555553</v>
      </c>
      <c r="G2093" s="67">
        <v>43024.708333333336</v>
      </c>
      <c r="H2093" s="67">
        <v>43012.494444444441</v>
      </c>
      <c r="I2093" t="s">
        <v>137</v>
      </c>
      <c r="J2093" t="s">
        <v>2579</v>
      </c>
      <c r="K2093" t="s">
        <v>400</v>
      </c>
      <c r="L2093" s="73">
        <f>_xlfn.DAYS(Dashboard!B$3,Data!F2093)</f>
        <v>15</v>
      </c>
    </row>
    <row r="2094" spans="1:12" x14ac:dyDescent="0.25">
      <c r="A2094">
        <v>106215</v>
      </c>
      <c r="B2094">
        <v>0</v>
      </c>
      <c r="C2094" t="s">
        <v>439</v>
      </c>
      <c r="D2094" t="s">
        <v>97</v>
      </c>
      <c r="E2094" t="s">
        <v>75</v>
      </c>
      <c r="F2094" s="69">
        <v>43010.352083333331</v>
      </c>
      <c r="G2094" s="67">
        <v>43024.708333333336</v>
      </c>
      <c r="H2094" s="67">
        <v>43010.354861111111</v>
      </c>
      <c r="I2094" t="s">
        <v>137</v>
      </c>
      <c r="J2094" t="s">
        <v>2581</v>
      </c>
      <c r="K2094" t="s">
        <v>73</v>
      </c>
      <c r="L2094" s="73">
        <f>_xlfn.DAYS(Dashboard!B$3,Data!F2094)</f>
        <v>15</v>
      </c>
    </row>
    <row r="2095" spans="1:12" x14ac:dyDescent="0.25">
      <c r="A2095">
        <v>106214</v>
      </c>
      <c r="B2095">
        <v>0</v>
      </c>
      <c r="C2095" t="s">
        <v>281</v>
      </c>
      <c r="D2095" t="s">
        <v>2179</v>
      </c>
      <c r="E2095" t="s">
        <v>80</v>
      </c>
      <c r="F2095" s="69">
        <v>43010.352083333331</v>
      </c>
      <c r="G2095" s="67">
        <v>43024.708333333336</v>
      </c>
      <c r="H2095" s="67">
        <v>43010.5625</v>
      </c>
      <c r="I2095" t="s">
        <v>63</v>
      </c>
      <c r="J2095" t="s">
        <v>2580</v>
      </c>
      <c r="K2095" t="s">
        <v>73</v>
      </c>
      <c r="L2095" s="73">
        <f>_xlfn.DAYS(Dashboard!B$3,Data!F2095)</f>
        <v>15</v>
      </c>
    </row>
    <row r="2096" spans="1:12" x14ac:dyDescent="0.25">
      <c r="A2096">
        <v>106216</v>
      </c>
      <c r="B2096">
        <v>0</v>
      </c>
      <c r="C2096" t="s">
        <v>281</v>
      </c>
      <c r="D2096" t="s">
        <v>2582</v>
      </c>
      <c r="E2096" t="s">
        <v>75</v>
      </c>
      <c r="F2096" s="69">
        <v>43010.368750000001</v>
      </c>
      <c r="G2096" s="67">
        <v>43024.708333333336</v>
      </c>
      <c r="H2096" s="67">
        <v>43012.408333333333</v>
      </c>
      <c r="I2096" t="s">
        <v>63</v>
      </c>
      <c r="J2096" t="s">
        <v>2583</v>
      </c>
      <c r="K2096" t="s">
        <v>73</v>
      </c>
      <c r="L2096" s="73">
        <f>_xlfn.DAYS(Dashboard!B$3,Data!F2096)</f>
        <v>15</v>
      </c>
    </row>
    <row r="2097" spans="1:12" x14ac:dyDescent="0.25">
      <c r="A2097">
        <v>106217</v>
      </c>
      <c r="B2097">
        <v>0</v>
      </c>
      <c r="C2097" t="s">
        <v>281</v>
      </c>
      <c r="D2097" t="s">
        <v>110</v>
      </c>
      <c r="E2097" t="s">
        <v>108</v>
      </c>
      <c r="F2097" s="69">
        <v>43010.383333333331</v>
      </c>
      <c r="G2097" s="67">
        <v>43024.708333333336</v>
      </c>
      <c r="H2097" s="67">
        <v>43012.586805555555</v>
      </c>
      <c r="I2097" t="s">
        <v>63</v>
      </c>
      <c r="J2097" t="s">
        <v>2584</v>
      </c>
      <c r="K2097" t="s">
        <v>284</v>
      </c>
      <c r="L2097" s="73">
        <f>_xlfn.DAYS(Dashboard!B$3,Data!F2097)</f>
        <v>15</v>
      </c>
    </row>
    <row r="2098" spans="1:12" x14ac:dyDescent="0.25">
      <c r="A2098">
        <v>106218</v>
      </c>
      <c r="B2098">
        <v>0</v>
      </c>
      <c r="C2098" t="s">
        <v>281</v>
      </c>
      <c r="D2098" t="s">
        <v>2585</v>
      </c>
      <c r="E2098" t="s">
        <v>62</v>
      </c>
      <c r="F2098" s="69">
        <v>43010.414583333331</v>
      </c>
      <c r="G2098" s="67">
        <v>43024.708333333336</v>
      </c>
      <c r="H2098" s="67">
        <v>43010.415277777778</v>
      </c>
      <c r="I2098" t="s">
        <v>63</v>
      </c>
      <c r="J2098" t="s">
        <v>2586</v>
      </c>
      <c r="K2098" t="s">
        <v>73</v>
      </c>
      <c r="L2098" s="73">
        <f>_xlfn.DAYS(Dashboard!B$3,Data!F2098)</f>
        <v>15</v>
      </c>
    </row>
    <row r="2099" spans="1:12" x14ac:dyDescent="0.25">
      <c r="A2099">
        <v>106219</v>
      </c>
      <c r="B2099">
        <v>0</v>
      </c>
      <c r="C2099" t="s">
        <v>281</v>
      </c>
      <c r="D2099" t="s">
        <v>560</v>
      </c>
      <c r="E2099" t="s">
        <v>71</v>
      </c>
      <c r="F2099" s="69">
        <v>43010.429166666669</v>
      </c>
      <c r="G2099" s="67">
        <v>43012.708333333336</v>
      </c>
      <c r="H2099" s="67">
        <v>43011.313194444447</v>
      </c>
      <c r="I2099" t="s">
        <v>63</v>
      </c>
      <c r="J2099" t="s">
        <v>2587</v>
      </c>
      <c r="K2099" t="s">
        <v>73</v>
      </c>
      <c r="L2099" s="73">
        <f>_xlfn.DAYS(Dashboard!B$3,Data!F2099)</f>
        <v>15</v>
      </c>
    </row>
    <row r="2100" spans="1:12" x14ac:dyDescent="0.25">
      <c r="A2100">
        <v>106220</v>
      </c>
      <c r="B2100">
        <v>0</v>
      </c>
      <c r="C2100" t="s">
        <v>35</v>
      </c>
      <c r="D2100" t="s">
        <v>3124</v>
      </c>
      <c r="E2100" t="s">
        <v>398</v>
      </c>
      <c r="F2100" s="69">
        <v>43010.43677083333</v>
      </c>
      <c r="G2100" s="67">
        <v>43017.708333333336</v>
      </c>
      <c r="I2100" t="s">
        <v>325</v>
      </c>
      <c r="J2100" t="s">
        <v>3125</v>
      </c>
      <c r="K2100" t="s">
        <v>400</v>
      </c>
      <c r="L2100" s="73">
        <f>_xlfn.DAYS(Dashboard!B$3,Data!F2100)</f>
        <v>15</v>
      </c>
    </row>
    <row r="2101" spans="1:12" x14ac:dyDescent="0.25">
      <c r="A2101">
        <v>106221</v>
      </c>
      <c r="B2101">
        <v>0</v>
      </c>
      <c r="C2101" t="s">
        <v>281</v>
      </c>
      <c r="D2101" t="s">
        <v>516</v>
      </c>
      <c r="E2101" t="s">
        <v>296</v>
      </c>
      <c r="F2101" s="69">
        <v>43010.442361111112</v>
      </c>
      <c r="G2101" s="67">
        <v>43012.708333333336</v>
      </c>
      <c r="H2101" s="67">
        <v>43010.443055555559</v>
      </c>
      <c r="I2101" t="s">
        <v>67</v>
      </c>
      <c r="J2101" t="s">
        <v>2588</v>
      </c>
      <c r="K2101" t="s">
        <v>497</v>
      </c>
      <c r="L2101" s="73">
        <f>_xlfn.DAYS(Dashboard!B$3,Data!F2101)</f>
        <v>15</v>
      </c>
    </row>
    <row r="2102" spans="1:12" x14ac:dyDescent="0.25">
      <c r="A2102">
        <v>106222</v>
      </c>
      <c r="B2102">
        <v>0</v>
      </c>
      <c r="C2102" t="s">
        <v>281</v>
      </c>
      <c r="D2102" t="s">
        <v>153</v>
      </c>
      <c r="E2102" t="s">
        <v>130</v>
      </c>
      <c r="F2102" s="69">
        <v>43010.445833333331</v>
      </c>
      <c r="G2102" s="67">
        <v>43017.708333333336</v>
      </c>
      <c r="H2102" s="67">
        <v>43013.347222222219</v>
      </c>
      <c r="I2102" t="s">
        <v>63</v>
      </c>
      <c r="J2102" t="s">
        <v>2589</v>
      </c>
      <c r="K2102" t="s">
        <v>327</v>
      </c>
      <c r="L2102" s="73">
        <f>_xlfn.DAYS(Dashboard!B$3,Data!F2102)</f>
        <v>15</v>
      </c>
    </row>
    <row r="2103" spans="1:12" x14ac:dyDescent="0.25">
      <c r="A2103">
        <v>106223</v>
      </c>
      <c r="B2103">
        <v>0</v>
      </c>
      <c r="C2103" t="s">
        <v>281</v>
      </c>
      <c r="D2103" t="s">
        <v>62</v>
      </c>
      <c r="E2103" t="s">
        <v>282</v>
      </c>
      <c r="F2103" s="69">
        <v>43010.452777777777</v>
      </c>
      <c r="G2103" s="67">
        <v>43017.708333333336</v>
      </c>
      <c r="H2103" s="67">
        <v>43010.57708333333</v>
      </c>
      <c r="I2103" t="s">
        <v>137</v>
      </c>
      <c r="J2103" t="s">
        <v>2590</v>
      </c>
      <c r="K2103" t="s">
        <v>284</v>
      </c>
      <c r="L2103" s="73">
        <f>_xlfn.DAYS(Dashboard!B$3,Data!F2103)</f>
        <v>15</v>
      </c>
    </row>
    <row r="2104" spans="1:12" x14ac:dyDescent="0.25">
      <c r="A2104">
        <v>106224</v>
      </c>
      <c r="B2104">
        <v>0</v>
      </c>
      <c r="C2104" t="s">
        <v>69</v>
      </c>
      <c r="D2104" t="s">
        <v>3126</v>
      </c>
      <c r="E2104" t="s">
        <v>321</v>
      </c>
      <c r="F2104" s="69">
        <v>43010.454976851855</v>
      </c>
      <c r="G2104" s="67">
        <v>43017.708333333336</v>
      </c>
      <c r="I2104" t="s">
        <v>67</v>
      </c>
      <c r="J2104" t="s">
        <v>3127</v>
      </c>
      <c r="K2104" t="s">
        <v>323</v>
      </c>
      <c r="L2104" s="73">
        <f>_xlfn.DAYS(Dashboard!B$3,Data!F2104)</f>
        <v>15</v>
      </c>
    </row>
    <row r="2105" spans="1:12" x14ac:dyDescent="0.25">
      <c r="A2105">
        <v>106225</v>
      </c>
      <c r="B2105">
        <v>0</v>
      </c>
      <c r="C2105" t="s">
        <v>88</v>
      </c>
      <c r="D2105" t="s">
        <v>1464</v>
      </c>
      <c r="E2105" t="s">
        <v>282</v>
      </c>
      <c r="F2105" s="69">
        <v>43010.468668981484</v>
      </c>
      <c r="G2105" s="67">
        <v>43024.708333333336</v>
      </c>
      <c r="I2105" t="s">
        <v>63</v>
      </c>
      <c r="J2105" t="s">
        <v>3128</v>
      </c>
      <c r="K2105" t="s">
        <v>284</v>
      </c>
      <c r="L2105" s="73">
        <f>_xlfn.DAYS(Dashboard!B$3,Data!F2105)</f>
        <v>15</v>
      </c>
    </row>
    <row r="2106" spans="1:12" x14ac:dyDescent="0.25">
      <c r="A2106">
        <v>106226</v>
      </c>
      <c r="B2106">
        <v>0</v>
      </c>
      <c r="C2106" t="s">
        <v>281</v>
      </c>
      <c r="D2106" t="s">
        <v>296</v>
      </c>
      <c r="E2106" t="s">
        <v>296</v>
      </c>
      <c r="F2106" s="69">
        <v>43010.474999999999</v>
      </c>
      <c r="G2106" s="67">
        <v>43024.708333333336</v>
      </c>
      <c r="H2106" s="67">
        <v>43010.698611111111</v>
      </c>
      <c r="I2106" t="s">
        <v>67</v>
      </c>
      <c r="J2106" t="s">
        <v>2591</v>
      </c>
      <c r="K2106" t="s">
        <v>497</v>
      </c>
      <c r="L2106" s="73">
        <f>_xlfn.DAYS(Dashboard!B$3,Data!F2106)</f>
        <v>15</v>
      </c>
    </row>
    <row r="2107" spans="1:12" x14ac:dyDescent="0.25">
      <c r="A2107">
        <v>106228</v>
      </c>
      <c r="B2107">
        <v>0</v>
      </c>
      <c r="C2107" t="s">
        <v>281</v>
      </c>
      <c r="D2107" t="s">
        <v>2406</v>
      </c>
      <c r="E2107" t="s">
        <v>368</v>
      </c>
      <c r="F2107" s="69">
        <v>43010.477777777778</v>
      </c>
      <c r="G2107" s="67">
        <v>43012.708333333336</v>
      </c>
      <c r="H2107" s="67">
        <v>43011.706250000003</v>
      </c>
      <c r="I2107" t="s">
        <v>67</v>
      </c>
      <c r="J2107" t="s">
        <v>2592</v>
      </c>
      <c r="K2107" t="s">
        <v>294</v>
      </c>
      <c r="L2107" s="73">
        <f>_xlfn.DAYS(Dashboard!B$3,Data!F2107)</f>
        <v>15</v>
      </c>
    </row>
    <row r="2108" spans="1:12" x14ac:dyDescent="0.25">
      <c r="A2108">
        <v>106227</v>
      </c>
      <c r="B2108">
        <v>0</v>
      </c>
      <c r="C2108" t="s">
        <v>35</v>
      </c>
      <c r="D2108" t="s">
        <v>171</v>
      </c>
      <c r="E2108" t="s">
        <v>97</v>
      </c>
      <c r="F2108" s="69">
        <v>43010.478171296294</v>
      </c>
      <c r="G2108" s="67">
        <v>43024.708333333336</v>
      </c>
      <c r="I2108" t="s">
        <v>67</v>
      </c>
      <c r="J2108" t="s">
        <v>3129</v>
      </c>
      <c r="K2108" t="s">
        <v>284</v>
      </c>
      <c r="L2108" s="73">
        <f>_xlfn.DAYS(Dashboard!B$3,Data!F2108)</f>
        <v>15</v>
      </c>
    </row>
    <row r="2109" spans="1:12" x14ac:dyDescent="0.25">
      <c r="A2109">
        <v>106229</v>
      </c>
      <c r="B2109">
        <v>0</v>
      </c>
      <c r="C2109" t="s">
        <v>281</v>
      </c>
      <c r="D2109" t="s">
        <v>2593</v>
      </c>
      <c r="E2109" t="s">
        <v>90</v>
      </c>
      <c r="F2109" s="69">
        <v>43010.479861111111</v>
      </c>
      <c r="G2109" s="67">
        <v>43024.708333333336</v>
      </c>
      <c r="H2109" s="67">
        <v>43010.479861111111</v>
      </c>
      <c r="I2109" t="s">
        <v>63</v>
      </c>
      <c r="J2109" t="s">
        <v>2594</v>
      </c>
      <c r="K2109" t="s">
        <v>73</v>
      </c>
      <c r="L2109" s="73">
        <f>_xlfn.DAYS(Dashboard!B$3,Data!F2109)</f>
        <v>15</v>
      </c>
    </row>
    <row r="2110" spans="1:12" x14ac:dyDescent="0.25">
      <c r="A2110">
        <v>106230</v>
      </c>
      <c r="B2110">
        <v>0</v>
      </c>
      <c r="C2110" t="s">
        <v>281</v>
      </c>
      <c r="D2110" t="s">
        <v>101</v>
      </c>
      <c r="E2110" t="s">
        <v>296</v>
      </c>
      <c r="F2110" s="69">
        <v>43010.48333333333</v>
      </c>
      <c r="G2110" s="67">
        <v>43012.708333333336</v>
      </c>
      <c r="H2110" s="67">
        <v>43010.48333333333</v>
      </c>
      <c r="I2110" t="s">
        <v>67</v>
      </c>
      <c r="J2110" t="s">
        <v>2595</v>
      </c>
      <c r="K2110" t="s">
        <v>497</v>
      </c>
      <c r="L2110" s="73">
        <f>_xlfn.DAYS(Dashboard!B$3,Data!F2110)</f>
        <v>15</v>
      </c>
    </row>
    <row r="2111" spans="1:12" x14ac:dyDescent="0.25">
      <c r="A2111">
        <v>106231</v>
      </c>
      <c r="B2111">
        <v>0</v>
      </c>
      <c r="C2111" t="s">
        <v>281</v>
      </c>
      <c r="D2111" t="s">
        <v>2593</v>
      </c>
      <c r="E2111" t="s">
        <v>93</v>
      </c>
      <c r="F2111" s="69">
        <v>43010.484027777777</v>
      </c>
      <c r="G2111" s="67">
        <v>43024.708333333336</v>
      </c>
      <c r="H2111" s="67">
        <v>43012.591666666667</v>
      </c>
      <c r="I2111" t="s">
        <v>63</v>
      </c>
      <c r="J2111" t="s">
        <v>2596</v>
      </c>
      <c r="K2111" t="s">
        <v>73</v>
      </c>
      <c r="L2111" s="73">
        <f>_xlfn.DAYS(Dashboard!B$3,Data!F2111)</f>
        <v>15</v>
      </c>
    </row>
    <row r="2112" spans="1:12" x14ac:dyDescent="0.25">
      <c r="A2112">
        <v>106232</v>
      </c>
      <c r="B2112">
        <v>0</v>
      </c>
      <c r="C2112" t="s">
        <v>281</v>
      </c>
      <c r="D2112" t="s">
        <v>101</v>
      </c>
      <c r="E2112" t="s">
        <v>296</v>
      </c>
      <c r="F2112" s="69">
        <v>43010.484027777777</v>
      </c>
      <c r="G2112" s="67">
        <v>43012.708333333336</v>
      </c>
      <c r="H2112" s="67">
        <v>43010.484027777777</v>
      </c>
      <c r="I2112" t="s">
        <v>67</v>
      </c>
      <c r="J2112" t="s">
        <v>2597</v>
      </c>
      <c r="K2112" t="s">
        <v>497</v>
      </c>
      <c r="L2112" s="73">
        <f>_xlfn.DAYS(Dashboard!B$3,Data!F2112)</f>
        <v>15</v>
      </c>
    </row>
    <row r="2113" spans="1:12" x14ac:dyDescent="0.25">
      <c r="A2113">
        <v>106233</v>
      </c>
      <c r="B2113">
        <v>0</v>
      </c>
      <c r="C2113" t="s">
        <v>281</v>
      </c>
      <c r="D2113" t="s">
        <v>2046</v>
      </c>
      <c r="E2113" t="s">
        <v>1086</v>
      </c>
      <c r="F2113" s="69">
        <v>43010.486805555556</v>
      </c>
      <c r="G2113" s="67">
        <v>43017.708333333336</v>
      </c>
      <c r="H2113" s="67">
        <v>43010.541666666664</v>
      </c>
      <c r="I2113" t="s">
        <v>63</v>
      </c>
      <c r="J2113" t="s">
        <v>2598</v>
      </c>
      <c r="K2113" t="s">
        <v>1088</v>
      </c>
      <c r="L2113" s="73">
        <f>_xlfn.DAYS(Dashboard!B$3,Data!F2113)</f>
        <v>15</v>
      </c>
    </row>
    <row r="2114" spans="1:12" x14ac:dyDescent="0.25">
      <c r="A2114">
        <v>106234</v>
      </c>
      <c r="B2114">
        <v>0</v>
      </c>
      <c r="C2114" t="s">
        <v>69</v>
      </c>
      <c r="D2114" t="s">
        <v>230</v>
      </c>
      <c r="E2114" t="s">
        <v>233</v>
      </c>
      <c r="F2114" s="69">
        <v>43010.488333333335</v>
      </c>
      <c r="G2114" s="67">
        <v>43024.708333333336</v>
      </c>
      <c r="I2114" t="s">
        <v>63</v>
      </c>
      <c r="J2114" t="s">
        <v>3130</v>
      </c>
      <c r="K2114" t="s">
        <v>284</v>
      </c>
      <c r="L2114" s="73">
        <f>_xlfn.DAYS(Dashboard!B$3,Data!F2114)</f>
        <v>15</v>
      </c>
    </row>
    <row r="2115" spans="1:12" x14ac:dyDescent="0.25">
      <c r="A2115">
        <v>106235</v>
      </c>
      <c r="B2115">
        <v>0</v>
      </c>
      <c r="C2115" t="s">
        <v>281</v>
      </c>
      <c r="D2115" t="s">
        <v>101</v>
      </c>
      <c r="E2115" t="s">
        <v>296</v>
      </c>
      <c r="F2115" s="69">
        <v>43010.490277777775</v>
      </c>
      <c r="G2115" s="67">
        <v>43012.708333333336</v>
      </c>
      <c r="H2115" s="67">
        <v>43010.490277777775</v>
      </c>
      <c r="I2115" t="s">
        <v>67</v>
      </c>
      <c r="J2115" t="s">
        <v>2599</v>
      </c>
      <c r="K2115" t="s">
        <v>497</v>
      </c>
      <c r="L2115" s="73">
        <f>_xlfn.DAYS(Dashboard!B$3,Data!F2115)</f>
        <v>15</v>
      </c>
    </row>
    <row r="2116" spans="1:12" x14ac:dyDescent="0.25">
      <c r="A2116">
        <v>106079</v>
      </c>
      <c r="B2116">
        <v>3</v>
      </c>
      <c r="C2116" t="s">
        <v>35</v>
      </c>
      <c r="D2116" t="s">
        <v>136</v>
      </c>
      <c r="E2116" t="s">
        <v>62</v>
      </c>
      <c r="F2116" s="69">
        <v>43010.499247685184</v>
      </c>
      <c r="G2116" s="67">
        <v>43024.708333333336</v>
      </c>
      <c r="I2116" t="s">
        <v>63</v>
      </c>
      <c r="J2116" t="s">
        <v>162</v>
      </c>
      <c r="K2116" t="s">
        <v>65</v>
      </c>
      <c r="L2116" s="73">
        <f>_xlfn.DAYS(Dashboard!B$3,Data!F2116)</f>
        <v>15</v>
      </c>
    </row>
    <row r="2117" spans="1:12" x14ac:dyDescent="0.25">
      <c r="A2117">
        <v>106236</v>
      </c>
      <c r="B2117">
        <v>0</v>
      </c>
      <c r="C2117" t="s">
        <v>281</v>
      </c>
      <c r="D2117" t="s">
        <v>2600</v>
      </c>
      <c r="E2117" t="s">
        <v>80</v>
      </c>
      <c r="F2117" s="69">
        <v>43010.520138888889</v>
      </c>
      <c r="G2117" s="67">
        <v>43024.708333333336</v>
      </c>
      <c r="H2117" s="67">
        <v>43010.520138888889</v>
      </c>
      <c r="I2117" t="s">
        <v>63</v>
      </c>
      <c r="J2117" t="s">
        <v>1990</v>
      </c>
      <c r="K2117" t="s">
        <v>73</v>
      </c>
      <c r="L2117" s="73">
        <f>_xlfn.DAYS(Dashboard!B$3,Data!F2117)</f>
        <v>15</v>
      </c>
    </row>
    <row r="2118" spans="1:12" x14ac:dyDescent="0.25">
      <c r="A2118">
        <v>106237</v>
      </c>
      <c r="B2118">
        <v>0</v>
      </c>
      <c r="C2118" t="s">
        <v>88</v>
      </c>
      <c r="D2118" t="s">
        <v>163</v>
      </c>
      <c r="E2118" t="s">
        <v>80</v>
      </c>
      <c r="F2118" s="69">
        <v>43010.527453703704</v>
      </c>
      <c r="G2118" s="67">
        <v>43024.708333333336</v>
      </c>
      <c r="I2118" t="s">
        <v>63</v>
      </c>
      <c r="J2118" t="s">
        <v>164</v>
      </c>
      <c r="K2118" t="s">
        <v>73</v>
      </c>
      <c r="L2118" s="73">
        <f>_xlfn.DAYS(Dashboard!B$3,Data!F2118)</f>
        <v>15</v>
      </c>
    </row>
    <row r="2119" spans="1:12" x14ac:dyDescent="0.25">
      <c r="A2119">
        <v>106238</v>
      </c>
      <c r="B2119">
        <v>0</v>
      </c>
      <c r="C2119" t="s">
        <v>281</v>
      </c>
      <c r="D2119" t="s">
        <v>1001</v>
      </c>
      <c r="E2119" t="s">
        <v>93</v>
      </c>
      <c r="F2119" s="69">
        <v>43010.540277777778</v>
      </c>
      <c r="G2119" s="67">
        <v>43024.708333333336</v>
      </c>
      <c r="H2119" s="67">
        <v>43010.59652777778</v>
      </c>
      <c r="I2119" t="s">
        <v>67</v>
      </c>
      <c r="J2119" t="s">
        <v>2601</v>
      </c>
      <c r="K2119" t="s">
        <v>73</v>
      </c>
      <c r="L2119" s="73">
        <f>_xlfn.DAYS(Dashboard!B$3,Data!F2119)</f>
        <v>15</v>
      </c>
    </row>
    <row r="2120" spans="1:12" x14ac:dyDescent="0.25">
      <c r="A2120">
        <v>106239</v>
      </c>
      <c r="B2120">
        <v>0</v>
      </c>
      <c r="C2120" t="s">
        <v>281</v>
      </c>
      <c r="D2120" t="s">
        <v>482</v>
      </c>
      <c r="E2120" t="s">
        <v>296</v>
      </c>
      <c r="F2120" s="69">
        <v>43010.542361111111</v>
      </c>
      <c r="G2120" s="67">
        <v>43017.708333333336</v>
      </c>
      <c r="H2120" s="67">
        <v>43010.67291666667</v>
      </c>
      <c r="I2120" t="s">
        <v>63</v>
      </c>
      <c r="J2120" t="s">
        <v>2602</v>
      </c>
      <c r="K2120" t="s">
        <v>294</v>
      </c>
      <c r="L2120" s="73">
        <f>_xlfn.DAYS(Dashboard!B$3,Data!F2120)</f>
        <v>15</v>
      </c>
    </row>
    <row r="2121" spans="1:12" x14ac:dyDescent="0.25">
      <c r="A2121">
        <v>106240</v>
      </c>
      <c r="B2121">
        <v>0</v>
      </c>
      <c r="C2121" t="s">
        <v>281</v>
      </c>
      <c r="D2121" t="s">
        <v>328</v>
      </c>
      <c r="E2121" t="s">
        <v>75</v>
      </c>
      <c r="F2121" s="69">
        <v>43010.543749999997</v>
      </c>
      <c r="G2121" s="67">
        <v>43024.708333333336</v>
      </c>
      <c r="H2121" s="67">
        <v>43020.634722222225</v>
      </c>
      <c r="I2121" t="s">
        <v>63</v>
      </c>
      <c r="J2121" t="s">
        <v>2603</v>
      </c>
      <c r="K2121" t="s">
        <v>73</v>
      </c>
      <c r="L2121" s="73">
        <f>_xlfn.DAYS(Dashboard!B$3,Data!F2121)</f>
        <v>15</v>
      </c>
    </row>
    <row r="2122" spans="1:12" x14ac:dyDescent="0.25">
      <c r="A2122">
        <v>106241</v>
      </c>
      <c r="B2122">
        <v>0</v>
      </c>
      <c r="C2122" t="s">
        <v>281</v>
      </c>
      <c r="D2122" t="s">
        <v>2604</v>
      </c>
      <c r="E2122" t="s">
        <v>90</v>
      </c>
      <c r="F2122" s="69">
        <v>43010.545138888891</v>
      </c>
      <c r="G2122" s="67">
        <v>43024.708333333336</v>
      </c>
      <c r="H2122" s="67">
        <v>43010.545138888891</v>
      </c>
      <c r="I2122" t="s">
        <v>67</v>
      </c>
      <c r="J2122" t="s">
        <v>2605</v>
      </c>
      <c r="K2122" t="s">
        <v>73</v>
      </c>
      <c r="L2122" s="73">
        <f>_xlfn.DAYS(Dashboard!B$3,Data!F2122)</f>
        <v>15</v>
      </c>
    </row>
    <row r="2123" spans="1:12" x14ac:dyDescent="0.25">
      <c r="A2123">
        <v>106194</v>
      </c>
      <c r="B2123">
        <v>1</v>
      </c>
      <c r="C2123" t="s">
        <v>281</v>
      </c>
      <c r="D2123" t="s">
        <v>2562</v>
      </c>
      <c r="E2123" t="s">
        <v>1086</v>
      </c>
      <c r="F2123" s="69">
        <v>43010.559027777781</v>
      </c>
      <c r="G2123" s="67">
        <v>43024.708333333336</v>
      </c>
      <c r="H2123" s="67">
        <v>43011.370138888888</v>
      </c>
      <c r="I2123" t="s">
        <v>63</v>
      </c>
      <c r="J2123" t="s">
        <v>2606</v>
      </c>
      <c r="K2123" t="s">
        <v>1088</v>
      </c>
      <c r="L2123" s="73">
        <f>_xlfn.DAYS(Dashboard!B$3,Data!F2123)</f>
        <v>15</v>
      </c>
    </row>
    <row r="2124" spans="1:12" x14ac:dyDescent="0.25">
      <c r="A2124">
        <v>106242</v>
      </c>
      <c r="B2124">
        <v>0</v>
      </c>
      <c r="C2124" t="s">
        <v>281</v>
      </c>
      <c r="D2124" t="s">
        <v>2607</v>
      </c>
      <c r="E2124" t="s">
        <v>80</v>
      </c>
      <c r="F2124" s="69">
        <v>43010.561111111114</v>
      </c>
      <c r="G2124" s="67">
        <v>43024.708333333336</v>
      </c>
      <c r="H2124" s="67">
        <v>43010.561111111114</v>
      </c>
      <c r="I2124" t="s">
        <v>63</v>
      </c>
      <c r="J2124" t="s">
        <v>1990</v>
      </c>
      <c r="K2124" t="s">
        <v>73</v>
      </c>
      <c r="L2124" s="73">
        <f>_xlfn.DAYS(Dashboard!B$3,Data!F2124)</f>
        <v>15</v>
      </c>
    </row>
    <row r="2125" spans="1:12" x14ac:dyDescent="0.25">
      <c r="A2125">
        <v>106243</v>
      </c>
      <c r="B2125">
        <v>0</v>
      </c>
      <c r="C2125" t="s">
        <v>281</v>
      </c>
      <c r="D2125" t="s">
        <v>516</v>
      </c>
      <c r="E2125" t="s">
        <v>517</v>
      </c>
      <c r="F2125" s="69">
        <v>43010.5625</v>
      </c>
      <c r="G2125" s="67">
        <v>43012.708333333336</v>
      </c>
      <c r="H2125" s="67">
        <v>43010.563194444447</v>
      </c>
      <c r="I2125" t="s">
        <v>67</v>
      </c>
      <c r="J2125" t="s">
        <v>2608</v>
      </c>
      <c r="K2125" t="s">
        <v>497</v>
      </c>
      <c r="L2125" s="73">
        <f>_xlfn.DAYS(Dashboard!B$3,Data!F2125)</f>
        <v>15</v>
      </c>
    </row>
    <row r="2126" spans="1:12" x14ac:dyDescent="0.25">
      <c r="A2126">
        <v>106244</v>
      </c>
      <c r="B2126">
        <v>0</v>
      </c>
      <c r="C2126" t="s">
        <v>281</v>
      </c>
      <c r="D2126" t="s">
        <v>2609</v>
      </c>
      <c r="E2126" t="s">
        <v>71</v>
      </c>
      <c r="F2126" s="69">
        <v>43010.570833333331</v>
      </c>
      <c r="G2126" s="67">
        <v>43024.708333333336</v>
      </c>
      <c r="H2126" s="67">
        <v>43024.871527777781</v>
      </c>
      <c r="I2126" t="s">
        <v>63</v>
      </c>
      <c r="J2126" t="s">
        <v>2610</v>
      </c>
      <c r="K2126" t="s">
        <v>73</v>
      </c>
      <c r="L2126" s="73">
        <f>_xlfn.DAYS(Dashboard!B$3,Data!F2126)</f>
        <v>15</v>
      </c>
    </row>
    <row r="2127" spans="1:12" x14ac:dyDescent="0.25">
      <c r="A2127">
        <v>106245</v>
      </c>
      <c r="B2127">
        <v>0</v>
      </c>
      <c r="C2127" t="s">
        <v>88</v>
      </c>
      <c r="D2127" t="s">
        <v>165</v>
      </c>
      <c r="E2127" t="s">
        <v>80</v>
      </c>
      <c r="F2127" s="69">
        <v>43010.586180555554</v>
      </c>
      <c r="G2127" s="67">
        <v>43024.708333333336</v>
      </c>
      <c r="I2127" t="s">
        <v>67</v>
      </c>
      <c r="J2127" t="s">
        <v>166</v>
      </c>
      <c r="K2127" t="s">
        <v>73</v>
      </c>
      <c r="L2127" s="73">
        <f>_xlfn.DAYS(Dashboard!B$3,Data!F2127)</f>
        <v>15</v>
      </c>
    </row>
    <row r="2128" spans="1:12" x14ac:dyDescent="0.25">
      <c r="A2128">
        <v>106050</v>
      </c>
      <c r="B2128">
        <v>2</v>
      </c>
      <c r="C2128" t="s">
        <v>281</v>
      </c>
      <c r="D2128" t="s">
        <v>892</v>
      </c>
      <c r="E2128" t="s">
        <v>93</v>
      </c>
      <c r="F2128" s="69">
        <v>43010.59097222222</v>
      </c>
      <c r="G2128" s="67">
        <v>43024.708333333336</v>
      </c>
      <c r="H2128" s="67">
        <v>43012.56527777778</v>
      </c>
      <c r="I2128" t="s">
        <v>63</v>
      </c>
      <c r="J2128" t="s">
        <v>2611</v>
      </c>
      <c r="K2128" t="s">
        <v>284</v>
      </c>
      <c r="L2128" s="73">
        <f>_xlfn.DAYS(Dashboard!B$3,Data!F2128)</f>
        <v>15</v>
      </c>
    </row>
    <row r="2129" spans="1:12" x14ac:dyDescent="0.25">
      <c r="A2129">
        <v>106246</v>
      </c>
      <c r="B2129">
        <v>0</v>
      </c>
      <c r="C2129" t="s">
        <v>281</v>
      </c>
      <c r="D2129" t="s">
        <v>1001</v>
      </c>
      <c r="E2129" t="s">
        <v>93</v>
      </c>
      <c r="F2129" s="69">
        <v>43010.594444444447</v>
      </c>
      <c r="G2129" s="67">
        <v>43024.708333333336</v>
      </c>
      <c r="H2129" s="67">
        <v>43010.594444444447</v>
      </c>
      <c r="I2129" t="s">
        <v>67</v>
      </c>
      <c r="J2129" t="s">
        <v>2612</v>
      </c>
      <c r="K2129" t="s">
        <v>73</v>
      </c>
      <c r="L2129" s="73">
        <f>_xlfn.DAYS(Dashboard!B$3,Data!F2129)</f>
        <v>15</v>
      </c>
    </row>
    <row r="2130" spans="1:12" x14ac:dyDescent="0.25">
      <c r="A2130">
        <v>106247</v>
      </c>
      <c r="B2130">
        <v>0</v>
      </c>
      <c r="C2130" t="s">
        <v>281</v>
      </c>
      <c r="D2130" t="s">
        <v>230</v>
      </c>
      <c r="E2130" t="s">
        <v>296</v>
      </c>
      <c r="F2130" s="69">
        <v>43010.609027777777</v>
      </c>
      <c r="G2130" s="67">
        <v>43017.708333333336</v>
      </c>
      <c r="H2130" s="67">
        <v>43013.407638888886</v>
      </c>
      <c r="I2130" t="s">
        <v>67</v>
      </c>
      <c r="J2130" t="s">
        <v>2613</v>
      </c>
      <c r="K2130" t="s">
        <v>294</v>
      </c>
      <c r="L2130" s="73">
        <f>_xlfn.DAYS(Dashboard!B$3,Data!F2130)</f>
        <v>15</v>
      </c>
    </row>
    <row r="2131" spans="1:12" x14ac:dyDescent="0.25">
      <c r="A2131">
        <v>106248</v>
      </c>
      <c r="B2131">
        <v>0</v>
      </c>
      <c r="C2131" t="s">
        <v>281</v>
      </c>
      <c r="D2131" t="s">
        <v>2614</v>
      </c>
      <c r="E2131" t="s">
        <v>80</v>
      </c>
      <c r="F2131" s="69">
        <v>43010.62222222222</v>
      </c>
      <c r="G2131" s="67">
        <v>43017.708333333336</v>
      </c>
      <c r="H2131" s="67">
        <v>43021.35833333333</v>
      </c>
      <c r="I2131" t="s">
        <v>67</v>
      </c>
      <c r="J2131" t="s">
        <v>2615</v>
      </c>
      <c r="K2131" t="s">
        <v>73</v>
      </c>
      <c r="L2131" s="73">
        <f>_xlfn.DAYS(Dashboard!B$3,Data!F2131)</f>
        <v>15</v>
      </c>
    </row>
    <row r="2132" spans="1:12" x14ac:dyDescent="0.25">
      <c r="A2132">
        <v>106249</v>
      </c>
      <c r="B2132">
        <v>0</v>
      </c>
      <c r="C2132" t="s">
        <v>281</v>
      </c>
      <c r="D2132" t="s">
        <v>868</v>
      </c>
      <c r="E2132" t="s">
        <v>321</v>
      </c>
      <c r="F2132" s="69">
        <v>43010.650694444441</v>
      </c>
      <c r="G2132" s="67">
        <v>43017.708333333336</v>
      </c>
      <c r="H2132" s="67">
        <v>43012.469444444447</v>
      </c>
      <c r="I2132" t="s">
        <v>67</v>
      </c>
      <c r="J2132" t="s">
        <v>2616</v>
      </c>
      <c r="K2132" t="s">
        <v>323</v>
      </c>
      <c r="L2132" s="73">
        <f>_xlfn.DAYS(Dashboard!B$3,Data!F2132)</f>
        <v>15</v>
      </c>
    </row>
    <row r="2133" spans="1:12" x14ac:dyDescent="0.25">
      <c r="A2133">
        <v>106250</v>
      </c>
      <c r="B2133">
        <v>0</v>
      </c>
      <c r="C2133" t="s">
        <v>69</v>
      </c>
      <c r="D2133" t="s">
        <v>398</v>
      </c>
      <c r="E2133" t="s">
        <v>321</v>
      </c>
      <c r="F2133" s="69">
        <v>43010.652280092596</v>
      </c>
      <c r="G2133" s="67">
        <v>43038.708333333336</v>
      </c>
      <c r="I2133" t="s">
        <v>63</v>
      </c>
      <c r="J2133" t="s">
        <v>3131</v>
      </c>
      <c r="K2133" t="s">
        <v>323</v>
      </c>
      <c r="L2133" s="73">
        <f>_xlfn.DAYS(Dashboard!B$3,Data!F2133)</f>
        <v>15</v>
      </c>
    </row>
    <row r="2134" spans="1:12" x14ac:dyDescent="0.25">
      <c r="A2134">
        <v>106251</v>
      </c>
      <c r="B2134">
        <v>0</v>
      </c>
      <c r="C2134" t="s">
        <v>281</v>
      </c>
      <c r="D2134" t="s">
        <v>120</v>
      </c>
      <c r="E2134" t="s">
        <v>368</v>
      </c>
      <c r="F2134" s="69">
        <v>43010.655555555553</v>
      </c>
      <c r="G2134" s="67">
        <v>43012.708333333336</v>
      </c>
      <c r="H2134" s="67">
        <v>43011.322916666664</v>
      </c>
      <c r="I2134" t="s">
        <v>63</v>
      </c>
      <c r="J2134" t="s">
        <v>2617</v>
      </c>
      <c r="K2134" t="s">
        <v>294</v>
      </c>
      <c r="L2134" s="73">
        <f>_xlfn.DAYS(Dashboard!B$3,Data!F2134)</f>
        <v>15</v>
      </c>
    </row>
    <row r="2135" spans="1:12" x14ac:dyDescent="0.25">
      <c r="A2135">
        <v>106252</v>
      </c>
      <c r="B2135">
        <v>0</v>
      </c>
      <c r="C2135" t="s">
        <v>281</v>
      </c>
      <c r="D2135" t="s">
        <v>609</v>
      </c>
      <c r="E2135" t="s">
        <v>296</v>
      </c>
      <c r="F2135" s="69">
        <v>43010.663194444445</v>
      </c>
      <c r="G2135" s="67">
        <v>43017.708333333336</v>
      </c>
      <c r="H2135" s="67">
        <v>43010.697916666664</v>
      </c>
      <c r="I2135" t="s">
        <v>63</v>
      </c>
      <c r="J2135" t="s">
        <v>2618</v>
      </c>
      <c r="K2135" t="s">
        <v>294</v>
      </c>
      <c r="L2135" s="73">
        <f>_xlfn.DAYS(Dashboard!B$3,Data!F2135)</f>
        <v>15</v>
      </c>
    </row>
    <row r="2136" spans="1:12" x14ac:dyDescent="0.25">
      <c r="A2136">
        <v>106253</v>
      </c>
      <c r="B2136">
        <v>0</v>
      </c>
      <c r="C2136" t="s">
        <v>281</v>
      </c>
      <c r="D2136" t="s">
        <v>2619</v>
      </c>
      <c r="E2136" t="s">
        <v>75</v>
      </c>
      <c r="F2136" s="69">
        <v>43010.679861111108</v>
      </c>
      <c r="G2136" s="67">
        <v>43024.708333333336</v>
      </c>
      <c r="H2136" s="67">
        <v>43011.388888888891</v>
      </c>
      <c r="I2136" t="s">
        <v>63</v>
      </c>
      <c r="J2136" t="s">
        <v>570</v>
      </c>
      <c r="K2136" t="s">
        <v>73</v>
      </c>
      <c r="L2136" s="73">
        <f>_xlfn.DAYS(Dashboard!B$3,Data!F2136)</f>
        <v>15</v>
      </c>
    </row>
    <row r="2137" spans="1:12" x14ac:dyDescent="0.25">
      <c r="A2137">
        <v>106254</v>
      </c>
      <c r="B2137">
        <v>0</v>
      </c>
      <c r="C2137" t="s">
        <v>88</v>
      </c>
      <c r="D2137" t="s">
        <v>112</v>
      </c>
      <c r="E2137" t="s">
        <v>90</v>
      </c>
      <c r="F2137" s="69">
        <v>43010.686400462961</v>
      </c>
      <c r="G2137" s="67">
        <v>43024.708333333336</v>
      </c>
      <c r="I2137" t="s">
        <v>67</v>
      </c>
      <c r="J2137" t="s">
        <v>106</v>
      </c>
      <c r="K2137" t="s">
        <v>73</v>
      </c>
      <c r="L2137" s="73">
        <f>_xlfn.DAYS(Dashboard!B$3,Data!F2137)</f>
        <v>15</v>
      </c>
    </row>
    <row r="2138" spans="1:12" x14ac:dyDescent="0.25">
      <c r="A2138">
        <v>106254</v>
      </c>
      <c r="B2138">
        <v>1</v>
      </c>
      <c r="C2138" t="s">
        <v>88</v>
      </c>
      <c r="D2138" t="s">
        <v>112</v>
      </c>
      <c r="E2138" t="s">
        <v>204</v>
      </c>
      <c r="F2138" s="69">
        <v>43010.686400462961</v>
      </c>
      <c r="G2138" s="67">
        <v>43024.708333333336</v>
      </c>
      <c r="I2138" t="s">
        <v>451</v>
      </c>
      <c r="J2138" t="s">
        <v>1121</v>
      </c>
      <c r="K2138" t="s">
        <v>580</v>
      </c>
      <c r="L2138" s="73">
        <f>_xlfn.DAYS(Dashboard!B$3,Data!F2138)</f>
        <v>15</v>
      </c>
    </row>
    <row r="2139" spans="1:12" x14ac:dyDescent="0.25">
      <c r="A2139">
        <v>106255</v>
      </c>
      <c r="B2139">
        <v>0</v>
      </c>
      <c r="C2139" t="s">
        <v>35</v>
      </c>
      <c r="D2139" t="s">
        <v>167</v>
      </c>
      <c r="E2139" t="s">
        <v>71</v>
      </c>
      <c r="F2139" s="69">
        <v>43010.691064814811</v>
      </c>
      <c r="G2139" s="67">
        <v>43017.708333333336</v>
      </c>
      <c r="I2139" t="s">
        <v>63</v>
      </c>
      <c r="J2139" t="s">
        <v>168</v>
      </c>
      <c r="K2139" t="s">
        <v>73</v>
      </c>
      <c r="L2139" s="73">
        <f>_xlfn.DAYS(Dashboard!B$3,Data!F2139)</f>
        <v>15</v>
      </c>
    </row>
    <row r="2140" spans="1:12" x14ac:dyDescent="0.25">
      <c r="A2140">
        <v>106255</v>
      </c>
      <c r="B2140">
        <v>1</v>
      </c>
      <c r="C2140" t="s">
        <v>281</v>
      </c>
      <c r="D2140" t="s">
        <v>71</v>
      </c>
      <c r="E2140" t="s">
        <v>282</v>
      </c>
      <c r="F2140" s="69">
        <v>43010.693055555559</v>
      </c>
      <c r="G2140" s="67">
        <v>43017.708333333336</v>
      </c>
      <c r="H2140" s="67">
        <v>43012.634722222225</v>
      </c>
      <c r="I2140" t="s">
        <v>63</v>
      </c>
      <c r="J2140" t="s">
        <v>2620</v>
      </c>
      <c r="K2140" t="s">
        <v>284</v>
      </c>
      <c r="L2140" s="73">
        <f>_xlfn.DAYS(Dashboard!B$3,Data!F2140)</f>
        <v>15</v>
      </c>
    </row>
    <row r="2141" spans="1:12" x14ac:dyDescent="0.25">
      <c r="A2141">
        <v>106256</v>
      </c>
      <c r="B2141">
        <v>0</v>
      </c>
      <c r="C2141" t="s">
        <v>281</v>
      </c>
      <c r="D2141" t="s">
        <v>2621</v>
      </c>
      <c r="E2141" t="s">
        <v>93</v>
      </c>
      <c r="F2141" s="69">
        <v>43010.722222222219</v>
      </c>
      <c r="G2141" s="67">
        <v>43024.708333333336</v>
      </c>
      <c r="H2141" s="67">
        <v>43010.722222222219</v>
      </c>
      <c r="I2141" t="s">
        <v>67</v>
      </c>
      <c r="J2141" t="s">
        <v>2622</v>
      </c>
      <c r="K2141" t="s">
        <v>73</v>
      </c>
      <c r="L2141" s="73">
        <f>_xlfn.DAYS(Dashboard!B$3,Data!F2141)</f>
        <v>15</v>
      </c>
    </row>
    <row r="2142" spans="1:12" x14ac:dyDescent="0.25">
      <c r="A2142">
        <v>106257</v>
      </c>
      <c r="B2142">
        <v>0</v>
      </c>
      <c r="C2142" t="s">
        <v>281</v>
      </c>
      <c r="D2142" t="s">
        <v>2623</v>
      </c>
      <c r="E2142" t="s">
        <v>90</v>
      </c>
      <c r="F2142" s="69">
        <v>43010.854166666664</v>
      </c>
      <c r="G2142" s="67">
        <v>43024.708333333336</v>
      </c>
      <c r="H2142" s="67">
        <v>43010.854166666664</v>
      </c>
      <c r="I2142" t="s">
        <v>67</v>
      </c>
      <c r="J2142" t="s">
        <v>2624</v>
      </c>
      <c r="K2142" t="s">
        <v>73</v>
      </c>
      <c r="L2142" s="73">
        <f>_xlfn.DAYS(Dashboard!B$3,Data!F2142)</f>
        <v>15</v>
      </c>
    </row>
    <row r="2143" spans="1:12" x14ac:dyDescent="0.25">
      <c r="A2143">
        <v>106258</v>
      </c>
      <c r="B2143">
        <v>0</v>
      </c>
      <c r="C2143" t="s">
        <v>281</v>
      </c>
      <c r="D2143" t="s">
        <v>204</v>
      </c>
      <c r="E2143" t="s">
        <v>282</v>
      </c>
      <c r="F2143" s="69">
        <v>43011.303472222222</v>
      </c>
      <c r="G2143" s="67">
        <v>43018.708333333336</v>
      </c>
      <c r="H2143" s="67">
        <v>43017.359722222223</v>
      </c>
      <c r="I2143" t="s">
        <v>63</v>
      </c>
      <c r="J2143" t="s">
        <v>2625</v>
      </c>
      <c r="K2143" t="s">
        <v>284</v>
      </c>
      <c r="L2143" s="73">
        <f>_xlfn.DAYS(Dashboard!B$3,Data!F2143)</f>
        <v>14</v>
      </c>
    </row>
    <row r="2144" spans="1:12" x14ac:dyDescent="0.25">
      <c r="A2144">
        <v>106259</v>
      </c>
      <c r="B2144">
        <v>0</v>
      </c>
      <c r="C2144" t="s">
        <v>35</v>
      </c>
      <c r="D2144" t="s">
        <v>169</v>
      </c>
      <c r="E2144" t="s">
        <v>71</v>
      </c>
      <c r="F2144" s="69">
        <v>43011.351365740738</v>
      </c>
      <c r="G2144" s="67">
        <v>43025.708333333336</v>
      </c>
      <c r="I2144" t="s">
        <v>63</v>
      </c>
      <c r="J2144" t="s">
        <v>170</v>
      </c>
      <c r="K2144" t="s">
        <v>73</v>
      </c>
      <c r="L2144" s="73">
        <f>_xlfn.DAYS(Dashboard!B$3,Data!F2144)</f>
        <v>14</v>
      </c>
    </row>
    <row r="2145" spans="1:12" x14ac:dyDescent="0.25">
      <c r="A2145">
        <v>106260</v>
      </c>
      <c r="B2145">
        <v>0</v>
      </c>
      <c r="C2145" t="s">
        <v>281</v>
      </c>
      <c r="D2145" t="s">
        <v>502</v>
      </c>
      <c r="E2145" t="s">
        <v>282</v>
      </c>
      <c r="F2145" s="69">
        <v>43011.361805555556</v>
      </c>
      <c r="G2145" s="67">
        <v>43018.708333333336</v>
      </c>
      <c r="H2145" s="67">
        <v>43011.408333333333</v>
      </c>
      <c r="I2145" t="s">
        <v>63</v>
      </c>
      <c r="J2145" t="s">
        <v>2626</v>
      </c>
      <c r="K2145" t="s">
        <v>284</v>
      </c>
      <c r="L2145" s="73">
        <f>_xlfn.DAYS(Dashboard!B$3,Data!F2145)</f>
        <v>14</v>
      </c>
    </row>
    <row r="2146" spans="1:12" x14ac:dyDescent="0.25">
      <c r="A2146">
        <v>106261</v>
      </c>
      <c r="B2146">
        <v>0</v>
      </c>
      <c r="C2146" t="s">
        <v>281</v>
      </c>
      <c r="D2146" t="s">
        <v>181</v>
      </c>
      <c r="E2146" t="s">
        <v>80</v>
      </c>
      <c r="F2146" s="69">
        <v>43011.361805555556</v>
      </c>
      <c r="G2146" s="67">
        <v>43018.708333333336</v>
      </c>
      <c r="H2146" s="67">
        <v>43011.367361111108</v>
      </c>
      <c r="I2146" t="s">
        <v>63</v>
      </c>
      <c r="J2146" t="s">
        <v>2627</v>
      </c>
      <c r="K2146" t="s">
        <v>73</v>
      </c>
      <c r="L2146" s="73">
        <f>_xlfn.DAYS(Dashboard!B$3,Data!F2146)</f>
        <v>14</v>
      </c>
    </row>
    <row r="2147" spans="1:12" x14ac:dyDescent="0.25">
      <c r="A2147">
        <v>106262</v>
      </c>
      <c r="B2147">
        <v>0</v>
      </c>
      <c r="C2147" t="s">
        <v>281</v>
      </c>
      <c r="D2147" t="s">
        <v>173</v>
      </c>
      <c r="E2147" t="s">
        <v>321</v>
      </c>
      <c r="F2147" s="69">
        <v>43011.37222222222</v>
      </c>
      <c r="G2147" s="67">
        <v>43025.708333333336</v>
      </c>
      <c r="H2147" s="67">
        <v>43011.612500000003</v>
      </c>
      <c r="I2147" t="s">
        <v>63</v>
      </c>
      <c r="J2147" t="s">
        <v>2628</v>
      </c>
      <c r="K2147" t="s">
        <v>323</v>
      </c>
      <c r="L2147" s="73">
        <f>_xlfn.DAYS(Dashboard!B$3,Data!F2147)</f>
        <v>14</v>
      </c>
    </row>
    <row r="2148" spans="1:12" x14ac:dyDescent="0.25">
      <c r="A2148">
        <v>106263</v>
      </c>
      <c r="B2148">
        <v>0</v>
      </c>
      <c r="C2148" t="s">
        <v>281</v>
      </c>
      <c r="D2148" t="s">
        <v>206</v>
      </c>
      <c r="E2148" t="s">
        <v>90</v>
      </c>
      <c r="F2148" s="69">
        <v>43011.37777777778</v>
      </c>
      <c r="G2148" s="67">
        <v>43025.708333333336</v>
      </c>
      <c r="H2148" s="67">
        <v>43025.584722222222</v>
      </c>
      <c r="I2148" t="s">
        <v>63</v>
      </c>
      <c r="J2148" t="s">
        <v>2629</v>
      </c>
      <c r="K2148" t="s">
        <v>73</v>
      </c>
      <c r="L2148" s="73">
        <f>_xlfn.DAYS(Dashboard!B$3,Data!F2148)</f>
        <v>14</v>
      </c>
    </row>
    <row r="2149" spans="1:12" x14ac:dyDescent="0.25">
      <c r="A2149">
        <v>106264</v>
      </c>
      <c r="B2149">
        <v>0</v>
      </c>
      <c r="C2149" t="s">
        <v>281</v>
      </c>
      <c r="D2149" t="s">
        <v>70</v>
      </c>
      <c r="E2149" t="s">
        <v>75</v>
      </c>
      <c r="F2149" s="69">
        <v>43011.388194444444</v>
      </c>
      <c r="G2149" s="67">
        <v>43025.708333333336</v>
      </c>
      <c r="H2149" s="67">
        <v>43011.39166666667</v>
      </c>
      <c r="I2149" t="s">
        <v>137</v>
      </c>
      <c r="J2149" t="s">
        <v>2630</v>
      </c>
      <c r="K2149" t="s">
        <v>73</v>
      </c>
      <c r="L2149" s="73">
        <f>_xlfn.DAYS(Dashboard!B$3,Data!F2149)</f>
        <v>14</v>
      </c>
    </row>
    <row r="2150" spans="1:12" x14ac:dyDescent="0.25">
      <c r="A2150">
        <v>106265</v>
      </c>
      <c r="B2150">
        <v>0</v>
      </c>
      <c r="C2150" t="s">
        <v>35</v>
      </c>
      <c r="D2150" t="s">
        <v>62</v>
      </c>
      <c r="E2150" t="s">
        <v>282</v>
      </c>
      <c r="F2150" s="69">
        <v>43011.395127314812</v>
      </c>
      <c r="G2150" s="67">
        <v>43025.708333333336</v>
      </c>
      <c r="I2150" t="s">
        <v>67</v>
      </c>
      <c r="J2150" t="s">
        <v>3132</v>
      </c>
      <c r="K2150" t="s">
        <v>284</v>
      </c>
      <c r="L2150" s="73">
        <f>_xlfn.DAYS(Dashboard!B$3,Data!F2150)</f>
        <v>14</v>
      </c>
    </row>
    <row r="2151" spans="1:12" x14ac:dyDescent="0.25">
      <c r="A2151">
        <v>106266</v>
      </c>
      <c r="B2151">
        <v>0</v>
      </c>
      <c r="C2151" t="s">
        <v>281</v>
      </c>
      <c r="D2151" t="s">
        <v>101</v>
      </c>
      <c r="E2151" t="s">
        <v>368</v>
      </c>
      <c r="F2151" s="69">
        <v>43011.400694444441</v>
      </c>
      <c r="G2151" s="67">
        <v>43013.708333333336</v>
      </c>
      <c r="H2151" s="67">
        <v>43011.70416666667</v>
      </c>
      <c r="I2151" t="s">
        <v>67</v>
      </c>
      <c r="J2151" t="s">
        <v>2631</v>
      </c>
      <c r="K2151" t="s">
        <v>294</v>
      </c>
      <c r="L2151" s="73">
        <f>_xlfn.DAYS(Dashboard!B$3,Data!F2151)</f>
        <v>14</v>
      </c>
    </row>
    <row r="2152" spans="1:12" x14ac:dyDescent="0.25">
      <c r="A2152">
        <v>106267</v>
      </c>
      <c r="B2152">
        <v>0</v>
      </c>
      <c r="C2152" t="s">
        <v>281</v>
      </c>
      <c r="D2152" t="s">
        <v>2632</v>
      </c>
      <c r="E2152" t="s">
        <v>62</v>
      </c>
      <c r="F2152" s="69">
        <v>43011.402777777781</v>
      </c>
      <c r="G2152" s="67">
        <v>43025.708333333336</v>
      </c>
      <c r="H2152" s="67">
        <v>43011.402777777781</v>
      </c>
      <c r="I2152" t="s">
        <v>63</v>
      </c>
      <c r="J2152" t="s">
        <v>2633</v>
      </c>
      <c r="K2152" t="s">
        <v>73</v>
      </c>
      <c r="L2152" s="73">
        <f>_xlfn.DAYS(Dashboard!B$3,Data!F2152)</f>
        <v>14</v>
      </c>
    </row>
    <row r="2153" spans="1:12" x14ac:dyDescent="0.25">
      <c r="A2153">
        <v>106268</v>
      </c>
      <c r="B2153">
        <v>0</v>
      </c>
      <c r="C2153" t="s">
        <v>281</v>
      </c>
      <c r="D2153" t="s">
        <v>409</v>
      </c>
      <c r="E2153" t="s">
        <v>62</v>
      </c>
      <c r="F2153" s="69">
        <v>43011.40347222222</v>
      </c>
      <c r="G2153" s="67">
        <v>43018.708333333336</v>
      </c>
      <c r="H2153" s="67">
        <v>43011.413888888892</v>
      </c>
      <c r="I2153" t="s">
        <v>63</v>
      </c>
      <c r="J2153" t="s">
        <v>2634</v>
      </c>
      <c r="K2153" t="s">
        <v>73</v>
      </c>
      <c r="L2153" s="73">
        <f>_xlfn.DAYS(Dashboard!B$3,Data!F2153)</f>
        <v>14</v>
      </c>
    </row>
    <row r="2154" spans="1:12" x14ac:dyDescent="0.25">
      <c r="A2154">
        <v>106269</v>
      </c>
      <c r="B2154">
        <v>0</v>
      </c>
      <c r="C2154" t="s">
        <v>34</v>
      </c>
      <c r="D2154" t="s">
        <v>217</v>
      </c>
      <c r="E2154" t="s">
        <v>97</v>
      </c>
      <c r="F2154" s="69">
        <v>43011.406851851854</v>
      </c>
      <c r="G2154" s="67">
        <v>43025.708333333336</v>
      </c>
      <c r="I2154" t="s">
        <v>67</v>
      </c>
      <c r="J2154" t="s">
        <v>3133</v>
      </c>
      <c r="K2154" t="s">
        <v>580</v>
      </c>
      <c r="L2154" s="73">
        <f>_xlfn.DAYS(Dashboard!B$3,Data!F2154)</f>
        <v>14</v>
      </c>
    </row>
    <row r="2155" spans="1:12" x14ac:dyDescent="0.25">
      <c r="A2155">
        <v>106270</v>
      </c>
      <c r="B2155">
        <v>0</v>
      </c>
      <c r="C2155" t="s">
        <v>281</v>
      </c>
      <c r="D2155" t="s">
        <v>97</v>
      </c>
      <c r="E2155" t="s">
        <v>71</v>
      </c>
      <c r="F2155" s="69">
        <v>43011.40902777778</v>
      </c>
      <c r="G2155" s="67">
        <v>43025.708333333336</v>
      </c>
      <c r="H2155" s="67">
        <v>43011.434027777781</v>
      </c>
      <c r="I2155" t="s">
        <v>67</v>
      </c>
      <c r="J2155" t="s">
        <v>2635</v>
      </c>
      <c r="K2155" t="s">
        <v>73</v>
      </c>
      <c r="L2155" s="73">
        <f>_xlfn.DAYS(Dashboard!B$3,Data!F2155)</f>
        <v>14</v>
      </c>
    </row>
    <row r="2156" spans="1:12" x14ac:dyDescent="0.25">
      <c r="A2156">
        <v>106271</v>
      </c>
      <c r="B2156">
        <v>0</v>
      </c>
      <c r="C2156" t="s">
        <v>281</v>
      </c>
      <c r="D2156" t="s">
        <v>282</v>
      </c>
      <c r="E2156" t="s">
        <v>62</v>
      </c>
      <c r="F2156" s="69">
        <v>43011.411805555559</v>
      </c>
      <c r="G2156" s="67">
        <v>43025.708333333336</v>
      </c>
      <c r="H2156" s="67">
        <v>43011.486111111109</v>
      </c>
      <c r="I2156" t="s">
        <v>63</v>
      </c>
      <c r="J2156" t="s">
        <v>2636</v>
      </c>
      <c r="K2156" t="s">
        <v>73</v>
      </c>
      <c r="L2156" s="73">
        <f>_xlfn.DAYS(Dashboard!B$3,Data!F2156)</f>
        <v>14</v>
      </c>
    </row>
    <row r="2157" spans="1:12" x14ac:dyDescent="0.25">
      <c r="A2157">
        <v>106272</v>
      </c>
      <c r="B2157">
        <v>0</v>
      </c>
      <c r="C2157" t="s">
        <v>281</v>
      </c>
      <c r="D2157" t="s">
        <v>1435</v>
      </c>
      <c r="E2157" t="s">
        <v>71</v>
      </c>
      <c r="F2157" s="69">
        <v>43011.413888888892</v>
      </c>
      <c r="G2157" s="67">
        <v>43013.708333333336</v>
      </c>
      <c r="H2157" s="67">
        <v>43011.429861111108</v>
      </c>
      <c r="I2157" t="s">
        <v>63</v>
      </c>
      <c r="J2157" t="s">
        <v>2637</v>
      </c>
      <c r="K2157" t="s">
        <v>73</v>
      </c>
      <c r="L2157" s="73">
        <f>_xlfn.DAYS(Dashboard!B$3,Data!F2157)</f>
        <v>14</v>
      </c>
    </row>
    <row r="2158" spans="1:12" x14ac:dyDescent="0.25">
      <c r="A2158">
        <v>106273</v>
      </c>
      <c r="B2158">
        <v>0</v>
      </c>
      <c r="C2158" t="s">
        <v>281</v>
      </c>
      <c r="D2158" t="s">
        <v>2638</v>
      </c>
      <c r="E2158" t="s">
        <v>62</v>
      </c>
      <c r="F2158" s="69">
        <v>43011.417361111111</v>
      </c>
      <c r="G2158" s="67">
        <v>43025.708333333336</v>
      </c>
      <c r="H2158" s="67">
        <v>43011.425000000003</v>
      </c>
      <c r="I2158" t="s">
        <v>63</v>
      </c>
      <c r="J2158" t="s">
        <v>2639</v>
      </c>
      <c r="K2158" t="s">
        <v>73</v>
      </c>
      <c r="L2158" s="73">
        <f>_xlfn.DAYS(Dashboard!B$3,Data!F2158)</f>
        <v>14</v>
      </c>
    </row>
    <row r="2159" spans="1:12" x14ac:dyDescent="0.25">
      <c r="A2159">
        <v>106274</v>
      </c>
      <c r="B2159">
        <v>0</v>
      </c>
      <c r="C2159" t="s">
        <v>281</v>
      </c>
      <c r="D2159" t="s">
        <v>2003</v>
      </c>
      <c r="E2159" t="s">
        <v>80</v>
      </c>
      <c r="F2159" s="69">
        <v>43011.424305555556</v>
      </c>
      <c r="G2159" s="67">
        <v>43025.708333333336</v>
      </c>
      <c r="H2159" s="67">
        <v>43024.441666666666</v>
      </c>
      <c r="I2159" t="s">
        <v>67</v>
      </c>
      <c r="J2159" t="s">
        <v>2640</v>
      </c>
      <c r="K2159" t="s">
        <v>73</v>
      </c>
      <c r="L2159" s="73">
        <f>_xlfn.DAYS(Dashboard!B$3,Data!F2159)</f>
        <v>14</v>
      </c>
    </row>
    <row r="2160" spans="1:12" x14ac:dyDescent="0.25">
      <c r="A2160">
        <v>106275</v>
      </c>
      <c r="B2160">
        <v>0</v>
      </c>
      <c r="C2160" t="s">
        <v>281</v>
      </c>
      <c r="D2160" t="s">
        <v>1941</v>
      </c>
      <c r="E2160" t="s">
        <v>62</v>
      </c>
      <c r="F2160" s="69">
        <v>43011.424305555556</v>
      </c>
      <c r="G2160" s="67">
        <v>43025.708333333336</v>
      </c>
      <c r="H2160" s="67">
        <v>43011.424305555556</v>
      </c>
      <c r="I2160" t="s">
        <v>63</v>
      </c>
      <c r="J2160" t="s">
        <v>2641</v>
      </c>
      <c r="K2160" t="s">
        <v>73</v>
      </c>
      <c r="L2160" s="73">
        <f>_xlfn.DAYS(Dashboard!B$3,Data!F2160)</f>
        <v>14</v>
      </c>
    </row>
    <row r="2161" spans="1:12" x14ac:dyDescent="0.25">
      <c r="A2161">
        <v>106276</v>
      </c>
      <c r="B2161">
        <v>0</v>
      </c>
      <c r="C2161" t="s">
        <v>281</v>
      </c>
      <c r="D2161" t="s">
        <v>2642</v>
      </c>
      <c r="E2161" t="s">
        <v>282</v>
      </c>
      <c r="F2161" s="69">
        <v>43011.425694444442</v>
      </c>
      <c r="G2161" s="67">
        <v>43025.708333333336</v>
      </c>
      <c r="H2161" s="67">
        <v>43011.655555555553</v>
      </c>
      <c r="I2161" t="s">
        <v>63</v>
      </c>
      <c r="J2161" t="s">
        <v>2643</v>
      </c>
      <c r="K2161" t="s">
        <v>284</v>
      </c>
      <c r="L2161" s="73">
        <f>_xlfn.DAYS(Dashboard!B$3,Data!F2161)</f>
        <v>14</v>
      </c>
    </row>
    <row r="2162" spans="1:12" x14ac:dyDescent="0.25">
      <c r="A2162">
        <v>106277</v>
      </c>
      <c r="B2162">
        <v>0</v>
      </c>
      <c r="C2162" t="s">
        <v>281</v>
      </c>
      <c r="D2162" t="s">
        <v>180</v>
      </c>
      <c r="E2162" t="s">
        <v>321</v>
      </c>
      <c r="F2162" s="69">
        <v>43011.434027777781</v>
      </c>
      <c r="G2162" s="67">
        <v>43025.708333333336</v>
      </c>
      <c r="H2162" s="67">
        <v>43011.611805555556</v>
      </c>
      <c r="I2162" t="s">
        <v>63</v>
      </c>
      <c r="J2162" t="s">
        <v>2644</v>
      </c>
      <c r="K2162" t="s">
        <v>323</v>
      </c>
      <c r="L2162" s="73">
        <f>_xlfn.DAYS(Dashboard!B$3,Data!F2162)</f>
        <v>14</v>
      </c>
    </row>
    <row r="2163" spans="1:12" x14ac:dyDescent="0.25">
      <c r="A2163">
        <v>106278</v>
      </c>
      <c r="B2163">
        <v>0</v>
      </c>
      <c r="C2163" t="s">
        <v>35</v>
      </c>
      <c r="D2163" t="s">
        <v>171</v>
      </c>
      <c r="E2163" t="s">
        <v>75</v>
      </c>
      <c r="F2163" s="69">
        <v>43011.448993055557</v>
      </c>
      <c r="G2163" s="67">
        <v>43025.708333333336</v>
      </c>
      <c r="I2163" t="s">
        <v>67</v>
      </c>
      <c r="J2163" t="s">
        <v>172</v>
      </c>
      <c r="K2163" t="s">
        <v>73</v>
      </c>
      <c r="L2163" s="73">
        <f>_xlfn.DAYS(Dashboard!B$3,Data!F2163)</f>
        <v>14</v>
      </c>
    </row>
    <row r="2164" spans="1:12" x14ac:dyDescent="0.25">
      <c r="A2164">
        <v>106279</v>
      </c>
      <c r="B2164">
        <v>0</v>
      </c>
      <c r="C2164" t="s">
        <v>281</v>
      </c>
      <c r="D2164" t="s">
        <v>2645</v>
      </c>
      <c r="E2164" t="s">
        <v>80</v>
      </c>
      <c r="F2164" s="69">
        <v>43011.469444444447</v>
      </c>
      <c r="G2164" s="67">
        <v>43025.708333333336</v>
      </c>
      <c r="H2164" s="67">
        <v>43011.469444444447</v>
      </c>
      <c r="I2164" t="s">
        <v>67</v>
      </c>
      <c r="J2164" t="s">
        <v>2646</v>
      </c>
      <c r="K2164" t="s">
        <v>73</v>
      </c>
      <c r="L2164" s="73">
        <f>_xlfn.DAYS(Dashboard!B$3,Data!F2164)</f>
        <v>14</v>
      </c>
    </row>
    <row r="2165" spans="1:12" x14ac:dyDescent="0.25">
      <c r="A2165">
        <v>106280</v>
      </c>
      <c r="B2165">
        <v>0</v>
      </c>
      <c r="C2165" t="s">
        <v>281</v>
      </c>
      <c r="D2165" t="s">
        <v>2647</v>
      </c>
      <c r="E2165" t="s">
        <v>90</v>
      </c>
      <c r="F2165" s="69">
        <v>43011.473611111112</v>
      </c>
      <c r="G2165" s="67">
        <v>43025.708333333336</v>
      </c>
      <c r="H2165" s="67">
        <v>43011.484722222223</v>
      </c>
      <c r="I2165" t="s">
        <v>63</v>
      </c>
      <c r="J2165" t="s">
        <v>2648</v>
      </c>
      <c r="K2165" t="s">
        <v>73</v>
      </c>
      <c r="L2165" s="73">
        <f>_xlfn.DAYS(Dashboard!B$3,Data!F2165)</f>
        <v>14</v>
      </c>
    </row>
    <row r="2166" spans="1:12" x14ac:dyDescent="0.25">
      <c r="A2166">
        <v>106281</v>
      </c>
      <c r="B2166">
        <v>0</v>
      </c>
      <c r="C2166" t="s">
        <v>281</v>
      </c>
      <c r="D2166" t="s">
        <v>2649</v>
      </c>
      <c r="E2166" t="s">
        <v>90</v>
      </c>
      <c r="F2166" s="69">
        <v>43011.505555555559</v>
      </c>
      <c r="G2166" s="67">
        <v>43025.708333333336</v>
      </c>
      <c r="H2166" s="67">
        <v>43023.700694444444</v>
      </c>
      <c r="I2166" t="s">
        <v>63</v>
      </c>
      <c r="J2166" t="s">
        <v>2650</v>
      </c>
      <c r="K2166" t="s">
        <v>73</v>
      </c>
      <c r="L2166" s="73">
        <f>_xlfn.DAYS(Dashboard!B$3,Data!F2166)</f>
        <v>14</v>
      </c>
    </row>
    <row r="2167" spans="1:12" x14ac:dyDescent="0.25">
      <c r="A2167">
        <v>106282</v>
      </c>
      <c r="B2167">
        <v>0</v>
      </c>
      <c r="C2167" t="s">
        <v>35</v>
      </c>
      <c r="D2167" t="s">
        <v>173</v>
      </c>
      <c r="E2167" t="s">
        <v>84</v>
      </c>
      <c r="F2167" s="69">
        <v>43011.515057870369</v>
      </c>
      <c r="G2167" s="67">
        <v>43025.708333333336</v>
      </c>
      <c r="I2167" t="s">
        <v>63</v>
      </c>
      <c r="J2167" t="s">
        <v>174</v>
      </c>
      <c r="K2167" t="s">
        <v>73</v>
      </c>
      <c r="L2167" s="73">
        <f>_xlfn.DAYS(Dashboard!B$3,Data!F2167)</f>
        <v>14</v>
      </c>
    </row>
    <row r="2168" spans="1:12" x14ac:dyDescent="0.25">
      <c r="A2168">
        <v>106283</v>
      </c>
      <c r="B2168">
        <v>0</v>
      </c>
      <c r="C2168" t="s">
        <v>281</v>
      </c>
      <c r="D2168" t="s">
        <v>521</v>
      </c>
      <c r="E2168" t="s">
        <v>296</v>
      </c>
      <c r="F2168" s="69">
        <v>43011.536805555559</v>
      </c>
      <c r="G2168" s="67">
        <v>43025.708333333336</v>
      </c>
      <c r="H2168" s="67">
        <v>43013.397916666669</v>
      </c>
      <c r="I2168" t="s">
        <v>63</v>
      </c>
      <c r="J2168" t="s">
        <v>2651</v>
      </c>
      <c r="K2168" t="s">
        <v>294</v>
      </c>
      <c r="L2168" s="73">
        <f>_xlfn.DAYS(Dashboard!B$3,Data!F2168)</f>
        <v>14</v>
      </c>
    </row>
    <row r="2169" spans="1:12" x14ac:dyDescent="0.25">
      <c r="A2169">
        <v>106284</v>
      </c>
      <c r="B2169">
        <v>0</v>
      </c>
      <c r="C2169" t="s">
        <v>34</v>
      </c>
      <c r="D2169" t="s">
        <v>201</v>
      </c>
      <c r="E2169" t="s">
        <v>233</v>
      </c>
      <c r="F2169" s="69">
        <v>43011.552430555559</v>
      </c>
      <c r="G2169" s="67">
        <v>43025.708333333336</v>
      </c>
      <c r="I2169" t="s">
        <v>67</v>
      </c>
      <c r="J2169" t="s">
        <v>3134</v>
      </c>
      <c r="K2169" t="s">
        <v>284</v>
      </c>
      <c r="L2169" s="73">
        <f>_xlfn.DAYS(Dashboard!B$3,Data!F2169)</f>
        <v>14</v>
      </c>
    </row>
    <row r="2170" spans="1:12" x14ac:dyDescent="0.25">
      <c r="A2170">
        <v>106285</v>
      </c>
      <c r="B2170">
        <v>0</v>
      </c>
      <c r="C2170" t="s">
        <v>35</v>
      </c>
      <c r="D2170" t="s">
        <v>1337</v>
      </c>
      <c r="E2170" t="s">
        <v>97</v>
      </c>
      <c r="F2170" s="69">
        <v>43011.554907407408</v>
      </c>
      <c r="G2170" s="67">
        <v>43025.708333333336</v>
      </c>
      <c r="I2170" t="s">
        <v>67</v>
      </c>
      <c r="J2170" t="s">
        <v>3135</v>
      </c>
      <c r="K2170" t="s">
        <v>284</v>
      </c>
      <c r="L2170" s="73">
        <f>_xlfn.DAYS(Dashboard!B$3,Data!F2170)</f>
        <v>14</v>
      </c>
    </row>
    <row r="2171" spans="1:12" x14ac:dyDescent="0.25">
      <c r="A2171">
        <v>106286</v>
      </c>
      <c r="B2171">
        <v>0</v>
      </c>
      <c r="C2171" t="s">
        <v>281</v>
      </c>
      <c r="D2171" t="s">
        <v>2652</v>
      </c>
      <c r="E2171" t="s">
        <v>90</v>
      </c>
      <c r="F2171" s="69">
        <v>43011.571527777778</v>
      </c>
      <c r="G2171" s="67">
        <v>43025.708333333336</v>
      </c>
      <c r="H2171" s="67">
        <v>43011.571527777778</v>
      </c>
      <c r="I2171" t="s">
        <v>63</v>
      </c>
      <c r="J2171" t="s">
        <v>2653</v>
      </c>
      <c r="K2171" t="s">
        <v>73</v>
      </c>
      <c r="L2171" s="73">
        <f>_xlfn.DAYS(Dashboard!B$3,Data!F2171)</f>
        <v>14</v>
      </c>
    </row>
    <row r="2172" spans="1:12" x14ac:dyDescent="0.25">
      <c r="A2172">
        <v>106287</v>
      </c>
      <c r="B2172">
        <v>0</v>
      </c>
      <c r="C2172" t="s">
        <v>35</v>
      </c>
      <c r="D2172" t="s">
        <v>175</v>
      </c>
      <c r="E2172" t="s">
        <v>71</v>
      </c>
      <c r="F2172" s="69">
        <v>43011.591331018521</v>
      </c>
      <c r="G2172" s="67">
        <v>43025.708333333336</v>
      </c>
      <c r="I2172" t="s">
        <v>63</v>
      </c>
      <c r="J2172" t="s">
        <v>176</v>
      </c>
      <c r="K2172" t="s">
        <v>73</v>
      </c>
      <c r="L2172" s="73">
        <f>_xlfn.DAYS(Dashboard!B$3,Data!F2172)</f>
        <v>14</v>
      </c>
    </row>
    <row r="2173" spans="1:12" x14ac:dyDescent="0.25">
      <c r="A2173">
        <v>106288</v>
      </c>
      <c r="B2173">
        <v>0</v>
      </c>
      <c r="C2173" t="s">
        <v>35</v>
      </c>
      <c r="D2173" t="s">
        <v>177</v>
      </c>
      <c r="E2173" t="s">
        <v>71</v>
      </c>
      <c r="F2173" s="69">
        <v>43011.592314814814</v>
      </c>
      <c r="G2173" s="67">
        <v>43025.708333333336</v>
      </c>
      <c r="I2173" t="s">
        <v>63</v>
      </c>
      <c r="J2173" t="s">
        <v>178</v>
      </c>
      <c r="K2173" t="s">
        <v>73</v>
      </c>
      <c r="L2173" s="73">
        <f>_xlfn.DAYS(Dashboard!B$3,Data!F2173)</f>
        <v>14</v>
      </c>
    </row>
    <row r="2174" spans="1:12" x14ac:dyDescent="0.25">
      <c r="A2174">
        <v>106289</v>
      </c>
      <c r="B2174">
        <v>0</v>
      </c>
      <c r="C2174" t="s">
        <v>281</v>
      </c>
      <c r="D2174" t="s">
        <v>2654</v>
      </c>
      <c r="E2174" t="s">
        <v>75</v>
      </c>
      <c r="F2174" s="69">
        <v>43011.605555555558</v>
      </c>
      <c r="G2174" s="67">
        <v>43025.708333333336</v>
      </c>
      <c r="H2174" s="67">
        <v>43011.629166666666</v>
      </c>
      <c r="I2174" t="s">
        <v>63</v>
      </c>
      <c r="J2174" t="s">
        <v>570</v>
      </c>
      <c r="K2174" t="s">
        <v>73</v>
      </c>
      <c r="L2174" s="73">
        <f>_xlfn.DAYS(Dashboard!B$3,Data!F2174)</f>
        <v>14</v>
      </c>
    </row>
    <row r="2175" spans="1:12" x14ac:dyDescent="0.25">
      <c r="A2175">
        <v>106290</v>
      </c>
      <c r="B2175">
        <v>0</v>
      </c>
      <c r="C2175" t="s">
        <v>281</v>
      </c>
      <c r="D2175" t="s">
        <v>134</v>
      </c>
      <c r="E2175" t="s">
        <v>90</v>
      </c>
      <c r="F2175" s="69">
        <v>43011.611805555556</v>
      </c>
      <c r="G2175" s="67">
        <v>43025.708333333336</v>
      </c>
      <c r="H2175" s="67">
        <v>43011.611805555556</v>
      </c>
      <c r="I2175" t="s">
        <v>63</v>
      </c>
      <c r="J2175" t="s">
        <v>2655</v>
      </c>
      <c r="K2175" t="s">
        <v>323</v>
      </c>
      <c r="L2175" s="73">
        <f>_xlfn.DAYS(Dashboard!B$3,Data!F2175)</f>
        <v>14</v>
      </c>
    </row>
    <row r="2176" spans="1:12" x14ac:dyDescent="0.25">
      <c r="A2176">
        <v>106291</v>
      </c>
      <c r="B2176">
        <v>0</v>
      </c>
      <c r="C2176" t="s">
        <v>281</v>
      </c>
      <c r="D2176" t="s">
        <v>2656</v>
      </c>
      <c r="E2176" t="s">
        <v>90</v>
      </c>
      <c r="F2176" s="69">
        <v>43011.620138888888</v>
      </c>
      <c r="G2176" s="67">
        <v>43025.708333333336</v>
      </c>
      <c r="H2176" s="67">
        <v>43011.620138888888</v>
      </c>
      <c r="I2176" t="s">
        <v>67</v>
      </c>
      <c r="J2176" t="s">
        <v>2657</v>
      </c>
      <c r="K2176" t="s">
        <v>73</v>
      </c>
      <c r="L2176" s="73">
        <f>_xlfn.DAYS(Dashboard!B$3,Data!F2176)</f>
        <v>14</v>
      </c>
    </row>
    <row r="2177" spans="1:12" x14ac:dyDescent="0.25">
      <c r="A2177">
        <v>106292</v>
      </c>
      <c r="B2177">
        <v>0</v>
      </c>
      <c r="C2177" t="s">
        <v>281</v>
      </c>
      <c r="D2177" t="s">
        <v>142</v>
      </c>
      <c r="E2177" t="s">
        <v>62</v>
      </c>
      <c r="F2177" s="69">
        <v>43011.629166666666</v>
      </c>
      <c r="G2177" s="67">
        <v>43025.708333333336</v>
      </c>
      <c r="H2177" s="67">
        <v>43021.434027777781</v>
      </c>
      <c r="I2177" t="s">
        <v>63</v>
      </c>
      <c r="J2177" t="s">
        <v>2658</v>
      </c>
      <c r="K2177" t="s">
        <v>73</v>
      </c>
      <c r="L2177" s="73">
        <f>_xlfn.DAYS(Dashboard!B$3,Data!F2177)</f>
        <v>14</v>
      </c>
    </row>
    <row r="2178" spans="1:12" x14ac:dyDescent="0.25">
      <c r="A2178">
        <v>106293</v>
      </c>
      <c r="B2178">
        <v>0</v>
      </c>
      <c r="C2178" t="s">
        <v>281</v>
      </c>
      <c r="D2178" t="s">
        <v>2659</v>
      </c>
      <c r="E2178" t="s">
        <v>75</v>
      </c>
      <c r="F2178" s="69">
        <v>43011.631944444445</v>
      </c>
      <c r="G2178" s="67">
        <v>43025.708333333336</v>
      </c>
      <c r="H2178" s="67">
        <v>43011.679166666669</v>
      </c>
      <c r="I2178" t="s">
        <v>67</v>
      </c>
      <c r="J2178" t="s">
        <v>2660</v>
      </c>
      <c r="K2178" t="s">
        <v>73</v>
      </c>
      <c r="L2178" s="73">
        <f>_xlfn.DAYS(Dashboard!B$3,Data!F2178)</f>
        <v>14</v>
      </c>
    </row>
    <row r="2179" spans="1:12" x14ac:dyDescent="0.25">
      <c r="A2179">
        <v>106294</v>
      </c>
      <c r="B2179">
        <v>0</v>
      </c>
      <c r="C2179" t="s">
        <v>281</v>
      </c>
      <c r="D2179" t="s">
        <v>2661</v>
      </c>
      <c r="E2179" t="s">
        <v>75</v>
      </c>
      <c r="F2179" s="69">
        <v>43011.650694444441</v>
      </c>
      <c r="G2179" s="67">
        <v>43025.708333333336</v>
      </c>
      <c r="H2179" s="67">
        <v>43011.650694444441</v>
      </c>
      <c r="I2179" t="s">
        <v>63</v>
      </c>
      <c r="J2179" t="s">
        <v>335</v>
      </c>
      <c r="K2179" t="s">
        <v>73</v>
      </c>
      <c r="L2179" s="73">
        <f>_xlfn.DAYS(Dashboard!B$3,Data!F2179)</f>
        <v>14</v>
      </c>
    </row>
    <row r="2180" spans="1:12" x14ac:dyDescent="0.25">
      <c r="A2180">
        <v>106295</v>
      </c>
      <c r="B2180">
        <v>0</v>
      </c>
      <c r="C2180" t="s">
        <v>35</v>
      </c>
      <c r="D2180" t="s">
        <v>179</v>
      </c>
      <c r="E2180" t="s">
        <v>80</v>
      </c>
      <c r="F2180" s="69">
        <v>43011.661064814813</v>
      </c>
      <c r="G2180" s="67">
        <v>43025.708333333336</v>
      </c>
      <c r="I2180" t="s">
        <v>67</v>
      </c>
      <c r="J2180" t="s">
        <v>106</v>
      </c>
      <c r="K2180" t="s">
        <v>73</v>
      </c>
      <c r="L2180" s="73">
        <f>_xlfn.DAYS(Dashboard!B$3,Data!F2180)</f>
        <v>14</v>
      </c>
    </row>
    <row r="2181" spans="1:12" x14ac:dyDescent="0.25">
      <c r="A2181">
        <v>106295</v>
      </c>
      <c r="B2181">
        <v>1</v>
      </c>
      <c r="C2181" t="s">
        <v>88</v>
      </c>
      <c r="D2181" t="s">
        <v>179</v>
      </c>
      <c r="E2181" t="s">
        <v>204</v>
      </c>
      <c r="F2181" s="69">
        <v>43011.661076388889</v>
      </c>
      <c r="G2181" s="67">
        <v>43025.708333333336</v>
      </c>
      <c r="I2181" t="s">
        <v>451</v>
      </c>
      <c r="J2181" t="s">
        <v>1121</v>
      </c>
      <c r="K2181" t="s">
        <v>580</v>
      </c>
      <c r="L2181" s="73">
        <f>_xlfn.DAYS(Dashboard!B$3,Data!F2181)</f>
        <v>14</v>
      </c>
    </row>
    <row r="2182" spans="1:12" x14ac:dyDescent="0.25">
      <c r="A2182">
        <v>106296</v>
      </c>
      <c r="B2182">
        <v>1</v>
      </c>
      <c r="C2182" t="s">
        <v>88</v>
      </c>
      <c r="D2182" t="s">
        <v>180</v>
      </c>
      <c r="E2182" t="s">
        <v>204</v>
      </c>
      <c r="F2182" s="69">
        <v>43011.684212962966</v>
      </c>
      <c r="G2182" s="67">
        <v>43025.708333333336</v>
      </c>
      <c r="I2182" t="s">
        <v>451</v>
      </c>
      <c r="J2182" t="s">
        <v>1121</v>
      </c>
      <c r="K2182" t="s">
        <v>580</v>
      </c>
      <c r="L2182" s="73">
        <f>_xlfn.DAYS(Dashboard!B$3,Data!F2182)</f>
        <v>14</v>
      </c>
    </row>
    <row r="2183" spans="1:12" x14ac:dyDescent="0.25">
      <c r="A2183">
        <v>106296</v>
      </c>
      <c r="B2183">
        <v>0</v>
      </c>
      <c r="C2183" t="s">
        <v>34</v>
      </c>
      <c r="D2183" t="s">
        <v>180</v>
      </c>
      <c r="E2183" t="s">
        <v>75</v>
      </c>
      <c r="F2183" s="69">
        <v>43011.684212962966</v>
      </c>
      <c r="G2183" s="67">
        <v>43025.708333333336</v>
      </c>
      <c r="I2183" t="s">
        <v>67</v>
      </c>
      <c r="J2183" t="s">
        <v>106</v>
      </c>
      <c r="K2183" t="s">
        <v>73</v>
      </c>
      <c r="L2183" s="73">
        <f>_xlfn.DAYS(Dashboard!B$3,Data!F2183)</f>
        <v>14</v>
      </c>
    </row>
    <row r="2184" spans="1:12" x14ac:dyDescent="0.25">
      <c r="A2184">
        <v>106297</v>
      </c>
      <c r="B2184">
        <v>0</v>
      </c>
      <c r="C2184" t="s">
        <v>35</v>
      </c>
      <c r="D2184" t="s">
        <v>181</v>
      </c>
      <c r="E2184" t="s">
        <v>75</v>
      </c>
      <c r="F2184" s="69">
        <v>43011.715474537035</v>
      </c>
      <c r="G2184" s="67">
        <v>43025.708333333336</v>
      </c>
      <c r="I2184" t="s">
        <v>63</v>
      </c>
      <c r="J2184" t="s">
        <v>182</v>
      </c>
      <c r="K2184" t="s">
        <v>73</v>
      </c>
      <c r="L2184" s="73">
        <f>_xlfn.DAYS(Dashboard!B$3,Data!F2184)</f>
        <v>14</v>
      </c>
    </row>
    <row r="2185" spans="1:12" x14ac:dyDescent="0.25">
      <c r="A2185">
        <v>106298</v>
      </c>
      <c r="B2185">
        <v>0</v>
      </c>
      <c r="C2185" t="s">
        <v>281</v>
      </c>
      <c r="D2185" t="s">
        <v>495</v>
      </c>
      <c r="E2185" t="s">
        <v>296</v>
      </c>
      <c r="F2185" s="69">
        <v>43011.73541666667</v>
      </c>
      <c r="G2185" s="67">
        <v>43018.708333333336</v>
      </c>
      <c r="H2185" s="67">
        <v>43013.412499999999</v>
      </c>
      <c r="I2185" t="s">
        <v>63</v>
      </c>
      <c r="J2185" t="s">
        <v>2662</v>
      </c>
      <c r="K2185" t="s">
        <v>294</v>
      </c>
      <c r="L2185" s="73">
        <f>_xlfn.DAYS(Dashboard!B$3,Data!F2185)</f>
        <v>14</v>
      </c>
    </row>
    <row r="2186" spans="1:12" x14ac:dyDescent="0.25">
      <c r="A2186">
        <v>106299</v>
      </c>
      <c r="B2186">
        <v>0</v>
      </c>
      <c r="C2186" t="s">
        <v>281</v>
      </c>
      <c r="D2186" t="s">
        <v>2663</v>
      </c>
      <c r="E2186" t="s">
        <v>93</v>
      </c>
      <c r="F2186" s="69">
        <v>43011.765277777777</v>
      </c>
      <c r="G2186" s="67">
        <v>43025.708333333336</v>
      </c>
      <c r="H2186" s="67">
        <v>43011.765277777777</v>
      </c>
      <c r="I2186" t="s">
        <v>67</v>
      </c>
      <c r="J2186" t="s">
        <v>2664</v>
      </c>
      <c r="K2186" t="s">
        <v>73</v>
      </c>
      <c r="L2186" s="73">
        <f>_xlfn.DAYS(Dashboard!B$3,Data!F2186)</f>
        <v>14</v>
      </c>
    </row>
    <row r="2187" spans="1:12" x14ac:dyDescent="0.25">
      <c r="A2187">
        <v>106300</v>
      </c>
      <c r="B2187">
        <v>0</v>
      </c>
      <c r="C2187" t="s">
        <v>281</v>
      </c>
      <c r="D2187" t="s">
        <v>2665</v>
      </c>
      <c r="E2187" t="s">
        <v>93</v>
      </c>
      <c r="F2187" s="69">
        <v>43011.804861111108</v>
      </c>
      <c r="G2187" s="67">
        <v>43025.708333333336</v>
      </c>
      <c r="H2187" s="67">
        <v>43011.804861111108</v>
      </c>
      <c r="I2187" t="s">
        <v>67</v>
      </c>
      <c r="J2187" t="s">
        <v>2666</v>
      </c>
      <c r="K2187" t="s">
        <v>73</v>
      </c>
      <c r="L2187" s="73">
        <f>_xlfn.DAYS(Dashboard!B$3,Data!F2187)</f>
        <v>14</v>
      </c>
    </row>
    <row r="2188" spans="1:12" x14ac:dyDescent="0.25">
      <c r="A2188">
        <v>106301</v>
      </c>
      <c r="B2188">
        <v>0</v>
      </c>
      <c r="C2188" t="s">
        <v>281</v>
      </c>
      <c r="D2188" t="s">
        <v>2667</v>
      </c>
      <c r="E2188" t="s">
        <v>321</v>
      </c>
      <c r="F2188" s="69">
        <v>43011.840277777781</v>
      </c>
      <c r="G2188" s="67">
        <v>43011.958333333336</v>
      </c>
      <c r="H2188" s="67">
        <v>43012.43472222222</v>
      </c>
      <c r="I2188" t="s">
        <v>63</v>
      </c>
      <c r="J2188" t="s">
        <v>2668</v>
      </c>
      <c r="K2188" t="s">
        <v>323</v>
      </c>
      <c r="L2188" s="73">
        <f>_xlfn.DAYS(Dashboard!B$3,Data!F2188)</f>
        <v>14</v>
      </c>
    </row>
    <row r="2189" spans="1:12" x14ac:dyDescent="0.25">
      <c r="A2189">
        <v>106302</v>
      </c>
      <c r="B2189">
        <v>0</v>
      </c>
      <c r="C2189" t="s">
        <v>281</v>
      </c>
      <c r="D2189" t="s">
        <v>2669</v>
      </c>
      <c r="E2189" t="s">
        <v>321</v>
      </c>
      <c r="F2189" s="69">
        <v>43011.847916666666</v>
      </c>
      <c r="G2189" s="67">
        <v>43011.958333333336</v>
      </c>
      <c r="H2189" s="67">
        <v>43012.43472222222</v>
      </c>
      <c r="I2189" t="s">
        <v>63</v>
      </c>
      <c r="J2189" t="s">
        <v>2670</v>
      </c>
      <c r="K2189" t="s">
        <v>323</v>
      </c>
      <c r="L2189" s="73">
        <f>_xlfn.DAYS(Dashboard!B$3,Data!F2189)</f>
        <v>14</v>
      </c>
    </row>
    <row r="2190" spans="1:12" x14ac:dyDescent="0.25">
      <c r="A2190">
        <v>106303</v>
      </c>
      <c r="B2190">
        <v>0</v>
      </c>
      <c r="C2190" t="s">
        <v>281</v>
      </c>
      <c r="D2190" t="s">
        <v>97</v>
      </c>
      <c r="E2190" t="s">
        <v>321</v>
      </c>
      <c r="F2190" s="69">
        <v>43011.863194444442</v>
      </c>
      <c r="G2190" s="67">
        <v>43011.958333333336</v>
      </c>
      <c r="H2190" s="67">
        <v>43012.434027777781</v>
      </c>
      <c r="I2190" t="s">
        <v>63</v>
      </c>
      <c r="J2190" t="s">
        <v>2671</v>
      </c>
      <c r="K2190" t="s">
        <v>323</v>
      </c>
      <c r="L2190" s="73">
        <f>_xlfn.DAYS(Dashboard!B$3,Data!F2190)</f>
        <v>14</v>
      </c>
    </row>
    <row r="2191" spans="1:12" x14ac:dyDescent="0.25">
      <c r="A2191">
        <v>106304</v>
      </c>
      <c r="B2191">
        <v>0</v>
      </c>
      <c r="C2191" t="s">
        <v>281</v>
      </c>
      <c r="D2191" t="s">
        <v>97</v>
      </c>
      <c r="E2191" t="s">
        <v>321</v>
      </c>
      <c r="F2191" s="69">
        <v>43011.868750000001</v>
      </c>
      <c r="G2191" s="67">
        <v>43011.958333333336</v>
      </c>
      <c r="H2191" s="67">
        <v>43012.434027777781</v>
      </c>
      <c r="I2191" t="s">
        <v>63</v>
      </c>
      <c r="J2191" t="s">
        <v>2672</v>
      </c>
      <c r="K2191" t="s">
        <v>323</v>
      </c>
      <c r="L2191" s="73">
        <f>_xlfn.DAYS(Dashboard!B$3,Data!F2191)</f>
        <v>14</v>
      </c>
    </row>
    <row r="2192" spans="1:12" x14ac:dyDescent="0.25">
      <c r="A2192">
        <v>106305</v>
      </c>
      <c r="B2192">
        <v>0</v>
      </c>
      <c r="C2192" t="s">
        <v>281</v>
      </c>
      <c r="D2192" t="s">
        <v>516</v>
      </c>
      <c r="E2192" t="s">
        <v>296</v>
      </c>
      <c r="F2192" s="69">
        <v>43012.35</v>
      </c>
      <c r="G2192" s="67">
        <v>43014.708333333336</v>
      </c>
      <c r="H2192" s="67">
        <v>43012.350694444445</v>
      </c>
      <c r="I2192" t="s">
        <v>67</v>
      </c>
      <c r="J2192" t="s">
        <v>2673</v>
      </c>
      <c r="K2192" t="s">
        <v>497</v>
      </c>
      <c r="L2192" s="73">
        <f>_xlfn.DAYS(Dashboard!B$3,Data!F2192)</f>
        <v>13</v>
      </c>
    </row>
    <row r="2193" spans="1:12" x14ac:dyDescent="0.25">
      <c r="A2193">
        <v>106115</v>
      </c>
      <c r="B2193">
        <v>1</v>
      </c>
      <c r="C2193" t="s">
        <v>281</v>
      </c>
      <c r="D2193" t="s">
        <v>62</v>
      </c>
      <c r="E2193" t="s">
        <v>97</v>
      </c>
      <c r="F2193" s="69">
        <v>43012.369444444441</v>
      </c>
      <c r="G2193" s="67">
        <v>43028.708333333336</v>
      </c>
      <c r="H2193" s="67">
        <v>43012.600694444445</v>
      </c>
      <c r="I2193" t="s">
        <v>63</v>
      </c>
      <c r="J2193" t="s">
        <v>2674</v>
      </c>
      <c r="K2193" t="s">
        <v>284</v>
      </c>
      <c r="L2193" s="73">
        <f>_xlfn.DAYS(Dashboard!B$3,Data!F2193)</f>
        <v>13</v>
      </c>
    </row>
    <row r="2194" spans="1:12" x14ac:dyDescent="0.25">
      <c r="A2194">
        <v>106306</v>
      </c>
      <c r="B2194">
        <v>0</v>
      </c>
      <c r="C2194" t="s">
        <v>281</v>
      </c>
      <c r="D2194" t="s">
        <v>2614</v>
      </c>
      <c r="E2194" t="s">
        <v>62</v>
      </c>
      <c r="F2194" s="69">
        <v>43012.369444444441</v>
      </c>
      <c r="G2194" s="67">
        <v>43026.708333333336</v>
      </c>
      <c r="H2194" s="67">
        <v>43024.379861111112</v>
      </c>
      <c r="I2194" t="s">
        <v>63</v>
      </c>
      <c r="J2194" t="s">
        <v>2675</v>
      </c>
      <c r="K2194" t="s">
        <v>65</v>
      </c>
      <c r="L2194" s="73">
        <f>_xlfn.DAYS(Dashboard!B$3,Data!F2194)</f>
        <v>13</v>
      </c>
    </row>
    <row r="2195" spans="1:12" x14ac:dyDescent="0.25">
      <c r="A2195">
        <v>106307</v>
      </c>
      <c r="B2195">
        <v>0</v>
      </c>
      <c r="C2195" t="s">
        <v>281</v>
      </c>
      <c r="D2195" t="s">
        <v>2614</v>
      </c>
      <c r="E2195" t="s">
        <v>80</v>
      </c>
      <c r="F2195" s="69">
        <v>43012.376388888886</v>
      </c>
      <c r="G2195" s="67">
        <v>43026.708333333336</v>
      </c>
      <c r="H2195" s="67">
        <v>43012.376388888886</v>
      </c>
      <c r="I2195" t="s">
        <v>63</v>
      </c>
      <c r="J2195" t="s">
        <v>2676</v>
      </c>
      <c r="K2195" t="s">
        <v>73</v>
      </c>
      <c r="L2195" s="73">
        <f>_xlfn.DAYS(Dashboard!B$3,Data!F2195)</f>
        <v>13</v>
      </c>
    </row>
    <row r="2196" spans="1:12" x14ac:dyDescent="0.25">
      <c r="A2196">
        <v>106308</v>
      </c>
      <c r="B2196">
        <v>0</v>
      </c>
      <c r="C2196" t="s">
        <v>281</v>
      </c>
      <c r="D2196" t="s">
        <v>2677</v>
      </c>
      <c r="E2196" t="s">
        <v>62</v>
      </c>
      <c r="F2196" s="69">
        <v>43012.386111111111</v>
      </c>
      <c r="G2196" s="67">
        <v>43026.708333333336</v>
      </c>
      <c r="H2196" s="67">
        <v>43012.386111111111</v>
      </c>
      <c r="I2196" t="s">
        <v>63</v>
      </c>
      <c r="J2196" t="s">
        <v>2678</v>
      </c>
      <c r="K2196" t="s">
        <v>73</v>
      </c>
      <c r="L2196" s="73">
        <f>_xlfn.DAYS(Dashboard!B$3,Data!F2196)</f>
        <v>13</v>
      </c>
    </row>
    <row r="2197" spans="1:12" x14ac:dyDescent="0.25">
      <c r="A2197">
        <v>106309</v>
      </c>
      <c r="B2197">
        <v>0</v>
      </c>
      <c r="C2197" t="s">
        <v>281</v>
      </c>
      <c r="D2197" t="s">
        <v>2679</v>
      </c>
      <c r="E2197" t="s">
        <v>398</v>
      </c>
      <c r="F2197" s="69">
        <v>43012.42291666667</v>
      </c>
      <c r="G2197" s="67">
        <v>43019.708333333336</v>
      </c>
      <c r="H2197" s="67">
        <v>43024.42083333333</v>
      </c>
      <c r="I2197" t="s">
        <v>325</v>
      </c>
      <c r="J2197" t="s">
        <v>2680</v>
      </c>
      <c r="K2197" t="s">
        <v>400</v>
      </c>
      <c r="L2197" s="73">
        <f>_xlfn.DAYS(Dashboard!B$3,Data!F2197)</f>
        <v>13</v>
      </c>
    </row>
    <row r="2198" spans="1:12" x14ac:dyDescent="0.25">
      <c r="A2198">
        <v>106310</v>
      </c>
      <c r="B2198">
        <v>0</v>
      </c>
      <c r="C2198" t="s">
        <v>281</v>
      </c>
      <c r="D2198" t="s">
        <v>2681</v>
      </c>
      <c r="E2198" t="s">
        <v>62</v>
      </c>
      <c r="F2198" s="69">
        <v>43012.463194444441</v>
      </c>
      <c r="G2198" s="67">
        <v>43026.708333333336</v>
      </c>
      <c r="H2198" s="67">
        <v>43012.463194444441</v>
      </c>
      <c r="I2198" t="s">
        <v>63</v>
      </c>
      <c r="J2198" t="s">
        <v>2682</v>
      </c>
      <c r="K2198" t="s">
        <v>73</v>
      </c>
      <c r="L2198" s="73">
        <f>_xlfn.DAYS(Dashboard!B$3,Data!F2198)</f>
        <v>13</v>
      </c>
    </row>
    <row r="2199" spans="1:12" x14ac:dyDescent="0.25">
      <c r="A2199">
        <v>105788</v>
      </c>
      <c r="B2199">
        <v>3</v>
      </c>
      <c r="C2199" t="s">
        <v>82</v>
      </c>
      <c r="D2199" t="s">
        <v>124</v>
      </c>
      <c r="E2199" t="s">
        <v>93</v>
      </c>
      <c r="F2199" s="69">
        <v>43012.469189814816</v>
      </c>
      <c r="G2199" s="67">
        <v>43019.708333333336</v>
      </c>
      <c r="H2199" s="67">
        <v>43023.917974537035</v>
      </c>
      <c r="I2199" t="s">
        <v>63</v>
      </c>
      <c r="J2199" t="s">
        <v>183</v>
      </c>
      <c r="K2199" t="s">
        <v>73</v>
      </c>
      <c r="L2199" s="73">
        <f>_xlfn.DAYS(Dashboard!B$3,Data!F2199)</f>
        <v>13</v>
      </c>
    </row>
    <row r="2200" spans="1:12" x14ac:dyDescent="0.25">
      <c r="A2200">
        <v>106311</v>
      </c>
      <c r="B2200">
        <v>0</v>
      </c>
      <c r="C2200" t="s">
        <v>281</v>
      </c>
      <c r="D2200" t="s">
        <v>482</v>
      </c>
      <c r="E2200" t="s">
        <v>296</v>
      </c>
      <c r="F2200" s="69">
        <v>43012.474999999999</v>
      </c>
      <c r="G2200" s="67">
        <v>43026.708333333336</v>
      </c>
      <c r="H2200" s="67">
        <v>43014.415972222225</v>
      </c>
      <c r="I2200" t="s">
        <v>63</v>
      </c>
      <c r="J2200" t="s">
        <v>2683</v>
      </c>
      <c r="K2200" t="s">
        <v>294</v>
      </c>
      <c r="L2200" s="73">
        <f>_xlfn.DAYS(Dashboard!B$3,Data!F2200)</f>
        <v>13</v>
      </c>
    </row>
    <row r="2201" spans="1:12" x14ac:dyDescent="0.25">
      <c r="A2201">
        <v>106312</v>
      </c>
      <c r="B2201">
        <v>0</v>
      </c>
      <c r="C2201" t="s">
        <v>281</v>
      </c>
      <c r="D2201" t="s">
        <v>466</v>
      </c>
      <c r="E2201" t="s">
        <v>321</v>
      </c>
      <c r="F2201" s="69">
        <v>43012.478472222225</v>
      </c>
      <c r="G2201" s="67">
        <v>43019.708333333336</v>
      </c>
      <c r="H2201" s="67">
        <v>43012.489583333336</v>
      </c>
      <c r="I2201" t="s">
        <v>137</v>
      </c>
      <c r="J2201" t="s">
        <v>2684</v>
      </c>
      <c r="K2201" t="s">
        <v>284</v>
      </c>
      <c r="L2201" s="73">
        <f>_xlfn.DAYS(Dashboard!B$3,Data!F2201)</f>
        <v>13</v>
      </c>
    </row>
    <row r="2202" spans="1:12" x14ac:dyDescent="0.25">
      <c r="A2202">
        <v>106313</v>
      </c>
      <c r="B2202">
        <v>0</v>
      </c>
      <c r="C2202" t="s">
        <v>281</v>
      </c>
      <c r="D2202" t="s">
        <v>62</v>
      </c>
      <c r="E2202" t="s">
        <v>282</v>
      </c>
      <c r="F2202" s="69">
        <v>43012.493055555555</v>
      </c>
      <c r="G2202" s="67">
        <v>43019.708333333336</v>
      </c>
      <c r="H2202" s="67">
        <v>43012.627083333333</v>
      </c>
      <c r="I2202" t="s">
        <v>67</v>
      </c>
      <c r="J2202" t="s">
        <v>2685</v>
      </c>
      <c r="K2202" t="s">
        <v>284</v>
      </c>
      <c r="L2202" s="73">
        <f>_xlfn.DAYS(Dashboard!B$3,Data!F2202)</f>
        <v>13</v>
      </c>
    </row>
    <row r="2203" spans="1:12" x14ac:dyDescent="0.25">
      <c r="A2203">
        <v>106314</v>
      </c>
      <c r="B2203">
        <v>0</v>
      </c>
      <c r="C2203" t="s">
        <v>281</v>
      </c>
      <c r="D2203" t="s">
        <v>2686</v>
      </c>
      <c r="E2203" t="s">
        <v>62</v>
      </c>
      <c r="F2203" s="69">
        <v>43012.495138888888</v>
      </c>
      <c r="G2203" s="67">
        <v>43026.708333333336</v>
      </c>
      <c r="H2203" s="67">
        <v>43012.496527777781</v>
      </c>
      <c r="I2203" t="s">
        <v>67</v>
      </c>
      <c r="J2203" t="s">
        <v>2687</v>
      </c>
      <c r="K2203" t="s">
        <v>73</v>
      </c>
      <c r="L2203" s="73">
        <f>_xlfn.DAYS(Dashboard!B$3,Data!F2203)</f>
        <v>13</v>
      </c>
    </row>
    <row r="2204" spans="1:12" x14ac:dyDescent="0.25">
      <c r="A2204">
        <v>106315</v>
      </c>
      <c r="B2204">
        <v>0</v>
      </c>
      <c r="C2204" t="s">
        <v>281</v>
      </c>
      <c r="D2204" t="s">
        <v>184</v>
      </c>
      <c r="E2204" t="s">
        <v>93</v>
      </c>
      <c r="F2204" s="69">
        <v>43012.536111111112</v>
      </c>
      <c r="G2204" s="67">
        <v>43019.708333333336</v>
      </c>
      <c r="H2204" s="67">
        <v>43024.604166666664</v>
      </c>
      <c r="I2204" t="s">
        <v>63</v>
      </c>
      <c r="J2204" t="s">
        <v>2688</v>
      </c>
      <c r="K2204" t="s">
        <v>73</v>
      </c>
      <c r="L2204" s="73">
        <f>_xlfn.DAYS(Dashboard!B$3,Data!F2204)</f>
        <v>13</v>
      </c>
    </row>
    <row r="2205" spans="1:12" x14ac:dyDescent="0.25">
      <c r="A2205">
        <v>106316</v>
      </c>
      <c r="B2205">
        <v>0</v>
      </c>
      <c r="C2205" t="s">
        <v>88</v>
      </c>
      <c r="D2205" t="s">
        <v>184</v>
      </c>
      <c r="E2205" t="s">
        <v>93</v>
      </c>
      <c r="F2205" s="69">
        <v>43012.544490740744</v>
      </c>
      <c r="G2205" s="67">
        <v>43026.708333333336</v>
      </c>
      <c r="I2205" t="s">
        <v>67</v>
      </c>
      <c r="J2205" t="s">
        <v>185</v>
      </c>
      <c r="K2205" t="s">
        <v>73</v>
      </c>
      <c r="L2205" s="73">
        <f>_xlfn.DAYS(Dashboard!B$3,Data!F2205)</f>
        <v>13</v>
      </c>
    </row>
    <row r="2206" spans="1:12" x14ac:dyDescent="0.25">
      <c r="A2206">
        <v>106317</v>
      </c>
      <c r="B2206">
        <v>0</v>
      </c>
      <c r="C2206" t="s">
        <v>281</v>
      </c>
      <c r="D2206" t="s">
        <v>2689</v>
      </c>
      <c r="E2206" t="s">
        <v>93</v>
      </c>
      <c r="F2206" s="69">
        <v>43012.546527777777</v>
      </c>
      <c r="G2206" s="67">
        <v>43026.708333333336</v>
      </c>
      <c r="H2206" s="67">
        <v>43012.546527777777</v>
      </c>
      <c r="I2206" t="s">
        <v>67</v>
      </c>
      <c r="J2206" t="s">
        <v>2690</v>
      </c>
      <c r="K2206" t="s">
        <v>73</v>
      </c>
      <c r="L2206" s="73">
        <f>_xlfn.DAYS(Dashboard!B$3,Data!F2206)</f>
        <v>13</v>
      </c>
    </row>
    <row r="2207" spans="1:12" x14ac:dyDescent="0.25">
      <c r="A2207">
        <v>106318</v>
      </c>
      <c r="B2207">
        <v>0</v>
      </c>
      <c r="C2207" t="s">
        <v>281</v>
      </c>
      <c r="D2207" t="s">
        <v>516</v>
      </c>
      <c r="E2207" t="s">
        <v>93</v>
      </c>
      <c r="F2207" s="69">
        <v>43012.554861111108</v>
      </c>
      <c r="G2207" s="67">
        <v>43026.708333333336</v>
      </c>
      <c r="H2207" s="67">
        <v>43012.563194444447</v>
      </c>
      <c r="I2207" t="s">
        <v>63</v>
      </c>
      <c r="J2207" t="s">
        <v>2691</v>
      </c>
      <c r="K2207" t="s">
        <v>73</v>
      </c>
      <c r="L2207" s="73">
        <f>_xlfn.DAYS(Dashboard!B$3,Data!F2207)</f>
        <v>13</v>
      </c>
    </row>
    <row r="2208" spans="1:12" x14ac:dyDescent="0.25">
      <c r="A2208">
        <v>106319</v>
      </c>
      <c r="B2208">
        <v>0</v>
      </c>
      <c r="C2208" t="s">
        <v>281</v>
      </c>
      <c r="D2208" t="s">
        <v>2692</v>
      </c>
      <c r="E2208" t="s">
        <v>1086</v>
      </c>
      <c r="F2208" s="69">
        <v>43012.554861111108</v>
      </c>
      <c r="G2208" s="67">
        <v>43026.708333333336</v>
      </c>
      <c r="H2208" s="67">
        <v>43017.536805555559</v>
      </c>
      <c r="I2208" t="s">
        <v>63</v>
      </c>
      <c r="J2208" t="s">
        <v>2693</v>
      </c>
      <c r="K2208" t="s">
        <v>1088</v>
      </c>
      <c r="L2208" s="73">
        <f>_xlfn.DAYS(Dashboard!B$3,Data!F2208)</f>
        <v>13</v>
      </c>
    </row>
    <row r="2209" spans="1:12" x14ac:dyDescent="0.25">
      <c r="A2209">
        <v>106320</v>
      </c>
      <c r="B2209">
        <v>0</v>
      </c>
      <c r="C2209" t="s">
        <v>35</v>
      </c>
      <c r="D2209" t="s">
        <v>186</v>
      </c>
      <c r="E2209" t="s">
        <v>62</v>
      </c>
      <c r="F2209" s="69">
        <v>43012.557141203702</v>
      </c>
      <c r="G2209" s="67">
        <v>43026.708333333336</v>
      </c>
      <c r="I2209" t="s">
        <v>63</v>
      </c>
      <c r="J2209" t="s">
        <v>187</v>
      </c>
      <c r="K2209" t="s">
        <v>73</v>
      </c>
      <c r="L2209" s="73">
        <f>_xlfn.DAYS(Dashboard!B$3,Data!F2209)</f>
        <v>13</v>
      </c>
    </row>
    <row r="2210" spans="1:12" x14ac:dyDescent="0.25">
      <c r="A2210">
        <v>106322</v>
      </c>
      <c r="B2210">
        <v>0</v>
      </c>
      <c r="C2210" t="s">
        <v>281</v>
      </c>
      <c r="D2210" t="s">
        <v>263</v>
      </c>
      <c r="E2210" t="s">
        <v>93</v>
      </c>
      <c r="F2210" s="69">
        <v>43012.569444444445</v>
      </c>
      <c r="G2210" s="67">
        <v>43026.708333333336</v>
      </c>
      <c r="H2210" s="67">
        <v>43017.543749999997</v>
      </c>
      <c r="I2210" t="s">
        <v>67</v>
      </c>
      <c r="J2210" t="s">
        <v>1978</v>
      </c>
      <c r="K2210" t="s">
        <v>73</v>
      </c>
      <c r="L2210" s="73">
        <f>_xlfn.DAYS(Dashboard!B$3,Data!F2210)</f>
        <v>13</v>
      </c>
    </row>
    <row r="2211" spans="1:12" x14ac:dyDescent="0.25">
      <c r="A2211">
        <v>106323</v>
      </c>
      <c r="B2211">
        <v>0</v>
      </c>
      <c r="C2211" t="s">
        <v>281</v>
      </c>
      <c r="D2211" t="s">
        <v>95</v>
      </c>
      <c r="E2211" t="s">
        <v>368</v>
      </c>
      <c r="F2211" s="69">
        <v>43012.570833333331</v>
      </c>
      <c r="G2211" s="67">
        <v>43026.708333333336</v>
      </c>
      <c r="H2211" s="67">
        <v>43013.590277777781</v>
      </c>
      <c r="I2211" t="s">
        <v>63</v>
      </c>
      <c r="J2211" t="s">
        <v>2694</v>
      </c>
      <c r="K2211" t="s">
        <v>294</v>
      </c>
      <c r="L2211" s="73">
        <f>_xlfn.DAYS(Dashboard!B$3,Data!F2211)</f>
        <v>13</v>
      </c>
    </row>
    <row r="2212" spans="1:12" x14ac:dyDescent="0.25">
      <c r="A2212">
        <v>106324</v>
      </c>
      <c r="B2212">
        <v>0</v>
      </c>
      <c r="C2212" t="s">
        <v>281</v>
      </c>
      <c r="D2212" t="s">
        <v>120</v>
      </c>
      <c r="E2212" t="s">
        <v>296</v>
      </c>
      <c r="F2212" s="69">
        <v>43012.573611111111</v>
      </c>
      <c r="G2212" s="67">
        <v>43026.708333333336</v>
      </c>
      <c r="H2212" s="67">
        <v>43014.688888888886</v>
      </c>
      <c r="I2212" t="s">
        <v>63</v>
      </c>
      <c r="J2212" t="s">
        <v>2695</v>
      </c>
      <c r="K2212" t="s">
        <v>294</v>
      </c>
      <c r="L2212" s="73">
        <f>_xlfn.DAYS(Dashboard!B$3,Data!F2212)</f>
        <v>13</v>
      </c>
    </row>
    <row r="2213" spans="1:12" x14ac:dyDescent="0.25">
      <c r="A2213">
        <v>106325</v>
      </c>
      <c r="B2213">
        <v>0</v>
      </c>
      <c r="C2213" t="s">
        <v>88</v>
      </c>
      <c r="D2213" t="s">
        <v>188</v>
      </c>
      <c r="E2213" t="s">
        <v>93</v>
      </c>
      <c r="F2213" s="69">
        <v>43012.57640046296</v>
      </c>
      <c r="G2213" s="67">
        <v>43026.708333333336</v>
      </c>
      <c r="I2213" t="s">
        <v>63</v>
      </c>
      <c r="J2213" t="s">
        <v>189</v>
      </c>
      <c r="K2213" t="s">
        <v>73</v>
      </c>
      <c r="L2213" s="73">
        <f>_xlfn.DAYS(Dashboard!B$3,Data!F2213)</f>
        <v>13</v>
      </c>
    </row>
    <row r="2214" spans="1:12" x14ac:dyDescent="0.25">
      <c r="A2214">
        <v>106326</v>
      </c>
      <c r="B2214">
        <v>0</v>
      </c>
      <c r="C2214" t="s">
        <v>281</v>
      </c>
      <c r="D2214" t="s">
        <v>173</v>
      </c>
      <c r="E2214" t="s">
        <v>90</v>
      </c>
      <c r="F2214" s="69">
        <v>43012.585416666669</v>
      </c>
      <c r="G2214" s="67">
        <v>43026.708333333336</v>
      </c>
      <c r="H2214" s="67">
        <v>43012.585416666669</v>
      </c>
      <c r="I2214" t="s">
        <v>67</v>
      </c>
      <c r="J2214" t="s">
        <v>2696</v>
      </c>
      <c r="K2214" t="s">
        <v>73</v>
      </c>
      <c r="L2214" s="73">
        <f>_xlfn.DAYS(Dashboard!B$3,Data!F2214)</f>
        <v>13</v>
      </c>
    </row>
    <row r="2215" spans="1:12" x14ac:dyDescent="0.25">
      <c r="A2215">
        <v>106327</v>
      </c>
      <c r="B2215">
        <v>0</v>
      </c>
      <c r="C2215" t="s">
        <v>281</v>
      </c>
      <c r="D2215" t="s">
        <v>142</v>
      </c>
      <c r="E2215" t="s">
        <v>93</v>
      </c>
      <c r="F2215" s="69">
        <v>43012.586805555555</v>
      </c>
      <c r="G2215" s="67">
        <v>43026.708333333336</v>
      </c>
      <c r="H2215" s="67">
        <v>43012.586805555555</v>
      </c>
      <c r="I2215" t="s">
        <v>63</v>
      </c>
      <c r="J2215" t="s">
        <v>2697</v>
      </c>
      <c r="K2215" t="s">
        <v>73</v>
      </c>
      <c r="L2215" s="73">
        <f>_xlfn.DAYS(Dashboard!B$3,Data!F2215)</f>
        <v>13</v>
      </c>
    </row>
    <row r="2216" spans="1:12" x14ac:dyDescent="0.25">
      <c r="A2216">
        <v>106328</v>
      </c>
      <c r="B2216">
        <v>0</v>
      </c>
      <c r="C2216" t="s">
        <v>281</v>
      </c>
      <c r="D2216" t="s">
        <v>173</v>
      </c>
      <c r="E2216" t="s">
        <v>90</v>
      </c>
      <c r="F2216" s="69">
        <v>43012.597916666666</v>
      </c>
      <c r="G2216" s="67">
        <v>43019.708333333336</v>
      </c>
      <c r="H2216" s="67">
        <v>43012.597916666666</v>
      </c>
      <c r="I2216" t="s">
        <v>63</v>
      </c>
      <c r="J2216" t="s">
        <v>2698</v>
      </c>
      <c r="K2216" t="s">
        <v>73</v>
      </c>
      <c r="L2216" s="73">
        <f>_xlfn.DAYS(Dashboard!B$3,Data!F2216)</f>
        <v>13</v>
      </c>
    </row>
    <row r="2217" spans="1:12" x14ac:dyDescent="0.25">
      <c r="A2217">
        <v>106329</v>
      </c>
      <c r="B2217">
        <v>0</v>
      </c>
      <c r="C2217" t="s">
        <v>281</v>
      </c>
      <c r="D2217" t="s">
        <v>2699</v>
      </c>
      <c r="E2217" t="s">
        <v>90</v>
      </c>
      <c r="F2217" s="69">
        <v>43012.602083333331</v>
      </c>
      <c r="G2217" s="67">
        <v>43026.708333333336</v>
      </c>
      <c r="H2217" s="67">
        <v>43012.602083333331</v>
      </c>
      <c r="I2217" t="s">
        <v>67</v>
      </c>
      <c r="J2217" t="s">
        <v>2700</v>
      </c>
      <c r="K2217" t="s">
        <v>73</v>
      </c>
      <c r="L2217" s="73">
        <f>_xlfn.DAYS(Dashboard!B$3,Data!F2217)</f>
        <v>13</v>
      </c>
    </row>
    <row r="2218" spans="1:12" x14ac:dyDescent="0.25">
      <c r="A2218">
        <v>106330</v>
      </c>
      <c r="B2218">
        <v>0</v>
      </c>
      <c r="C2218" t="s">
        <v>35</v>
      </c>
      <c r="D2218" t="s">
        <v>190</v>
      </c>
      <c r="E2218" t="s">
        <v>71</v>
      </c>
      <c r="F2218" s="69">
        <v>43012.652060185188</v>
      </c>
      <c r="G2218" s="67">
        <v>43026.708333333336</v>
      </c>
      <c r="I2218" t="s">
        <v>63</v>
      </c>
      <c r="J2218" t="s">
        <v>191</v>
      </c>
      <c r="K2218" t="s">
        <v>73</v>
      </c>
      <c r="L2218" s="73">
        <f>_xlfn.DAYS(Dashboard!B$3,Data!F2218)</f>
        <v>13</v>
      </c>
    </row>
    <row r="2219" spans="1:12" x14ac:dyDescent="0.25">
      <c r="A2219">
        <v>106331</v>
      </c>
      <c r="B2219">
        <v>0</v>
      </c>
      <c r="C2219" t="s">
        <v>281</v>
      </c>
      <c r="D2219" t="s">
        <v>171</v>
      </c>
      <c r="E2219" t="s">
        <v>321</v>
      </c>
      <c r="F2219" s="69">
        <v>43012.657638888886</v>
      </c>
      <c r="G2219" s="67">
        <v>43014.708333333336</v>
      </c>
      <c r="H2219" s="67">
        <v>43013.450694444444</v>
      </c>
      <c r="I2219" t="s">
        <v>63</v>
      </c>
      <c r="J2219" t="s">
        <v>2701</v>
      </c>
      <c r="K2219" t="s">
        <v>323</v>
      </c>
      <c r="L2219" s="73">
        <f>_xlfn.DAYS(Dashboard!B$3,Data!F2219)</f>
        <v>13</v>
      </c>
    </row>
    <row r="2220" spans="1:12" x14ac:dyDescent="0.25">
      <c r="A2220">
        <v>106332</v>
      </c>
      <c r="B2220">
        <v>0</v>
      </c>
      <c r="C2220" t="s">
        <v>281</v>
      </c>
      <c r="D2220" t="s">
        <v>2702</v>
      </c>
      <c r="E2220" t="s">
        <v>84</v>
      </c>
      <c r="F2220" s="69">
        <v>43012.662499999999</v>
      </c>
      <c r="G2220" s="67">
        <v>43026.708333333336</v>
      </c>
      <c r="H2220" s="67">
        <v>43012.662499999999</v>
      </c>
      <c r="I2220" t="s">
        <v>63</v>
      </c>
      <c r="J2220" t="s">
        <v>335</v>
      </c>
      <c r="K2220" t="s">
        <v>73</v>
      </c>
      <c r="L2220" s="73">
        <f>_xlfn.DAYS(Dashboard!B$3,Data!F2220)</f>
        <v>13</v>
      </c>
    </row>
    <row r="2221" spans="1:12" x14ac:dyDescent="0.25">
      <c r="A2221">
        <v>106333</v>
      </c>
      <c r="B2221">
        <v>0</v>
      </c>
      <c r="C2221" t="s">
        <v>281</v>
      </c>
      <c r="D2221" t="s">
        <v>2098</v>
      </c>
      <c r="E2221" t="s">
        <v>204</v>
      </c>
      <c r="F2221" s="69">
        <v>43012.663888888892</v>
      </c>
      <c r="G2221" s="67">
        <v>43026.708333333336</v>
      </c>
      <c r="H2221" s="67">
        <v>43018.488888888889</v>
      </c>
      <c r="I2221" t="s">
        <v>325</v>
      </c>
      <c r="J2221" t="s">
        <v>2703</v>
      </c>
      <c r="K2221" t="s">
        <v>284</v>
      </c>
      <c r="L2221" s="73">
        <f>_xlfn.DAYS(Dashboard!B$3,Data!F2221)</f>
        <v>13</v>
      </c>
    </row>
    <row r="2222" spans="1:12" x14ac:dyDescent="0.25">
      <c r="A2222">
        <v>106334</v>
      </c>
      <c r="B2222">
        <v>0</v>
      </c>
      <c r="C2222" t="s">
        <v>281</v>
      </c>
      <c r="D2222" t="s">
        <v>167</v>
      </c>
      <c r="E2222" t="s">
        <v>321</v>
      </c>
      <c r="F2222" s="69">
        <v>43012.675694444442</v>
      </c>
      <c r="G2222" s="67">
        <v>43019.708333333336</v>
      </c>
      <c r="H2222" s="67">
        <v>43013.524305555555</v>
      </c>
      <c r="I2222" t="s">
        <v>63</v>
      </c>
      <c r="J2222" t="s">
        <v>2704</v>
      </c>
      <c r="K2222" t="s">
        <v>284</v>
      </c>
      <c r="L2222" s="73">
        <f>_xlfn.DAYS(Dashboard!B$3,Data!F2222)</f>
        <v>13</v>
      </c>
    </row>
    <row r="2223" spans="1:12" x14ac:dyDescent="0.25">
      <c r="A2223">
        <v>106335</v>
      </c>
      <c r="B2223">
        <v>0</v>
      </c>
      <c r="C2223" t="s">
        <v>281</v>
      </c>
      <c r="D2223" t="s">
        <v>2705</v>
      </c>
      <c r="E2223" t="s">
        <v>93</v>
      </c>
      <c r="F2223" s="69">
        <v>43012.679166666669</v>
      </c>
      <c r="G2223" s="67">
        <v>43026.708333333336</v>
      </c>
      <c r="H2223" s="67">
        <v>43012.679166666669</v>
      </c>
      <c r="I2223" t="s">
        <v>67</v>
      </c>
      <c r="J2223" t="s">
        <v>2706</v>
      </c>
      <c r="K2223" t="s">
        <v>73</v>
      </c>
      <c r="L2223" s="73">
        <f>_xlfn.DAYS(Dashboard!B$3,Data!F2223)</f>
        <v>13</v>
      </c>
    </row>
    <row r="2224" spans="1:12" x14ac:dyDescent="0.25">
      <c r="A2224">
        <v>106336</v>
      </c>
      <c r="B2224">
        <v>0</v>
      </c>
      <c r="C2224" t="s">
        <v>281</v>
      </c>
      <c r="D2224" t="s">
        <v>1399</v>
      </c>
      <c r="E2224" t="s">
        <v>93</v>
      </c>
      <c r="F2224" s="69">
        <v>43012.710416666669</v>
      </c>
      <c r="G2224" s="67">
        <v>43026.708333333336</v>
      </c>
      <c r="H2224" s="67">
        <v>43013.574999999997</v>
      </c>
      <c r="I2224" t="s">
        <v>63</v>
      </c>
      <c r="J2224" t="s">
        <v>2707</v>
      </c>
      <c r="K2224" t="s">
        <v>73</v>
      </c>
      <c r="L2224" s="73">
        <f>_xlfn.DAYS(Dashboard!B$3,Data!F2224)</f>
        <v>13</v>
      </c>
    </row>
    <row r="2225" spans="1:12" x14ac:dyDescent="0.25">
      <c r="A2225">
        <v>106337</v>
      </c>
      <c r="B2225">
        <v>0</v>
      </c>
      <c r="C2225" t="s">
        <v>281</v>
      </c>
      <c r="D2225" t="s">
        <v>904</v>
      </c>
      <c r="E2225" t="s">
        <v>93</v>
      </c>
      <c r="F2225" s="69">
        <v>43012.714583333334</v>
      </c>
      <c r="G2225" s="67">
        <v>43026.708333333336</v>
      </c>
      <c r="H2225" s="67">
        <v>43012.719444444447</v>
      </c>
      <c r="I2225" t="s">
        <v>67</v>
      </c>
      <c r="J2225" t="s">
        <v>2708</v>
      </c>
      <c r="K2225" t="s">
        <v>73</v>
      </c>
      <c r="L2225" s="73">
        <f>_xlfn.DAYS(Dashboard!B$3,Data!F2225)</f>
        <v>13</v>
      </c>
    </row>
    <row r="2226" spans="1:12" x14ac:dyDescent="0.25">
      <c r="A2226">
        <v>106337</v>
      </c>
      <c r="B2226">
        <v>1</v>
      </c>
      <c r="C2226" t="s">
        <v>281</v>
      </c>
      <c r="D2226" t="s">
        <v>904</v>
      </c>
      <c r="E2226" t="s">
        <v>75</v>
      </c>
      <c r="F2226" s="69">
        <v>43012.715277777781</v>
      </c>
      <c r="G2226" s="67">
        <v>43026.708333333336</v>
      </c>
      <c r="H2226" s="67">
        <v>43012.717361111114</v>
      </c>
      <c r="I2226" t="s">
        <v>67</v>
      </c>
      <c r="J2226" t="s">
        <v>2709</v>
      </c>
      <c r="K2226" t="s">
        <v>73</v>
      </c>
      <c r="L2226" s="73">
        <f>_xlfn.DAYS(Dashboard!B$3,Data!F2226)</f>
        <v>13</v>
      </c>
    </row>
    <row r="2227" spans="1:12" x14ac:dyDescent="0.25">
      <c r="A2227">
        <v>106338</v>
      </c>
      <c r="B2227">
        <v>0</v>
      </c>
      <c r="C2227" t="s">
        <v>281</v>
      </c>
      <c r="D2227" t="s">
        <v>904</v>
      </c>
      <c r="E2227" t="s">
        <v>93</v>
      </c>
      <c r="F2227" s="69">
        <v>43012.748611111114</v>
      </c>
      <c r="G2227" s="67">
        <v>43026.708333333336</v>
      </c>
      <c r="H2227" s="67">
        <v>43012.748611111114</v>
      </c>
      <c r="I2227" t="s">
        <v>63</v>
      </c>
      <c r="J2227" t="s">
        <v>906</v>
      </c>
      <c r="K2227" t="s">
        <v>73</v>
      </c>
      <c r="L2227" s="73">
        <f>_xlfn.DAYS(Dashboard!B$3,Data!F2227)</f>
        <v>13</v>
      </c>
    </row>
    <row r="2228" spans="1:12" x14ac:dyDescent="0.25">
      <c r="A2228">
        <v>106339</v>
      </c>
      <c r="B2228">
        <v>0</v>
      </c>
      <c r="C2228" t="s">
        <v>281</v>
      </c>
      <c r="D2228" t="s">
        <v>398</v>
      </c>
      <c r="E2228" t="s">
        <v>71</v>
      </c>
      <c r="F2228" s="69">
        <v>43012.76666666667</v>
      </c>
      <c r="G2228" s="67">
        <v>43019.708333333336</v>
      </c>
      <c r="H2228" s="67">
        <v>43024.46597222222</v>
      </c>
      <c r="I2228" t="s">
        <v>67</v>
      </c>
      <c r="J2228" t="s">
        <v>2710</v>
      </c>
      <c r="K2228" t="s">
        <v>65</v>
      </c>
      <c r="L2228" s="73">
        <f>_xlfn.DAYS(Dashboard!B$3,Data!F2228)</f>
        <v>13</v>
      </c>
    </row>
    <row r="2229" spans="1:12" x14ac:dyDescent="0.25">
      <c r="A2229">
        <v>106340</v>
      </c>
      <c r="B2229">
        <v>0</v>
      </c>
      <c r="C2229" t="s">
        <v>281</v>
      </c>
      <c r="D2229" t="s">
        <v>424</v>
      </c>
      <c r="E2229" t="s">
        <v>368</v>
      </c>
      <c r="F2229" s="69">
        <v>43013.307638888888</v>
      </c>
      <c r="G2229" s="67">
        <v>43015.708333333336</v>
      </c>
      <c r="H2229" s="67">
        <v>43024.708333333336</v>
      </c>
      <c r="I2229" t="s">
        <v>67</v>
      </c>
      <c r="J2229" t="s">
        <v>2711</v>
      </c>
      <c r="K2229" t="s">
        <v>294</v>
      </c>
      <c r="L2229" s="73">
        <f>_xlfn.DAYS(Dashboard!B$3,Data!F2229)</f>
        <v>12</v>
      </c>
    </row>
    <row r="2230" spans="1:12" x14ac:dyDescent="0.25">
      <c r="A2230">
        <v>106341</v>
      </c>
      <c r="B2230">
        <v>0</v>
      </c>
      <c r="C2230" t="s">
        <v>281</v>
      </c>
      <c r="D2230" t="s">
        <v>516</v>
      </c>
      <c r="E2230" t="s">
        <v>108</v>
      </c>
      <c r="F2230" s="69">
        <v>43013.317361111112</v>
      </c>
      <c r="G2230" s="67">
        <v>43015.708333333336</v>
      </c>
      <c r="H2230" s="67">
        <v>43013.65347222222</v>
      </c>
      <c r="I2230" t="s">
        <v>67</v>
      </c>
      <c r="J2230" t="s">
        <v>2712</v>
      </c>
      <c r="K2230" t="s">
        <v>284</v>
      </c>
      <c r="L2230" s="73">
        <f>_xlfn.DAYS(Dashboard!B$3,Data!F2230)</f>
        <v>12</v>
      </c>
    </row>
    <row r="2231" spans="1:12" x14ac:dyDescent="0.25">
      <c r="A2231">
        <v>106342</v>
      </c>
      <c r="B2231">
        <v>0</v>
      </c>
      <c r="C2231" t="s">
        <v>281</v>
      </c>
      <c r="D2231" t="s">
        <v>2713</v>
      </c>
      <c r="E2231" t="s">
        <v>93</v>
      </c>
      <c r="F2231" s="69">
        <v>43013.334722222222</v>
      </c>
      <c r="G2231" s="67">
        <v>43027.708333333336</v>
      </c>
      <c r="H2231" s="67">
        <v>43013.4</v>
      </c>
      <c r="I2231" t="s">
        <v>63</v>
      </c>
      <c r="J2231" t="s">
        <v>2714</v>
      </c>
      <c r="K2231" t="s">
        <v>73</v>
      </c>
      <c r="L2231" s="73">
        <f>_xlfn.DAYS(Dashboard!B$3,Data!F2231)</f>
        <v>12</v>
      </c>
    </row>
    <row r="2232" spans="1:12" x14ac:dyDescent="0.25">
      <c r="A2232">
        <v>106343</v>
      </c>
      <c r="B2232">
        <v>0</v>
      </c>
      <c r="C2232" t="s">
        <v>281</v>
      </c>
      <c r="D2232" t="s">
        <v>2715</v>
      </c>
      <c r="E2232" t="s">
        <v>93</v>
      </c>
      <c r="F2232" s="69">
        <v>43013.34097222222</v>
      </c>
      <c r="G2232" s="67">
        <v>43027.708333333336</v>
      </c>
      <c r="H2232" s="67">
        <v>43013.399305555555</v>
      </c>
      <c r="I2232" t="s">
        <v>63</v>
      </c>
      <c r="J2232" t="s">
        <v>2716</v>
      </c>
      <c r="K2232" t="s">
        <v>73</v>
      </c>
      <c r="L2232" s="73">
        <f>_xlfn.DAYS(Dashboard!B$3,Data!F2232)</f>
        <v>12</v>
      </c>
    </row>
    <row r="2233" spans="1:12" x14ac:dyDescent="0.25">
      <c r="A2233">
        <v>106344</v>
      </c>
      <c r="B2233">
        <v>0</v>
      </c>
      <c r="C2233" t="s">
        <v>281</v>
      </c>
      <c r="D2233" t="s">
        <v>2717</v>
      </c>
      <c r="E2233" t="s">
        <v>93</v>
      </c>
      <c r="F2233" s="69">
        <v>43013.341666666667</v>
      </c>
      <c r="G2233" s="67">
        <v>43027.708333333336</v>
      </c>
      <c r="H2233" s="67">
        <v>43013.399305555555</v>
      </c>
      <c r="I2233" t="s">
        <v>63</v>
      </c>
      <c r="J2233" t="s">
        <v>2718</v>
      </c>
      <c r="K2233" t="s">
        <v>73</v>
      </c>
      <c r="L2233" s="73">
        <f>_xlfn.DAYS(Dashboard!B$3,Data!F2233)</f>
        <v>12</v>
      </c>
    </row>
    <row r="2234" spans="1:12" x14ac:dyDescent="0.25">
      <c r="A2234">
        <v>106345</v>
      </c>
      <c r="B2234">
        <v>0</v>
      </c>
      <c r="C2234" t="s">
        <v>281</v>
      </c>
      <c r="D2234" t="s">
        <v>125</v>
      </c>
      <c r="E2234" t="s">
        <v>130</v>
      </c>
      <c r="F2234" s="69">
        <v>43013.348611111112</v>
      </c>
      <c r="G2234" s="67">
        <v>43027.708333333336</v>
      </c>
      <c r="H2234" s="67">
        <v>43017.643750000003</v>
      </c>
      <c r="I2234" t="s">
        <v>137</v>
      </c>
      <c r="J2234" t="s">
        <v>2719</v>
      </c>
      <c r="K2234" t="s">
        <v>327</v>
      </c>
      <c r="L2234" s="73">
        <f>_xlfn.DAYS(Dashboard!B$3,Data!F2234)</f>
        <v>12</v>
      </c>
    </row>
    <row r="2235" spans="1:12" x14ac:dyDescent="0.25">
      <c r="A2235">
        <v>106346</v>
      </c>
      <c r="B2235">
        <v>0</v>
      </c>
      <c r="C2235" t="s">
        <v>281</v>
      </c>
      <c r="D2235" t="s">
        <v>321</v>
      </c>
      <c r="E2235" t="s">
        <v>233</v>
      </c>
      <c r="F2235" s="69">
        <v>43013.356944444444</v>
      </c>
      <c r="G2235" s="67">
        <v>43020.708333333336</v>
      </c>
      <c r="H2235" s="67">
        <v>43025.384722222225</v>
      </c>
      <c r="I2235" t="s">
        <v>67</v>
      </c>
      <c r="J2235" t="s">
        <v>2720</v>
      </c>
      <c r="K2235" t="s">
        <v>284</v>
      </c>
      <c r="L2235" s="73">
        <f>_xlfn.DAYS(Dashboard!B$3,Data!F2235)</f>
        <v>12</v>
      </c>
    </row>
    <row r="2236" spans="1:12" x14ac:dyDescent="0.25">
      <c r="A2236">
        <v>106347</v>
      </c>
      <c r="B2236">
        <v>0</v>
      </c>
      <c r="C2236" t="s">
        <v>281</v>
      </c>
      <c r="D2236" t="s">
        <v>148</v>
      </c>
      <c r="E2236" t="s">
        <v>71</v>
      </c>
      <c r="F2236" s="69">
        <v>43013.363888888889</v>
      </c>
      <c r="G2236" s="67">
        <v>43020.708333333336</v>
      </c>
      <c r="H2236" s="67">
        <v>43024.862500000003</v>
      </c>
      <c r="I2236" t="s">
        <v>67</v>
      </c>
      <c r="J2236" t="s">
        <v>2721</v>
      </c>
      <c r="K2236" t="s">
        <v>73</v>
      </c>
      <c r="L2236" s="73">
        <f>_xlfn.DAYS(Dashboard!B$3,Data!F2236)</f>
        <v>12</v>
      </c>
    </row>
    <row r="2237" spans="1:12" x14ac:dyDescent="0.25">
      <c r="A2237">
        <v>106347</v>
      </c>
      <c r="B2237">
        <v>1</v>
      </c>
      <c r="C2237" t="s">
        <v>281</v>
      </c>
      <c r="D2237" t="s">
        <v>148</v>
      </c>
      <c r="E2237" t="s">
        <v>321</v>
      </c>
      <c r="F2237" s="69">
        <v>43013.364583333336</v>
      </c>
      <c r="G2237" s="67">
        <v>43020.708333333336</v>
      </c>
      <c r="H2237" s="67">
        <v>43013.443749999999</v>
      </c>
      <c r="I2237" t="s">
        <v>63</v>
      </c>
      <c r="J2237" t="s">
        <v>2722</v>
      </c>
      <c r="K2237" t="s">
        <v>323</v>
      </c>
      <c r="L2237" s="73">
        <f>_xlfn.DAYS(Dashboard!B$3,Data!F2237)</f>
        <v>12</v>
      </c>
    </row>
    <row r="2238" spans="1:12" x14ac:dyDescent="0.25">
      <c r="A2238">
        <v>106348</v>
      </c>
      <c r="B2238">
        <v>0</v>
      </c>
      <c r="C2238" t="s">
        <v>281</v>
      </c>
      <c r="D2238" t="s">
        <v>919</v>
      </c>
      <c r="E2238" t="s">
        <v>93</v>
      </c>
      <c r="F2238" s="69">
        <v>43013.379861111112</v>
      </c>
      <c r="G2238" s="67">
        <v>43027.708333333336</v>
      </c>
      <c r="H2238" s="67">
        <v>43019.580555555556</v>
      </c>
      <c r="I2238" t="s">
        <v>63</v>
      </c>
      <c r="J2238" t="s">
        <v>2723</v>
      </c>
      <c r="K2238" t="s">
        <v>73</v>
      </c>
      <c r="L2238" s="73">
        <f>_xlfn.DAYS(Dashboard!B$3,Data!F2238)</f>
        <v>12</v>
      </c>
    </row>
    <row r="2239" spans="1:12" x14ac:dyDescent="0.25">
      <c r="A2239">
        <v>106349</v>
      </c>
      <c r="B2239">
        <v>0</v>
      </c>
      <c r="C2239" t="s">
        <v>281</v>
      </c>
      <c r="D2239" t="s">
        <v>2724</v>
      </c>
      <c r="E2239" t="s">
        <v>71</v>
      </c>
      <c r="F2239" s="69">
        <v>43013.380555555559</v>
      </c>
      <c r="G2239" s="67">
        <v>43020.708333333336</v>
      </c>
      <c r="H2239" s="67">
        <v>43013.380555555559</v>
      </c>
      <c r="I2239" t="s">
        <v>63</v>
      </c>
      <c r="J2239" t="s">
        <v>758</v>
      </c>
      <c r="K2239" t="s">
        <v>73</v>
      </c>
      <c r="L2239" s="73">
        <f>_xlfn.DAYS(Dashboard!B$3,Data!F2239)</f>
        <v>12</v>
      </c>
    </row>
    <row r="2240" spans="1:12" x14ac:dyDescent="0.25">
      <c r="A2240">
        <v>106350</v>
      </c>
      <c r="B2240">
        <v>0</v>
      </c>
      <c r="C2240" t="s">
        <v>281</v>
      </c>
      <c r="D2240" t="s">
        <v>2725</v>
      </c>
      <c r="E2240" t="s">
        <v>62</v>
      </c>
      <c r="F2240" s="69">
        <v>43013.382638888892</v>
      </c>
      <c r="G2240" s="67">
        <v>43027.708333333336</v>
      </c>
      <c r="H2240" s="67">
        <v>43013.382638888892</v>
      </c>
      <c r="I2240" t="s">
        <v>63</v>
      </c>
      <c r="J2240" t="s">
        <v>2726</v>
      </c>
      <c r="K2240" t="s">
        <v>73</v>
      </c>
      <c r="L2240" s="73">
        <f>_xlfn.DAYS(Dashboard!B$3,Data!F2240)</f>
        <v>12</v>
      </c>
    </row>
    <row r="2241" spans="1:12" x14ac:dyDescent="0.25">
      <c r="A2241">
        <v>106351</v>
      </c>
      <c r="B2241">
        <v>0</v>
      </c>
      <c r="C2241" t="s">
        <v>281</v>
      </c>
      <c r="D2241" t="s">
        <v>77</v>
      </c>
      <c r="E2241" t="s">
        <v>71</v>
      </c>
      <c r="F2241" s="69">
        <v>43013.397222222222</v>
      </c>
      <c r="G2241" s="67">
        <v>43020.708333333336</v>
      </c>
      <c r="H2241" s="67">
        <v>43024.861805555556</v>
      </c>
      <c r="I2241" t="s">
        <v>63</v>
      </c>
      <c r="J2241" t="s">
        <v>2727</v>
      </c>
      <c r="K2241" t="s">
        <v>73</v>
      </c>
      <c r="L2241" s="73">
        <f>_xlfn.DAYS(Dashboard!B$3,Data!F2241)</f>
        <v>12</v>
      </c>
    </row>
    <row r="2242" spans="1:12" x14ac:dyDescent="0.25">
      <c r="A2242">
        <v>106351</v>
      </c>
      <c r="B2242">
        <v>1</v>
      </c>
      <c r="C2242" t="s">
        <v>281</v>
      </c>
      <c r="D2242" t="s">
        <v>71</v>
      </c>
      <c r="E2242" t="s">
        <v>282</v>
      </c>
      <c r="F2242" s="69">
        <v>43013.399305555555</v>
      </c>
      <c r="G2242" s="67">
        <v>43020.708333333336</v>
      </c>
      <c r="H2242" s="67">
        <v>43013.557638888888</v>
      </c>
      <c r="I2242" t="s">
        <v>63</v>
      </c>
      <c r="J2242" t="s">
        <v>2728</v>
      </c>
      <c r="K2242" t="s">
        <v>284</v>
      </c>
      <c r="L2242" s="73">
        <f>_xlfn.DAYS(Dashboard!B$3,Data!F2242)</f>
        <v>12</v>
      </c>
    </row>
    <row r="2243" spans="1:12" x14ac:dyDescent="0.25">
      <c r="A2243">
        <v>106353</v>
      </c>
      <c r="B2243">
        <v>0</v>
      </c>
      <c r="C2243" t="s">
        <v>281</v>
      </c>
      <c r="D2243" t="s">
        <v>95</v>
      </c>
      <c r="E2243" t="s">
        <v>368</v>
      </c>
      <c r="F2243" s="69">
        <v>43013.418055555558</v>
      </c>
      <c r="G2243" s="67">
        <v>43027.708333333336</v>
      </c>
      <c r="H2243" s="67">
        <v>43014.623611111114</v>
      </c>
      <c r="I2243" t="s">
        <v>63</v>
      </c>
      <c r="J2243" t="s">
        <v>2729</v>
      </c>
      <c r="K2243" t="s">
        <v>294</v>
      </c>
      <c r="L2243" s="73">
        <f>_xlfn.DAYS(Dashboard!B$3,Data!F2243)</f>
        <v>12</v>
      </c>
    </row>
    <row r="2244" spans="1:12" x14ac:dyDescent="0.25">
      <c r="A2244">
        <v>106352</v>
      </c>
      <c r="B2244">
        <v>0</v>
      </c>
      <c r="C2244" t="s">
        <v>35</v>
      </c>
      <c r="D2244" t="s">
        <v>101</v>
      </c>
      <c r="E2244" t="s">
        <v>368</v>
      </c>
      <c r="F2244" s="69">
        <v>43013.418564814812</v>
      </c>
      <c r="G2244" s="67">
        <v>43021</v>
      </c>
      <c r="I2244" t="s">
        <v>67</v>
      </c>
      <c r="J2244" t="s">
        <v>3136</v>
      </c>
      <c r="K2244" t="s">
        <v>294</v>
      </c>
      <c r="L2244" s="73">
        <f>_xlfn.DAYS(Dashboard!B$3,Data!F2244)</f>
        <v>12</v>
      </c>
    </row>
    <row r="2245" spans="1:12" x14ac:dyDescent="0.25">
      <c r="A2245">
        <v>106354</v>
      </c>
      <c r="B2245">
        <v>0</v>
      </c>
      <c r="C2245" t="s">
        <v>281</v>
      </c>
      <c r="D2245" t="s">
        <v>359</v>
      </c>
      <c r="E2245" t="s">
        <v>93</v>
      </c>
      <c r="F2245" s="69">
        <v>43013.419444444444</v>
      </c>
      <c r="G2245" s="67">
        <v>43027.708333333336</v>
      </c>
      <c r="H2245" s="67">
        <v>43017.686805555553</v>
      </c>
      <c r="I2245" t="s">
        <v>63</v>
      </c>
      <c r="J2245" t="s">
        <v>2730</v>
      </c>
      <c r="K2245" t="s">
        <v>73</v>
      </c>
      <c r="L2245" s="73">
        <f>_xlfn.DAYS(Dashboard!B$3,Data!F2245)</f>
        <v>12</v>
      </c>
    </row>
    <row r="2246" spans="1:12" x14ac:dyDescent="0.25">
      <c r="A2246">
        <v>106356</v>
      </c>
      <c r="B2246">
        <v>0</v>
      </c>
      <c r="C2246" t="s">
        <v>281</v>
      </c>
      <c r="D2246" t="s">
        <v>130</v>
      </c>
      <c r="E2246" t="s">
        <v>71</v>
      </c>
      <c r="F2246" s="69">
        <v>43013.42083333333</v>
      </c>
      <c r="G2246" s="67">
        <v>43014</v>
      </c>
      <c r="H2246" s="67">
        <v>43018.650694444441</v>
      </c>
      <c r="I2246" t="s">
        <v>67</v>
      </c>
      <c r="J2246" t="s">
        <v>2731</v>
      </c>
      <c r="K2246" t="s">
        <v>73</v>
      </c>
      <c r="L2246" s="73">
        <f>_xlfn.DAYS(Dashboard!B$3,Data!F2246)</f>
        <v>12</v>
      </c>
    </row>
    <row r="2247" spans="1:12" x14ac:dyDescent="0.25">
      <c r="A2247">
        <v>106355</v>
      </c>
      <c r="B2247">
        <v>0</v>
      </c>
      <c r="C2247" t="s">
        <v>35</v>
      </c>
      <c r="D2247" t="s">
        <v>192</v>
      </c>
      <c r="E2247" t="s">
        <v>71</v>
      </c>
      <c r="F2247" s="69">
        <v>43013.421030092592</v>
      </c>
      <c r="G2247" s="67">
        <v>43027.708333333336</v>
      </c>
      <c r="I2247" t="s">
        <v>63</v>
      </c>
      <c r="J2247" t="s">
        <v>193</v>
      </c>
      <c r="K2247" t="s">
        <v>65</v>
      </c>
      <c r="L2247" s="73">
        <f>_xlfn.DAYS(Dashboard!B$3,Data!F2247)</f>
        <v>12</v>
      </c>
    </row>
    <row r="2248" spans="1:12" x14ac:dyDescent="0.25">
      <c r="A2248">
        <v>106357</v>
      </c>
      <c r="B2248">
        <v>0</v>
      </c>
      <c r="C2248" t="s">
        <v>35</v>
      </c>
      <c r="D2248" t="s">
        <v>194</v>
      </c>
      <c r="E2248" t="s">
        <v>71</v>
      </c>
      <c r="F2248" s="69">
        <v>43013.421597222223</v>
      </c>
      <c r="G2248" s="67">
        <v>43027.708333333336</v>
      </c>
      <c r="I2248" t="s">
        <v>63</v>
      </c>
      <c r="J2248" t="s">
        <v>195</v>
      </c>
      <c r="K2248" t="s">
        <v>73</v>
      </c>
      <c r="L2248" s="73">
        <f>_xlfn.DAYS(Dashboard!B$3,Data!F2248)</f>
        <v>12</v>
      </c>
    </row>
    <row r="2249" spans="1:12" x14ac:dyDescent="0.25">
      <c r="A2249">
        <v>106358</v>
      </c>
      <c r="B2249">
        <v>0</v>
      </c>
      <c r="C2249" t="s">
        <v>281</v>
      </c>
      <c r="D2249" t="s">
        <v>533</v>
      </c>
      <c r="E2249" t="s">
        <v>108</v>
      </c>
      <c r="F2249" s="69">
        <v>43013.424305555556</v>
      </c>
      <c r="G2249" s="67">
        <v>43027.708333333336</v>
      </c>
      <c r="H2249" s="67">
        <v>43020.65625</v>
      </c>
      <c r="I2249" t="s">
        <v>67</v>
      </c>
      <c r="J2249" t="s">
        <v>2422</v>
      </c>
      <c r="K2249" t="s">
        <v>284</v>
      </c>
      <c r="L2249" s="73">
        <f>_xlfn.DAYS(Dashboard!B$3,Data!F2249)</f>
        <v>12</v>
      </c>
    </row>
    <row r="2250" spans="1:12" x14ac:dyDescent="0.25">
      <c r="A2250">
        <v>106359</v>
      </c>
      <c r="B2250">
        <v>0</v>
      </c>
      <c r="C2250" t="s">
        <v>281</v>
      </c>
      <c r="D2250" t="s">
        <v>848</v>
      </c>
      <c r="E2250" t="s">
        <v>321</v>
      </c>
      <c r="F2250" s="69">
        <v>43013.435416666667</v>
      </c>
      <c r="G2250" s="67">
        <v>43015.708333333336</v>
      </c>
      <c r="H2250" s="67">
        <v>43013.492361111108</v>
      </c>
      <c r="I2250" t="s">
        <v>63</v>
      </c>
      <c r="J2250" t="s">
        <v>2732</v>
      </c>
      <c r="K2250" t="s">
        <v>323</v>
      </c>
      <c r="L2250" s="73">
        <f>_xlfn.DAYS(Dashboard!B$3,Data!F2250)</f>
        <v>12</v>
      </c>
    </row>
    <row r="2251" spans="1:12" x14ac:dyDescent="0.25">
      <c r="A2251">
        <v>106360</v>
      </c>
      <c r="B2251">
        <v>0</v>
      </c>
      <c r="C2251" t="s">
        <v>281</v>
      </c>
      <c r="D2251" t="s">
        <v>470</v>
      </c>
      <c r="E2251" t="s">
        <v>108</v>
      </c>
      <c r="F2251" s="69">
        <v>43013.436805555553</v>
      </c>
      <c r="G2251" s="67">
        <v>43027.708333333336</v>
      </c>
      <c r="H2251" s="67">
        <v>43013.656944444447</v>
      </c>
      <c r="I2251" t="s">
        <v>63</v>
      </c>
      <c r="J2251" t="s">
        <v>2733</v>
      </c>
      <c r="K2251" t="s">
        <v>284</v>
      </c>
      <c r="L2251" s="73">
        <f>_xlfn.DAYS(Dashboard!B$3,Data!F2251)</f>
        <v>12</v>
      </c>
    </row>
    <row r="2252" spans="1:12" x14ac:dyDescent="0.25">
      <c r="A2252">
        <v>106361</v>
      </c>
      <c r="B2252">
        <v>0</v>
      </c>
      <c r="C2252" t="s">
        <v>439</v>
      </c>
      <c r="D2252" t="s">
        <v>77</v>
      </c>
      <c r="E2252" t="s">
        <v>97</v>
      </c>
      <c r="F2252" s="69">
        <v>43013.459027777775</v>
      </c>
      <c r="G2252" s="67">
        <v>43013</v>
      </c>
      <c r="H2252" s="67">
        <v>43013.48541666667</v>
      </c>
      <c r="I2252" t="s">
        <v>672</v>
      </c>
      <c r="J2252" t="s">
        <v>2734</v>
      </c>
      <c r="K2252" t="s">
        <v>73</v>
      </c>
      <c r="L2252" s="73">
        <f>_xlfn.DAYS(Dashboard!B$3,Data!F2252)</f>
        <v>12</v>
      </c>
    </row>
    <row r="2253" spans="1:12" x14ac:dyDescent="0.25">
      <c r="A2253">
        <v>106361</v>
      </c>
      <c r="B2253">
        <v>1</v>
      </c>
      <c r="C2253" t="s">
        <v>439</v>
      </c>
      <c r="D2253" t="s">
        <v>77</v>
      </c>
      <c r="E2253" t="s">
        <v>97</v>
      </c>
      <c r="F2253" s="69">
        <v>43013.459027777775</v>
      </c>
      <c r="G2253" s="67">
        <v>43013</v>
      </c>
      <c r="H2253" s="67">
        <v>43013.484027777777</v>
      </c>
      <c r="I2253" t="s">
        <v>672</v>
      </c>
      <c r="J2253" t="s">
        <v>2735</v>
      </c>
      <c r="K2253" t="s">
        <v>284</v>
      </c>
      <c r="L2253" s="73">
        <f>_xlfn.DAYS(Dashboard!B$3,Data!F2253)</f>
        <v>12</v>
      </c>
    </row>
    <row r="2254" spans="1:12" x14ac:dyDescent="0.25">
      <c r="A2254">
        <v>106361</v>
      </c>
      <c r="B2254">
        <v>2</v>
      </c>
      <c r="C2254" t="s">
        <v>439</v>
      </c>
      <c r="D2254" t="s">
        <v>77</v>
      </c>
      <c r="E2254" t="s">
        <v>97</v>
      </c>
      <c r="F2254" s="69">
        <v>43013.459027777775</v>
      </c>
      <c r="G2254" s="67">
        <v>43013</v>
      </c>
      <c r="H2254" s="67">
        <v>43013.484722222223</v>
      </c>
      <c r="I2254" t="s">
        <v>672</v>
      </c>
      <c r="J2254" t="s">
        <v>2736</v>
      </c>
      <c r="K2254" t="s">
        <v>65</v>
      </c>
      <c r="L2254" s="73">
        <f>_xlfn.DAYS(Dashboard!B$3,Data!F2254)</f>
        <v>12</v>
      </c>
    </row>
    <row r="2255" spans="1:12" x14ac:dyDescent="0.25">
      <c r="A2255">
        <v>106361</v>
      </c>
      <c r="B2255">
        <v>3</v>
      </c>
      <c r="C2255" t="s">
        <v>439</v>
      </c>
      <c r="D2255" t="s">
        <v>77</v>
      </c>
      <c r="E2255" t="s">
        <v>368</v>
      </c>
      <c r="F2255" s="69">
        <v>43013.459027777775</v>
      </c>
      <c r="G2255" s="67">
        <v>43013</v>
      </c>
      <c r="H2255" s="67">
        <v>43013.484722222223</v>
      </c>
      <c r="I2255" t="s">
        <v>672</v>
      </c>
      <c r="J2255" t="s">
        <v>2737</v>
      </c>
      <c r="K2255" t="s">
        <v>294</v>
      </c>
      <c r="L2255" s="73">
        <f>_xlfn.DAYS(Dashboard!B$3,Data!F2255)</f>
        <v>12</v>
      </c>
    </row>
    <row r="2256" spans="1:12" x14ac:dyDescent="0.25">
      <c r="A2256">
        <v>106362</v>
      </c>
      <c r="B2256">
        <v>0</v>
      </c>
      <c r="C2256" t="s">
        <v>281</v>
      </c>
      <c r="D2256" t="s">
        <v>95</v>
      </c>
      <c r="E2256" t="s">
        <v>368</v>
      </c>
      <c r="F2256" s="69">
        <v>43013.461805555555</v>
      </c>
      <c r="G2256" s="67">
        <v>43027.708333333336</v>
      </c>
      <c r="H2256" s="67">
        <v>43017.352777777778</v>
      </c>
      <c r="I2256" t="s">
        <v>67</v>
      </c>
      <c r="J2256" t="s">
        <v>2738</v>
      </c>
      <c r="K2256" t="s">
        <v>294</v>
      </c>
      <c r="L2256" s="73">
        <f>_xlfn.DAYS(Dashboard!B$3,Data!F2256)</f>
        <v>12</v>
      </c>
    </row>
    <row r="2257" spans="1:12" x14ac:dyDescent="0.25">
      <c r="A2257">
        <v>106363</v>
      </c>
      <c r="B2257">
        <v>0</v>
      </c>
      <c r="C2257" t="s">
        <v>35</v>
      </c>
      <c r="D2257" t="s">
        <v>196</v>
      </c>
      <c r="E2257" t="s">
        <v>75</v>
      </c>
      <c r="F2257" s="69">
        <v>43013.525034722225</v>
      </c>
      <c r="G2257" s="67">
        <v>43027.708333333336</v>
      </c>
      <c r="I2257" t="s">
        <v>63</v>
      </c>
      <c r="J2257" t="s">
        <v>197</v>
      </c>
      <c r="K2257" t="s">
        <v>73</v>
      </c>
      <c r="L2257" s="73">
        <f>_xlfn.DAYS(Dashboard!B$3,Data!F2257)</f>
        <v>12</v>
      </c>
    </row>
    <row r="2258" spans="1:12" x14ac:dyDescent="0.25">
      <c r="A2258">
        <v>106364</v>
      </c>
      <c r="B2258">
        <v>0</v>
      </c>
      <c r="C2258" t="s">
        <v>35</v>
      </c>
      <c r="D2258" t="s">
        <v>198</v>
      </c>
      <c r="E2258" t="s">
        <v>75</v>
      </c>
      <c r="F2258" s="69">
        <v>43013.526203703703</v>
      </c>
      <c r="G2258" s="67">
        <v>43027.708333333336</v>
      </c>
      <c r="I2258" t="s">
        <v>63</v>
      </c>
      <c r="J2258" t="s">
        <v>199</v>
      </c>
      <c r="K2258" t="s">
        <v>73</v>
      </c>
      <c r="L2258" s="73">
        <f>_xlfn.DAYS(Dashboard!B$3,Data!F2258)</f>
        <v>12</v>
      </c>
    </row>
    <row r="2259" spans="1:12" x14ac:dyDescent="0.25">
      <c r="A2259">
        <v>106365</v>
      </c>
      <c r="B2259">
        <v>0</v>
      </c>
      <c r="C2259" t="s">
        <v>281</v>
      </c>
      <c r="D2259" t="s">
        <v>2739</v>
      </c>
      <c r="E2259" t="s">
        <v>90</v>
      </c>
      <c r="F2259" s="69">
        <v>43013.527083333334</v>
      </c>
      <c r="G2259" s="67">
        <v>43027.708333333336</v>
      </c>
      <c r="H2259" s="67">
        <v>43013.527083333334</v>
      </c>
      <c r="I2259" t="s">
        <v>67</v>
      </c>
      <c r="J2259" t="s">
        <v>2740</v>
      </c>
      <c r="K2259" t="s">
        <v>73</v>
      </c>
      <c r="L2259" s="73">
        <f>_xlfn.DAYS(Dashboard!B$3,Data!F2259)</f>
        <v>12</v>
      </c>
    </row>
    <row r="2260" spans="1:12" x14ac:dyDescent="0.25">
      <c r="A2260">
        <v>106366</v>
      </c>
      <c r="B2260">
        <v>0</v>
      </c>
      <c r="C2260" t="s">
        <v>82</v>
      </c>
      <c r="D2260" t="s">
        <v>198</v>
      </c>
      <c r="E2260" t="s">
        <v>90</v>
      </c>
      <c r="F2260" s="69">
        <v>43013.528124999997</v>
      </c>
      <c r="G2260" s="67">
        <v>43027.708333333336</v>
      </c>
      <c r="I2260" t="s">
        <v>63</v>
      </c>
      <c r="J2260" t="s">
        <v>200</v>
      </c>
      <c r="K2260" t="s">
        <v>73</v>
      </c>
      <c r="L2260" s="73">
        <f>_xlfn.DAYS(Dashboard!B$3,Data!F2260)</f>
        <v>12</v>
      </c>
    </row>
    <row r="2261" spans="1:12" x14ac:dyDescent="0.25">
      <c r="A2261">
        <v>106367</v>
      </c>
      <c r="B2261">
        <v>0</v>
      </c>
      <c r="C2261" t="s">
        <v>281</v>
      </c>
      <c r="D2261" t="s">
        <v>384</v>
      </c>
      <c r="E2261" t="s">
        <v>93</v>
      </c>
      <c r="F2261" s="69">
        <v>43013.538888888892</v>
      </c>
      <c r="G2261" s="67">
        <v>43027.708333333336</v>
      </c>
      <c r="H2261" s="67">
        <v>43014.602777777778</v>
      </c>
      <c r="I2261" t="s">
        <v>63</v>
      </c>
      <c r="J2261" t="s">
        <v>2741</v>
      </c>
      <c r="K2261" t="s">
        <v>73</v>
      </c>
      <c r="L2261" s="73">
        <f>_xlfn.DAYS(Dashboard!B$3,Data!F2261)</f>
        <v>12</v>
      </c>
    </row>
    <row r="2262" spans="1:12" x14ac:dyDescent="0.25">
      <c r="A2262">
        <v>106368</v>
      </c>
      <c r="B2262">
        <v>0</v>
      </c>
      <c r="C2262" t="s">
        <v>281</v>
      </c>
      <c r="D2262" t="s">
        <v>2742</v>
      </c>
      <c r="E2262" t="s">
        <v>97</v>
      </c>
      <c r="F2262" s="69">
        <v>43013.543749999997</v>
      </c>
      <c r="G2262" s="67">
        <v>43027.708333333336</v>
      </c>
      <c r="H2262" s="67">
        <v>43014.56527777778</v>
      </c>
      <c r="I2262" t="s">
        <v>67</v>
      </c>
      <c r="J2262" t="s">
        <v>2743</v>
      </c>
      <c r="K2262" t="s">
        <v>284</v>
      </c>
      <c r="L2262" s="73">
        <f>_xlfn.DAYS(Dashboard!B$3,Data!F2262)</f>
        <v>12</v>
      </c>
    </row>
    <row r="2263" spans="1:12" x14ac:dyDescent="0.25">
      <c r="A2263">
        <v>106369</v>
      </c>
      <c r="B2263">
        <v>0</v>
      </c>
      <c r="C2263" t="s">
        <v>281</v>
      </c>
      <c r="D2263" t="s">
        <v>2744</v>
      </c>
      <c r="E2263" t="s">
        <v>93</v>
      </c>
      <c r="F2263" s="69">
        <v>43013.545138888891</v>
      </c>
      <c r="G2263" s="67">
        <v>43027.708333333336</v>
      </c>
      <c r="H2263" s="67">
        <v>43013.545138888891</v>
      </c>
      <c r="I2263" t="s">
        <v>67</v>
      </c>
      <c r="J2263" t="s">
        <v>2745</v>
      </c>
      <c r="K2263" t="s">
        <v>73</v>
      </c>
      <c r="L2263" s="73">
        <f>_xlfn.DAYS(Dashboard!B$3,Data!F2263)</f>
        <v>12</v>
      </c>
    </row>
    <row r="2264" spans="1:12" x14ac:dyDescent="0.25">
      <c r="A2264">
        <v>106370</v>
      </c>
      <c r="B2264">
        <v>0</v>
      </c>
      <c r="C2264" t="s">
        <v>69</v>
      </c>
      <c r="D2264" t="s">
        <v>495</v>
      </c>
      <c r="E2264" t="s">
        <v>368</v>
      </c>
      <c r="F2264" s="69">
        <v>43013.562071759261</v>
      </c>
      <c r="G2264" s="67">
        <v>43015.708333333336</v>
      </c>
      <c r="I2264" t="s">
        <v>63</v>
      </c>
      <c r="J2264" t="s">
        <v>3137</v>
      </c>
      <c r="K2264" t="s">
        <v>294</v>
      </c>
      <c r="L2264" s="73">
        <f>_xlfn.DAYS(Dashboard!B$3,Data!F2264)</f>
        <v>12</v>
      </c>
    </row>
    <row r="2265" spans="1:12" x14ac:dyDescent="0.25">
      <c r="A2265">
        <v>106367</v>
      </c>
      <c r="B2265">
        <v>1</v>
      </c>
      <c r="C2265" t="s">
        <v>281</v>
      </c>
      <c r="D2265" t="s">
        <v>93</v>
      </c>
      <c r="E2265" t="s">
        <v>282</v>
      </c>
      <c r="F2265" s="69">
        <v>43013.5625</v>
      </c>
      <c r="G2265" s="67">
        <v>43027.708333333336</v>
      </c>
      <c r="H2265" s="67">
        <v>43014.565972222219</v>
      </c>
      <c r="I2265" t="s">
        <v>63</v>
      </c>
      <c r="J2265" t="s">
        <v>2746</v>
      </c>
      <c r="K2265" t="s">
        <v>284</v>
      </c>
      <c r="L2265" s="73">
        <f>_xlfn.DAYS(Dashboard!B$3,Data!F2265)</f>
        <v>12</v>
      </c>
    </row>
    <row r="2266" spans="1:12" x14ac:dyDescent="0.25">
      <c r="A2266">
        <v>106371</v>
      </c>
      <c r="B2266">
        <v>0</v>
      </c>
      <c r="C2266" t="s">
        <v>281</v>
      </c>
      <c r="D2266" t="s">
        <v>306</v>
      </c>
      <c r="E2266" t="s">
        <v>517</v>
      </c>
      <c r="F2266" s="69">
        <v>43013.569444444445</v>
      </c>
      <c r="G2266" s="67">
        <v>43027.708333333336</v>
      </c>
      <c r="H2266" s="67">
        <v>43014.469444444447</v>
      </c>
      <c r="I2266" t="s">
        <v>67</v>
      </c>
      <c r="J2266" t="s">
        <v>2747</v>
      </c>
      <c r="K2266" t="s">
        <v>294</v>
      </c>
      <c r="L2266" s="73">
        <f>_xlfn.DAYS(Dashboard!B$3,Data!F2266)</f>
        <v>12</v>
      </c>
    </row>
    <row r="2267" spans="1:12" x14ac:dyDescent="0.25">
      <c r="A2267">
        <v>106372</v>
      </c>
      <c r="B2267">
        <v>0</v>
      </c>
      <c r="C2267" t="s">
        <v>281</v>
      </c>
      <c r="D2267" t="s">
        <v>2748</v>
      </c>
      <c r="E2267" t="s">
        <v>75</v>
      </c>
      <c r="F2267" s="69">
        <v>43013.575694444444</v>
      </c>
      <c r="G2267" s="67">
        <v>43027.708333333336</v>
      </c>
      <c r="H2267" s="67">
        <v>43013.575694444444</v>
      </c>
      <c r="I2267" t="s">
        <v>63</v>
      </c>
      <c r="J2267" t="s">
        <v>570</v>
      </c>
      <c r="K2267" t="s">
        <v>73</v>
      </c>
      <c r="L2267" s="73">
        <f>_xlfn.DAYS(Dashboard!B$3,Data!F2267)</f>
        <v>12</v>
      </c>
    </row>
    <row r="2268" spans="1:12" x14ac:dyDescent="0.25">
      <c r="A2268">
        <v>106373</v>
      </c>
      <c r="B2268">
        <v>0</v>
      </c>
      <c r="C2268" t="s">
        <v>69</v>
      </c>
      <c r="D2268" t="s">
        <v>354</v>
      </c>
      <c r="E2268" t="s">
        <v>368</v>
      </c>
      <c r="F2268" s="69">
        <v>43013.586261574077</v>
      </c>
      <c r="G2268" s="67">
        <v>43027.708333333336</v>
      </c>
      <c r="I2268" t="s">
        <v>67</v>
      </c>
      <c r="J2268" t="s">
        <v>3138</v>
      </c>
      <c r="K2268" t="s">
        <v>294</v>
      </c>
      <c r="L2268" s="73">
        <f>_xlfn.DAYS(Dashboard!B$3,Data!F2268)</f>
        <v>12</v>
      </c>
    </row>
    <row r="2269" spans="1:12" x14ac:dyDescent="0.25">
      <c r="A2269">
        <v>106374</v>
      </c>
      <c r="B2269">
        <v>0</v>
      </c>
      <c r="C2269" t="s">
        <v>281</v>
      </c>
      <c r="D2269" t="s">
        <v>904</v>
      </c>
      <c r="E2269" t="s">
        <v>93</v>
      </c>
      <c r="F2269" s="69">
        <v>43013.599999999999</v>
      </c>
      <c r="G2269" s="67">
        <v>43027.708333333336</v>
      </c>
      <c r="H2269" s="67">
        <v>43013.599999999999</v>
      </c>
      <c r="I2269" t="s">
        <v>63</v>
      </c>
      <c r="J2269" t="s">
        <v>906</v>
      </c>
      <c r="K2269" t="s">
        <v>73</v>
      </c>
      <c r="L2269" s="73">
        <f>_xlfn.DAYS(Dashboard!B$3,Data!F2269)</f>
        <v>12</v>
      </c>
    </row>
    <row r="2270" spans="1:12" x14ac:dyDescent="0.25">
      <c r="A2270">
        <v>106375</v>
      </c>
      <c r="B2270">
        <v>0</v>
      </c>
      <c r="C2270" t="s">
        <v>281</v>
      </c>
      <c r="D2270" t="s">
        <v>904</v>
      </c>
      <c r="E2270" t="s">
        <v>93</v>
      </c>
      <c r="F2270" s="69">
        <v>43013.60833333333</v>
      </c>
      <c r="G2270" s="67">
        <v>43027.708333333336</v>
      </c>
      <c r="H2270" s="67">
        <v>43013.60833333333</v>
      </c>
      <c r="I2270" t="s">
        <v>63</v>
      </c>
      <c r="J2270" t="s">
        <v>906</v>
      </c>
      <c r="K2270" t="s">
        <v>73</v>
      </c>
      <c r="L2270" s="73">
        <f>_xlfn.DAYS(Dashboard!B$3,Data!F2270)</f>
        <v>12</v>
      </c>
    </row>
    <row r="2271" spans="1:12" x14ac:dyDescent="0.25">
      <c r="A2271">
        <v>106376</v>
      </c>
      <c r="B2271">
        <v>0</v>
      </c>
      <c r="C2271" t="s">
        <v>281</v>
      </c>
      <c r="D2271" t="s">
        <v>904</v>
      </c>
      <c r="E2271" t="s">
        <v>93</v>
      </c>
      <c r="F2271" s="69">
        <v>43013.609027777777</v>
      </c>
      <c r="G2271" s="67">
        <v>43027.708333333336</v>
      </c>
      <c r="H2271" s="67">
        <v>43013.609027777777</v>
      </c>
      <c r="I2271" t="s">
        <v>63</v>
      </c>
      <c r="J2271" t="s">
        <v>906</v>
      </c>
      <c r="K2271" t="s">
        <v>73</v>
      </c>
      <c r="L2271" s="73">
        <f>_xlfn.DAYS(Dashboard!B$3,Data!F2271)</f>
        <v>12</v>
      </c>
    </row>
    <row r="2272" spans="1:12" x14ac:dyDescent="0.25">
      <c r="A2272">
        <v>106377</v>
      </c>
      <c r="B2272">
        <v>0</v>
      </c>
      <c r="C2272" t="s">
        <v>281</v>
      </c>
      <c r="D2272" t="s">
        <v>2377</v>
      </c>
      <c r="E2272" t="s">
        <v>75</v>
      </c>
      <c r="F2272" s="69">
        <v>43013.629861111112</v>
      </c>
      <c r="G2272" s="67">
        <v>43027.708333333336</v>
      </c>
      <c r="H2272" s="67">
        <v>43017.34652777778</v>
      </c>
      <c r="I2272" t="s">
        <v>63</v>
      </c>
      <c r="J2272" t="s">
        <v>2749</v>
      </c>
      <c r="K2272" t="s">
        <v>73</v>
      </c>
      <c r="L2272" s="73">
        <f>_xlfn.DAYS(Dashboard!B$3,Data!F2272)</f>
        <v>12</v>
      </c>
    </row>
    <row r="2273" spans="1:12" x14ac:dyDescent="0.25">
      <c r="A2273">
        <v>106378</v>
      </c>
      <c r="B2273">
        <v>0</v>
      </c>
      <c r="C2273" t="s">
        <v>35</v>
      </c>
      <c r="D2273" t="s">
        <v>306</v>
      </c>
      <c r="E2273" t="s">
        <v>517</v>
      </c>
      <c r="F2273" s="69">
        <v>43013.653287037036</v>
      </c>
      <c r="G2273" s="67">
        <v>43027.708333333336</v>
      </c>
      <c r="I2273" t="s">
        <v>67</v>
      </c>
      <c r="J2273" t="s">
        <v>3139</v>
      </c>
      <c r="K2273" t="s">
        <v>294</v>
      </c>
      <c r="L2273" s="73">
        <f>_xlfn.DAYS(Dashboard!B$3,Data!F2273)</f>
        <v>12</v>
      </c>
    </row>
    <row r="2274" spans="1:12" x14ac:dyDescent="0.25">
      <c r="A2274">
        <v>106379</v>
      </c>
      <c r="B2274">
        <v>0</v>
      </c>
      <c r="C2274" t="s">
        <v>281</v>
      </c>
      <c r="D2274" t="s">
        <v>2014</v>
      </c>
      <c r="E2274" t="s">
        <v>93</v>
      </c>
      <c r="F2274" s="69">
        <v>43013.706250000003</v>
      </c>
      <c r="G2274" s="67">
        <v>43015.708333333336</v>
      </c>
      <c r="H2274" s="67">
        <v>43018.551388888889</v>
      </c>
      <c r="I2274" t="s">
        <v>67</v>
      </c>
      <c r="J2274" t="s">
        <v>2750</v>
      </c>
      <c r="K2274" t="s">
        <v>73</v>
      </c>
      <c r="L2274" s="73">
        <f>_xlfn.DAYS(Dashboard!B$3,Data!F2274)</f>
        <v>12</v>
      </c>
    </row>
    <row r="2275" spans="1:12" x14ac:dyDescent="0.25">
      <c r="A2275">
        <v>106380</v>
      </c>
      <c r="B2275">
        <v>0</v>
      </c>
      <c r="C2275" t="s">
        <v>281</v>
      </c>
      <c r="D2275" t="s">
        <v>2377</v>
      </c>
      <c r="E2275" t="s">
        <v>62</v>
      </c>
      <c r="F2275" s="69">
        <v>43013.734722222223</v>
      </c>
      <c r="G2275" s="67">
        <v>43027.708333333336</v>
      </c>
      <c r="H2275" s="67">
        <v>43020.645833333336</v>
      </c>
      <c r="I2275" t="s">
        <v>63</v>
      </c>
      <c r="J2275" t="s">
        <v>2751</v>
      </c>
      <c r="K2275" t="s">
        <v>73</v>
      </c>
      <c r="L2275" s="73">
        <f>_xlfn.DAYS(Dashboard!B$3,Data!F2275)</f>
        <v>12</v>
      </c>
    </row>
    <row r="2276" spans="1:12" x14ac:dyDescent="0.25">
      <c r="A2276">
        <v>106381</v>
      </c>
      <c r="B2276">
        <v>0</v>
      </c>
      <c r="C2276" t="s">
        <v>281</v>
      </c>
      <c r="D2276" t="s">
        <v>71</v>
      </c>
      <c r="E2276" t="s">
        <v>233</v>
      </c>
      <c r="F2276" s="69">
        <v>43013.73541666667</v>
      </c>
      <c r="G2276" s="67">
        <v>43027.708333333336</v>
      </c>
      <c r="H2276" s="67">
        <v>43013.73541666667</v>
      </c>
      <c r="I2276" t="s">
        <v>67</v>
      </c>
      <c r="J2276" t="s">
        <v>2752</v>
      </c>
      <c r="K2276" t="s">
        <v>73</v>
      </c>
      <c r="L2276" s="73">
        <f>_xlfn.DAYS(Dashboard!B$3,Data!F2276)</f>
        <v>12</v>
      </c>
    </row>
    <row r="2277" spans="1:12" x14ac:dyDescent="0.25">
      <c r="A2277">
        <v>106382</v>
      </c>
      <c r="B2277">
        <v>0</v>
      </c>
      <c r="C2277" t="s">
        <v>35</v>
      </c>
      <c r="D2277" t="s">
        <v>71</v>
      </c>
      <c r="E2277" t="s">
        <v>282</v>
      </c>
      <c r="F2277" s="69">
        <v>43014.298032407409</v>
      </c>
      <c r="G2277" s="67">
        <v>43028.708333333336</v>
      </c>
      <c r="I2277" t="s">
        <v>63</v>
      </c>
      <c r="J2277" t="s">
        <v>3140</v>
      </c>
      <c r="K2277" t="s">
        <v>284</v>
      </c>
      <c r="L2277" s="73">
        <f>_xlfn.DAYS(Dashboard!B$3,Data!F2277)</f>
        <v>11</v>
      </c>
    </row>
    <row r="2278" spans="1:12" x14ac:dyDescent="0.25">
      <c r="A2278">
        <v>106383</v>
      </c>
      <c r="B2278">
        <v>0</v>
      </c>
      <c r="C2278" t="s">
        <v>281</v>
      </c>
      <c r="D2278" t="s">
        <v>97</v>
      </c>
      <c r="E2278" t="s">
        <v>282</v>
      </c>
      <c r="F2278" s="69">
        <v>43014.299305555556</v>
      </c>
      <c r="G2278" s="67">
        <v>43021.708333333336</v>
      </c>
      <c r="H2278" s="67">
        <v>43014.3</v>
      </c>
      <c r="I2278" t="s">
        <v>63</v>
      </c>
      <c r="J2278" t="s">
        <v>2753</v>
      </c>
      <c r="K2278" t="s">
        <v>284</v>
      </c>
      <c r="L2278" s="73">
        <f>_xlfn.DAYS(Dashboard!B$3,Data!F2278)</f>
        <v>11</v>
      </c>
    </row>
    <row r="2279" spans="1:12" x14ac:dyDescent="0.25">
      <c r="A2279">
        <v>106384</v>
      </c>
      <c r="B2279">
        <v>0</v>
      </c>
      <c r="C2279" t="s">
        <v>281</v>
      </c>
      <c r="D2279" t="s">
        <v>62</v>
      </c>
      <c r="E2279" t="s">
        <v>61</v>
      </c>
      <c r="F2279" s="69">
        <v>43014.342361111114</v>
      </c>
      <c r="G2279" s="67">
        <v>43021.708333333336</v>
      </c>
      <c r="H2279" s="67">
        <v>43021.363888888889</v>
      </c>
      <c r="I2279" t="s">
        <v>63</v>
      </c>
      <c r="J2279" t="s">
        <v>2754</v>
      </c>
      <c r="K2279" t="s">
        <v>284</v>
      </c>
      <c r="L2279" s="73">
        <f>_xlfn.DAYS(Dashboard!B$3,Data!F2279)</f>
        <v>11</v>
      </c>
    </row>
    <row r="2280" spans="1:12" x14ac:dyDescent="0.25">
      <c r="A2280">
        <v>106385</v>
      </c>
      <c r="B2280">
        <v>0</v>
      </c>
      <c r="C2280" t="s">
        <v>281</v>
      </c>
      <c r="D2280" t="s">
        <v>2755</v>
      </c>
      <c r="E2280" t="s">
        <v>80</v>
      </c>
      <c r="F2280" s="69">
        <v>43014.35</v>
      </c>
      <c r="G2280" s="67">
        <v>43028.708333333336</v>
      </c>
      <c r="H2280" s="67">
        <v>43014.35</v>
      </c>
      <c r="I2280" t="s">
        <v>63</v>
      </c>
      <c r="J2280" t="s">
        <v>1990</v>
      </c>
      <c r="K2280" t="s">
        <v>73</v>
      </c>
      <c r="L2280" s="73">
        <f>_xlfn.DAYS(Dashboard!B$3,Data!F2280)</f>
        <v>11</v>
      </c>
    </row>
    <row r="2281" spans="1:12" x14ac:dyDescent="0.25">
      <c r="A2281">
        <v>106386</v>
      </c>
      <c r="B2281">
        <v>0</v>
      </c>
      <c r="C2281" t="s">
        <v>281</v>
      </c>
      <c r="D2281" t="s">
        <v>2756</v>
      </c>
      <c r="E2281" t="s">
        <v>80</v>
      </c>
      <c r="F2281" s="69">
        <v>43014.352083333331</v>
      </c>
      <c r="G2281" s="67">
        <v>43028.708333333336</v>
      </c>
      <c r="H2281" s="67">
        <v>43014.352083333331</v>
      </c>
      <c r="I2281" t="s">
        <v>63</v>
      </c>
      <c r="J2281" t="s">
        <v>1990</v>
      </c>
      <c r="K2281" t="s">
        <v>73</v>
      </c>
      <c r="L2281" s="73">
        <f>_xlfn.DAYS(Dashboard!B$3,Data!F2281)</f>
        <v>11</v>
      </c>
    </row>
    <row r="2282" spans="1:12" x14ac:dyDescent="0.25">
      <c r="A2282">
        <v>106387</v>
      </c>
      <c r="B2282">
        <v>0</v>
      </c>
      <c r="C2282" t="s">
        <v>281</v>
      </c>
      <c r="D2282" t="s">
        <v>362</v>
      </c>
      <c r="E2282" t="s">
        <v>62</v>
      </c>
      <c r="F2282" s="69">
        <v>43014.365972222222</v>
      </c>
      <c r="G2282" s="67">
        <v>43016.708333333336</v>
      </c>
      <c r="H2282" s="67">
        <v>43017.404861111114</v>
      </c>
      <c r="I2282" t="s">
        <v>63</v>
      </c>
      <c r="J2282" t="s">
        <v>510</v>
      </c>
      <c r="K2282" t="s">
        <v>65</v>
      </c>
      <c r="L2282" s="73">
        <f>_xlfn.DAYS(Dashboard!B$3,Data!F2282)</f>
        <v>11</v>
      </c>
    </row>
    <row r="2283" spans="1:12" x14ac:dyDescent="0.25">
      <c r="A2283">
        <v>106388</v>
      </c>
      <c r="B2283">
        <v>0</v>
      </c>
      <c r="C2283" t="s">
        <v>281</v>
      </c>
      <c r="D2283" t="s">
        <v>380</v>
      </c>
      <c r="E2283" t="s">
        <v>97</v>
      </c>
      <c r="F2283" s="69">
        <v>43014.382638888892</v>
      </c>
      <c r="G2283" s="67">
        <v>43028.708333333336</v>
      </c>
      <c r="H2283" s="67">
        <v>43017.359722222223</v>
      </c>
      <c r="I2283" t="s">
        <v>67</v>
      </c>
      <c r="J2283" t="s">
        <v>2757</v>
      </c>
      <c r="K2283" t="s">
        <v>327</v>
      </c>
      <c r="L2283" s="73">
        <f>_xlfn.DAYS(Dashboard!B$3,Data!F2283)</f>
        <v>11</v>
      </c>
    </row>
    <row r="2284" spans="1:12" x14ac:dyDescent="0.25">
      <c r="A2284">
        <v>106389</v>
      </c>
      <c r="B2284">
        <v>0</v>
      </c>
      <c r="C2284" t="s">
        <v>281</v>
      </c>
      <c r="D2284" t="s">
        <v>142</v>
      </c>
      <c r="E2284" t="s">
        <v>62</v>
      </c>
      <c r="F2284" s="69">
        <v>43014.390972222223</v>
      </c>
      <c r="G2284" s="67">
        <v>43028.708333333336</v>
      </c>
      <c r="H2284" s="67">
        <v>43017.579861111109</v>
      </c>
      <c r="I2284" t="s">
        <v>63</v>
      </c>
      <c r="J2284" t="s">
        <v>2758</v>
      </c>
      <c r="K2284" t="s">
        <v>73</v>
      </c>
      <c r="L2284" s="73">
        <f>_xlfn.DAYS(Dashboard!B$3,Data!F2284)</f>
        <v>11</v>
      </c>
    </row>
    <row r="2285" spans="1:12" x14ac:dyDescent="0.25">
      <c r="A2285">
        <v>106390</v>
      </c>
      <c r="B2285">
        <v>0</v>
      </c>
      <c r="C2285" t="s">
        <v>281</v>
      </c>
      <c r="D2285" t="s">
        <v>2759</v>
      </c>
      <c r="E2285" t="s">
        <v>80</v>
      </c>
      <c r="F2285" s="69">
        <v>43014.404166666667</v>
      </c>
      <c r="G2285" s="67">
        <v>43028.708333333336</v>
      </c>
      <c r="H2285" s="67">
        <v>43014.404166666667</v>
      </c>
      <c r="I2285" t="s">
        <v>63</v>
      </c>
      <c r="J2285" t="s">
        <v>1990</v>
      </c>
      <c r="K2285" t="s">
        <v>73</v>
      </c>
      <c r="L2285" s="73">
        <f>_xlfn.DAYS(Dashboard!B$3,Data!F2285)</f>
        <v>11</v>
      </c>
    </row>
    <row r="2286" spans="1:12" x14ac:dyDescent="0.25">
      <c r="A2286">
        <v>106391</v>
      </c>
      <c r="B2286">
        <v>0</v>
      </c>
      <c r="C2286" t="s">
        <v>281</v>
      </c>
      <c r="D2286" t="s">
        <v>97</v>
      </c>
      <c r="E2286" t="s">
        <v>75</v>
      </c>
      <c r="F2286" s="69">
        <v>43014.414583333331</v>
      </c>
      <c r="G2286" s="67">
        <v>43021.414583333331</v>
      </c>
      <c r="H2286" s="67">
        <v>43018.404166666667</v>
      </c>
      <c r="I2286" t="s">
        <v>67</v>
      </c>
      <c r="J2286" t="s">
        <v>2760</v>
      </c>
      <c r="K2286" t="s">
        <v>73</v>
      </c>
      <c r="L2286" s="73">
        <f>_xlfn.DAYS(Dashboard!B$3,Data!F2286)</f>
        <v>11</v>
      </c>
    </row>
    <row r="2287" spans="1:12" x14ac:dyDescent="0.25">
      <c r="A2287">
        <v>106392</v>
      </c>
      <c r="B2287">
        <v>0</v>
      </c>
      <c r="C2287" t="s">
        <v>88</v>
      </c>
      <c r="D2287" t="s">
        <v>967</v>
      </c>
      <c r="E2287" t="s">
        <v>321</v>
      </c>
      <c r="F2287" s="69">
        <v>43014.432118055556</v>
      </c>
      <c r="G2287" s="67">
        <v>43035</v>
      </c>
      <c r="I2287" t="s">
        <v>350</v>
      </c>
      <c r="J2287" t="s">
        <v>3141</v>
      </c>
      <c r="K2287" t="s">
        <v>323</v>
      </c>
      <c r="L2287" s="73">
        <f>_xlfn.DAYS(Dashboard!B$3,Data!F2287)</f>
        <v>11</v>
      </c>
    </row>
    <row r="2288" spans="1:12" x14ac:dyDescent="0.25">
      <c r="A2288">
        <v>106393</v>
      </c>
      <c r="B2288">
        <v>0</v>
      </c>
      <c r="C2288" t="s">
        <v>35</v>
      </c>
      <c r="D2288" t="s">
        <v>201</v>
      </c>
      <c r="E2288" t="s">
        <v>62</v>
      </c>
      <c r="F2288" s="69">
        <v>43014.435289351852</v>
      </c>
      <c r="G2288" s="67">
        <v>43028.708333333336</v>
      </c>
      <c r="I2288" t="s">
        <v>67</v>
      </c>
      <c r="J2288" t="s">
        <v>202</v>
      </c>
      <c r="K2288" t="s">
        <v>73</v>
      </c>
      <c r="L2288" s="73">
        <f>_xlfn.DAYS(Dashboard!B$3,Data!F2288)</f>
        <v>11</v>
      </c>
    </row>
    <row r="2289" spans="1:12" x14ac:dyDescent="0.25">
      <c r="A2289">
        <v>106394</v>
      </c>
      <c r="B2289">
        <v>0</v>
      </c>
      <c r="C2289" t="s">
        <v>82</v>
      </c>
      <c r="D2289" t="s">
        <v>203</v>
      </c>
      <c r="E2289" t="s">
        <v>204</v>
      </c>
      <c r="F2289" s="69">
        <v>43014.443101851852</v>
      </c>
      <c r="G2289" s="67">
        <v>43021.708333333336</v>
      </c>
      <c r="I2289" t="s">
        <v>67</v>
      </c>
      <c r="J2289" t="s">
        <v>205</v>
      </c>
      <c r="K2289" t="s">
        <v>73</v>
      </c>
      <c r="L2289" s="73">
        <f>_xlfn.DAYS(Dashboard!B$3,Data!F2289)</f>
        <v>11</v>
      </c>
    </row>
    <row r="2290" spans="1:12" x14ac:dyDescent="0.25">
      <c r="A2290">
        <v>106395</v>
      </c>
      <c r="B2290">
        <v>0</v>
      </c>
      <c r="C2290" t="s">
        <v>35</v>
      </c>
      <c r="D2290" t="s">
        <v>130</v>
      </c>
      <c r="E2290" t="s">
        <v>62</v>
      </c>
      <c r="F2290" s="69">
        <v>43014.462638888886</v>
      </c>
      <c r="G2290" s="67">
        <v>43018</v>
      </c>
      <c r="I2290" t="s">
        <v>350</v>
      </c>
      <c r="J2290" t="s">
        <v>3142</v>
      </c>
      <c r="K2290" t="s">
        <v>327</v>
      </c>
      <c r="L2290" s="73">
        <f>_xlfn.DAYS(Dashboard!B$3,Data!F2290)</f>
        <v>11</v>
      </c>
    </row>
    <row r="2291" spans="1:12" x14ac:dyDescent="0.25">
      <c r="A2291">
        <v>106396</v>
      </c>
      <c r="B2291">
        <v>0</v>
      </c>
      <c r="C2291" t="s">
        <v>281</v>
      </c>
      <c r="D2291" t="s">
        <v>2761</v>
      </c>
      <c r="E2291" t="s">
        <v>62</v>
      </c>
      <c r="F2291" s="69">
        <v>43014.475694444445</v>
      </c>
      <c r="G2291" s="67">
        <v>43028.708333333336</v>
      </c>
      <c r="H2291" s="67">
        <v>43014.475694444445</v>
      </c>
      <c r="I2291" t="s">
        <v>63</v>
      </c>
      <c r="J2291" t="s">
        <v>2762</v>
      </c>
      <c r="K2291" t="s">
        <v>73</v>
      </c>
      <c r="L2291" s="73">
        <f>_xlfn.DAYS(Dashboard!B$3,Data!F2291)</f>
        <v>11</v>
      </c>
    </row>
    <row r="2292" spans="1:12" x14ac:dyDescent="0.25">
      <c r="A2292">
        <v>106397</v>
      </c>
      <c r="B2292">
        <v>0</v>
      </c>
      <c r="C2292" t="s">
        <v>69</v>
      </c>
      <c r="D2292" t="s">
        <v>206</v>
      </c>
      <c r="E2292" t="s">
        <v>90</v>
      </c>
      <c r="F2292" s="69">
        <v>43014.478993055556</v>
      </c>
      <c r="G2292" s="67">
        <v>43028.708333333336</v>
      </c>
      <c r="I2292" t="s">
        <v>63</v>
      </c>
      <c r="J2292" t="s">
        <v>207</v>
      </c>
      <c r="K2292" t="s">
        <v>73</v>
      </c>
      <c r="L2292" s="73">
        <f>_xlfn.DAYS(Dashboard!B$3,Data!F2292)</f>
        <v>11</v>
      </c>
    </row>
    <row r="2293" spans="1:12" x14ac:dyDescent="0.25">
      <c r="A2293">
        <v>106398</v>
      </c>
      <c r="B2293">
        <v>0</v>
      </c>
      <c r="C2293" t="s">
        <v>281</v>
      </c>
      <c r="D2293" t="s">
        <v>237</v>
      </c>
      <c r="E2293" t="s">
        <v>62</v>
      </c>
      <c r="F2293" s="69">
        <v>43014.5</v>
      </c>
      <c r="G2293" s="67">
        <v>43021.708333333336</v>
      </c>
      <c r="H2293" s="67">
        <v>43017.447222222225</v>
      </c>
      <c r="I2293" t="s">
        <v>67</v>
      </c>
      <c r="J2293" t="s">
        <v>2763</v>
      </c>
      <c r="K2293" t="s">
        <v>65</v>
      </c>
      <c r="L2293" s="73">
        <f>_xlfn.DAYS(Dashboard!B$3,Data!F2293)</f>
        <v>11</v>
      </c>
    </row>
    <row r="2294" spans="1:12" x14ac:dyDescent="0.25">
      <c r="A2294">
        <v>106399</v>
      </c>
      <c r="B2294">
        <v>0</v>
      </c>
      <c r="C2294" t="s">
        <v>281</v>
      </c>
      <c r="D2294" t="s">
        <v>868</v>
      </c>
      <c r="E2294" t="s">
        <v>108</v>
      </c>
      <c r="F2294" s="69">
        <v>43014.543749999997</v>
      </c>
      <c r="G2294" s="67">
        <v>43028.708333333336</v>
      </c>
      <c r="H2294" s="67">
        <v>43017.499305555553</v>
      </c>
      <c r="I2294" t="s">
        <v>63</v>
      </c>
      <c r="J2294" t="s">
        <v>2764</v>
      </c>
      <c r="K2294" t="s">
        <v>284</v>
      </c>
      <c r="L2294" s="73">
        <f>_xlfn.DAYS(Dashboard!B$3,Data!F2294)</f>
        <v>11</v>
      </c>
    </row>
    <row r="2295" spans="1:12" x14ac:dyDescent="0.25">
      <c r="A2295">
        <v>106400</v>
      </c>
      <c r="B2295">
        <v>0</v>
      </c>
      <c r="C2295" t="s">
        <v>281</v>
      </c>
      <c r="D2295" t="s">
        <v>201</v>
      </c>
      <c r="E2295" t="s">
        <v>233</v>
      </c>
      <c r="F2295" s="69">
        <v>43014.545138888891</v>
      </c>
      <c r="G2295" s="67">
        <v>43028.708333333336</v>
      </c>
      <c r="H2295" s="67">
        <v>43025.353472222225</v>
      </c>
      <c r="I2295" t="s">
        <v>63</v>
      </c>
      <c r="J2295" t="s">
        <v>2765</v>
      </c>
      <c r="K2295" t="s">
        <v>284</v>
      </c>
      <c r="L2295" s="73">
        <f>_xlfn.DAYS(Dashboard!B$3,Data!F2295)</f>
        <v>11</v>
      </c>
    </row>
    <row r="2296" spans="1:12" x14ac:dyDescent="0.25">
      <c r="A2296">
        <v>106401</v>
      </c>
      <c r="B2296">
        <v>0</v>
      </c>
      <c r="C2296" t="s">
        <v>281</v>
      </c>
      <c r="D2296" t="s">
        <v>79</v>
      </c>
      <c r="E2296" t="s">
        <v>80</v>
      </c>
      <c r="F2296" s="69">
        <v>43014.546527777777</v>
      </c>
      <c r="G2296" s="67">
        <v>43028.708333333336</v>
      </c>
      <c r="H2296" s="67">
        <v>43024.513888888891</v>
      </c>
      <c r="I2296" t="s">
        <v>63</v>
      </c>
      <c r="J2296" t="s">
        <v>2766</v>
      </c>
      <c r="K2296" t="s">
        <v>73</v>
      </c>
      <c r="L2296" s="73">
        <f>_xlfn.DAYS(Dashboard!B$3,Data!F2296)</f>
        <v>11</v>
      </c>
    </row>
    <row r="2297" spans="1:12" x14ac:dyDescent="0.25">
      <c r="A2297">
        <v>106402</v>
      </c>
      <c r="B2297">
        <v>0</v>
      </c>
      <c r="C2297" t="s">
        <v>69</v>
      </c>
      <c r="D2297" t="s">
        <v>108</v>
      </c>
      <c r="E2297" t="s">
        <v>233</v>
      </c>
      <c r="F2297" s="69">
        <v>43014.607430555552</v>
      </c>
      <c r="G2297" s="67">
        <v>43028</v>
      </c>
      <c r="I2297" t="s">
        <v>350</v>
      </c>
      <c r="J2297" t="s">
        <v>3143</v>
      </c>
      <c r="K2297" t="s">
        <v>580</v>
      </c>
      <c r="L2297" s="73">
        <f>_xlfn.DAYS(Dashboard!B$3,Data!F2297)</f>
        <v>11</v>
      </c>
    </row>
    <row r="2298" spans="1:12" x14ac:dyDescent="0.25">
      <c r="A2298">
        <v>106403</v>
      </c>
      <c r="B2298">
        <v>0</v>
      </c>
      <c r="C2298" t="s">
        <v>82</v>
      </c>
      <c r="D2298" t="s">
        <v>208</v>
      </c>
      <c r="E2298" t="s">
        <v>93</v>
      </c>
      <c r="F2298" s="69">
        <v>43014.610868055555</v>
      </c>
      <c r="G2298" s="67">
        <v>43028.708333333336</v>
      </c>
      <c r="I2298" t="s">
        <v>67</v>
      </c>
      <c r="J2298" t="s">
        <v>209</v>
      </c>
      <c r="K2298" t="s">
        <v>73</v>
      </c>
      <c r="L2298" s="73">
        <f>_xlfn.DAYS(Dashboard!B$3,Data!F2298)</f>
        <v>11</v>
      </c>
    </row>
    <row r="2299" spans="1:12" x14ac:dyDescent="0.25">
      <c r="A2299">
        <v>106405</v>
      </c>
      <c r="B2299">
        <v>0</v>
      </c>
      <c r="C2299" t="s">
        <v>281</v>
      </c>
      <c r="D2299" t="s">
        <v>206</v>
      </c>
      <c r="E2299" t="s">
        <v>90</v>
      </c>
      <c r="F2299" s="69">
        <v>43014.617361111108</v>
      </c>
      <c r="G2299" s="67">
        <v>43028.708333333336</v>
      </c>
      <c r="H2299" s="67">
        <v>43019.547222222223</v>
      </c>
      <c r="I2299" t="s">
        <v>63</v>
      </c>
      <c r="J2299" t="s">
        <v>2767</v>
      </c>
      <c r="K2299" t="s">
        <v>73</v>
      </c>
      <c r="L2299" s="73">
        <f>_xlfn.DAYS(Dashboard!B$3,Data!F2299)</f>
        <v>11</v>
      </c>
    </row>
    <row r="2300" spans="1:12" x14ac:dyDescent="0.25">
      <c r="A2300">
        <v>106406</v>
      </c>
      <c r="B2300">
        <v>0</v>
      </c>
      <c r="C2300" t="s">
        <v>281</v>
      </c>
      <c r="D2300" t="s">
        <v>2768</v>
      </c>
      <c r="E2300" t="s">
        <v>84</v>
      </c>
      <c r="F2300" s="69">
        <v>43014.637499999997</v>
      </c>
      <c r="G2300" s="67">
        <v>43028.708333333336</v>
      </c>
      <c r="H2300" s="67">
        <v>43014.637499999997</v>
      </c>
      <c r="I2300" t="s">
        <v>63</v>
      </c>
      <c r="J2300" t="s">
        <v>2769</v>
      </c>
      <c r="K2300" t="s">
        <v>73</v>
      </c>
      <c r="L2300" s="73">
        <f>_xlfn.DAYS(Dashboard!B$3,Data!F2300)</f>
        <v>11</v>
      </c>
    </row>
    <row r="2301" spans="1:12" x14ac:dyDescent="0.25">
      <c r="A2301">
        <v>106407</v>
      </c>
      <c r="B2301">
        <v>0</v>
      </c>
      <c r="C2301" t="s">
        <v>281</v>
      </c>
      <c r="D2301" t="s">
        <v>2770</v>
      </c>
      <c r="E2301" t="s">
        <v>84</v>
      </c>
      <c r="F2301" s="69">
        <v>43014.640972222223</v>
      </c>
      <c r="G2301" s="67">
        <v>43028.708333333336</v>
      </c>
      <c r="H2301" s="67">
        <v>43014.640972222223</v>
      </c>
      <c r="I2301" t="s">
        <v>63</v>
      </c>
      <c r="J2301" t="s">
        <v>335</v>
      </c>
      <c r="K2301" t="s">
        <v>73</v>
      </c>
      <c r="L2301" s="73">
        <f>_xlfn.DAYS(Dashboard!B$3,Data!F2301)</f>
        <v>11</v>
      </c>
    </row>
    <row r="2302" spans="1:12" x14ac:dyDescent="0.25">
      <c r="A2302">
        <v>106408</v>
      </c>
      <c r="B2302">
        <v>0</v>
      </c>
      <c r="C2302" t="s">
        <v>281</v>
      </c>
      <c r="D2302" t="s">
        <v>2104</v>
      </c>
      <c r="E2302" t="s">
        <v>75</v>
      </c>
      <c r="F2302" s="69">
        <v>43014.649305555555</v>
      </c>
      <c r="G2302" s="67">
        <v>43028.708333333336</v>
      </c>
      <c r="H2302" s="67">
        <v>43018.647916666669</v>
      </c>
      <c r="I2302" t="s">
        <v>63</v>
      </c>
      <c r="J2302" t="s">
        <v>2771</v>
      </c>
      <c r="K2302" t="s">
        <v>73</v>
      </c>
      <c r="L2302" s="73">
        <f>_xlfn.DAYS(Dashboard!B$3,Data!F2302)</f>
        <v>11</v>
      </c>
    </row>
    <row r="2303" spans="1:12" x14ac:dyDescent="0.25">
      <c r="A2303">
        <v>106409</v>
      </c>
      <c r="B2303">
        <v>0</v>
      </c>
      <c r="C2303" t="s">
        <v>281</v>
      </c>
      <c r="D2303" t="s">
        <v>521</v>
      </c>
      <c r="E2303" t="s">
        <v>93</v>
      </c>
      <c r="F2303" s="69">
        <v>43014.690972222219</v>
      </c>
      <c r="G2303" s="67">
        <v>43028.708333333336</v>
      </c>
      <c r="H2303" s="67">
        <v>43014.697222222225</v>
      </c>
      <c r="I2303" t="s">
        <v>67</v>
      </c>
      <c r="J2303" t="s">
        <v>2772</v>
      </c>
      <c r="K2303" t="s">
        <v>73</v>
      </c>
      <c r="L2303" s="73">
        <f>_xlfn.DAYS(Dashboard!B$3,Data!F2303)</f>
        <v>11</v>
      </c>
    </row>
    <row r="2304" spans="1:12" x14ac:dyDescent="0.25">
      <c r="A2304">
        <v>106348</v>
      </c>
      <c r="B2304">
        <v>1</v>
      </c>
      <c r="C2304" t="s">
        <v>281</v>
      </c>
      <c r="D2304" t="s">
        <v>93</v>
      </c>
      <c r="E2304" t="s">
        <v>93</v>
      </c>
      <c r="F2304" s="69">
        <v>43014.702777777777</v>
      </c>
      <c r="G2304" s="67">
        <v>43028.708333333336</v>
      </c>
      <c r="H2304" s="67">
        <v>43019.579861111109</v>
      </c>
      <c r="I2304" t="s">
        <v>67</v>
      </c>
      <c r="J2304" t="s">
        <v>2773</v>
      </c>
      <c r="K2304" t="s">
        <v>73</v>
      </c>
      <c r="L2304" s="73">
        <f>_xlfn.DAYS(Dashboard!B$3,Data!F2304)</f>
        <v>11</v>
      </c>
    </row>
    <row r="2305" spans="1:12" x14ac:dyDescent="0.25">
      <c r="A2305">
        <v>106410</v>
      </c>
      <c r="B2305">
        <v>0</v>
      </c>
      <c r="C2305" t="s">
        <v>88</v>
      </c>
      <c r="D2305" t="s">
        <v>62</v>
      </c>
      <c r="E2305" t="s">
        <v>282</v>
      </c>
      <c r="F2305" s="69">
        <v>43014.715474537035</v>
      </c>
      <c r="G2305" s="67">
        <v>43021.708333333336</v>
      </c>
      <c r="I2305" t="s">
        <v>67</v>
      </c>
      <c r="J2305" t="s">
        <v>3144</v>
      </c>
      <c r="K2305" t="s">
        <v>284</v>
      </c>
      <c r="L2305" s="73">
        <f>_xlfn.DAYS(Dashboard!B$3,Data!F2305)</f>
        <v>11</v>
      </c>
    </row>
    <row r="2306" spans="1:12" x14ac:dyDescent="0.25">
      <c r="A2306">
        <v>106411</v>
      </c>
      <c r="B2306">
        <v>0</v>
      </c>
      <c r="C2306" t="s">
        <v>281</v>
      </c>
      <c r="D2306" t="s">
        <v>662</v>
      </c>
      <c r="E2306" t="s">
        <v>296</v>
      </c>
      <c r="F2306" s="69">
        <v>43014.762499999997</v>
      </c>
      <c r="G2306" s="67">
        <v>43017</v>
      </c>
      <c r="H2306" s="67">
        <v>43017.5</v>
      </c>
      <c r="I2306" t="s">
        <v>67</v>
      </c>
      <c r="J2306" t="s">
        <v>2774</v>
      </c>
      <c r="K2306" t="s">
        <v>294</v>
      </c>
      <c r="L2306" s="73">
        <f>_xlfn.DAYS(Dashboard!B$3,Data!F2306)</f>
        <v>11</v>
      </c>
    </row>
    <row r="2307" spans="1:12" x14ac:dyDescent="0.25">
      <c r="A2307">
        <v>106412</v>
      </c>
      <c r="B2307">
        <v>0</v>
      </c>
      <c r="C2307" t="s">
        <v>281</v>
      </c>
      <c r="D2307" t="s">
        <v>2775</v>
      </c>
      <c r="E2307" t="s">
        <v>84</v>
      </c>
      <c r="F2307" s="69">
        <v>43015.488888888889</v>
      </c>
      <c r="G2307" s="67">
        <v>43029.708333333336</v>
      </c>
      <c r="H2307" s="67">
        <v>43015.488888888889</v>
      </c>
      <c r="I2307" t="s">
        <v>63</v>
      </c>
      <c r="J2307" t="s">
        <v>335</v>
      </c>
      <c r="K2307" t="s">
        <v>73</v>
      </c>
      <c r="L2307" s="73">
        <f>_xlfn.DAYS(Dashboard!B$3,Data!F2307)</f>
        <v>10</v>
      </c>
    </row>
    <row r="2308" spans="1:12" x14ac:dyDescent="0.25">
      <c r="A2308">
        <v>106413</v>
      </c>
      <c r="B2308">
        <v>0</v>
      </c>
      <c r="C2308" t="s">
        <v>281</v>
      </c>
      <c r="D2308" t="s">
        <v>2776</v>
      </c>
      <c r="E2308" t="s">
        <v>90</v>
      </c>
      <c r="F2308" s="69">
        <v>43016.556944444441</v>
      </c>
      <c r="G2308" s="67">
        <v>43030.708333333336</v>
      </c>
      <c r="H2308" s="67">
        <v>43016.556944444441</v>
      </c>
      <c r="I2308" t="s">
        <v>67</v>
      </c>
      <c r="J2308" t="s">
        <v>2777</v>
      </c>
      <c r="K2308" t="s">
        <v>73</v>
      </c>
      <c r="L2308" s="73">
        <f>_xlfn.DAYS(Dashboard!B$3,Data!F2308)</f>
        <v>9</v>
      </c>
    </row>
    <row r="2309" spans="1:12" x14ac:dyDescent="0.25">
      <c r="A2309">
        <v>106414</v>
      </c>
      <c r="B2309">
        <v>0</v>
      </c>
      <c r="C2309" t="s">
        <v>281</v>
      </c>
      <c r="D2309" t="s">
        <v>588</v>
      </c>
      <c r="E2309" t="s">
        <v>71</v>
      </c>
      <c r="F2309" s="69">
        <v>43016.661805555559</v>
      </c>
      <c r="G2309" s="67">
        <v>43023.708333333336</v>
      </c>
      <c r="H2309" s="67">
        <v>43024.859027777777</v>
      </c>
      <c r="I2309" t="s">
        <v>63</v>
      </c>
      <c r="J2309" t="s">
        <v>2778</v>
      </c>
      <c r="K2309" t="s">
        <v>73</v>
      </c>
      <c r="L2309" s="73">
        <f>_xlfn.DAYS(Dashboard!B$3,Data!F2309)</f>
        <v>9</v>
      </c>
    </row>
    <row r="2310" spans="1:12" x14ac:dyDescent="0.25">
      <c r="A2310">
        <v>106415</v>
      </c>
      <c r="B2310">
        <v>0</v>
      </c>
      <c r="C2310" t="s">
        <v>281</v>
      </c>
      <c r="D2310" t="s">
        <v>108</v>
      </c>
      <c r="E2310" t="s">
        <v>282</v>
      </c>
      <c r="F2310" s="69">
        <v>43017.305555555555</v>
      </c>
      <c r="G2310" s="67">
        <v>43024.708333333336</v>
      </c>
      <c r="H2310" s="67">
        <v>43024.574999999997</v>
      </c>
      <c r="I2310" t="s">
        <v>63</v>
      </c>
      <c r="J2310" t="s">
        <v>2779</v>
      </c>
      <c r="K2310" t="s">
        <v>284</v>
      </c>
      <c r="L2310" s="73">
        <f>_xlfn.DAYS(Dashboard!B$3,Data!F2310)</f>
        <v>8</v>
      </c>
    </row>
    <row r="2311" spans="1:12" x14ac:dyDescent="0.25">
      <c r="A2311">
        <v>106416</v>
      </c>
      <c r="B2311">
        <v>0</v>
      </c>
      <c r="C2311" t="s">
        <v>281</v>
      </c>
      <c r="D2311" t="s">
        <v>516</v>
      </c>
      <c r="E2311" t="s">
        <v>517</v>
      </c>
      <c r="F2311" s="69">
        <v>43017.314583333333</v>
      </c>
      <c r="G2311" s="67">
        <v>43024.708333333336</v>
      </c>
      <c r="H2311" s="67">
        <v>43017.351388888892</v>
      </c>
      <c r="I2311" t="s">
        <v>63</v>
      </c>
      <c r="J2311" t="s">
        <v>2780</v>
      </c>
      <c r="K2311" t="s">
        <v>294</v>
      </c>
      <c r="L2311" s="73">
        <f>_xlfn.DAYS(Dashboard!B$3,Data!F2311)</f>
        <v>8</v>
      </c>
    </row>
    <row r="2312" spans="1:12" x14ac:dyDescent="0.25">
      <c r="A2312">
        <v>106417</v>
      </c>
      <c r="B2312">
        <v>0</v>
      </c>
      <c r="C2312" t="s">
        <v>281</v>
      </c>
      <c r="D2312" t="s">
        <v>516</v>
      </c>
      <c r="E2312" t="s">
        <v>517</v>
      </c>
      <c r="F2312" s="69">
        <v>43017.31527777778</v>
      </c>
      <c r="G2312" s="67">
        <v>43024.708333333336</v>
      </c>
      <c r="H2312" s="67">
        <v>43017.324999999997</v>
      </c>
      <c r="I2312" t="s">
        <v>63</v>
      </c>
      <c r="J2312" t="s">
        <v>2781</v>
      </c>
      <c r="K2312" t="s">
        <v>294</v>
      </c>
      <c r="L2312" s="73">
        <f>_xlfn.DAYS(Dashboard!B$3,Data!F2312)</f>
        <v>8</v>
      </c>
    </row>
    <row r="2313" spans="1:12" x14ac:dyDescent="0.25">
      <c r="A2313">
        <v>106418</v>
      </c>
      <c r="B2313">
        <v>0</v>
      </c>
      <c r="C2313" t="s">
        <v>281</v>
      </c>
      <c r="D2313" t="s">
        <v>157</v>
      </c>
      <c r="E2313" t="s">
        <v>108</v>
      </c>
      <c r="F2313" s="69">
        <v>43017.327777777777</v>
      </c>
      <c r="G2313" s="67">
        <v>43024.708333333336</v>
      </c>
      <c r="H2313" s="67">
        <v>43017.498611111114</v>
      </c>
      <c r="I2313" t="s">
        <v>63</v>
      </c>
      <c r="J2313" t="s">
        <v>2782</v>
      </c>
      <c r="K2313" t="s">
        <v>284</v>
      </c>
      <c r="L2313" s="73">
        <f>_xlfn.DAYS(Dashboard!B$3,Data!F2313)</f>
        <v>8</v>
      </c>
    </row>
    <row r="2314" spans="1:12" x14ac:dyDescent="0.25">
      <c r="A2314">
        <v>106419</v>
      </c>
      <c r="B2314">
        <v>0</v>
      </c>
      <c r="C2314" t="s">
        <v>281</v>
      </c>
      <c r="D2314" t="s">
        <v>421</v>
      </c>
      <c r="E2314" t="s">
        <v>296</v>
      </c>
      <c r="F2314" s="69">
        <v>43017.330555555556</v>
      </c>
      <c r="G2314" s="67">
        <v>43024.708333333336</v>
      </c>
      <c r="H2314" s="67">
        <v>43017.369444444441</v>
      </c>
      <c r="I2314" t="s">
        <v>63</v>
      </c>
      <c r="J2314" t="s">
        <v>2783</v>
      </c>
      <c r="K2314" t="s">
        <v>294</v>
      </c>
      <c r="L2314" s="73">
        <f>_xlfn.DAYS(Dashboard!B$3,Data!F2314)</f>
        <v>8</v>
      </c>
    </row>
    <row r="2315" spans="1:12" x14ac:dyDescent="0.25">
      <c r="A2315">
        <v>106420</v>
      </c>
      <c r="B2315">
        <v>0</v>
      </c>
      <c r="C2315" t="s">
        <v>281</v>
      </c>
      <c r="D2315" t="s">
        <v>2784</v>
      </c>
      <c r="E2315" t="s">
        <v>75</v>
      </c>
      <c r="F2315" s="69">
        <v>43017.340277777781</v>
      </c>
      <c r="G2315" s="67">
        <v>43031.708333333336</v>
      </c>
      <c r="H2315" s="67">
        <v>43017.34652777778</v>
      </c>
      <c r="I2315" t="s">
        <v>63</v>
      </c>
      <c r="J2315" t="s">
        <v>335</v>
      </c>
      <c r="K2315" t="s">
        <v>73</v>
      </c>
      <c r="L2315" s="73">
        <f>_xlfn.DAYS(Dashboard!B$3,Data!F2315)</f>
        <v>8</v>
      </c>
    </row>
    <row r="2316" spans="1:12" x14ac:dyDescent="0.25">
      <c r="A2316">
        <v>106421</v>
      </c>
      <c r="B2316">
        <v>0</v>
      </c>
      <c r="C2316" t="s">
        <v>281</v>
      </c>
      <c r="D2316" t="s">
        <v>2317</v>
      </c>
      <c r="E2316" t="s">
        <v>62</v>
      </c>
      <c r="F2316" s="69">
        <v>43017.343055555553</v>
      </c>
      <c r="G2316" s="67">
        <v>43031.708333333336</v>
      </c>
      <c r="H2316" s="67">
        <v>43017.343055555553</v>
      </c>
      <c r="I2316" t="s">
        <v>63</v>
      </c>
      <c r="J2316" t="s">
        <v>2785</v>
      </c>
      <c r="K2316" t="s">
        <v>73</v>
      </c>
      <c r="L2316" s="73">
        <f>_xlfn.DAYS(Dashboard!B$3,Data!F2316)</f>
        <v>8</v>
      </c>
    </row>
    <row r="2317" spans="1:12" x14ac:dyDescent="0.25">
      <c r="A2317">
        <v>106422</v>
      </c>
      <c r="B2317">
        <v>0</v>
      </c>
      <c r="C2317" t="s">
        <v>281</v>
      </c>
      <c r="D2317" t="s">
        <v>97</v>
      </c>
      <c r="E2317" t="s">
        <v>75</v>
      </c>
      <c r="F2317" s="69">
        <v>43017.35</v>
      </c>
      <c r="G2317" s="67">
        <v>43024.35</v>
      </c>
      <c r="H2317" s="67">
        <v>43017.400694444441</v>
      </c>
      <c r="I2317" t="s">
        <v>67</v>
      </c>
      <c r="J2317" t="s">
        <v>2786</v>
      </c>
      <c r="K2317" t="s">
        <v>73</v>
      </c>
      <c r="L2317" s="73">
        <f>_xlfn.DAYS(Dashboard!B$3,Data!F2317)</f>
        <v>8</v>
      </c>
    </row>
    <row r="2318" spans="1:12" x14ac:dyDescent="0.25">
      <c r="A2318">
        <v>106423</v>
      </c>
      <c r="B2318">
        <v>0</v>
      </c>
      <c r="C2318" t="s">
        <v>281</v>
      </c>
      <c r="D2318" t="s">
        <v>409</v>
      </c>
      <c r="E2318" t="s">
        <v>62</v>
      </c>
      <c r="F2318" s="69">
        <v>43017.359722222223</v>
      </c>
      <c r="G2318" s="67">
        <v>43031.708333333336</v>
      </c>
      <c r="H2318" s="67">
        <v>43019.635416666664</v>
      </c>
      <c r="I2318" t="s">
        <v>63</v>
      </c>
      <c r="J2318" t="s">
        <v>2787</v>
      </c>
      <c r="K2318" t="s">
        <v>73</v>
      </c>
      <c r="L2318" s="73">
        <f>_xlfn.DAYS(Dashboard!B$3,Data!F2318)</f>
        <v>8</v>
      </c>
    </row>
    <row r="2319" spans="1:12" x14ac:dyDescent="0.25">
      <c r="A2319">
        <v>106424</v>
      </c>
      <c r="B2319">
        <v>0</v>
      </c>
      <c r="C2319" t="s">
        <v>281</v>
      </c>
      <c r="D2319" t="s">
        <v>2788</v>
      </c>
      <c r="E2319" t="s">
        <v>108</v>
      </c>
      <c r="F2319" s="69">
        <v>43017.374305555553</v>
      </c>
      <c r="G2319" s="67">
        <v>43031.708333333336</v>
      </c>
      <c r="H2319" s="67">
        <v>43020.663194444445</v>
      </c>
      <c r="I2319" t="s">
        <v>63</v>
      </c>
      <c r="J2319" t="s">
        <v>2789</v>
      </c>
      <c r="K2319" t="s">
        <v>284</v>
      </c>
      <c r="L2319" s="73">
        <f>_xlfn.DAYS(Dashboard!B$3,Data!F2319)</f>
        <v>8</v>
      </c>
    </row>
    <row r="2320" spans="1:12" x14ac:dyDescent="0.25">
      <c r="A2320">
        <v>106425</v>
      </c>
      <c r="B2320">
        <v>0</v>
      </c>
      <c r="C2320" t="s">
        <v>281</v>
      </c>
      <c r="D2320" t="s">
        <v>516</v>
      </c>
      <c r="E2320" t="s">
        <v>517</v>
      </c>
      <c r="F2320" s="69">
        <v>43017.4</v>
      </c>
      <c r="G2320" s="67">
        <v>43017</v>
      </c>
      <c r="H2320" s="67">
        <v>43017.4</v>
      </c>
      <c r="I2320" t="s">
        <v>67</v>
      </c>
      <c r="J2320" t="s">
        <v>2790</v>
      </c>
      <c r="K2320" t="s">
        <v>497</v>
      </c>
      <c r="L2320" s="73">
        <f>_xlfn.DAYS(Dashboard!B$3,Data!F2320)</f>
        <v>8</v>
      </c>
    </row>
    <row r="2321" spans="1:12" x14ac:dyDescent="0.25">
      <c r="A2321">
        <v>106426</v>
      </c>
      <c r="B2321">
        <v>0</v>
      </c>
      <c r="C2321" t="s">
        <v>281</v>
      </c>
      <c r="D2321" t="s">
        <v>2791</v>
      </c>
      <c r="E2321" t="s">
        <v>62</v>
      </c>
      <c r="F2321" s="69">
        <v>43017.4</v>
      </c>
      <c r="G2321" s="67">
        <v>43031.708333333336</v>
      </c>
      <c r="H2321" s="67">
        <v>43017.445138888892</v>
      </c>
      <c r="I2321" t="s">
        <v>63</v>
      </c>
      <c r="J2321" t="s">
        <v>2792</v>
      </c>
      <c r="K2321" t="s">
        <v>65</v>
      </c>
      <c r="L2321" s="73">
        <f>_xlfn.DAYS(Dashboard!B$3,Data!F2321)</f>
        <v>8</v>
      </c>
    </row>
    <row r="2322" spans="1:12" x14ac:dyDescent="0.25">
      <c r="A2322">
        <v>106427</v>
      </c>
      <c r="B2322">
        <v>0</v>
      </c>
      <c r="C2322" t="s">
        <v>281</v>
      </c>
      <c r="D2322" t="s">
        <v>261</v>
      </c>
      <c r="E2322" t="s">
        <v>75</v>
      </c>
      <c r="F2322" s="69">
        <v>43017.424305555556</v>
      </c>
      <c r="G2322" s="67">
        <v>43031.708333333336</v>
      </c>
      <c r="H2322" s="67">
        <v>43021.340277777781</v>
      </c>
      <c r="I2322" t="s">
        <v>67</v>
      </c>
      <c r="J2322" t="s">
        <v>2793</v>
      </c>
      <c r="K2322" t="s">
        <v>73</v>
      </c>
      <c r="L2322" s="73">
        <f>_xlfn.DAYS(Dashboard!B$3,Data!F2322)</f>
        <v>8</v>
      </c>
    </row>
    <row r="2323" spans="1:12" x14ac:dyDescent="0.25">
      <c r="A2323">
        <v>106428</v>
      </c>
      <c r="B2323">
        <v>0</v>
      </c>
      <c r="C2323" t="s">
        <v>281</v>
      </c>
      <c r="D2323" t="s">
        <v>95</v>
      </c>
      <c r="E2323" t="s">
        <v>62</v>
      </c>
      <c r="F2323" s="69">
        <v>43017.426388888889</v>
      </c>
      <c r="G2323" s="67">
        <v>43024.708333333336</v>
      </c>
      <c r="H2323" s="67">
        <v>43025.37777777778</v>
      </c>
      <c r="I2323" t="s">
        <v>63</v>
      </c>
      <c r="J2323" t="s">
        <v>2794</v>
      </c>
      <c r="K2323" t="s">
        <v>65</v>
      </c>
      <c r="L2323" s="73">
        <f>_xlfn.DAYS(Dashboard!B$3,Data!F2323)</f>
        <v>8</v>
      </c>
    </row>
    <row r="2324" spans="1:12" x14ac:dyDescent="0.25">
      <c r="A2324">
        <v>106429</v>
      </c>
      <c r="B2324">
        <v>0</v>
      </c>
      <c r="C2324" t="s">
        <v>281</v>
      </c>
      <c r="D2324" t="s">
        <v>1176</v>
      </c>
      <c r="E2324" t="s">
        <v>62</v>
      </c>
      <c r="F2324" s="69">
        <v>43017.427083333336</v>
      </c>
      <c r="G2324" s="67">
        <v>43024.708333333336</v>
      </c>
      <c r="H2324" s="67">
        <v>43017.482638888891</v>
      </c>
      <c r="I2324" t="s">
        <v>67</v>
      </c>
      <c r="J2324" t="s">
        <v>2795</v>
      </c>
      <c r="K2324" t="s">
        <v>73</v>
      </c>
      <c r="L2324" s="73">
        <f>_xlfn.DAYS(Dashboard!B$3,Data!F2324)</f>
        <v>8</v>
      </c>
    </row>
    <row r="2325" spans="1:12" x14ac:dyDescent="0.25">
      <c r="A2325">
        <v>106430</v>
      </c>
      <c r="B2325">
        <v>0</v>
      </c>
      <c r="C2325" t="s">
        <v>281</v>
      </c>
      <c r="D2325" t="s">
        <v>533</v>
      </c>
      <c r="E2325" t="s">
        <v>62</v>
      </c>
      <c r="F2325" s="69">
        <v>43017.456944444442</v>
      </c>
      <c r="G2325" s="67">
        <v>43031.708333333336</v>
      </c>
      <c r="H2325" s="67">
        <v>43021.709722222222</v>
      </c>
      <c r="I2325" t="s">
        <v>63</v>
      </c>
      <c r="J2325" t="s">
        <v>2796</v>
      </c>
      <c r="K2325" t="s">
        <v>73</v>
      </c>
      <c r="L2325" s="73">
        <f>_xlfn.DAYS(Dashboard!B$3,Data!F2325)</f>
        <v>8</v>
      </c>
    </row>
    <row r="2326" spans="1:12" x14ac:dyDescent="0.25">
      <c r="A2326">
        <v>106428</v>
      </c>
      <c r="B2326">
        <v>1</v>
      </c>
      <c r="C2326" t="s">
        <v>281</v>
      </c>
      <c r="D2326" t="s">
        <v>62</v>
      </c>
      <c r="E2326" t="s">
        <v>233</v>
      </c>
      <c r="F2326" s="69">
        <v>43017.459027777775</v>
      </c>
      <c r="G2326" s="67">
        <v>43024.708333333336</v>
      </c>
      <c r="H2326" s="67">
        <v>43025.373611111114</v>
      </c>
      <c r="I2326" t="s">
        <v>63</v>
      </c>
      <c r="J2326" t="s">
        <v>2797</v>
      </c>
      <c r="K2326" t="s">
        <v>284</v>
      </c>
      <c r="L2326" s="73">
        <f>_xlfn.DAYS(Dashboard!B$3,Data!F2326)</f>
        <v>8</v>
      </c>
    </row>
    <row r="2327" spans="1:12" x14ac:dyDescent="0.25">
      <c r="A2327">
        <v>106431</v>
      </c>
      <c r="B2327">
        <v>0</v>
      </c>
      <c r="C2327" t="s">
        <v>281</v>
      </c>
      <c r="D2327" t="s">
        <v>2420</v>
      </c>
      <c r="E2327" t="s">
        <v>75</v>
      </c>
      <c r="F2327" s="69">
        <v>43017.463888888888</v>
      </c>
      <c r="G2327" s="67">
        <v>43024.708333333336</v>
      </c>
      <c r="H2327" s="67">
        <v>43018.342361111114</v>
      </c>
      <c r="I2327" t="s">
        <v>63</v>
      </c>
      <c r="J2327" t="s">
        <v>2798</v>
      </c>
      <c r="K2327" t="s">
        <v>73</v>
      </c>
      <c r="L2327" s="73">
        <f>_xlfn.DAYS(Dashboard!B$3,Data!F2327)</f>
        <v>8</v>
      </c>
    </row>
    <row r="2328" spans="1:12" x14ac:dyDescent="0.25">
      <c r="A2328">
        <v>106432</v>
      </c>
      <c r="B2328">
        <v>0</v>
      </c>
      <c r="C2328" t="s">
        <v>281</v>
      </c>
      <c r="D2328" t="s">
        <v>1517</v>
      </c>
      <c r="E2328" t="s">
        <v>296</v>
      </c>
      <c r="F2328" s="69">
        <v>43017.486111111109</v>
      </c>
      <c r="G2328" s="67">
        <v>43024.708333333336</v>
      </c>
      <c r="H2328" s="67">
        <v>43017.54791666667</v>
      </c>
      <c r="I2328" t="s">
        <v>63</v>
      </c>
      <c r="J2328" t="s">
        <v>2799</v>
      </c>
      <c r="K2328" t="s">
        <v>294</v>
      </c>
      <c r="L2328" s="73">
        <f>_xlfn.DAYS(Dashboard!B$3,Data!F2328)</f>
        <v>8</v>
      </c>
    </row>
    <row r="2329" spans="1:12" x14ac:dyDescent="0.25">
      <c r="A2329">
        <v>106433</v>
      </c>
      <c r="B2329">
        <v>0</v>
      </c>
      <c r="C2329" t="s">
        <v>281</v>
      </c>
      <c r="D2329" t="s">
        <v>662</v>
      </c>
      <c r="E2329" t="s">
        <v>368</v>
      </c>
      <c r="F2329" s="69">
        <v>43017.498611111114</v>
      </c>
      <c r="G2329" s="67">
        <v>43024.708333333336</v>
      </c>
      <c r="H2329" s="67">
        <v>43017.556250000001</v>
      </c>
      <c r="I2329" t="s">
        <v>63</v>
      </c>
      <c r="J2329" t="s">
        <v>2800</v>
      </c>
      <c r="K2329" t="s">
        <v>294</v>
      </c>
      <c r="L2329" s="73">
        <f>_xlfn.DAYS(Dashboard!B$3,Data!F2329)</f>
        <v>8</v>
      </c>
    </row>
    <row r="2330" spans="1:12" x14ac:dyDescent="0.25">
      <c r="A2330">
        <v>106434</v>
      </c>
      <c r="B2330">
        <v>0</v>
      </c>
      <c r="C2330" t="s">
        <v>69</v>
      </c>
      <c r="D2330" t="s">
        <v>210</v>
      </c>
      <c r="E2330" t="s">
        <v>90</v>
      </c>
      <c r="F2330" s="69">
        <v>43017.499074074076</v>
      </c>
      <c r="G2330" s="67">
        <v>43031.708333333336</v>
      </c>
      <c r="I2330" t="s">
        <v>63</v>
      </c>
      <c r="J2330" t="s">
        <v>211</v>
      </c>
      <c r="K2330" t="s">
        <v>73</v>
      </c>
      <c r="L2330" s="73">
        <f>_xlfn.DAYS(Dashboard!B$3,Data!F2330)</f>
        <v>8</v>
      </c>
    </row>
    <row r="2331" spans="1:12" x14ac:dyDescent="0.25">
      <c r="A2331">
        <v>106435</v>
      </c>
      <c r="B2331">
        <v>0</v>
      </c>
      <c r="C2331" t="s">
        <v>439</v>
      </c>
      <c r="D2331" t="s">
        <v>206</v>
      </c>
      <c r="E2331" t="s">
        <v>90</v>
      </c>
      <c r="F2331" s="69">
        <v>43017.503472222219</v>
      </c>
      <c r="G2331" s="67">
        <v>43031.708333333336</v>
      </c>
      <c r="H2331" s="67">
        <v>43017.57708333333</v>
      </c>
      <c r="I2331" t="s">
        <v>67</v>
      </c>
      <c r="J2331" t="s">
        <v>2801</v>
      </c>
      <c r="K2331" t="s">
        <v>73</v>
      </c>
      <c r="L2331" s="73">
        <f>_xlfn.DAYS(Dashboard!B$3,Data!F2331)</f>
        <v>8</v>
      </c>
    </row>
    <row r="2332" spans="1:12" x14ac:dyDescent="0.25">
      <c r="A2332">
        <v>106436</v>
      </c>
      <c r="B2332">
        <v>0</v>
      </c>
      <c r="C2332" t="s">
        <v>88</v>
      </c>
      <c r="D2332" t="s">
        <v>212</v>
      </c>
      <c r="E2332" t="s">
        <v>93</v>
      </c>
      <c r="F2332" s="69">
        <v>43017.521678240744</v>
      </c>
      <c r="G2332" s="67">
        <v>43031.708333333336</v>
      </c>
      <c r="I2332" t="s">
        <v>63</v>
      </c>
      <c r="J2332" t="s">
        <v>213</v>
      </c>
      <c r="K2332" t="s">
        <v>73</v>
      </c>
      <c r="L2332" s="73">
        <f>_xlfn.DAYS(Dashboard!B$3,Data!F2332)</f>
        <v>8</v>
      </c>
    </row>
    <row r="2333" spans="1:12" x14ac:dyDescent="0.25">
      <c r="A2333">
        <v>106437</v>
      </c>
      <c r="B2333">
        <v>0</v>
      </c>
      <c r="C2333" t="s">
        <v>281</v>
      </c>
      <c r="D2333" t="s">
        <v>173</v>
      </c>
      <c r="E2333" t="s">
        <v>90</v>
      </c>
      <c r="F2333" s="69">
        <v>43017.536111111112</v>
      </c>
      <c r="G2333" s="67">
        <v>43031.708333333336</v>
      </c>
      <c r="H2333" s="67">
        <v>43017.536111111112</v>
      </c>
      <c r="I2333" t="s">
        <v>63</v>
      </c>
      <c r="J2333" t="s">
        <v>2802</v>
      </c>
      <c r="K2333" t="s">
        <v>73</v>
      </c>
      <c r="L2333" s="73">
        <f>_xlfn.DAYS(Dashboard!B$3,Data!F2333)</f>
        <v>8</v>
      </c>
    </row>
    <row r="2334" spans="1:12" x14ac:dyDescent="0.25">
      <c r="A2334">
        <v>106438</v>
      </c>
      <c r="B2334">
        <v>0</v>
      </c>
      <c r="C2334" t="s">
        <v>281</v>
      </c>
      <c r="D2334" t="s">
        <v>2803</v>
      </c>
      <c r="E2334" t="s">
        <v>90</v>
      </c>
      <c r="F2334" s="69">
        <v>43017.548611111109</v>
      </c>
      <c r="G2334" s="67">
        <v>43031.708333333336</v>
      </c>
      <c r="H2334" s="67">
        <v>43024.848611111112</v>
      </c>
      <c r="I2334" t="s">
        <v>67</v>
      </c>
      <c r="J2334" t="s">
        <v>2804</v>
      </c>
      <c r="K2334" t="s">
        <v>73</v>
      </c>
      <c r="L2334" s="73">
        <f>_xlfn.DAYS(Dashboard!B$3,Data!F2334)</f>
        <v>8</v>
      </c>
    </row>
    <row r="2335" spans="1:12" x14ac:dyDescent="0.25">
      <c r="A2335">
        <v>106439</v>
      </c>
      <c r="B2335">
        <v>0</v>
      </c>
      <c r="C2335" t="s">
        <v>281</v>
      </c>
      <c r="D2335" t="s">
        <v>2689</v>
      </c>
      <c r="E2335" t="s">
        <v>90</v>
      </c>
      <c r="F2335" s="69">
        <v>43017.553472222222</v>
      </c>
      <c r="G2335" s="67">
        <v>43031.708333333336</v>
      </c>
      <c r="H2335" s="67">
        <v>43017.553472222222</v>
      </c>
      <c r="I2335" t="s">
        <v>63</v>
      </c>
      <c r="J2335" t="s">
        <v>2805</v>
      </c>
      <c r="K2335" t="s">
        <v>73</v>
      </c>
      <c r="L2335" s="73">
        <f>_xlfn.DAYS(Dashboard!B$3,Data!F2335)</f>
        <v>8</v>
      </c>
    </row>
    <row r="2336" spans="1:12" x14ac:dyDescent="0.25">
      <c r="A2336">
        <v>106440</v>
      </c>
      <c r="B2336">
        <v>0</v>
      </c>
      <c r="C2336" t="s">
        <v>88</v>
      </c>
      <c r="D2336" t="s">
        <v>214</v>
      </c>
      <c r="E2336" t="s">
        <v>71</v>
      </c>
      <c r="F2336" s="69">
        <v>43017.558067129627</v>
      </c>
      <c r="G2336" s="67">
        <v>43031.708333333336</v>
      </c>
      <c r="I2336" t="s">
        <v>63</v>
      </c>
      <c r="J2336" t="s">
        <v>215</v>
      </c>
      <c r="K2336" t="s">
        <v>73</v>
      </c>
      <c r="L2336" s="73">
        <f>_xlfn.DAYS(Dashboard!B$3,Data!F2336)</f>
        <v>8</v>
      </c>
    </row>
    <row r="2337" spans="1:12" x14ac:dyDescent="0.25">
      <c r="A2337">
        <v>106441</v>
      </c>
      <c r="B2337">
        <v>0</v>
      </c>
      <c r="C2337" t="s">
        <v>281</v>
      </c>
      <c r="D2337" t="s">
        <v>2642</v>
      </c>
      <c r="E2337" t="s">
        <v>282</v>
      </c>
      <c r="F2337" s="69">
        <v>43017.563194444447</v>
      </c>
      <c r="G2337" s="67">
        <v>43031.708333333336</v>
      </c>
      <c r="H2337" s="67">
        <v>43017.571527777778</v>
      </c>
      <c r="I2337" t="s">
        <v>63</v>
      </c>
      <c r="J2337" t="s">
        <v>2806</v>
      </c>
      <c r="K2337" t="s">
        <v>284</v>
      </c>
      <c r="L2337" s="73">
        <f>_xlfn.DAYS(Dashboard!B$3,Data!F2337)</f>
        <v>8</v>
      </c>
    </row>
    <row r="2338" spans="1:12" x14ac:dyDescent="0.25">
      <c r="A2338">
        <v>105044</v>
      </c>
      <c r="B2338">
        <v>1</v>
      </c>
      <c r="C2338" t="s">
        <v>281</v>
      </c>
      <c r="D2338" t="s">
        <v>93</v>
      </c>
      <c r="E2338" t="s">
        <v>233</v>
      </c>
      <c r="F2338" s="69">
        <v>43017.57916666667</v>
      </c>
      <c r="G2338" s="67">
        <v>43031.708333333336</v>
      </c>
      <c r="H2338" s="67">
        <v>43023.763194444444</v>
      </c>
      <c r="I2338" t="s">
        <v>67</v>
      </c>
      <c r="J2338" t="s">
        <v>2807</v>
      </c>
      <c r="K2338" t="s">
        <v>284</v>
      </c>
      <c r="L2338" s="73">
        <f>_xlfn.DAYS(Dashboard!B$3,Data!F2338)</f>
        <v>8</v>
      </c>
    </row>
    <row r="2339" spans="1:12" x14ac:dyDescent="0.25">
      <c r="A2339">
        <v>106442</v>
      </c>
      <c r="B2339">
        <v>0</v>
      </c>
      <c r="C2339" t="s">
        <v>88</v>
      </c>
      <c r="D2339" t="s">
        <v>204</v>
      </c>
      <c r="E2339" t="s">
        <v>93</v>
      </c>
      <c r="F2339" s="69">
        <v>43017.583692129629</v>
      </c>
      <c r="G2339" s="67">
        <v>43031.708333333336</v>
      </c>
      <c r="I2339" t="s">
        <v>67</v>
      </c>
      <c r="J2339" t="s">
        <v>216</v>
      </c>
      <c r="K2339" t="s">
        <v>73</v>
      </c>
      <c r="L2339" s="73">
        <f>_xlfn.DAYS(Dashboard!B$3,Data!F2339)</f>
        <v>8</v>
      </c>
    </row>
    <row r="2340" spans="1:12" x14ac:dyDescent="0.25">
      <c r="A2340">
        <v>106443</v>
      </c>
      <c r="B2340">
        <v>0</v>
      </c>
      <c r="C2340" t="s">
        <v>281</v>
      </c>
      <c r="D2340" t="s">
        <v>180</v>
      </c>
      <c r="E2340" t="s">
        <v>321</v>
      </c>
      <c r="F2340" s="69">
        <v>43017.587500000001</v>
      </c>
      <c r="G2340" s="67">
        <v>43024.708333333336</v>
      </c>
      <c r="H2340" s="67">
        <v>43018.500694444447</v>
      </c>
      <c r="I2340" t="s">
        <v>63</v>
      </c>
      <c r="J2340" t="s">
        <v>2808</v>
      </c>
      <c r="K2340" t="s">
        <v>323</v>
      </c>
      <c r="L2340" s="73">
        <f>_xlfn.DAYS(Dashboard!B$3,Data!F2340)</f>
        <v>8</v>
      </c>
    </row>
    <row r="2341" spans="1:12" x14ac:dyDescent="0.25">
      <c r="A2341">
        <v>106444</v>
      </c>
      <c r="B2341">
        <v>0</v>
      </c>
      <c r="C2341" t="s">
        <v>281</v>
      </c>
      <c r="D2341" t="s">
        <v>93</v>
      </c>
      <c r="E2341" t="s">
        <v>321</v>
      </c>
      <c r="F2341" s="69">
        <v>43017.600694444445</v>
      </c>
      <c r="G2341" s="67">
        <v>43031.708333333336</v>
      </c>
      <c r="H2341" s="67">
        <v>43017.72152777778</v>
      </c>
      <c r="I2341" t="s">
        <v>67</v>
      </c>
      <c r="J2341" t="s">
        <v>2809</v>
      </c>
      <c r="K2341" t="s">
        <v>284</v>
      </c>
      <c r="L2341" s="73">
        <f>_xlfn.DAYS(Dashboard!B$3,Data!F2341)</f>
        <v>8</v>
      </c>
    </row>
    <row r="2342" spans="1:12" x14ac:dyDescent="0.25">
      <c r="A2342">
        <v>106445</v>
      </c>
      <c r="B2342">
        <v>0</v>
      </c>
      <c r="C2342" t="s">
        <v>281</v>
      </c>
      <c r="D2342" t="s">
        <v>1164</v>
      </c>
      <c r="E2342" t="s">
        <v>90</v>
      </c>
      <c r="F2342" s="69">
        <v>43017.601388888892</v>
      </c>
      <c r="G2342" s="67">
        <v>43024.708333333336</v>
      </c>
      <c r="H2342" s="67">
        <v>43019.508333333331</v>
      </c>
      <c r="I2342" t="s">
        <v>63</v>
      </c>
      <c r="J2342" t="s">
        <v>2810</v>
      </c>
      <c r="K2342" t="s">
        <v>65</v>
      </c>
      <c r="L2342" s="73">
        <f>_xlfn.DAYS(Dashboard!B$3,Data!F2342)</f>
        <v>8</v>
      </c>
    </row>
    <row r="2343" spans="1:12" x14ac:dyDescent="0.25">
      <c r="A2343">
        <v>106446</v>
      </c>
      <c r="B2343">
        <v>0</v>
      </c>
      <c r="C2343" t="s">
        <v>281</v>
      </c>
      <c r="D2343" t="s">
        <v>97</v>
      </c>
      <c r="E2343" t="s">
        <v>93</v>
      </c>
      <c r="F2343" s="69">
        <v>43017.613194444442</v>
      </c>
      <c r="G2343" s="67">
        <v>43024.613194444442</v>
      </c>
      <c r="H2343" s="67">
        <v>43025.416666666664</v>
      </c>
      <c r="I2343" t="s">
        <v>67</v>
      </c>
      <c r="J2343" t="s">
        <v>2811</v>
      </c>
      <c r="K2343" t="s">
        <v>73</v>
      </c>
      <c r="L2343" s="73">
        <f>_xlfn.DAYS(Dashboard!B$3,Data!F2343)</f>
        <v>8</v>
      </c>
    </row>
    <row r="2344" spans="1:12" x14ac:dyDescent="0.25">
      <c r="A2344">
        <v>106447</v>
      </c>
      <c r="B2344">
        <v>0</v>
      </c>
      <c r="C2344" t="s">
        <v>281</v>
      </c>
      <c r="D2344" t="s">
        <v>552</v>
      </c>
      <c r="E2344" t="s">
        <v>93</v>
      </c>
      <c r="F2344" s="69">
        <v>43017.622916666667</v>
      </c>
      <c r="G2344" s="67">
        <v>43031.708333333336</v>
      </c>
      <c r="H2344" s="67">
        <v>43025.541666666664</v>
      </c>
      <c r="I2344" t="s">
        <v>63</v>
      </c>
      <c r="J2344" t="s">
        <v>2812</v>
      </c>
      <c r="K2344" t="s">
        <v>73</v>
      </c>
      <c r="L2344" s="73">
        <f>_xlfn.DAYS(Dashboard!B$3,Data!F2344)</f>
        <v>8</v>
      </c>
    </row>
    <row r="2345" spans="1:12" x14ac:dyDescent="0.25">
      <c r="A2345">
        <v>106448</v>
      </c>
      <c r="B2345">
        <v>0</v>
      </c>
      <c r="C2345" t="s">
        <v>281</v>
      </c>
      <c r="D2345" t="s">
        <v>2813</v>
      </c>
      <c r="E2345" t="s">
        <v>75</v>
      </c>
      <c r="F2345" s="69">
        <v>43017.633333333331</v>
      </c>
      <c r="G2345" s="67">
        <v>43031.708333333336</v>
      </c>
      <c r="H2345" s="67">
        <v>43017.633333333331</v>
      </c>
      <c r="I2345" t="s">
        <v>63</v>
      </c>
      <c r="J2345" t="s">
        <v>335</v>
      </c>
      <c r="K2345" t="s">
        <v>73</v>
      </c>
      <c r="L2345" s="73">
        <f>_xlfn.DAYS(Dashboard!B$3,Data!F2345)</f>
        <v>8</v>
      </c>
    </row>
    <row r="2346" spans="1:12" x14ac:dyDescent="0.25">
      <c r="A2346">
        <v>106449</v>
      </c>
      <c r="B2346">
        <v>0</v>
      </c>
      <c r="C2346" t="s">
        <v>281</v>
      </c>
      <c r="D2346" t="s">
        <v>214</v>
      </c>
      <c r="E2346" t="s">
        <v>71</v>
      </c>
      <c r="F2346" s="69">
        <v>43017.642361111109</v>
      </c>
      <c r="G2346" s="67">
        <v>43024.708333333336</v>
      </c>
      <c r="H2346" s="67">
        <v>43017.642361111109</v>
      </c>
      <c r="I2346" t="s">
        <v>63</v>
      </c>
      <c r="J2346" t="s">
        <v>758</v>
      </c>
      <c r="K2346" t="s">
        <v>73</v>
      </c>
      <c r="L2346" s="73">
        <f>_xlfn.DAYS(Dashboard!B$3,Data!F2346)</f>
        <v>8</v>
      </c>
    </row>
    <row r="2347" spans="1:12" x14ac:dyDescent="0.25">
      <c r="A2347">
        <v>106450</v>
      </c>
      <c r="B2347">
        <v>0</v>
      </c>
      <c r="C2347" t="s">
        <v>281</v>
      </c>
      <c r="D2347" t="s">
        <v>125</v>
      </c>
      <c r="E2347" t="s">
        <v>130</v>
      </c>
      <c r="F2347" s="69">
        <v>43017.646527777775</v>
      </c>
      <c r="G2347" s="67">
        <v>43018</v>
      </c>
      <c r="H2347" s="67">
        <v>43021.354861111111</v>
      </c>
      <c r="I2347" t="s">
        <v>63</v>
      </c>
      <c r="J2347" t="s">
        <v>2814</v>
      </c>
      <c r="K2347" t="s">
        <v>327</v>
      </c>
      <c r="L2347" s="73">
        <f>_xlfn.DAYS(Dashboard!B$3,Data!F2347)</f>
        <v>8</v>
      </c>
    </row>
    <row r="2348" spans="1:12" x14ac:dyDescent="0.25">
      <c r="A2348">
        <v>106451</v>
      </c>
      <c r="B2348">
        <v>0</v>
      </c>
      <c r="C2348" t="s">
        <v>281</v>
      </c>
      <c r="D2348" t="s">
        <v>2815</v>
      </c>
      <c r="E2348" t="s">
        <v>62</v>
      </c>
      <c r="F2348" s="69">
        <v>43017.680555555555</v>
      </c>
      <c r="G2348" s="67">
        <v>43031.708333333336</v>
      </c>
      <c r="H2348" s="67">
        <v>43017.680555555555</v>
      </c>
      <c r="I2348" t="s">
        <v>63</v>
      </c>
      <c r="J2348" t="s">
        <v>2816</v>
      </c>
      <c r="K2348" t="s">
        <v>73</v>
      </c>
      <c r="L2348" s="73">
        <f>_xlfn.DAYS(Dashboard!B$3,Data!F2348)</f>
        <v>8</v>
      </c>
    </row>
    <row r="2349" spans="1:12" x14ac:dyDescent="0.25">
      <c r="A2349">
        <v>106452</v>
      </c>
      <c r="B2349">
        <v>0</v>
      </c>
      <c r="C2349" t="s">
        <v>281</v>
      </c>
      <c r="D2349" t="s">
        <v>180</v>
      </c>
      <c r="E2349" t="s">
        <v>321</v>
      </c>
      <c r="F2349" s="69">
        <v>43017.71875</v>
      </c>
      <c r="G2349" s="67">
        <v>43031.708333333336</v>
      </c>
      <c r="H2349" s="67">
        <v>43018.554166666669</v>
      </c>
      <c r="I2349" t="s">
        <v>63</v>
      </c>
      <c r="J2349" t="s">
        <v>2817</v>
      </c>
      <c r="K2349" t="s">
        <v>323</v>
      </c>
      <c r="L2349" s="73">
        <f>_xlfn.DAYS(Dashboard!B$3,Data!F2349)</f>
        <v>8</v>
      </c>
    </row>
    <row r="2350" spans="1:12" x14ac:dyDescent="0.25">
      <c r="A2350">
        <v>106453</v>
      </c>
      <c r="B2350">
        <v>0</v>
      </c>
      <c r="C2350" t="s">
        <v>281</v>
      </c>
      <c r="D2350" t="s">
        <v>904</v>
      </c>
      <c r="E2350" t="s">
        <v>93</v>
      </c>
      <c r="F2350" s="69">
        <v>43017.724999999999</v>
      </c>
      <c r="G2350" s="67">
        <v>43031.708333333336</v>
      </c>
      <c r="H2350" s="67">
        <v>43017.724999999999</v>
      </c>
      <c r="I2350" t="s">
        <v>63</v>
      </c>
      <c r="J2350" t="s">
        <v>906</v>
      </c>
      <c r="K2350" t="s">
        <v>73</v>
      </c>
      <c r="L2350" s="73">
        <f>_xlfn.DAYS(Dashboard!B$3,Data!F2350)</f>
        <v>8</v>
      </c>
    </row>
    <row r="2351" spans="1:12" x14ac:dyDescent="0.25">
      <c r="A2351">
        <v>106454</v>
      </c>
      <c r="B2351">
        <v>0</v>
      </c>
      <c r="C2351" t="s">
        <v>281</v>
      </c>
      <c r="D2351" t="s">
        <v>904</v>
      </c>
      <c r="E2351" t="s">
        <v>93</v>
      </c>
      <c r="F2351" s="69">
        <v>43017.731944444444</v>
      </c>
      <c r="G2351" s="67">
        <v>43031.708333333336</v>
      </c>
      <c r="H2351" s="67">
        <v>43017.731944444444</v>
      </c>
      <c r="I2351" t="s">
        <v>63</v>
      </c>
      <c r="J2351" t="s">
        <v>906</v>
      </c>
      <c r="K2351" t="s">
        <v>73</v>
      </c>
      <c r="L2351" s="73">
        <f>_xlfn.DAYS(Dashboard!B$3,Data!F2351)</f>
        <v>8</v>
      </c>
    </row>
    <row r="2352" spans="1:12" x14ac:dyDescent="0.25">
      <c r="A2352">
        <v>106455</v>
      </c>
      <c r="B2352">
        <v>0</v>
      </c>
      <c r="C2352" t="s">
        <v>281</v>
      </c>
      <c r="D2352" t="s">
        <v>2818</v>
      </c>
      <c r="E2352" t="s">
        <v>93</v>
      </c>
      <c r="F2352" s="69">
        <v>43017.737500000003</v>
      </c>
      <c r="G2352" s="67">
        <v>43031.708333333336</v>
      </c>
      <c r="H2352" s="67">
        <v>43017.737500000003</v>
      </c>
      <c r="I2352" t="s">
        <v>63</v>
      </c>
      <c r="J2352" t="s">
        <v>2819</v>
      </c>
      <c r="K2352" t="s">
        <v>73</v>
      </c>
      <c r="L2352" s="73">
        <f>_xlfn.DAYS(Dashboard!B$3,Data!F2352)</f>
        <v>8</v>
      </c>
    </row>
    <row r="2353" spans="1:12" x14ac:dyDescent="0.25">
      <c r="A2353">
        <v>106456</v>
      </c>
      <c r="B2353">
        <v>0</v>
      </c>
      <c r="C2353" t="s">
        <v>281</v>
      </c>
      <c r="D2353" t="s">
        <v>904</v>
      </c>
      <c r="E2353" t="s">
        <v>93</v>
      </c>
      <c r="F2353" s="69">
        <v>43017.738194444442</v>
      </c>
      <c r="G2353" s="67">
        <v>43031.708333333336</v>
      </c>
      <c r="H2353" s="67">
        <v>43017.738194444442</v>
      </c>
      <c r="I2353" t="s">
        <v>63</v>
      </c>
      <c r="J2353" t="s">
        <v>906</v>
      </c>
      <c r="K2353" t="s">
        <v>73</v>
      </c>
      <c r="L2353" s="73">
        <f>_xlfn.DAYS(Dashboard!B$3,Data!F2353)</f>
        <v>8</v>
      </c>
    </row>
    <row r="2354" spans="1:12" x14ac:dyDescent="0.25">
      <c r="A2354">
        <v>106457</v>
      </c>
      <c r="B2354">
        <v>0</v>
      </c>
      <c r="C2354" t="s">
        <v>281</v>
      </c>
      <c r="D2354" t="s">
        <v>904</v>
      </c>
      <c r="E2354" t="s">
        <v>93</v>
      </c>
      <c r="F2354" s="69">
        <v>43017.754166666666</v>
      </c>
      <c r="G2354" s="67">
        <v>43031.708333333336</v>
      </c>
      <c r="H2354" s="67">
        <v>43017.754166666666</v>
      </c>
      <c r="I2354" t="s">
        <v>63</v>
      </c>
      <c r="J2354" t="s">
        <v>906</v>
      </c>
      <c r="K2354" t="s">
        <v>73</v>
      </c>
      <c r="L2354" s="73">
        <f>_xlfn.DAYS(Dashboard!B$3,Data!F2354)</f>
        <v>8</v>
      </c>
    </row>
    <row r="2355" spans="1:12" x14ac:dyDescent="0.25">
      <c r="A2355">
        <v>106458</v>
      </c>
      <c r="B2355">
        <v>0</v>
      </c>
      <c r="C2355" t="s">
        <v>281</v>
      </c>
      <c r="D2355" t="s">
        <v>904</v>
      </c>
      <c r="E2355" t="s">
        <v>93</v>
      </c>
      <c r="F2355" s="69">
        <v>43017.754166666666</v>
      </c>
      <c r="G2355" s="67">
        <v>43031.708333333336</v>
      </c>
      <c r="H2355" s="67">
        <v>43017.754166666666</v>
      </c>
      <c r="I2355" t="s">
        <v>63</v>
      </c>
      <c r="J2355" t="s">
        <v>906</v>
      </c>
      <c r="K2355" t="s">
        <v>73</v>
      </c>
      <c r="L2355" s="73">
        <f>_xlfn.DAYS(Dashboard!B$3,Data!F2355)</f>
        <v>8</v>
      </c>
    </row>
    <row r="2356" spans="1:12" x14ac:dyDescent="0.25">
      <c r="A2356">
        <v>106459</v>
      </c>
      <c r="B2356">
        <v>0</v>
      </c>
      <c r="C2356" t="s">
        <v>281</v>
      </c>
      <c r="D2356" t="s">
        <v>904</v>
      </c>
      <c r="E2356" t="s">
        <v>93</v>
      </c>
      <c r="F2356" s="69">
        <v>43017.754166666666</v>
      </c>
      <c r="G2356" s="67">
        <v>43031.708333333336</v>
      </c>
      <c r="H2356" s="67">
        <v>43017.754166666666</v>
      </c>
      <c r="I2356" t="s">
        <v>63</v>
      </c>
      <c r="J2356" t="s">
        <v>906</v>
      </c>
      <c r="K2356" t="s">
        <v>73</v>
      </c>
      <c r="L2356" s="73">
        <f>_xlfn.DAYS(Dashboard!B$3,Data!F2356)</f>
        <v>8</v>
      </c>
    </row>
    <row r="2357" spans="1:12" x14ac:dyDescent="0.25">
      <c r="A2357">
        <v>106461</v>
      </c>
      <c r="B2357">
        <v>0</v>
      </c>
      <c r="C2357" t="s">
        <v>281</v>
      </c>
      <c r="D2357" t="s">
        <v>2014</v>
      </c>
      <c r="E2357" t="s">
        <v>282</v>
      </c>
      <c r="F2357" s="69">
        <v>43018.30972222222</v>
      </c>
      <c r="G2357" s="67">
        <v>43020.708333333336</v>
      </c>
      <c r="H2357" s="67">
        <v>43018.400000000001</v>
      </c>
      <c r="I2357" t="s">
        <v>63</v>
      </c>
      <c r="J2357" t="s">
        <v>2820</v>
      </c>
      <c r="K2357" t="s">
        <v>284</v>
      </c>
      <c r="L2357" s="73">
        <f>_xlfn.DAYS(Dashboard!B$3,Data!F2357)</f>
        <v>7</v>
      </c>
    </row>
    <row r="2358" spans="1:12" x14ac:dyDescent="0.25">
      <c r="A2358">
        <v>106460</v>
      </c>
      <c r="B2358">
        <v>0</v>
      </c>
      <c r="C2358" t="s">
        <v>34</v>
      </c>
      <c r="D2358" t="s">
        <v>130</v>
      </c>
      <c r="E2358" t="s">
        <v>97</v>
      </c>
      <c r="F2358" s="69">
        <v>43018.310023148151</v>
      </c>
      <c r="G2358" s="67">
        <v>43021</v>
      </c>
      <c r="H2358" s="67">
        <v>43018.648414351854</v>
      </c>
      <c r="I2358" t="s">
        <v>63</v>
      </c>
      <c r="J2358" t="s">
        <v>3145</v>
      </c>
      <c r="K2358" t="s">
        <v>327</v>
      </c>
      <c r="L2358" s="73">
        <f>_xlfn.DAYS(Dashboard!B$3,Data!F2358)</f>
        <v>7</v>
      </c>
    </row>
    <row r="2359" spans="1:12" x14ac:dyDescent="0.25">
      <c r="A2359">
        <v>106462</v>
      </c>
      <c r="B2359">
        <v>0</v>
      </c>
      <c r="C2359" t="s">
        <v>281</v>
      </c>
      <c r="D2359" t="s">
        <v>108</v>
      </c>
      <c r="E2359" t="s">
        <v>61</v>
      </c>
      <c r="F2359" s="69">
        <v>43018.31527777778</v>
      </c>
      <c r="G2359" s="67">
        <v>43025.708333333336</v>
      </c>
      <c r="H2359" s="67">
        <v>43021.363194444442</v>
      </c>
      <c r="I2359" t="s">
        <v>67</v>
      </c>
      <c r="J2359" t="s">
        <v>2821</v>
      </c>
      <c r="K2359" t="s">
        <v>284</v>
      </c>
      <c r="L2359" s="73">
        <f>_xlfn.DAYS(Dashboard!B$3,Data!F2359)</f>
        <v>7</v>
      </c>
    </row>
    <row r="2360" spans="1:12" x14ac:dyDescent="0.25">
      <c r="A2360">
        <v>106463</v>
      </c>
      <c r="B2360">
        <v>0</v>
      </c>
      <c r="C2360" t="s">
        <v>82</v>
      </c>
      <c r="D2360" t="s">
        <v>101</v>
      </c>
      <c r="E2360" t="s">
        <v>321</v>
      </c>
      <c r="F2360" s="69">
        <v>43018.32439814815</v>
      </c>
      <c r="G2360" s="67">
        <v>43025.708333333336</v>
      </c>
      <c r="I2360" t="s">
        <v>67</v>
      </c>
      <c r="J2360" t="s">
        <v>3146</v>
      </c>
      <c r="K2360" t="s">
        <v>323</v>
      </c>
      <c r="L2360" s="73">
        <f>_xlfn.DAYS(Dashboard!B$3,Data!F2360)</f>
        <v>7</v>
      </c>
    </row>
    <row r="2361" spans="1:12" x14ac:dyDescent="0.25">
      <c r="A2361">
        <v>106464</v>
      </c>
      <c r="B2361">
        <v>0</v>
      </c>
      <c r="C2361" t="s">
        <v>35</v>
      </c>
      <c r="D2361" t="s">
        <v>217</v>
      </c>
      <c r="E2361" t="s">
        <v>71</v>
      </c>
      <c r="F2361" s="69">
        <v>43018.350277777776</v>
      </c>
      <c r="G2361" s="67">
        <v>43028.708333333336</v>
      </c>
      <c r="I2361" t="s">
        <v>67</v>
      </c>
      <c r="J2361" t="s">
        <v>218</v>
      </c>
      <c r="K2361" t="s">
        <v>73</v>
      </c>
      <c r="L2361" s="73">
        <f>_xlfn.DAYS(Dashboard!B$3,Data!F2361)</f>
        <v>7</v>
      </c>
    </row>
    <row r="2362" spans="1:12" x14ac:dyDescent="0.25">
      <c r="A2362">
        <v>106464</v>
      </c>
      <c r="B2362">
        <v>1</v>
      </c>
      <c r="C2362" t="s">
        <v>35</v>
      </c>
      <c r="D2362" t="s">
        <v>71</v>
      </c>
      <c r="E2362" t="s">
        <v>233</v>
      </c>
      <c r="F2362" s="69">
        <v>43018.352696759262</v>
      </c>
      <c r="G2362" s="67">
        <v>43035.708333333336</v>
      </c>
      <c r="I2362" t="s">
        <v>67</v>
      </c>
      <c r="J2362" t="s">
        <v>3147</v>
      </c>
      <c r="K2362" t="s">
        <v>284</v>
      </c>
      <c r="L2362" s="73">
        <f>_xlfn.DAYS(Dashboard!B$3,Data!F2362)</f>
        <v>7</v>
      </c>
    </row>
    <row r="2363" spans="1:12" x14ac:dyDescent="0.25">
      <c r="A2363">
        <v>106465</v>
      </c>
      <c r="B2363">
        <v>0</v>
      </c>
      <c r="C2363" t="s">
        <v>281</v>
      </c>
      <c r="D2363" t="s">
        <v>2377</v>
      </c>
      <c r="E2363" t="s">
        <v>80</v>
      </c>
      <c r="F2363" s="69">
        <v>43018.359027777777</v>
      </c>
      <c r="G2363" s="67">
        <v>43032.708333333336</v>
      </c>
      <c r="H2363" s="67">
        <v>43018.359027777777</v>
      </c>
      <c r="I2363" t="s">
        <v>63</v>
      </c>
      <c r="J2363" t="s">
        <v>2822</v>
      </c>
      <c r="K2363" t="s">
        <v>73</v>
      </c>
      <c r="L2363" s="73">
        <f>_xlfn.DAYS(Dashboard!B$3,Data!F2363)</f>
        <v>7</v>
      </c>
    </row>
    <row r="2364" spans="1:12" x14ac:dyDescent="0.25">
      <c r="A2364">
        <v>106466</v>
      </c>
      <c r="B2364">
        <v>0</v>
      </c>
      <c r="C2364" t="s">
        <v>281</v>
      </c>
      <c r="D2364" t="s">
        <v>1021</v>
      </c>
      <c r="E2364" t="s">
        <v>71</v>
      </c>
      <c r="F2364" s="69">
        <v>43018.36041666667</v>
      </c>
      <c r="G2364" s="67">
        <v>43025.708333333336</v>
      </c>
      <c r="H2364" s="67">
        <v>43018.36041666667</v>
      </c>
      <c r="I2364" t="s">
        <v>63</v>
      </c>
      <c r="J2364" t="s">
        <v>2823</v>
      </c>
      <c r="K2364" t="s">
        <v>73</v>
      </c>
      <c r="L2364" s="73">
        <f>_xlfn.DAYS(Dashboard!B$3,Data!F2364)</f>
        <v>7</v>
      </c>
    </row>
    <row r="2365" spans="1:12" x14ac:dyDescent="0.25">
      <c r="A2365">
        <v>106467</v>
      </c>
      <c r="B2365">
        <v>0</v>
      </c>
      <c r="C2365" t="s">
        <v>69</v>
      </c>
      <c r="D2365" t="s">
        <v>86</v>
      </c>
      <c r="E2365" t="s">
        <v>321</v>
      </c>
      <c r="F2365" s="69">
        <v>43018.367581018516</v>
      </c>
      <c r="G2365" s="67">
        <v>43032.708333333336</v>
      </c>
      <c r="I2365" t="s">
        <v>67</v>
      </c>
      <c r="J2365" t="s">
        <v>3148</v>
      </c>
      <c r="K2365" t="s">
        <v>323</v>
      </c>
      <c r="L2365" s="73">
        <f>_xlfn.DAYS(Dashboard!B$3,Data!F2365)</f>
        <v>7</v>
      </c>
    </row>
    <row r="2366" spans="1:12" x14ac:dyDescent="0.25">
      <c r="A2366">
        <v>106468</v>
      </c>
      <c r="B2366">
        <v>0</v>
      </c>
      <c r="C2366" t="s">
        <v>281</v>
      </c>
      <c r="D2366" t="s">
        <v>95</v>
      </c>
      <c r="E2366" t="s">
        <v>296</v>
      </c>
      <c r="F2366" s="69">
        <v>43018.368055555555</v>
      </c>
      <c r="G2366" s="67">
        <v>43032.708333333336</v>
      </c>
      <c r="H2366" s="67">
        <v>43019.328472222223</v>
      </c>
      <c r="I2366" t="s">
        <v>67</v>
      </c>
      <c r="J2366" t="s">
        <v>2824</v>
      </c>
      <c r="K2366" t="s">
        <v>294</v>
      </c>
      <c r="L2366" s="73">
        <f>_xlfn.DAYS(Dashboard!B$3,Data!F2366)</f>
        <v>7</v>
      </c>
    </row>
    <row r="2367" spans="1:12" x14ac:dyDescent="0.25">
      <c r="A2367">
        <v>106469</v>
      </c>
      <c r="B2367">
        <v>0</v>
      </c>
      <c r="C2367" t="s">
        <v>281</v>
      </c>
      <c r="D2367" t="s">
        <v>108</v>
      </c>
      <c r="E2367" t="s">
        <v>61</v>
      </c>
      <c r="F2367" s="69">
        <v>43018.379861111112</v>
      </c>
      <c r="G2367" s="67">
        <v>43018.708333333336</v>
      </c>
      <c r="H2367" s="67">
        <v>43018.381249999999</v>
      </c>
      <c r="I2367" t="s">
        <v>67</v>
      </c>
      <c r="J2367" t="s">
        <v>2825</v>
      </c>
      <c r="K2367" t="s">
        <v>284</v>
      </c>
      <c r="L2367" s="73">
        <f>_xlfn.DAYS(Dashboard!B$3,Data!F2367)</f>
        <v>7</v>
      </c>
    </row>
    <row r="2368" spans="1:12" x14ac:dyDescent="0.25">
      <c r="A2368">
        <v>106470</v>
      </c>
      <c r="B2368">
        <v>0</v>
      </c>
      <c r="C2368" t="s">
        <v>281</v>
      </c>
      <c r="D2368" t="s">
        <v>2541</v>
      </c>
      <c r="E2368" t="s">
        <v>75</v>
      </c>
      <c r="F2368" s="69">
        <v>43018.380555555559</v>
      </c>
      <c r="G2368" s="67">
        <v>43032.708333333336</v>
      </c>
      <c r="H2368" s="67">
        <v>43018.380555555559</v>
      </c>
      <c r="I2368" t="s">
        <v>67</v>
      </c>
      <c r="J2368" t="s">
        <v>2826</v>
      </c>
      <c r="K2368" t="s">
        <v>73</v>
      </c>
      <c r="L2368" s="73">
        <f>_xlfn.DAYS(Dashboard!B$3,Data!F2368)</f>
        <v>7</v>
      </c>
    </row>
    <row r="2369" spans="1:12" x14ac:dyDescent="0.25">
      <c r="A2369">
        <v>106471</v>
      </c>
      <c r="B2369">
        <v>0</v>
      </c>
      <c r="C2369" t="s">
        <v>281</v>
      </c>
      <c r="D2369" t="s">
        <v>362</v>
      </c>
      <c r="E2369" t="s">
        <v>80</v>
      </c>
      <c r="F2369" s="69">
        <v>43018.395138888889</v>
      </c>
      <c r="G2369" s="67">
        <v>43025.708333333336</v>
      </c>
      <c r="H2369" s="67">
        <v>43019.363194444442</v>
      </c>
      <c r="I2369" t="s">
        <v>63</v>
      </c>
      <c r="J2369" t="s">
        <v>2827</v>
      </c>
      <c r="K2369" t="s">
        <v>73</v>
      </c>
      <c r="L2369" s="73">
        <f>_xlfn.DAYS(Dashboard!B$3,Data!F2369)</f>
        <v>7</v>
      </c>
    </row>
    <row r="2370" spans="1:12" x14ac:dyDescent="0.25">
      <c r="A2370">
        <v>106472</v>
      </c>
      <c r="B2370">
        <v>0</v>
      </c>
      <c r="C2370" t="s">
        <v>281</v>
      </c>
      <c r="D2370" t="s">
        <v>2828</v>
      </c>
      <c r="E2370" t="s">
        <v>71</v>
      </c>
      <c r="F2370" s="69">
        <v>43018.397222222222</v>
      </c>
      <c r="G2370" s="67">
        <v>43025.708333333336</v>
      </c>
      <c r="H2370" s="67">
        <v>43018.397222222222</v>
      </c>
      <c r="I2370" t="s">
        <v>63</v>
      </c>
      <c r="J2370" t="s">
        <v>758</v>
      </c>
      <c r="K2370" t="s">
        <v>73</v>
      </c>
      <c r="L2370" s="73">
        <f>_xlfn.DAYS(Dashboard!B$3,Data!F2370)</f>
        <v>7</v>
      </c>
    </row>
    <row r="2371" spans="1:12" x14ac:dyDescent="0.25">
      <c r="A2371">
        <v>106473</v>
      </c>
      <c r="B2371">
        <v>0</v>
      </c>
      <c r="C2371" t="s">
        <v>281</v>
      </c>
      <c r="D2371" t="s">
        <v>627</v>
      </c>
      <c r="E2371" t="s">
        <v>62</v>
      </c>
      <c r="F2371" s="69">
        <v>43018.400694444441</v>
      </c>
      <c r="G2371" s="67">
        <v>43025.708333333336</v>
      </c>
      <c r="H2371" s="67">
        <v>43019.438194444447</v>
      </c>
      <c r="I2371" t="s">
        <v>63</v>
      </c>
      <c r="J2371" t="s">
        <v>2829</v>
      </c>
      <c r="K2371" t="s">
        <v>73</v>
      </c>
      <c r="L2371" s="73">
        <f>_xlfn.DAYS(Dashboard!B$3,Data!F2371)</f>
        <v>7</v>
      </c>
    </row>
    <row r="2372" spans="1:12" x14ac:dyDescent="0.25">
      <c r="A2372">
        <v>106474</v>
      </c>
      <c r="B2372">
        <v>0</v>
      </c>
      <c r="C2372" t="s">
        <v>281</v>
      </c>
      <c r="D2372" t="s">
        <v>97</v>
      </c>
      <c r="E2372" t="s">
        <v>282</v>
      </c>
      <c r="F2372" s="69">
        <v>43018.402777777781</v>
      </c>
      <c r="G2372" s="67">
        <v>43032.708333333336</v>
      </c>
      <c r="H2372" s="67">
        <v>43019.331250000003</v>
      </c>
      <c r="I2372" t="s">
        <v>350</v>
      </c>
      <c r="J2372" t="s">
        <v>2830</v>
      </c>
      <c r="K2372" t="s">
        <v>284</v>
      </c>
      <c r="L2372" s="73">
        <f>_xlfn.DAYS(Dashboard!B$3,Data!F2372)</f>
        <v>7</v>
      </c>
    </row>
    <row r="2373" spans="1:12" x14ac:dyDescent="0.25">
      <c r="A2373">
        <v>106475</v>
      </c>
      <c r="B2373">
        <v>0</v>
      </c>
      <c r="C2373" t="s">
        <v>281</v>
      </c>
      <c r="D2373" t="s">
        <v>61</v>
      </c>
      <c r="E2373" t="s">
        <v>61</v>
      </c>
      <c r="F2373" s="69">
        <v>43018.402777777781</v>
      </c>
      <c r="G2373" s="67">
        <v>43026.708333333336</v>
      </c>
      <c r="H2373" s="67">
        <v>43019.452777777777</v>
      </c>
      <c r="I2373" t="s">
        <v>67</v>
      </c>
      <c r="J2373" t="s">
        <v>2831</v>
      </c>
      <c r="K2373" t="s">
        <v>284</v>
      </c>
      <c r="L2373" s="73">
        <f>_xlfn.DAYS(Dashboard!B$3,Data!F2373)</f>
        <v>7</v>
      </c>
    </row>
    <row r="2374" spans="1:12" x14ac:dyDescent="0.25">
      <c r="A2374">
        <v>106476</v>
      </c>
      <c r="B2374">
        <v>0</v>
      </c>
      <c r="C2374" t="s">
        <v>35</v>
      </c>
      <c r="D2374" t="s">
        <v>219</v>
      </c>
      <c r="E2374" t="s">
        <v>62</v>
      </c>
      <c r="F2374" s="69">
        <v>43018.410902777781</v>
      </c>
      <c r="G2374" s="67">
        <v>43025.708333333336</v>
      </c>
      <c r="I2374" t="s">
        <v>63</v>
      </c>
      <c r="J2374" t="s">
        <v>113</v>
      </c>
      <c r="K2374" t="s">
        <v>65</v>
      </c>
      <c r="L2374" s="73">
        <f>_xlfn.DAYS(Dashboard!B$3,Data!F2374)</f>
        <v>7</v>
      </c>
    </row>
    <row r="2375" spans="1:12" x14ac:dyDescent="0.25">
      <c r="A2375">
        <v>106477</v>
      </c>
      <c r="B2375">
        <v>0</v>
      </c>
      <c r="C2375" t="s">
        <v>281</v>
      </c>
      <c r="D2375" t="s">
        <v>2647</v>
      </c>
      <c r="E2375" t="s">
        <v>75</v>
      </c>
      <c r="F2375" s="69">
        <v>43018.42083333333</v>
      </c>
      <c r="G2375" s="67">
        <v>43032.708333333336</v>
      </c>
      <c r="H2375" s="67">
        <v>43025.52847222222</v>
      </c>
      <c r="I2375" t="s">
        <v>63</v>
      </c>
      <c r="J2375" t="s">
        <v>2832</v>
      </c>
      <c r="K2375" t="s">
        <v>73</v>
      </c>
      <c r="L2375" s="73">
        <f>_xlfn.DAYS(Dashboard!B$3,Data!F2375)</f>
        <v>7</v>
      </c>
    </row>
    <row r="2376" spans="1:12" x14ac:dyDescent="0.25">
      <c r="A2376">
        <v>106478</v>
      </c>
      <c r="B2376">
        <v>0</v>
      </c>
      <c r="C2376" t="s">
        <v>281</v>
      </c>
      <c r="D2376" t="s">
        <v>101</v>
      </c>
      <c r="E2376" t="s">
        <v>321</v>
      </c>
      <c r="F2376" s="69">
        <v>43018.42291666667</v>
      </c>
      <c r="G2376" s="67">
        <v>43032.708333333336</v>
      </c>
      <c r="H2376" s="67">
        <v>43018.55972222222</v>
      </c>
      <c r="I2376" t="s">
        <v>63</v>
      </c>
      <c r="J2376" t="s">
        <v>2833</v>
      </c>
      <c r="K2376" t="s">
        <v>323</v>
      </c>
      <c r="L2376" s="73">
        <f>_xlfn.DAYS(Dashboard!B$3,Data!F2376)</f>
        <v>7</v>
      </c>
    </row>
    <row r="2377" spans="1:12" x14ac:dyDescent="0.25">
      <c r="A2377">
        <v>106479</v>
      </c>
      <c r="B2377">
        <v>0</v>
      </c>
      <c r="C2377" t="s">
        <v>281</v>
      </c>
      <c r="D2377" t="s">
        <v>2834</v>
      </c>
      <c r="E2377" t="s">
        <v>282</v>
      </c>
      <c r="F2377" s="69">
        <v>43018.432638888888</v>
      </c>
      <c r="G2377" s="67">
        <v>43025.708333333336</v>
      </c>
      <c r="H2377" s="67">
        <v>43019.353472222225</v>
      </c>
      <c r="I2377" t="s">
        <v>63</v>
      </c>
      <c r="J2377" t="s">
        <v>2835</v>
      </c>
      <c r="K2377" t="s">
        <v>284</v>
      </c>
      <c r="L2377" s="73">
        <f>_xlfn.DAYS(Dashboard!B$3,Data!F2377)</f>
        <v>7</v>
      </c>
    </row>
    <row r="2378" spans="1:12" x14ac:dyDescent="0.25">
      <c r="A2378">
        <v>106480</v>
      </c>
      <c r="B2378">
        <v>0</v>
      </c>
      <c r="C2378" t="s">
        <v>281</v>
      </c>
      <c r="D2378" t="s">
        <v>539</v>
      </c>
      <c r="E2378" t="s">
        <v>75</v>
      </c>
      <c r="F2378" s="69">
        <v>43018.439583333333</v>
      </c>
      <c r="G2378" s="67">
        <v>43032.708333333336</v>
      </c>
      <c r="H2378" s="67">
        <v>43018.594444444447</v>
      </c>
      <c r="I2378" t="s">
        <v>67</v>
      </c>
      <c r="J2378" t="s">
        <v>2836</v>
      </c>
      <c r="K2378" t="s">
        <v>73</v>
      </c>
      <c r="L2378" s="73">
        <f>_xlfn.DAYS(Dashboard!B$3,Data!F2378)</f>
        <v>7</v>
      </c>
    </row>
    <row r="2379" spans="1:12" x14ac:dyDescent="0.25">
      <c r="A2379">
        <v>106481</v>
      </c>
      <c r="B2379">
        <v>0</v>
      </c>
      <c r="C2379" t="s">
        <v>281</v>
      </c>
      <c r="D2379" t="s">
        <v>296</v>
      </c>
      <c r="E2379" t="s">
        <v>75</v>
      </c>
      <c r="F2379" s="69">
        <v>43018.441666666666</v>
      </c>
      <c r="G2379" s="67">
        <v>43025.708333333336</v>
      </c>
      <c r="H2379" s="67">
        <v>43018.663888888892</v>
      </c>
      <c r="I2379" t="s">
        <v>63</v>
      </c>
      <c r="J2379" t="s">
        <v>2837</v>
      </c>
      <c r="K2379" t="s">
        <v>73</v>
      </c>
      <c r="L2379" s="73">
        <f>_xlfn.DAYS(Dashboard!B$3,Data!F2379)</f>
        <v>7</v>
      </c>
    </row>
    <row r="2380" spans="1:12" x14ac:dyDescent="0.25">
      <c r="A2380">
        <v>106482</v>
      </c>
      <c r="B2380">
        <v>0</v>
      </c>
      <c r="C2380" t="s">
        <v>281</v>
      </c>
      <c r="D2380" t="s">
        <v>516</v>
      </c>
      <c r="E2380" t="s">
        <v>296</v>
      </c>
      <c r="F2380" s="69">
        <v>43018.447222222225</v>
      </c>
      <c r="G2380" s="67">
        <v>43025.708333333336</v>
      </c>
      <c r="H2380" s="67">
        <v>43018.450694444444</v>
      </c>
      <c r="I2380" t="s">
        <v>67</v>
      </c>
      <c r="J2380" t="s">
        <v>2838</v>
      </c>
      <c r="K2380" t="s">
        <v>497</v>
      </c>
      <c r="L2380" s="73">
        <f>_xlfn.DAYS(Dashboard!B$3,Data!F2380)</f>
        <v>7</v>
      </c>
    </row>
    <row r="2381" spans="1:12" x14ac:dyDescent="0.25">
      <c r="A2381">
        <v>106483</v>
      </c>
      <c r="B2381">
        <v>0</v>
      </c>
      <c r="C2381" t="s">
        <v>281</v>
      </c>
      <c r="D2381" t="s">
        <v>306</v>
      </c>
      <c r="E2381" t="s">
        <v>321</v>
      </c>
      <c r="F2381" s="69">
        <v>43018.462500000001</v>
      </c>
      <c r="G2381" s="67">
        <v>43020.708333333336</v>
      </c>
      <c r="H2381" s="67">
        <v>43018.501388888886</v>
      </c>
      <c r="I2381" t="s">
        <v>67</v>
      </c>
      <c r="J2381" t="s">
        <v>2839</v>
      </c>
      <c r="K2381" t="s">
        <v>323</v>
      </c>
      <c r="L2381" s="73">
        <f>_xlfn.DAYS(Dashboard!B$3,Data!F2381)</f>
        <v>7</v>
      </c>
    </row>
    <row r="2382" spans="1:12" x14ac:dyDescent="0.25">
      <c r="A2382">
        <v>106484</v>
      </c>
      <c r="B2382">
        <v>0</v>
      </c>
      <c r="C2382" t="s">
        <v>88</v>
      </c>
      <c r="D2382" t="s">
        <v>103</v>
      </c>
      <c r="E2382" t="s">
        <v>75</v>
      </c>
      <c r="F2382" s="69">
        <v>43018.463888888888</v>
      </c>
      <c r="G2382" s="67">
        <v>43032.708333333336</v>
      </c>
      <c r="I2382" t="s">
        <v>63</v>
      </c>
      <c r="J2382" t="s">
        <v>220</v>
      </c>
      <c r="K2382" t="s">
        <v>73</v>
      </c>
      <c r="L2382" s="73">
        <f>_xlfn.DAYS(Dashboard!B$3,Data!F2382)</f>
        <v>7</v>
      </c>
    </row>
    <row r="2383" spans="1:12" x14ac:dyDescent="0.25">
      <c r="A2383">
        <v>106485</v>
      </c>
      <c r="B2383">
        <v>0</v>
      </c>
      <c r="C2383" t="s">
        <v>82</v>
      </c>
      <c r="D2383" t="s">
        <v>221</v>
      </c>
      <c r="E2383" t="s">
        <v>90</v>
      </c>
      <c r="F2383" s="69">
        <v>43018.480254629627</v>
      </c>
      <c r="G2383" s="67">
        <v>43032.708333333336</v>
      </c>
      <c r="I2383" t="s">
        <v>63</v>
      </c>
      <c r="J2383" t="s">
        <v>222</v>
      </c>
      <c r="K2383" t="s">
        <v>73</v>
      </c>
      <c r="L2383" s="73">
        <f>_xlfn.DAYS(Dashboard!B$3,Data!F2383)</f>
        <v>7</v>
      </c>
    </row>
    <row r="2384" spans="1:12" x14ac:dyDescent="0.25">
      <c r="A2384">
        <v>106486</v>
      </c>
      <c r="B2384">
        <v>0</v>
      </c>
      <c r="C2384" t="s">
        <v>281</v>
      </c>
      <c r="D2384" t="s">
        <v>206</v>
      </c>
      <c r="E2384" t="s">
        <v>93</v>
      </c>
      <c r="F2384" s="69">
        <v>43018.481249999997</v>
      </c>
      <c r="G2384" s="67">
        <v>43020.708333333336</v>
      </c>
      <c r="H2384" s="67">
        <v>43020.450694444444</v>
      </c>
      <c r="I2384" t="s">
        <v>67</v>
      </c>
      <c r="J2384" t="s">
        <v>2840</v>
      </c>
      <c r="K2384" t="s">
        <v>73</v>
      </c>
      <c r="L2384" s="73">
        <f>_xlfn.DAYS(Dashboard!B$3,Data!F2384)</f>
        <v>7</v>
      </c>
    </row>
    <row r="2385" spans="1:12" x14ac:dyDescent="0.25">
      <c r="A2385">
        <v>106485</v>
      </c>
      <c r="B2385">
        <v>2</v>
      </c>
      <c r="C2385" t="s">
        <v>281</v>
      </c>
      <c r="D2385" t="s">
        <v>221</v>
      </c>
      <c r="E2385" t="s">
        <v>90</v>
      </c>
      <c r="F2385" s="69">
        <v>43018.48333333333</v>
      </c>
      <c r="G2385" s="67">
        <v>43032.708333333336</v>
      </c>
      <c r="H2385" s="67">
        <v>43018.566666666666</v>
      </c>
      <c r="I2385" t="s">
        <v>63</v>
      </c>
      <c r="J2385" t="s">
        <v>2841</v>
      </c>
      <c r="K2385" t="s">
        <v>73</v>
      </c>
      <c r="L2385" s="73">
        <f>_xlfn.DAYS(Dashboard!B$3,Data!F2385)</f>
        <v>7</v>
      </c>
    </row>
    <row r="2386" spans="1:12" x14ac:dyDescent="0.25">
      <c r="A2386">
        <v>106485</v>
      </c>
      <c r="B2386">
        <v>1</v>
      </c>
      <c r="C2386" t="s">
        <v>69</v>
      </c>
      <c r="D2386" t="s">
        <v>221</v>
      </c>
      <c r="E2386" t="s">
        <v>90</v>
      </c>
      <c r="F2386" s="69">
        <v>43018.489293981482</v>
      </c>
      <c r="G2386" s="67">
        <v>43032.708333333336</v>
      </c>
      <c r="I2386" t="s">
        <v>63</v>
      </c>
      <c r="J2386" t="s">
        <v>223</v>
      </c>
      <c r="K2386" t="s">
        <v>73</v>
      </c>
      <c r="L2386" s="73">
        <f>_xlfn.DAYS(Dashboard!B$3,Data!F2386)</f>
        <v>7</v>
      </c>
    </row>
    <row r="2387" spans="1:12" x14ac:dyDescent="0.25">
      <c r="A2387">
        <v>106489</v>
      </c>
      <c r="B2387">
        <v>0</v>
      </c>
      <c r="C2387" t="s">
        <v>281</v>
      </c>
      <c r="D2387" t="s">
        <v>545</v>
      </c>
      <c r="E2387" t="s">
        <v>204</v>
      </c>
      <c r="F2387" s="69">
        <v>43018.495138888888</v>
      </c>
      <c r="G2387" s="67">
        <v>43032.708333333336</v>
      </c>
      <c r="H2387" s="67">
        <v>43021.474305555559</v>
      </c>
      <c r="I2387" t="s">
        <v>325</v>
      </c>
      <c r="J2387" t="s">
        <v>2842</v>
      </c>
      <c r="K2387" t="s">
        <v>73</v>
      </c>
      <c r="L2387" s="73">
        <f>_xlfn.DAYS(Dashboard!B$3,Data!F2387)</f>
        <v>7</v>
      </c>
    </row>
    <row r="2388" spans="1:12" x14ac:dyDescent="0.25">
      <c r="A2388">
        <v>106490</v>
      </c>
      <c r="B2388">
        <v>0</v>
      </c>
      <c r="C2388" t="s">
        <v>281</v>
      </c>
      <c r="D2388" t="s">
        <v>206</v>
      </c>
      <c r="E2388" t="s">
        <v>93</v>
      </c>
      <c r="F2388" s="69">
        <v>43018.499305555553</v>
      </c>
      <c r="G2388" s="67">
        <v>43025.708333333336</v>
      </c>
      <c r="H2388" s="67">
        <v>43024.416666666664</v>
      </c>
      <c r="I2388" t="s">
        <v>67</v>
      </c>
      <c r="J2388" t="s">
        <v>2843</v>
      </c>
      <c r="K2388" t="s">
        <v>73</v>
      </c>
      <c r="L2388" s="73">
        <f>_xlfn.DAYS(Dashboard!B$3,Data!F2388)</f>
        <v>7</v>
      </c>
    </row>
    <row r="2389" spans="1:12" x14ac:dyDescent="0.25">
      <c r="A2389">
        <v>106492</v>
      </c>
      <c r="B2389">
        <v>0</v>
      </c>
      <c r="C2389" t="s">
        <v>281</v>
      </c>
      <c r="D2389" t="s">
        <v>516</v>
      </c>
      <c r="E2389" t="s">
        <v>517</v>
      </c>
      <c r="F2389" s="69">
        <v>43018.502083333333</v>
      </c>
      <c r="G2389" s="67">
        <v>43018</v>
      </c>
      <c r="H2389" s="67">
        <v>43018.504166666666</v>
      </c>
      <c r="I2389" t="s">
        <v>67</v>
      </c>
      <c r="J2389" t="s">
        <v>2844</v>
      </c>
      <c r="K2389" t="s">
        <v>497</v>
      </c>
      <c r="L2389" s="73">
        <f>_xlfn.DAYS(Dashboard!B$3,Data!F2389)</f>
        <v>7</v>
      </c>
    </row>
    <row r="2390" spans="1:12" x14ac:dyDescent="0.25">
      <c r="A2390">
        <v>106491</v>
      </c>
      <c r="B2390">
        <v>0</v>
      </c>
      <c r="C2390" t="s">
        <v>82</v>
      </c>
      <c r="D2390" t="s">
        <v>206</v>
      </c>
      <c r="E2390" t="s">
        <v>90</v>
      </c>
      <c r="F2390" s="69">
        <v>43018.502210648148</v>
      </c>
      <c r="G2390" s="67">
        <v>43032.708333333336</v>
      </c>
      <c r="I2390" t="s">
        <v>63</v>
      </c>
      <c r="J2390" t="s">
        <v>224</v>
      </c>
      <c r="K2390" t="s">
        <v>73</v>
      </c>
      <c r="L2390" s="73">
        <f>_xlfn.DAYS(Dashboard!B$3,Data!F2390)</f>
        <v>7</v>
      </c>
    </row>
    <row r="2391" spans="1:12" x14ac:dyDescent="0.25">
      <c r="A2391">
        <v>106493</v>
      </c>
      <c r="B2391">
        <v>0</v>
      </c>
      <c r="C2391" t="s">
        <v>281</v>
      </c>
      <c r="D2391" t="s">
        <v>148</v>
      </c>
      <c r="E2391" t="s">
        <v>321</v>
      </c>
      <c r="F2391" s="69">
        <v>43018.519444444442</v>
      </c>
      <c r="G2391" s="67">
        <v>43025.708333333336</v>
      </c>
      <c r="H2391" s="67">
        <v>43021.520138888889</v>
      </c>
      <c r="I2391" t="s">
        <v>67</v>
      </c>
      <c r="J2391" t="s">
        <v>2845</v>
      </c>
      <c r="K2391" t="s">
        <v>323</v>
      </c>
      <c r="L2391" s="73">
        <f>_xlfn.DAYS(Dashboard!B$3,Data!F2391)</f>
        <v>7</v>
      </c>
    </row>
    <row r="2392" spans="1:12" x14ac:dyDescent="0.25">
      <c r="A2392">
        <v>106494</v>
      </c>
      <c r="B2392">
        <v>0</v>
      </c>
      <c r="C2392" t="s">
        <v>35</v>
      </c>
      <c r="D2392" t="s">
        <v>470</v>
      </c>
      <c r="E2392" t="s">
        <v>61</v>
      </c>
      <c r="F2392" s="69">
        <v>43018.529363425929</v>
      </c>
      <c r="G2392" s="67">
        <v>43020.708333333336</v>
      </c>
      <c r="I2392" t="s">
        <v>63</v>
      </c>
      <c r="J2392" t="s">
        <v>3149</v>
      </c>
      <c r="K2392" t="s">
        <v>284</v>
      </c>
      <c r="L2392" s="73">
        <f>_xlfn.DAYS(Dashboard!B$3,Data!F2392)</f>
        <v>7</v>
      </c>
    </row>
    <row r="2393" spans="1:12" x14ac:dyDescent="0.25">
      <c r="A2393">
        <v>106495</v>
      </c>
      <c r="B2393">
        <v>0</v>
      </c>
      <c r="C2393" t="s">
        <v>281</v>
      </c>
      <c r="D2393" t="s">
        <v>2582</v>
      </c>
      <c r="E2393" t="s">
        <v>62</v>
      </c>
      <c r="F2393" s="69">
        <v>43018.530555555553</v>
      </c>
      <c r="G2393" s="67">
        <v>43025.708333333336</v>
      </c>
      <c r="H2393" s="67">
        <v>43019.65625</v>
      </c>
      <c r="I2393" t="s">
        <v>63</v>
      </c>
      <c r="J2393" t="s">
        <v>2846</v>
      </c>
      <c r="K2393" t="s">
        <v>73</v>
      </c>
      <c r="L2393" s="73">
        <f>_xlfn.DAYS(Dashboard!B$3,Data!F2393)</f>
        <v>7</v>
      </c>
    </row>
    <row r="2394" spans="1:12" x14ac:dyDescent="0.25">
      <c r="A2394">
        <v>106496</v>
      </c>
      <c r="B2394">
        <v>0</v>
      </c>
      <c r="C2394" t="s">
        <v>281</v>
      </c>
      <c r="D2394" t="s">
        <v>181</v>
      </c>
      <c r="E2394" t="s">
        <v>108</v>
      </c>
      <c r="F2394" s="69">
        <v>43018.53402777778</v>
      </c>
      <c r="G2394" s="67">
        <v>43032.708333333336</v>
      </c>
      <c r="H2394" s="67">
        <v>43020.4375</v>
      </c>
      <c r="I2394" t="s">
        <v>63</v>
      </c>
      <c r="J2394" t="s">
        <v>2847</v>
      </c>
      <c r="K2394" t="s">
        <v>284</v>
      </c>
      <c r="L2394" s="73">
        <f>_xlfn.DAYS(Dashboard!B$3,Data!F2394)</f>
        <v>7</v>
      </c>
    </row>
    <row r="2395" spans="1:12" x14ac:dyDescent="0.25">
      <c r="A2395">
        <v>106497</v>
      </c>
      <c r="B2395">
        <v>0</v>
      </c>
      <c r="C2395" t="s">
        <v>281</v>
      </c>
      <c r="D2395" t="s">
        <v>181</v>
      </c>
      <c r="E2395" t="s">
        <v>97</v>
      </c>
      <c r="F2395" s="69">
        <v>43018.553472222222</v>
      </c>
      <c r="G2395" s="67">
        <v>43032.708333333336</v>
      </c>
      <c r="H2395" s="67">
        <v>43020.44027777778</v>
      </c>
      <c r="I2395" t="s">
        <v>63</v>
      </c>
      <c r="J2395" t="s">
        <v>2848</v>
      </c>
      <c r="K2395" t="s">
        <v>284</v>
      </c>
      <c r="L2395" s="73">
        <f>_xlfn.DAYS(Dashboard!B$3,Data!F2395)</f>
        <v>7</v>
      </c>
    </row>
    <row r="2396" spans="1:12" x14ac:dyDescent="0.25">
      <c r="A2396">
        <v>106498</v>
      </c>
      <c r="B2396">
        <v>0</v>
      </c>
      <c r="C2396" t="s">
        <v>281</v>
      </c>
      <c r="D2396" t="s">
        <v>130</v>
      </c>
      <c r="E2396" t="s">
        <v>97</v>
      </c>
      <c r="F2396" s="69">
        <v>43018.556944444441</v>
      </c>
      <c r="G2396" s="67">
        <v>43028</v>
      </c>
      <c r="H2396" s="67">
        <v>43018.649305555555</v>
      </c>
      <c r="I2396" t="s">
        <v>350</v>
      </c>
      <c r="J2396" t="s">
        <v>2849</v>
      </c>
      <c r="K2396" t="s">
        <v>73</v>
      </c>
      <c r="L2396" s="73">
        <f>_xlfn.DAYS(Dashboard!B$3,Data!F2396)</f>
        <v>7</v>
      </c>
    </row>
    <row r="2397" spans="1:12" x14ac:dyDescent="0.25">
      <c r="A2397">
        <v>106499</v>
      </c>
      <c r="B2397">
        <v>0</v>
      </c>
      <c r="C2397" t="s">
        <v>281</v>
      </c>
      <c r="D2397" t="s">
        <v>181</v>
      </c>
      <c r="E2397" t="s">
        <v>108</v>
      </c>
      <c r="F2397" s="69">
        <v>43018.556944444441</v>
      </c>
      <c r="G2397" s="67">
        <v>43032.708333333336</v>
      </c>
      <c r="H2397" s="67">
        <v>43020.634027777778</v>
      </c>
      <c r="I2397" t="s">
        <v>63</v>
      </c>
      <c r="J2397" t="s">
        <v>2850</v>
      </c>
      <c r="K2397" t="s">
        <v>284</v>
      </c>
      <c r="L2397" s="73">
        <f>_xlfn.DAYS(Dashboard!B$3,Data!F2397)</f>
        <v>7</v>
      </c>
    </row>
    <row r="2398" spans="1:12" x14ac:dyDescent="0.25">
      <c r="A2398">
        <v>106500</v>
      </c>
      <c r="B2398">
        <v>0</v>
      </c>
      <c r="C2398" t="s">
        <v>281</v>
      </c>
      <c r="D2398" t="s">
        <v>362</v>
      </c>
      <c r="E2398" t="s">
        <v>75</v>
      </c>
      <c r="F2398" s="69">
        <v>43018.568055555559</v>
      </c>
      <c r="G2398" s="67">
        <v>43032.708333333336</v>
      </c>
      <c r="H2398" s="67">
        <v>43018.59375</v>
      </c>
      <c r="I2398" t="s">
        <v>63</v>
      </c>
      <c r="J2398" t="s">
        <v>2851</v>
      </c>
      <c r="K2398" t="s">
        <v>73</v>
      </c>
      <c r="L2398" s="73">
        <f>_xlfn.DAYS(Dashboard!B$3,Data!F2398)</f>
        <v>7</v>
      </c>
    </row>
    <row r="2399" spans="1:12" x14ac:dyDescent="0.25">
      <c r="A2399">
        <v>106491</v>
      </c>
      <c r="B2399">
        <v>1</v>
      </c>
      <c r="C2399" t="s">
        <v>35</v>
      </c>
      <c r="D2399" t="s">
        <v>206</v>
      </c>
      <c r="E2399" t="s">
        <v>71</v>
      </c>
      <c r="F2399" s="69">
        <v>43018.570219907408</v>
      </c>
      <c r="G2399" s="67">
        <v>43031.708333333336</v>
      </c>
      <c r="I2399" t="s">
        <v>67</v>
      </c>
      <c r="J2399" t="s">
        <v>225</v>
      </c>
      <c r="K2399" t="s">
        <v>73</v>
      </c>
      <c r="L2399" s="73">
        <f>_xlfn.DAYS(Dashboard!B$3,Data!F2399)</f>
        <v>7</v>
      </c>
    </row>
    <row r="2400" spans="1:12" x14ac:dyDescent="0.25">
      <c r="A2400">
        <v>106501</v>
      </c>
      <c r="B2400">
        <v>0</v>
      </c>
      <c r="C2400" t="s">
        <v>281</v>
      </c>
      <c r="D2400" t="s">
        <v>219</v>
      </c>
      <c r="E2400" t="s">
        <v>80</v>
      </c>
      <c r="F2400" s="69">
        <v>43018.59375</v>
      </c>
      <c r="G2400" s="67">
        <v>43032.708333333336</v>
      </c>
      <c r="H2400" s="67">
        <v>43019.541666666664</v>
      </c>
      <c r="I2400" t="s">
        <v>63</v>
      </c>
      <c r="J2400" t="s">
        <v>2852</v>
      </c>
      <c r="K2400" t="s">
        <v>73</v>
      </c>
      <c r="L2400" s="73">
        <f>_xlfn.DAYS(Dashboard!B$3,Data!F2400)</f>
        <v>7</v>
      </c>
    </row>
    <row r="2401" spans="1:12" x14ac:dyDescent="0.25">
      <c r="A2401">
        <v>106502</v>
      </c>
      <c r="B2401">
        <v>0</v>
      </c>
      <c r="C2401" t="s">
        <v>281</v>
      </c>
      <c r="D2401" t="s">
        <v>919</v>
      </c>
      <c r="E2401" t="s">
        <v>296</v>
      </c>
      <c r="F2401" s="69">
        <v>43018.604166666664</v>
      </c>
      <c r="G2401" s="67">
        <v>43032.708333333336</v>
      </c>
      <c r="H2401" s="67">
        <v>43018.677083333336</v>
      </c>
      <c r="I2401" t="s">
        <v>67</v>
      </c>
      <c r="J2401" t="s">
        <v>2853</v>
      </c>
      <c r="K2401" t="s">
        <v>497</v>
      </c>
      <c r="L2401" s="73">
        <f>_xlfn.DAYS(Dashboard!B$3,Data!F2401)</f>
        <v>7</v>
      </c>
    </row>
    <row r="2402" spans="1:12" x14ac:dyDescent="0.25">
      <c r="A2402">
        <v>106503</v>
      </c>
      <c r="B2402">
        <v>0</v>
      </c>
      <c r="C2402" t="s">
        <v>281</v>
      </c>
      <c r="D2402" t="s">
        <v>134</v>
      </c>
      <c r="E2402" t="s">
        <v>84</v>
      </c>
      <c r="F2402" s="69">
        <v>43018.615972222222</v>
      </c>
      <c r="G2402" s="67">
        <v>43032.708333333336</v>
      </c>
      <c r="H2402" s="67">
        <v>43019.62777777778</v>
      </c>
      <c r="I2402" t="s">
        <v>63</v>
      </c>
      <c r="J2402" t="s">
        <v>2854</v>
      </c>
      <c r="K2402" t="s">
        <v>73</v>
      </c>
      <c r="L2402" s="73">
        <f>_xlfn.DAYS(Dashboard!B$3,Data!F2402)</f>
        <v>7</v>
      </c>
    </row>
    <row r="2403" spans="1:12" x14ac:dyDescent="0.25">
      <c r="A2403">
        <v>106504</v>
      </c>
      <c r="B2403">
        <v>0</v>
      </c>
      <c r="C2403" t="s">
        <v>281</v>
      </c>
      <c r="D2403" t="s">
        <v>470</v>
      </c>
      <c r="E2403" t="s">
        <v>75</v>
      </c>
      <c r="F2403" s="69">
        <v>43018.627083333333</v>
      </c>
      <c r="G2403" s="67">
        <v>43018.958333333336</v>
      </c>
      <c r="H2403" s="67">
        <v>43021.365972222222</v>
      </c>
      <c r="I2403" t="s">
        <v>63</v>
      </c>
      <c r="J2403" t="s">
        <v>2855</v>
      </c>
      <c r="K2403" t="s">
        <v>73</v>
      </c>
      <c r="L2403" s="73">
        <f>_xlfn.DAYS(Dashboard!B$3,Data!F2403)</f>
        <v>7</v>
      </c>
    </row>
    <row r="2404" spans="1:12" x14ac:dyDescent="0.25">
      <c r="A2404">
        <v>106505</v>
      </c>
      <c r="B2404">
        <v>0</v>
      </c>
      <c r="C2404" t="s">
        <v>281</v>
      </c>
      <c r="D2404" t="s">
        <v>609</v>
      </c>
      <c r="E2404" t="s">
        <v>296</v>
      </c>
      <c r="F2404" s="69">
        <v>43018.628472222219</v>
      </c>
      <c r="G2404" s="67">
        <v>43025.708333333336</v>
      </c>
      <c r="H2404" s="67">
        <v>43019.328472222223</v>
      </c>
      <c r="I2404" t="s">
        <v>67</v>
      </c>
      <c r="J2404" t="s">
        <v>2856</v>
      </c>
      <c r="K2404" t="s">
        <v>294</v>
      </c>
      <c r="L2404" s="73">
        <f>_xlfn.DAYS(Dashboard!B$3,Data!F2404)</f>
        <v>7</v>
      </c>
    </row>
    <row r="2405" spans="1:12" x14ac:dyDescent="0.25">
      <c r="A2405">
        <v>106506</v>
      </c>
      <c r="B2405">
        <v>0</v>
      </c>
      <c r="C2405" t="s">
        <v>35</v>
      </c>
      <c r="D2405" t="s">
        <v>710</v>
      </c>
      <c r="E2405" t="s">
        <v>321</v>
      </c>
      <c r="F2405" s="69">
        <v>43018.656076388892</v>
      </c>
      <c r="G2405" s="67">
        <v>43032.708333333336</v>
      </c>
      <c r="I2405" t="s">
        <v>63</v>
      </c>
      <c r="J2405" t="s">
        <v>3150</v>
      </c>
      <c r="K2405" t="s">
        <v>323</v>
      </c>
      <c r="L2405" s="73">
        <f>_xlfn.DAYS(Dashboard!B$3,Data!F2405)</f>
        <v>7</v>
      </c>
    </row>
    <row r="2406" spans="1:12" x14ac:dyDescent="0.25">
      <c r="A2406">
        <v>106507</v>
      </c>
      <c r="B2406">
        <v>0</v>
      </c>
      <c r="C2406" t="s">
        <v>281</v>
      </c>
      <c r="D2406" t="s">
        <v>1176</v>
      </c>
      <c r="E2406" t="s">
        <v>62</v>
      </c>
      <c r="F2406" s="69">
        <v>43018.656944444447</v>
      </c>
      <c r="G2406" s="67">
        <v>43020.708333333336</v>
      </c>
      <c r="H2406" s="67">
        <v>43021.442361111112</v>
      </c>
      <c r="I2406" t="s">
        <v>63</v>
      </c>
      <c r="J2406" t="s">
        <v>2857</v>
      </c>
      <c r="K2406" t="s">
        <v>65</v>
      </c>
      <c r="L2406" s="73">
        <f>_xlfn.DAYS(Dashboard!B$3,Data!F2406)</f>
        <v>7</v>
      </c>
    </row>
    <row r="2407" spans="1:12" x14ac:dyDescent="0.25">
      <c r="A2407">
        <v>106508</v>
      </c>
      <c r="B2407">
        <v>0</v>
      </c>
      <c r="C2407" t="s">
        <v>35</v>
      </c>
      <c r="D2407" t="s">
        <v>226</v>
      </c>
      <c r="E2407" t="s">
        <v>62</v>
      </c>
      <c r="F2407" s="69">
        <v>43018.660416666666</v>
      </c>
      <c r="G2407" s="67">
        <v>43025.708333333336</v>
      </c>
      <c r="I2407" t="s">
        <v>67</v>
      </c>
      <c r="J2407" t="s">
        <v>227</v>
      </c>
      <c r="K2407" t="s">
        <v>65</v>
      </c>
      <c r="L2407" s="73">
        <f>_xlfn.DAYS(Dashboard!B$3,Data!F2407)</f>
        <v>7</v>
      </c>
    </row>
    <row r="2408" spans="1:12" x14ac:dyDescent="0.25">
      <c r="A2408">
        <v>106509</v>
      </c>
      <c r="B2408">
        <v>0</v>
      </c>
      <c r="C2408" t="s">
        <v>35</v>
      </c>
      <c r="D2408" t="s">
        <v>228</v>
      </c>
      <c r="E2408" t="s">
        <v>80</v>
      </c>
      <c r="F2408" s="69">
        <v>43018.672372685185</v>
      </c>
      <c r="G2408" s="67">
        <v>43025.708333333336</v>
      </c>
      <c r="I2408" t="s">
        <v>63</v>
      </c>
      <c r="J2408" t="s">
        <v>229</v>
      </c>
      <c r="K2408" t="s">
        <v>73</v>
      </c>
      <c r="L2408" s="73">
        <f>_xlfn.DAYS(Dashboard!B$3,Data!F2408)</f>
        <v>7</v>
      </c>
    </row>
    <row r="2409" spans="1:12" x14ac:dyDescent="0.25">
      <c r="A2409">
        <v>106510</v>
      </c>
      <c r="B2409">
        <v>0</v>
      </c>
      <c r="C2409" t="s">
        <v>281</v>
      </c>
      <c r="D2409" t="s">
        <v>1788</v>
      </c>
      <c r="E2409" t="s">
        <v>75</v>
      </c>
      <c r="F2409" s="69">
        <v>43018.67291666667</v>
      </c>
      <c r="G2409" s="67">
        <v>43025.708333333336</v>
      </c>
      <c r="H2409" s="67">
        <v>43018.679166666669</v>
      </c>
      <c r="I2409" t="s">
        <v>63</v>
      </c>
      <c r="J2409" t="s">
        <v>2858</v>
      </c>
      <c r="K2409" t="s">
        <v>73</v>
      </c>
      <c r="L2409" s="73">
        <f>_xlfn.DAYS(Dashboard!B$3,Data!F2409)</f>
        <v>7</v>
      </c>
    </row>
    <row r="2410" spans="1:12" x14ac:dyDescent="0.25">
      <c r="A2410">
        <v>106511</v>
      </c>
      <c r="B2410">
        <v>0</v>
      </c>
      <c r="C2410" t="s">
        <v>281</v>
      </c>
      <c r="D2410" t="s">
        <v>616</v>
      </c>
      <c r="E2410" t="s">
        <v>296</v>
      </c>
      <c r="F2410" s="69">
        <v>43018.678472222222</v>
      </c>
      <c r="G2410" s="67">
        <v>43032.708333333336</v>
      </c>
      <c r="H2410" s="67">
        <v>43024.631249999999</v>
      </c>
      <c r="I2410" t="s">
        <v>63</v>
      </c>
      <c r="J2410" t="s">
        <v>2859</v>
      </c>
      <c r="K2410" t="s">
        <v>294</v>
      </c>
      <c r="L2410" s="73">
        <f>_xlfn.DAYS(Dashboard!B$3,Data!F2410)</f>
        <v>7</v>
      </c>
    </row>
    <row r="2411" spans="1:12" x14ac:dyDescent="0.25">
      <c r="A2411">
        <v>106512</v>
      </c>
      <c r="B2411">
        <v>0</v>
      </c>
      <c r="C2411" t="s">
        <v>281</v>
      </c>
      <c r="D2411" t="s">
        <v>533</v>
      </c>
      <c r="E2411" t="s">
        <v>75</v>
      </c>
      <c r="F2411" s="69">
        <v>43018.685416666667</v>
      </c>
      <c r="G2411" s="67">
        <v>43032.708333333336</v>
      </c>
      <c r="H2411" s="67">
        <v>43018.685416666667</v>
      </c>
      <c r="I2411" t="s">
        <v>63</v>
      </c>
      <c r="J2411" t="s">
        <v>2860</v>
      </c>
      <c r="K2411" t="s">
        <v>73</v>
      </c>
      <c r="L2411" s="73">
        <f>_xlfn.DAYS(Dashboard!B$3,Data!F2411)</f>
        <v>7</v>
      </c>
    </row>
    <row r="2412" spans="1:12" x14ac:dyDescent="0.25">
      <c r="A2412">
        <v>106513</v>
      </c>
      <c r="B2412">
        <v>0</v>
      </c>
      <c r="C2412" t="s">
        <v>281</v>
      </c>
      <c r="D2412" t="s">
        <v>2861</v>
      </c>
      <c r="E2412" t="s">
        <v>93</v>
      </c>
      <c r="F2412" s="69">
        <v>43018.85833333333</v>
      </c>
      <c r="G2412" s="67">
        <v>43032.708333333336</v>
      </c>
      <c r="H2412" s="67">
        <v>43018.85833333333</v>
      </c>
      <c r="I2412" t="s">
        <v>67</v>
      </c>
      <c r="J2412" t="s">
        <v>2862</v>
      </c>
      <c r="K2412" t="s">
        <v>73</v>
      </c>
      <c r="L2412" s="73">
        <f>_xlfn.DAYS(Dashboard!B$3,Data!F2412)</f>
        <v>7</v>
      </c>
    </row>
    <row r="2413" spans="1:12" x14ac:dyDescent="0.25">
      <c r="A2413">
        <v>106514</v>
      </c>
      <c r="B2413">
        <v>0</v>
      </c>
      <c r="C2413" t="s">
        <v>281</v>
      </c>
      <c r="D2413" t="s">
        <v>371</v>
      </c>
      <c r="E2413" t="s">
        <v>321</v>
      </c>
      <c r="F2413" s="69">
        <v>43019.324305555558</v>
      </c>
      <c r="G2413" s="67">
        <v>43033.708333333336</v>
      </c>
      <c r="H2413" s="67">
        <v>43021.493750000001</v>
      </c>
      <c r="I2413" t="s">
        <v>67</v>
      </c>
      <c r="J2413" t="s">
        <v>1856</v>
      </c>
      <c r="K2413" t="s">
        <v>284</v>
      </c>
      <c r="L2413" s="73">
        <f>_xlfn.DAYS(Dashboard!B$3,Data!F2413)</f>
        <v>6</v>
      </c>
    </row>
    <row r="2414" spans="1:12" x14ac:dyDescent="0.25">
      <c r="A2414">
        <v>106516</v>
      </c>
      <c r="B2414">
        <v>0</v>
      </c>
      <c r="C2414" t="s">
        <v>439</v>
      </c>
      <c r="D2414" t="s">
        <v>516</v>
      </c>
      <c r="E2414" t="s">
        <v>321</v>
      </c>
      <c r="F2414" s="69">
        <v>43019.32708333333</v>
      </c>
      <c r="G2414" s="67">
        <v>43033.708333333336</v>
      </c>
      <c r="H2414" s="67">
        <v>43021.521527777775</v>
      </c>
      <c r="I2414" t="s">
        <v>67</v>
      </c>
      <c r="J2414" t="s">
        <v>1856</v>
      </c>
      <c r="K2414" t="s">
        <v>284</v>
      </c>
      <c r="L2414" s="73">
        <f>_xlfn.DAYS(Dashboard!B$3,Data!F2414)</f>
        <v>6</v>
      </c>
    </row>
    <row r="2415" spans="1:12" x14ac:dyDescent="0.25">
      <c r="A2415">
        <v>106515</v>
      </c>
      <c r="B2415">
        <v>0</v>
      </c>
      <c r="C2415" t="s">
        <v>35</v>
      </c>
      <c r="D2415" t="s">
        <v>382</v>
      </c>
      <c r="E2415" t="s">
        <v>321</v>
      </c>
      <c r="F2415" s="69">
        <v>43019.327337962961</v>
      </c>
      <c r="G2415" s="67">
        <v>43033.708333333336</v>
      </c>
      <c r="I2415" t="s">
        <v>67</v>
      </c>
      <c r="J2415" t="s">
        <v>1856</v>
      </c>
      <c r="K2415" t="s">
        <v>284</v>
      </c>
      <c r="L2415" s="73">
        <f>_xlfn.DAYS(Dashboard!B$3,Data!F2415)</f>
        <v>6</v>
      </c>
    </row>
    <row r="2416" spans="1:12" x14ac:dyDescent="0.25">
      <c r="A2416">
        <v>106517</v>
      </c>
      <c r="B2416">
        <v>0</v>
      </c>
      <c r="C2416" t="s">
        <v>439</v>
      </c>
      <c r="D2416" t="s">
        <v>664</v>
      </c>
      <c r="E2416" t="s">
        <v>321</v>
      </c>
      <c r="F2416" s="69">
        <v>43019.334027777775</v>
      </c>
      <c r="G2416" s="67">
        <v>43033.708333333336</v>
      </c>
      <c r="H2416" s="67">
        <v>43021.521527777775</v>
      </c>
      <c r="I2416" t="s">
        <v>67</v>
      </c>
      <c r="J2416" t="s">
        <v>1856</v>
      </c>
      <c r="K2416" t="s">
        <v>73</v>
      </c>
      <c r="L2416" s="73">
        <f>_xlfn.DAYS(Dashboard!B$3,Data!F2416)</f>
        <v>6</v>
      </c>
    </row>
    <row r="2417" spans="1:12" x14ac:dyDescent="0.25">
      <c r="A2417">
        <v>106518</v>
      </c>
      <c r="B2417">
        <v>0</v>
      </c>
      <c r="C2417" t="s">
        <v>281</v>
      </c>
      <c r="D2417" t="s">
        <v>1086</v>
      </c>
      <c r="E2417" t="s">
        <v>321</v>
      </c>
      <c r="F2417" s="69">
        <v>43019.334027777775</v>
      </c>
      <c r="G2417" s="67">
        <v>43033.708333333336</v>
      </c>
      <c r="H2417" s="67">
        <v>43021.493750000001</v>
      </c>
      <c r="I2417" t="s">
        <v>67</v>
      </c>
      <c r="J2417" t="s">
        <v>1856</v>
      </c>
      <c r="K2417" t="s">
        <v>284</v>
      </c>
      <c r="L2417" s="73">
        <f>_xlfn.DAYS(Dashboard!B$3,Data!F2417)</f>
        <v>6</v>
      </c>
    </row>
    <row r="2418" spans="1:12" x14ac:dyDescent="0.25">
      <c r="A2418">
        <v>106519</v>
      </c>
      <c r="B2418">
        <v>0</v>
      </c>
      <c r="C2418" t="s">
        <v>281</v>
      </c>
      <c r="D2418" t="s">
        <v>99</v>
      </c>
      <c r="E2418" t="s">
        <v>321</v>
      </c>
      <c r="F2418" s="69">
        <v>43019.336111111108</v>
      </c>
      <c r="G2418" s="67">
        <v>43033.708333333336</v>
      </c>
      <c r="H2418" s="67">
        <v>43021.384027777778</v>
      </c>
      <c r="I2418" t="s">
        <v>67</v>
      </c>
      <c r="J2418" t="s">
        <v>1856</v>
      </c>
      <c r="K2418" t="s">
        <v>284</v>
      </c>
      <c r="L2418" s="73">
        <f>_xlfn.DAYS(Dashboard!B$3,Data!F2418)</f>
        <v>6</v>
      </c>
    </row>
    <row r="2419" spans="1:12" x14ac:dyDescent="0.25">
      <c r="A2419">
        <v>106520</v>
      </c>
      <c r="B2419">
        <v>0</v>
      </c>
      <c r="C2419" t="s">
        <v>281</v>
      </c>
      <c r="D2419" t="s">
        <v>424</v>
      </c>
      <c r="E2419" t="s">
        <v>321</v>
      </c>
      <c r="F2419" s="69">
        <v>43019.341666666667</v>
      </c>
      <c r="G2419" s="67">
        <v>43033.708333333336</v>
      </c>
      <c r="H2419" s="67">
        <v>43025.607638888891</v>
      </c>
      <c r="I2419" t="s">
        <v>67</v>
      </c>
      <c r="J2419" t="s">
        <v>1856</v>
      </c>
      <c r="K2419" t="s">
        <v>284</v>
      </c>
      <c r="L2419" s="73">
        <f>_xlfn.DAYS(Dashboard!B$3,Data!F2419)</f>
        <v>6</v>
      </c>
    </row>
    <row r="2420" spans="1:12" x14ac:dyDescent="0.25">
      <c r="A2420">
        <v>106521</v>
      </c>
      <c r="B2420">
        <v>0</v>
      </c>
      <c r="C2420" t="s">
        <v>281</v>
      </c>
      <c r="D2420" t="s">
        <v>97</v>
      </c>
      <c r="E2420" t="s">
        <v>282</v>
      </c>
      <c r="F2420" s="69">
        <v>43019.34375</v>
      </c>
      <c r="G2420" s="67">
        <v>43033.708333333336</v>
      </c>
      <c r="H2420" s="67">
        <v>43024.645138888889</v>
      </c>
      <c r="I2420" t="s">
        <v>63</v>
      </c>
      <c r="J2420" t="s">
        <v>2863</v>
      </c>
      <c r="K2420" t="s">
        <v>284</v>
      </c>
      <c r="L2420" s="73">
        <f>_xlfn.DAYS(Dashboard!B$3,Data!F2420)</f>
        <v>6</v>
      </c>
    </row>
    <row r="2421" spans="1:12" x14ac:dyDescent="0.25">
      <c r="A2421">
        <v>106522</v>
      </c>
      <c r="B2421">
        <v>0</v>
      </c>
      <c r="C2421" t="s">
        <v>35</v>
      </c>
      <c r="D2421" t="s">
        <v>237</v>
      </c>
      <c r="E2421" t="s">
        <v>321</v>
      </c>
      <c r="F2421" s="69">
        <v>43019.34684027778</v>
      </c>
      <c r="G2421" s="67">
        <v>43033.708333333336</v>
      </c>
      <c r="I2421" t="s">
        <v>63</v>
      </c>
      <c r="J2421" t="s">
        <v>1856</v>
      </c>
      <c r="K2421" t="s">
        <v>284</v>
      </c>
      <c r="L2421" s="73">
        <f>_xlfn.DAYS(Dashboard!B$3,Data!F2421)</f>
        <v>6</v>
      </c>
    </row>
    <row r="2422" spans="1:12" x14ac:dyDescent="0.25">
      <c r="A2422">
        <v>106523</v>
      </c>
      <c r="B2422">
        <v>0</v>
      </c>
      <c r="C2422" t="s">
        <v>35</v>
      </c>
      <c r="D2422" t="s">
        <v>1681</v>
      </c>
      <c r="E2422" t="s">
        <v>321</v>
      </c>
      <c r="F2422" s="69">
        <v>43019.348344907405</v>
      </c>
      <c r="G2422" s="67">
        <v>43033.708333333336</v>
      </c>
      <c r="I2422" t="s">
        <v>67</v>
      </c>
      <c r="J2422" t="s">
        <v>1856</v>
      </c>
      <c r="K2422" t="s">
        <v>284</v>
      </c>
      <c r="L2422" s="73">
        <f>_xlfn.DAYS(Dashboard!B$3,Data!F2422)</f>
        <v>6</v>
      </c>
    </row>
    <row r="2423" spans="1:12" x14ac:dyDescent="0.25">
      <c r="A2423">
        <v>106524</v>
      </c>
      <c r="B2423">
        <v>0</v>
      </c>
      <c r="C2423" t="s">
        <v>281</v>
      </c>
      <c r="D2423" t="s">
        <v>62</v>
      </c>
      <c r="E2423" t="s">
        <v>321</v>
      </c>
      <c r="F2423" s="69">
        <v>43019.352083333331</v>
      </c>
      <c r="G2423" s="67">
        <v>43033.708333333336</v>
      </c>
      <c r="H2423" s="67">
        <v>43025.605555555558</v>
      </c>
      <c r="I2423" t="s">
        <v>63</v>
      </c>
      <c r="J2423" t="s">
        <v>2864</v>
      </c>
      <c r="K2423" t="s">
        <v>284</v>
      </c>
      <c r="L2423" s="73">
        <f>_xlfn.DAYS(Dashboard!B$3,Data!F2423)</f>
        <v>6</v>
      </c>
    </row>
    <row r="2424" spans="1:12" x14ac:dyDescent="0.25">
      <c r="A2424">
        <v>106525</v>
      </c>
      <c r="B2424">
        <v>0</v>
      </c>
      <c r="C2424" t="s">
        <v>35</v>
      </c>
      <c r="D2424" t="s">
        <v>1023</v>
      </c>
      <c r="E2424" t="s">
        <v>321</v>
      </c>
      <c r="F2424" s="69">
        <v>43019.355324074073</v>
      </c>
      <c r="G2424" s="67">
        <v>43033.708333333336</v>
      </c>
      <c r="I2424" t="s">
        <v>67</v>
      </c>
      <c r="J2424" t="s">
        <v>1856</v>
      </c>
      <c r="K2424" t="s">
        <v>284</v>
      </c>
      <c r="L2424" s="73">
        <f>_xlfn.DAYS(Dashboard!B$3,Data!F2424)</f>
        <v>6</v>
      </c>
    </row>
    <row r="2425" spans="1:12" x14ac:dyDescent="0.25">
      <c r="A2425">
        <v>106526</v>
      </c>
      <c r="B2425">
        <v>0</v>
      </c>
      <c r="C2425" t="s">
        <v>35</v>
      </c>
      <c r="D2425" t="s">
        <v>2541</v>
      </c>
      <c r="E2425" t="s">
        <v>321</v>
      </c>
      <c r="F2425" s="69">
        <v>43019.355879629627</v>
      </c>
      <c r="G2425" s="67">
        <v>43033.708333333336</v>
      </c>
      <c r="I2425" t="s">
        <v>67</v>
      </c>
      <c r="J2425" t="s">
        <v>1856</v>
      </c>
      <c r="K2425" t="s">
        <v>284</v>
      </c>
      <c r="L2425" s="73">
        <f>_xlfn.DAYS(Dashboard!B$3,Data!F2425)</f>
        <v>6</v>
      </c>
    </row>
    <row r="2426" spans="1:12" x14ac:dyDescent="0.25">
      <c r="A2426">
        <v>106527</v>
      </c>
      <c r="B2426">
        <v>0</v>
      </c>
      <c r="C2426" t="s">
        <v>281</v>
      </c>
      <c r="D2426" t="s">
        <v>2865</v>
      </c>
      <c r="E2426" t="s">
        <v>321</v>
      </c>
      <c r="F2426" s="69">
        <v>43019.357638888891</v>
      </c>
      <c r="G2426" s="67">
        <v>43033.708333333336</v>
      </c>
      <c r="H2426" s="67">
        <v>43020.539583333331</v>
      </c>
      <c r="I2426" t="s">
        <v>67</v>
      </c>
      <c r="J2426" t="s">
        <v>1856</v>
      </c>
      <c r="K2426" t="s">
        <v>284</v>
      </c>
      <c r="L2426" s="73">
        <f>_xlfn.DAYS(Dashboard!B$3,Data!F2426)</f>
        <v>6</v>
      </c>
    </row>
    <row r="2427" spans="1:12" x14ac:dyDescent="0.25">
      <c r="A2427">
        <v>106528</v>
      </c>
      <c r="B2427">
        <v>0</v>
      </c>
      <c r="C2427" t="s">
        <v>281</v>
      </c>
      <c r="D2427" t="s">
        <v>130</v>
      </c>
      <c r="E2427" t="s">
        <v>282</v>
      </c>
      <c r="F2427" s="69">
        <v>43019.359027777777</v>
      </c>
      <c r="G2427" s="67">
        <v>43039</v>
      </c>
      <c r="H2427" s="67">
        <v>43024.56527777778</v>
      </c>
      <c r="I2427" t="s">
        <v>63</v>
      </c>
      <c r="J2427" t="s">
        <v>1325</v>
      </c>
      <c r="K2427" t="s">
        <v>284</v>
      </c>
      <c r="L2427" s="73">
        <f>_xlfn.DAYS(Dashboard!B$3,Data!F2427)</f>
        <v>6</v>
      </c>
    </row>
    <row r="2428" spans="1:12" x14ac:dyDescent="0.25">
      <c r="A2428">
        <v>106530</v>
      </c>
      <c r="B2428">
        <v>0</v>
      </c>
      <c r="C2428" t="s">
        <v>281</v>
      </c>
      <c r="D2428" t="s">
        <v>1813</v>
      </c>
      <c r="E2428" t="s">
        <v>368</v>
      </c>
      <c r="F2428" s="69">
        <v>43019.366666666669</v>
      </c>
      <c r="G2428" s="67">
        <v>43021.708333333336</v>
      </c>
      <c r="H2428" s="67">
        <v>43019.382638888892</v>
      </c>
      <c r="I2428" t="s">
        <v>137</v>
      </c>
      <c r="J2428" t="s">
        <v>2866</v>
      </c>
      <c r="K2428" t="s">
        <v>294</v>
      </c>
      <c r="L2428" s="73">
        <f>_xlfn.DAYS(Dashboard!B$3,Data!F2428)</f>
        <v>6</v>
      </c>
    </row>
    <row r="2429" spans="1:12" x14ac:dyDescent="0.25">
      <c r="A2429">
        <v>106529</v>
      </c>
      <c r="B2429">
        <v>0</v>
      </c>
      <c r="C2429" t="s">
        <v>35</v>
      </c>
      <c r="D2429" t="s">
        <v>1324</v>
      </c>
      <c r="E2429" t="s">
        <v>321</v>
      </c>
      <c r="F2429" s="69">
        <v>43019.367199074077</v>
      </c>
      <c r="G2429" s="67">
        <v>43033.708333333336</v>
      </c>
      <c r="I2429" t="s">
        <v>67</v>
      </c>
      <c r="J2429" t="s">
        <v>1856</v>
      </c>
      <c r="K2429" t="s">
        <v>284</v>
      </c>
      <c r="L2429" s="73">
        <f>_xlfn.DAYS(Dashboard!B$3,Data!F2429)</f>
        <v>6</v>
      </c>
    </row>
    <row r="2430" spans="1:12" x14ac:dyDescent="0.25">
      <c r="A2430">
        <v>106531</v>
      </c>
      <c r="B2430">
        <v>0</v>
      </c>
      <c r="C2430" t="s">
        <v>281</v>
      </c>
      <c r="D2430" t="s">
        <v>2063</v>
      </c>
      <c r="E2430" t="s">
        <v>321</v>
      </c>
      <c r="F2430" s="69">
        <v>43019.370138888888</v>
      </c>
      <c r="G2430" s="67">
        <v>43033.708333333336</v>
      </c>
      <c r="H2430" s="67">
        <v>43021.364583333336</v>
      </c>
      <c r="I2430" t="s">
        <v>67</v>
      </c>
      <c r="J2430" t="s">
        <v>1856</v>
      </c>
      <c r="K2430" t="s">
        <v>284</v>
      </c>
      <c r="L2430" s="73">
        <f>_xlfn.DAYS(Dashboard!B$3,Data!F2430)</f>
        <v>6</v>
      </c>
    </row>
    <row r="2431" spans="1:12" x14ac:dyDescent="0.25">
      <c r="A2431">
        <v>106532</v>
      </c>
      <c r="B2431">
        <v>0</v>
      </c>
      <c r="C2431" t="s">
        <v>281</v>
      </c>
      <c r="D2431" t="s">
        <v>395</v>
      </c>
      <c r="E2431" t="s">
        <v>321</v>
      </c>
      <c r="F2431" s="69">
        <v>43019.374305555553</v>
      </c>
      <c r="G2431" s="67">
        <v>43033.708333333336</v>
      </c>
      <c r="H2431" s="67">
        <v>43020.537499999999</v>
      </c>
      <c r="I2431" t="s">
        <v>67</v>
      </c>
      <c r="J2431" t="s">
        <v>1856</v>
      </c>
      <c r="K2431" t="s">
        <v>284</v>
      </c>
      <c r="L2431" s="73">
        <f>_xlfn.DAYS(Dashboard!B$3,Data!F2431)</f>
        <v>6</v>
      </c>
    </row>
    <row r="2432" spans="1:12" x14ac:dyDescent="0.25">
      <c r="A2432">
        <v>106533</v>
      </c>
      <c r="B2432">
        <v>0</v>
      </c>
      <c r="C2432" t="s">
        <v>281</v>
      </c>
      <c r="D2432" t="s">
        <v>2375</v>
      </c>
      <c r="E2432" t="s">
        <v>80</v>
      </c>
      <c r="F2432" s="69">
        <v>43019.375</v>
      </c>
      <c r="G2432" s="67">
        <v>43033.708333333336</v>
      </c>
      <c r="H2432" s="67">
        <v>43019.375</v>
      </c>
      <c r="I2432" t="s">
        <v>63</v>
      </c>
      <c r="J2432" t="s">
        <v>1990</v>
      </c>
      <c r="K2432" t="s">
        <v>73</v>
      </c>
      <c r="L2432" s="73">
        <f>_xlfn.DAYS(Dashboard!B$3,Data!F2432)</f>
        <v>6</v>
      </c>
    </row>
    <row r="2433" spans="1:12" x14ac:dyDescent="0.25">
      <c r="A2433">
        <v>106534</v>
      </c>
      <c r="B2433">
        <v>0</v>
      </c>
      <c r="C2433" t="s">
        <v>281</v>
      </c>
      <c r="D2433" t="s">
        <v>2867</v>
      </c>
      <c r="E2433" t="s">
        <v>75</v>
      </c>
      <c r="F2433" s="69">
        <v>43019.37777777778</v>
      </c>
      <c r="G2433" s="67">
        <v>43033.708333333336</v>
      </c>
      <c r="H2433" s="67">
        <v>43019.477777777778</v>
      </c>
      <c r="I2433" t="s">
        <v>63</v>
      </c>
      <c r="J2433" t="s">
        <v>2868</v>
      </c>
      <c r="K2433" t="s">
        <v>73</v>
      </c>
      <c r="L2433" s="73">
        <f>_xlfn.DAYS(Dashboard!B$3,Data!F2433)</f>
        <v>6</v>
      </c>
    </row>
    <row r="2434" spans="1:12" x14ac:dyDescent="0.25">
      <c r="A2434">
        <v>106535</v>
      </c>
      <c r="B2434">
        <v>0</v>
      </c>
      <c r="C2434" t="s">
        <v>35</v>
      </c>
      <c r="D2434" t="s">
        <v>1018</v>
      </c>
      <c r="E2434" t="s">
        <v>321</v>
      </c>
      <c r="F2434" s="69">
        <v>43019.382662037038</v>
      </c>
      <c r="G2434" s="67">
        <v>43033.708333333336</v>
      </c>
      <c r="I2434" t="s">
        <v>67</v>
      </c>
      <c r="J2434" t="s">
        <v>1856</v>
      </c>
      <c r="K2434" t="s">
        <v>284</v>
      </c>
      <c r="L2434" s="73">
        <f>_xlfn.DAYS(Dashboard!B$3,Data!F2434)</f>
        <v>6</v>
      </c>
    </row>
    <row r="2435" spans="1:12" x14ac:dyDescent="0.25">
      <c r="A2435">
        <v>106536</v>
      </c>
      <c r="B2435">
        <v>0</v>
      </c>
      <c r="C2435" t="s">
        <v>35</v>
      </c>
      <c r="D2435" t="s">
        <v>717</v>
      </c>
      <c r="E2435" t="s">
        <v>321</v>
      </c>
      <c r="F2435" s="69">
        <v>43019.391030092593</v>
      </c>
      <c r="G2435" s="67">
        <v>43033.708333333336</v>
      </c>
      <c r="I2435" t="s">
        <v>67</v>
      </c>
      <c r="J2435" t="s">
        <v>1856</v>
      </c>
      <c r="K2435" t="s">
        <v>284</v>
      </c>
      <c r="L2435" s="73">
        <f>_xlfn.DAYS(Dashboard!B$3,Data!F2435)</f>
        <v>6</v>
      </c>
    </row>
    <row r="2436" spans="1:12" x14ac:dyDescent="0.25">
      <c r="A2436">
        <v>106537</v>
      </c>
      <c r="B2436">
        <v>0</v>
      </c>
      <c r="C2436" t="s">
        <v>281</v>
      </c>
      <c r="D2436" t="s">
        <v>1908</v>
      </c>
      <c r="E2436" t="s">
        <v>321</v>
      </c>
      <c r="F2436" s="69">
        <v>43019.397222222222</v>
      </c>
      <c r="G2436" s="67">
        <v>43033.708333333336</v>
      </c>
      <c r="H2436" s="67">
        <v>43020.597916666666</v>
      </c>
      <c r="I2436" t="s">
        <v>67</v>
      </c>
      <c r="J2436" t="s">
        <v>1856</v>
      </c>
      <c r="K2436" t="s">
        <v>284</v>
      </c>
      <c r="L2436" s="73">
        <f>_xlfn.DAYS(Dashboard!B$3,Data!F2436)</f>
        <v>6</v>
      </c>
    </row>
    <row r="2437" spans="1:12" x14ac:dyDescent="0.25">
      <c r="A2437">
        <v>106538</v>
      </c>
      <c r="B2437">
        <v>0</v>
      </c>
      <c r="C2437" t="s">
        <v>281</v>
      </c>
      <c r="D2437" t="s">
        <v>71</v>
      </c>
      <c r="E2437" t="s">
        <v>282</v>
      </c>
      <c r="F2437" s="69">
        <v>43019.402083333334</v>
      </c>
      <c r="G2437" s="67">
        <v>43026.708333333336</v>
      </c>
      <c r="H2437" s="67">
        <v>43019.433333333334</v>
      </c>
      <c r="I2437" t="s">
        <v>63</v>
      </c>
      <c r="J2437" t="s">
        <v>2869</v>
      </c>
      <c r="K2437" t="s">
        <v>284</v>
      </c>
      <c r="L2437" s="73">
        <f>_xlfn.DAYS(Dashboard!B$3,Data!F2437)</f>
        <v>6</v>
      </c>
    </row>
    <row r="2438" spans="1:12" x14ac:dyDescent="0.25">
      <c r="A2438">
        <v>106539</v>
      </c>
      <c r="B2438">
        <v>0</v>
      </c>
      <c r="C2438" t="s">
        <v>281</v>
      </c>
      <c r="D2438" t="s">
        <v>1043</v>
      </c>
      <c r="E2438" t="s">
        <v>321</v>
      </c>
      <c r="F2438" s="69">
        <v>43019.419444444444</v>
      </c>
      <c r="G2438" s="67">
        <v>43033.708333333336</v>
      </c>
      <c r="H2438" s="67">
        <v>43020.53125</v>
      </c>
      <c r="I2438" t="s">
        <v>67</v>
      </c>
      <c r="J2438" t="s">
        <v>1856</v>
      </c>
      <c r="K2438" t="s">
        <v>284</v>
      </c>
      <c r="L2438" s="73">
        <f>_xlfn.DAYS(Dashboard!B$3,Data!F2438)</f>
        <v>6</v>
      </c>
    </row>
    <row r="2439" spans="1:12" x14ac:dyDescent="0.25">
      <c r="A2439">
        <v>106540</v>
      </c>
      <c r="B2439">
        <v>0</v>
      </c>
      <c r="C2439" t="s">
        <v>35</v>
      </c>
      <c r="D2439" t="s">
        <v>286</v>
      </c>
      <c r="E2439" t="s">
        <v>97</v>
      </c>
      <c r="F2439" s="69">
        <v>43019.421041666668</v>
      </c>
      <c r="G2439" s="67">
        <v>43033.708333333336</v>
      </c>
      <c r="I2439" t="s">
        <v>67</v>
      </c>
      <c r="J2439" t="s">
        <v>3151</v>
      </c>
      <c r="K2439" t="s">
        <v>284</v>
      </c>
      <c r="L2439" s="73">
        <f>_xlfn.DAYS(Dashboard!B$3,Data!F2439)</f>
        <v>6</v>
      </c>
    </row>
    <row r="2440" spans="1:12" x14ac:dyDescent="0.25">
      <c r="A2440">
        <v>106508</v>
      </c>
      <c r="B2440">
        <v>1</v>
      </c>
      <c r="C2440" t="s">
        <v>281</v>
      </c>
      <c r="D2440" t="s">
        <v>173</v>
      </c>
      <c r="E2440" t="s">
        <v>282</v>
      </c>
      <c r="F2440" s="69">
        <v>43019.438194444447</v>
      </c>
      <c r="G2440" s="67">
        <v>43033.708333333336</v>
      </c>
      <c r="H2440" s="67">
        <v>43024.573611111111</v>
      </c>
      <c r="I2440" t="s">
        <v>63</v>
      </c>
      <c r="J2440" t="s">
        <v>2870</v>
      </c>
      <c r="K2440" t="s">
        <v>284</v>
      </c>
      <c r="L2440" s="73">
        <f>_xlfn.DAYS(Dashboard!B$3,Data!F2440)</f>
        <v>6</v>
      </c>
    </row>
    <row r="2441" spans="1:12" x14ac:dyDescent="0.25">
      <c r="A2441">
        <v>105373</v>
      </c>
      <c r="B2441">
        <v>1</v>
      </c>
      <c r="C2441" t="s">
        <v>281</v>
      </c>
      <c r="D2441" t="s">
        <v>233</v>
      </c>
      <c r="E2441" t="s">
        <v>282</v>
      </c>
      <c r="F2441" s="69">
        <v>43019.438194444447</v>
      </c>
      <c r="G2441" s="67">
        <v>43033.708333333336</v>
      </c>
      <c r="H2441" s="67">
        <v>43019.969444444447</v>
      </c>
      <c r="I2441" t="s">
        <v>63</v>
      </c>
      <c r="J2441" t="s">
        <v>2870</v>
      </c>
      <c r="K2441" t="s">
        <v>284</v>
      </c>
      <c r="L2441" s="73">
        <f>_xlfn.DAYS(Dashboard!B$3,Data!F2441)</f>
        <v>6</v>
      </c>
    </row>
    <row r="2442" spans="1:12" x14ac:dyDescent="0.25">
      <c r="A2442">
        <v>106541</v>
      </c>
      <c r="B2442">
        <v>0</v>
      </c>
      <c r="C2442" t="s">
        <v>281</v>
      </c>
      <c r="D2442" t="s">
        <v>286</v>
      </c>
      <c r="E2442" t="s">
        <v>93</v>
      </c>
      <c r="F2442" s="69">
        <v>43019.440972222219</v>
      </c>
      <c r="G2442" s="67">
        <v>43033.708333333336</v>
      </c>
      <c r="H2442" s="67">
        <v>43021.612500000003</v>
      </c>
      <c r="I2442" t="s">
        <v>63</v>
      </c>
      <c r="J2442" t="s">
        <v>2871</v>
      </c>
      <c r="K2442" t="s">
        <v>73</v>
      </c>
      <c r="L2442" s="73">
        <f>_xlfn.DAYS(Dashboard!B$3,Data!F2442)</f>
        <v>6</v>
      </c>
    </row>
    <row r="2443" spans="1:12" x14ac:dyDescent="0.25">
      <c r="A2443">
        <v>106542</v>
      </c>
      <c r="B2443">
        <v>0</v>
      </c>
      <c r="C2443" t="s">
        <v>35</v>
      </c>
      <c r="D2443" t="s">
        <v>1803</v>
      </c>
      <c r="E2443" t="s">
        <v>321</v>
      </c>
      <c r="F2443" s="69">
        <v>43019.442546296297</v>
      </c>
      <c r="G2443" s="67">
        <v>43033.708333333336</v>
      </c>
      <c r="I2443" t="s">
        <v>67</v>
      </c>
      <c r="J2443" t="s">
        <v>1856</v>
      </c>
      <c r="K2443" t="s">
        <v>284</v>
      </c>
      <c r="L2443" s="73">
        <f>_xlfn.DAYS(Dashboard!B$3,Data!F2443)</f>
        <v>6</v>
      </c>
    </row>
    <row r="2444" spans="1:12" x14ac:dyDescent="0.25">
      <c r="A2444">
        <v>106543</v>
      </c>
      <c r="B2444">
        <v>0</v>
      </c>
      <c r="C2444" t="s">
        <v>281</v>
      </c>
      <c r="D2444" t="s">
        <v>124</v>
      </c>
      <c r="E2444" t="s">
        <v>321</v>
      </c>
      <c r="F2444" s="69">
        <v>43019.452777777777</v>
      </c>
      <c r="G2444" s="67">
        <v>43020</v>
      </c>
      <c r="H2444" s="67">
        <v>43019.57916666667</v>
      </c>
      <c r="I2444" t="s">
        <v>63</v>
      </c>
      <c r="J2444" t="s">
        <v>2872</v>
      </c>
      <c r="K2444" t="s">
        <v>323</v>
      </c>
      <c r="L2444" s="73">
        <f>_xlfn.DAYS(Dashboard!B$3,Data!F2444)</f>
        <v>6</v>
      </c>
    </row>
    <row r="2445" spans="1:12" x14ac:dyDescent="0.25">
      <c r="A2445">
        <v>106544</v>
      </c>
      <c r="B2445">
        <v>0</v>
      </c>
      <c r="C2445" t="s">
        <v>35</v>
      </c>
      <c r="D2445" t="s">
        <v>2638</v>
      </c>
      <c r="E2445" t="s">
        <v>321</v>
      </c>
      <c r="F2445" s="69">
        <v>43019.453310185185</v>
      </c>
      <c r="G2445" s="67">
        <v>43033.708333333336</v>
      </c>
      <c r="I2445" t="s">
        <v>67</v>
      </c>
      <c r="J2445" t="s">
        <v>1856</v>
      </c>
      <c r="K2445" t="s">
        <v>284</v>
      </c>
      <c r="L2445" s="73">
        <f>_xlfn.DAYS(Dashboard!B$3,Data!F2445)</f>
        <v>6</v>
      </c>
    </row>
    <row r="2446" spans="1:12" x14ac:dyDescent="0.25">
      <c r="A2446">
        <v>106545</v>
      </c>
      <c r="B2446">
        <v>0</v>
      </c>
      <c r="C2446" t="s">
        <v>281</v>
      </c>
      <c r="D2446" t="s">
        <v>586</v>
      </c>
      <c r="E2446" t="s">
        <v>321</v>
      </c>
      <c r="F2446" s="69">
        <v>43019.479861111111</v>
      </c>
      <c r="G2446" s="67">
        <v>43033.708333333336</v>
      </c>
      <c r="H2446" s="67">
        <v>43021.493750000001</v>
      </c>
      <c r="I2446" t="s">
        <v>67</v>
      </c>
      <c r="J2446" t="s">
        <v>1856</v>
      </c>
      <c r="K2446" t="s">
        <v>284</v>
      </c>
      <c r="L2446" s="73">
        <f>_xlfn.DAYS(Dashboard!B$3,Data!F2446)</f>
        <v>6</v>
      </c>
    </row>
    <row r="2447" spans="1:12" x14ac:dyDescent="0.25">
      <c r="A2447">
        <v>106546</v>
      </c>
      <c r="B2447">
        <v>0</v>
      </c>
      <c r="C2447" t="s">
        <v>281</v>
      </c>
      <c r="D2447" t="s">
        <v>630</v>
      </c>
      <c r="E2447" t="s">
        <v>321</v>
      </c>
      <c r="F2447" s="69">
        <v>43019.496527777781</v>
      </c>
      <c r="G2447" s="67">
        <v>43033.708333333336</v>
      </c>
      <c r="H2447" s="67">
        <v>43021.504861111112</v>
      </c>
      <c r="I2447" t="s">
        <v>67</v>
      </c>
      <c r="J2447" t="s">
        <v>1856</v>
      </c>
      <c r="K2447" t="s">
        <v>284</v>
      </c>
      <c r="L2447" s="73">
        <f>_xlfn.DAYS(Dashboard!B$3,Data!F2447)</f>
        <v>6</v>
      </c>
    </row>
    <row r="2448" spans="1:12" x14ac:dyDescent="0.25">
      <c r="A2448">
        <v>106547</v>
      </c>
      <c r="B2448">
        <v>0</v>
      </c>
      <c r="C2448" t="s">
        <v>281</v>
      </c>
      <c r="D2448" t="s">
        <v>630</v>
      </c>
      <c r="E2448" t="s">
        <v>321</v>
      </c>
      <c r="F2448" s="69">
        <v>43019.498611111114</v>
      </c>
      <c r="G2448" s="67">
        <v>43033.708333333336</v>
      </c>
      <c r="H2448" s="67">
        <v>43021.502083333333</v>
      </c>
      <c r="I2448" t="s">
        <v>63</v>
      </c>
      <c r="J2448" t="s">
        <v>2873</v>
      </c>
      <c r="K2448" t="s">
        <v>284</v>
      </c>
      <c r="L2448" s="73">
        <f>_xlfn.DAYS(Dashboard!B$3,Data!F2448)</f>
        <v>6</v>
      </c>
    </row>
    <row r="2449" spans="1:12" x14ac:dyDescent="0.25">
      <c r="A2449">
        <v>106548</v>
      </c>
      <c r="B2449">
        <v>0</v>
      </c>
      <c r="C2449" t="s">
        <v>281</v>
      </c>
      <c r="D2449" t="s">
        <v>2874</v>
      </c>
      <c r="E2449" t="s">
        <v>321</v>
      </c>
      <c r="F2449" s="69">
        <v>43019.5</v>
      </c>
      <c r="G2449" s="67">
        <v>43026.708333333336</v>
      </c>
      <c r="H2449" s="67">
        <v>43020.4375</v>
      </c>
      <c r="I2449" t="s">
        <v>63</v>
      </c>
      <c r="J2449" t="s">
        <v>2875</v>
      </c>
      <c r="K2449" t="s">
        <v>323</v>
      </c>
      <c r="L2449" s="73">
        <f>_xlfn.DAYS(Dashboard!B$3,Data!F2449)</f>
        <v>6</v>
      </c>
    </row>
    <row r="2450" spans="1:12" x14ac:dyDescent="0.25">
      <c r="A2450">
        <v>106549</v>
      </c>
      <c r="B2450">
        <v>0</v>
      </c>
      <c r="C2450" t="s">
        <v>281</v>
      </c>
      <c r="D2450" t="s">
        <v>2876</v>
      </c>
      <c r="E2450" t="s">
        <v>321</v>
      </c>
      <c r="F2450" s="69">
        <v>43019.529166666667</v>
      </c>
      <c r="G2450" s="67">
        <v>43033.708333333336</v>
      </c>
      <c r="H2450" s="67">
        <v>43021.496527777781</v>
      </c>
      <c r="I2450" t="s">
        <v>67</v>
      </c>
      <c r="J2450" t="s">
        <v>1856</v>
      </c>
      <c r="K2450" t="s">
        <v>284</v>
      </c>
      <c r="L2450" s="73">
        <f>_xlfn.DAYS(Dashboard!B$3,Data!F2450)</f>
        <v>6</v>
      </c>
    </row>
    <row r="2451" spans="1:12" x14ac:dyDescent="0.25">
      <c r="A2451">
        <v>106550</v>
      </c>
      <c r="B2451">
        <v>0</v>
      </c>
      <c r="C2451" t="s">
        <v>281</v>
      </c>
      <c r="D2451" t="s">
        <v>296</v>
      </c>
      <c r="E2451" t="s">
        <v>296</v>
      </c>
      <c r="F2451" s="69">
        <v>43019.538194444445</v>
      </c>
      <c r="G2451" s="67">
        <v>43033.708333333336</v>
      </c>
      <c r="H2451" s="67">
        <v>43019.561805555553</v>
      </c>
      <c r="I2451" t="s">
        <v>67</v>
      </c>
      <c r="J2451" t="s">
        <v>2877</v>
      </c>
      <c r="K2451" t="s">
        <v>294</v>
      </c>
      <c r="L2451" s="73">
        <f>_xlfn.DAYS(Dashboard!B$3,Data!F2451)</f>
        <v>6</v>
      </c>
    </row>
    <row r="2452" spans="1:12" x14ac:dyDescent="0.25">
      <c r="A2452">
        <v>106551</v>
      </c>
      <c r="B2452">
        <v>0</v>
      </c>
      <c r="C2452" t="s">
        <v>281</v>
      </c>
      <c r="D2452" t="s">
        <v>552</v>
      </c>
      <c r="E2452" t="s">
        <v>62</v>
      </c>
      <c r="F2452" s="69">
        <v>43019.540972222225</v>
      </c>
      <c r="G2452" s="67">
        <v>43026.708333333336</v>
      </c>
      <c r="H2452" s="67">
        <v>43019.540972222225</v>
      </c>
      <c r="I2452" t="s">
        <v>63</v>
      </c>
      <c r="J2452" t="s">
        <v>2878</v>
      </c>
      <c r="K2452" t="s">
        <v>73</v>
      </c>
      <c r="L2452" s="73">
        <f>_xlfn.DAYS(Dashboard!B$3,Data!F2452)</f>
        <v>6</v>
      </c>
    </row>
    <row r="2453" spans="1:12" x14ac:dyDescent="0.25">
      <c r="A2453">
        <v>106552</v>
      </c>
      <c r="B2453">
        <v>0</v>
      </c>
      <c r="C2453" t="s">
        <v>281</v>
      </c>
      <c r="D2453" t="s">
        <v>2879</v>
      </c>
      <c r="E2453" t="s">
        <v>321</v>
      </c>
      <c r="F2453" s="69">
        <v>43019.551388888889</v>
      </c>
      <c r="G2453" s="67">
        <v>43033.708333333336</v>
      </c>
      <c r="H2453" s="67">
        <v>43020.536805555559</v>
      </c>
      <c r="I2453" t="s">
        <v>67</v>
      </c>
      <c r="J2453" t="s">
        <v>1856</v>
      </c>
      <c r="K2453" t="s">
        <v>284</v>
      </c>
      <c r="L2453" s="73">
        <f>_xlfn.DAYS(Dashboard!B$3,Data!F2453)</f>
        <v>6</v>
      </c>
    </row>
    <row r="2454" spans="1:12" x14ac:dyDescent="0.25">
      <c r="A2454">
        <v>106553</v>
      </c>
      <c r="B2454">
        <v>0</v>
      </c>
      <c r="C2454" t="s">
        <v>281</v>
      </c>
      <c r="D2454" t="s">
        <v>548</v>
      </c>
      <c r="E2454" t="s">
        <v>321</v>
      </c>
      <c r="F2454" s="69">
        <v>43019.551388888889</v>
      </c>
      <c r="G2454" s="67">
        <v>43033.708333333336</v>
      </c>
      <c r="H2454" s="67">
        <v>43025.587500000001</v>
      </c>
      <c r="I2454" t="s">
        <v>67</v>
      </c>
      <c r="J2454" t="s">
        <v>1856</v>
      </c>
      <c r="K2454" t="s">
        <v>284</v>
      </c>
      <c r="L2454" s="73">
        <f>_xlfn.DAYS(Dashboard!B$3,Data!F2454)</f>
        <v>6</v>
      </c>
    </row>
    <row r="2455" spans="1:12" x14ac:dyDescent="0.25">
      <c r="A2455">
        <v>106554</v>
      </c>
      <c r="B2455">
        <v>0</v>
      </c>
      <c r="C2455" t="s">
        <v>281</v>
      </c>
      <c r="D2455" t="s">
        <v>1459</v>
      </c>
      <c r="E2455" t="s">
        <v>108</v>
      </c>
      <c r="F2455" s="69">
        <v>43019.554861111108</v>
      </c>
      <c r="G2455" s="67">
        <v>43033.708333333336</v>
      </c>
      <c r="H2455" s="67">
        <v>43019.554861111108</v>
      </c>
      <c r="I2455" t="s">
        <v>67</v>
      </c>
      <c r="J2455" t="s">
        <v>2880</v>
      </c>
      <c r="K2455" t="s">
        <v>73</v>
      </c>
      <c r="L2455" s="73">
        <f>_xlfn.DAYS(Dashboard!B$3,Data!F2455)</f>
        <v>6</v>
      </c>
    </row>
    <row r="2456" spans="1:12" x14ac:dyDescent="0.25">
      <c r="A2456">
        <v>106555</v>
      </c>
      <c r="B2456">
        <v>0</v>
      </c>
      <c r="C2456" t="s">
        <v>281</v>
      </c>
      <c r="D2456" t="s">
        <v>2881</v>
      </c>
      <c r="E2456" t="s">
        <v>321</v>
      </c>
      <c r="F2456" s="69">
        <v>43019.556944444441</v>
      </c>
      <c r="G2456" s="67">
        <v>43033.708333333336</v>
      </c>
      <c r="H2456" s="67">
        <v>43021.493055555555</v>
      </c>
      <c r="I2456" t="s">
        <v>67</v>
      </c>
      <c r="J2456" t="s">
        <v>1856</v>
      </c>
      <c r="K2456" t="s">
        <v>284</v>
      </c>
      <c r="L2456" s="73">
        <f>_xlfn.DAYS(Dashboard!B$3,Data!F2456)</f>
        <v>6</v>
      </c>
    </row>
    <row r="2457" spans="1:12" x14ac:dyDescent="0.25">
      <c r="A2457">
        <v>106556</v>
      </c>
      <c r="B2457">
        <v>0</v>
      </c>
      <c r="C2457" t="s">
        <v>281</v>
      </c>
      <c r="D2457" t="s">
        <v>382</v>
      </c>
      <c r="E2457" t="s">
        <v>93</v>
      </c>
      <c r="F2457" s="69">
        <v>43019.563194444447</v>
      </c>
      <c r="G2457" s="67">
        <v>43033.708333333336</v>
      </c>
      <c r="H2457" s="67">
        <v>43019.563194444447</v>
      </c>
      <c r="I2457" t="s">
        <v>67</v>
      </c>
      <c r="J2457" t="s">
        <v>2882</v>
      </c>
      <c r="K2457" t="s">
        <v>73</v>
      </c>
      <c r="L2457" s="73">
        <f>_xlfn.DAYS(Dashboard!B$3,Data!F2457)</f>
        <v>6</v>
      </c>
    </row>
    <row r="2458" spans="1:12" x14ac:dyDescent="0.25">
      <c r="A2458">
        <v>106557</v>
      </c>
      <c r="B2458">
        <v>0</v>
      </c>
      <c r="C2458" t="s">
        <v>281</v>
      </c>
      <c r="D2458" t="s">
        <v>2883</v>
      </c>
      <c r="E2458" t="s">
        <v>321</v>
      </c>
      <c r="F2458" s="69">
        <v>43019.563888888886</v>
      </c>
      <c r="G2458" s="67">
        <v>43033.708333333336</v>
      </c>
      <c r="H2458" s="67">
        <v>43021.62222222222</v>
      </c>
      <c r="I2458" t="s">
        <v>67</v>
      </c>
      <c r="J2458" t="s">
        <v>1856</v>
      </c>
      <c r="K2458" t="s">
        <v>284</v>
      </c>
      <c r="L2458" s="73">
        <f>_xlfn.DAYS(Dashboard!B$3,Data!F2458)</f>
        <v>6</v>
      </c>
    </row>
    <row r="2459" spans="1:12" x14ac:dyDescent="0.25">
      <c r="A2459">
        <v>106558</v>
      </c>
      <c r="B2459">
        <v>0</v>
      </c>
      <c r="C2459" t="s">
        <v>281</v>
      </c>
      <c r="D2459" t="s">
        <v>552</v>
      </c>
      <c r="E2459" t="s">
        <v>93</v>
      </c>
      <c r="F2459" s="69">
        <v>43019.566666666666</v>
      </c>
      <c r="G2459" s="67">
        <v>43033.708333333336</v>
      </c>
      <c r="H2459" s="67">
        <v>43019.602083333331</v>
      </c>
      <c r="I2459" t="s">
        <v>67</v>
      </c>
      <c r="J2459" t="s">
        <v>2884</v>
      </c>
      <c r="K2459" t="s">
        <v>73</v>
      </c>
      <c r="L2459" s="73">
        <f>_xlfn.DAYS(Dashboard!B$3,Data!F2459)</f>
        <v>6</v>
      </c>
    </row>
    <row r="2460" spans="1:12" x14ac:dyDescent="0.25">
      <c r="A2460">
        <v>106559</v>
      </c>
      <c r="B2460">
        <v>0</v>
      </c>
      <c r="C2460" t="s">
        <v>281</v>
      </c>
      <c r="D2460" t="s">
        <v>517</v>
      </c>
      <c r="E2460" t="s">
        <v>517</v>
      </c>
      <c r="F2460" s="69">
        <v>43019.584027777775</v>
      </c>
      <c r="G2460" s="67">
        <v>43019</v>
      </c>
      <c r="H2460" s="67">
        <v>43019.586805555555</v>
      </c>
      <c r="I2460" t="s">
        <v>67</v>
      </c>
      <c r="J2460" t="s">
        <v>2885</v>
      </c>
      <c r="K2460" t="s">
        <v>497</v>
      </c>
      <c r="L2460" s="73">
        <f>_xlfn.DAYS(Dashboard!B$3,Data!F2460)</f>
        <v>6</v>
      </c>
    </row>
    <row r="2461" spans="1:12" x14ac:dyDescent="0.25">
      <c r="A2461">
        <v>106560</v>
      </c>
      <c r="B2461">
        <v>0</v>
      </c>
      <c r="C2461" t="s">
        <v>281</v>
      </c>
      <c r="D2461" t="s">
        <v>2886</v>
      </c>
      <c r="E2461" t="s">
        <v>90</v>
      </c>
      <c r="F2461" s="69">
        <v>43019.585416666669</v>
      </c>
      <c r="G2461" s="67">
        <v>43033.708333333336</v>
      </c>
      <c r="H2461" s="67">
        <v>43024.848611111112</v>
      </c>
      <c r="I2461" t="s">
        <v>63</v>
      </c>
      <c r="J2461" t="s">
        <v>2887</v>
      </c>
      <c r="K2461" t="s">
        <v>73</v>
      </c>
      <c r="L2461" s="73">
        <f>_xlfn.DAYS(Dashboard!B$3,Data!F2461)</f>
        <v>6</v>
      </c>
    </row>
    <row r="2462" spans="1:12" x14ac:dyDescent="0.25">
      <c r="A2462">
        <v>106561</v>
      </c>
      <c r="B2462">
        <v>0</v>
      </c>
      <c r="C2462" t="s">
        <v>281</v>
      </c>
      <c r="D2462" t="s">
        <v>605</v>
      </c>
      <c r="E2462" t="s">
        <v>517</v>
      </c>
      <c r="F2462" s="69">
        <v>43019.586111111108</v>
      </c>
      <c r="G2462" s="67">
        <v>43019</v>
      </c>
      <c r="H2462" s="67">
        <v>43019.586805555555</v>
      </c>
      <c r="I2462" t="s">
        <v>67</v>
      </c>
      <c r="J2462" t="s">
        <v>2888</v>
      </c>
      <c r="K2462" t="s">
        <v>497</v>
      </c>
      <c r="L2462" s="73">
        <f>_xlfn.DAYS(Dashboard!B$3,Data!F2462)</f>
        <v>6</v>
      </c>
    </row>
    <row r="2463" spans="1:12" x14ac:dyDescent="0.25">
      <c r="A2463">
        <v>106562</v>
      </c>
      <c r="B2463">
        <v>0</v>
      </c>
      <c r="C2463" t="s">
        <v>281</v>
      </c>
      <c r="D2463" t="s">
        <v>741</v>
      </c>
      <c r="E2463" t="s">
        <v>90</v>
      </c>
      <c r="F2463" s="69">
        <v>43019.60833333333</v>
      </c>
      <c r="G2463" s="67">
        <v>43026.708333333336</v>
      </c>
      <c r="H2463" s="67">
        <v>43019.60833333333</v>
      </c>
      <c r="I2463" t="s">
        <v>63</v>
      </c>
      <c r="J2463" t="s">
        <v>2889</v>
      </c>
      <c r="K2463" t="s">
        <v>73</v>
      </c>
      <c r="L2463" s="73">
        <f>_xlfn.DAYS(Dashboard!B$3,Data!F2463)</f>
        <v>6</v>
      </c>
    </row>
    <row r="2464" spans="1:12" x14ac:dyDescent="0.25">
      <c r="A2464">
        <v>106563</v>
      </c>
      <c r="B2464">
        <v>0</v>
      </c>
      <c r="C2464" t="s">
        <v>281</v>
      </c>
      <c r="D2464" t="s">
        <v>173</v>
      </c>
      <c r="E2464" t="s">
        <v>90</v>
      </c>
      <c r="F2464" s="69">
        <v>43019.612500000003</v>
      </c>
      <c r="G2464" s="67">
        <v>43033.708333333336</v>
      </c>
      <c r="H2464" s="67">
        <v>43019.612500000003</v>
      </c>
      <c r="I2464" t="s">
        <v>63</v>
      </c>
      <c r="J2464" t="s">
        <v>2890</v>
      </c>
      <c r="K2464" t="s">
        <v>73</v>
      </c>
      <c r="L2464" s="73">
        <f>_xlfn.DAYS(Dashboard!B$3,Data!F2464)</f>
        <v>6</v>
      </c>
    </row>
    <row r="2465" spans="1:12" x14ac:dyDescent="0.25">
      <c r="A2465">
        <v>106560</v>
      </c>
      <c r="B2465">
        <v>1</v>
      </c>
      <c r="C2465" t="s">
        <v>281</v>
      </c>
      <c r="D2465" t="s">
        <v>2886</v>
      </c>
      <c r="E2465" t="s">
        <v>282</v>
      </c>
      <c r="F2465" s="69">
        <v>43019.617361111108</v>
      </c>
      <c r="G2465" s="67">
        <v>43033.708333333336</v>
      </c>
      <c r="H2465" s="67">
        <v>43020.580555555556</v>
      </c>
      <c r="I2465" t="s">
        <v>63</v>
      </c>
      <c r="J2465" t="s">
        <v>2891</v>
      </c>
      <c r="K2465" t="s">
        <v>284</v>
      </c>
      <c r="L2465" s="73">
        <f>_xlfn.DAYS(Dashboard!B$3,Data!F2465)</f>
        <v>6</v>
      </c>
    </row>
    <row r="2466" spans="1:12" x14ac:dyDescent="0.25">
      <c r="A2466">
        <v>106564</v>
      </c>
      <c r="B2466">
        <v>0</v>
      </c>
      <c r="C2466" t="s">
        <v>281</v>
      </c>
      <c r="D2466" t="s">
        <v>2892</v>
      </c>
      <c r="E2466" t="s">
        <v>93</v>
      </c>
      <c r="F2466" s="69">
        <v>43019.645138888889</v>
      </c>
      <c r="G2466" s="67">
        <v>43026.708333333336</v>
      </c>
      <c r="H2466" s="67">
        <v>43021.612500000003</v>
      </c>
      <c r="I2466" t="s">
        <v>67</v>
      </c>
      <c r="J2466" t="s">
        <v>2893</v>
      </c>
      <c r="K2466" t="s">
        <v>73</v>
      </c>
      <c r="L2466" s="73">
        <f>_xlfn.DAYS(Dashboard!B$3,Data!F2466)</f>
        <v>6</v>
      </c>
    </row>
    <row r="2467" spans="1:12" x14ac:dyDescent="0.25">
      <c r="A2467">
        <v>106565</v>
      </c>
      <c r="B2467">
        <v>0</v>
      </c>
      <c r="C2467" t="s">
        <v>281</v>
      </c>
      <c r="D2467" t="s">
        <v>62</v>
      </c>
      <c r="E2467" t="s">
        <v>61</v>
      </c>
      <c r="F2467" s="69">
        <v>43019.65347222222</v>
      </c>
      <c r="G2467" s="67">
        <v>43021.708333333336</v>
      </c>
      <c r="H2467" s="67">
        <v>43019.654166666667</v>
      </c>
      <c r="I2467" t="s">
        <v>63</v>
      </c>
      <c r="J2467" t="s">
        <v>2894</v>
      </c>
      <c r="K2467" t="s">
        <v>284</v>
      </c>
      <c r="L2467" s="73">
        <f>_xlfn.DAYS(Dashboard!B$3,Data!F2467)</f>
        <v>6</v>
      </c>
    </row>
    <row r="2468" spans="1:12" x14ac:dyDescent="0.25">
      <c r="A2468">
        <v>106566</v>
      </c>
      <c r="B2468">
        <v>0</v>
      </c>
      <c r="C2468" t="s">
        <v>281</v>
      </c>
      <c r="D2468" t="s">
        <v>533</v>
      </c>
      <c r="E2468" t="s">
        <v>75</v>
      </c>
      <c r="F2468" s="69">
        <v>43019.661805555559</v>
      </c>
      <c r="G2468" s="67">
        <v>43026.708333333336</v>
      </c>
      <c r="H2468" s="67">
        <v>43024.357638888891</v>
      </c>
      <c r="I2468" t="s">
        <v>63</v>
      </c>
      <c r="J2468" t="s">
        <v>2895</v>
      </c>
      <c r="K2468" t="s">
        <v>73</v>
      </c>
      <c r="L2468" s="73">
        <f>_xlfn.DAYS(Dashboard!B$3,Data!F2468)</f>
        <v>6</v>
      </c>
    </row>
    <row r="2469" spans="1:12" x14ac:dyDescent="0.25">
      <c r="A2469">
        <v>106567</v>
      </c>
      <c r="B2469">
        <v>0</v>
      </c>
      <c r="C2469" t="s">
        <v>35</v>
      </c>
      <c r="D2469" t="s">
        <v>3152</v>
      </c>
      <c r="E2469" t="s">
        <v>398</v>
      </c>
      <c r="F2469" s="69">
        <v>43019.670370370368</v>
      </c>
      <c r="G2469" s="67">
        <v>43026.708333333336</v>
      </c>
      <c r="I2469" t="s">
        <v>325</v>
      </c>
      <c r="J2469" t="s">
        <v>3153</v>
      </c>
      <c r="K2469" t="s">
        <v>400</v>
      </c>
      <c r="L2469" s="73">
        <f>_xlfn.DAYS(Dashboard!B$3,Data!F2469)</f>
        <v>6</v>
      </c>
    </row>
    <row r="2470" spans="1:12" x14ac:dyDescent="0.25">
      <c r="A2470">
        <v>106568</v>
      </c>
      <c r="B2470">
        <v>0</v>
      </c>
      <c r="C2470" t="s">
        <v>281</v>
      </c>
      <c r="D2470" t="s">
        <v>103</v>
      </c>
      <c r="E2470" t="s">
        <v>93</v>
      </c>
      <c r="F2470" s="69">
        <v>43019.675000000003</v>
      </c>
      <c r="G2470" s="67">
        <v>43033.708333333336</v>
      </c>
      <c r="H2470" s="67">
        <v>43020.480555555558</v>
      </c>
      <c r="I2470" t="s">
        <v>63</v>
      </c>
      <c r="J2470" t="s">
        <v>2896</v>
      </c>
      <c r="K2470" t="s">
        <v>73</v>
      </c>
      <c r="L2470" s="73">
        <f>_xlfn.DAYS(Dashboard!B$3,Data!F2470)</f>
        <v>6</v>
      </c>
    </row>
    <row r="2471" spans="1:12" x14ac:dyDescent="0.25">
      <c r="A2471">
        <v>106569</v>
      </c>
      <c r="B2471">
        <v>0</v>
      </c>
      <c r="C2471" t="s">
        <v>281</v>
      </c>
      <c r="D2471" t="s">
        <v>646</v>
      </c>
      <c r="E2471" t="s">
        <v>321</v>
      </c>
      <c r="F2471" s="69">
        <v>43019.683333333334</v>
      </c>
      <c r="G2471" s="67">
        <v>43026.708333333336</v>
      </c>
      <c r="H2471" s="67">
        <v>43020.666666666664</v>
      </c>
      <c r="I2471" t="s">
        <v>67</v>
      </c>
      <c r="J2471" t="s">
        <v>2897</v>
      </c>
      <c r="K2471" t="s">
        <v>323</v>
      </c>
      <c r="L2471" s="73">
        <f>_xlfn.DAYS(Dashboard!B$3,Data!F2471)</f>
        <v>6</v>
      </c>
    </row>
    <row r="2472" spans="1:12" x14ac:dyDescent="0.25">
      <c r="A2472">
        <v>106570</v>
      </c>
      <c r="B2472">
        <v>0</v>
      </c>
      <c r="C2472" t="s">
        <v>35</v>
      </c>
      <c r="D2472" t="s">
        <v>3116</v>
      </c>
      <c r="E2472" t="s">
        <v>398</v>
      </c>
      <c r="F2472" s="69">
        <v>43019.684872685182</v>
      </c>
      <c r="G2472" s="67">
        <v>43026.708333333336</v>
      </c>
      <c r="I2472" t="s">
        <v>325</v>
      </c>
      <c r="J2472" t="s">
        <v>3154</v>
      </c>
      <c r="K2472" t="s">
        <v>400</v>
      </c>
      <c r="L2472" s="73">
        <f>_xlfn.DAYS(Dashboard!B$3,Data!F2472)</f>
        <v>6</v>
      </c>
    </row>
    <row r="2473" spans="1:12" x14ac:dyDescent="0.25">
      <c r="A2473">
        <v>106571</v>
      </c>
      <c r="B2473">
        <v>0</v>
      </c>
      <c r="C2473" t="s">
        <v>439</v>
      </c>
      <c r="D2473" t="s">
        <v>352</v>
      </c>
      <c r="E2473" t="s">
        <v>321</v>
      </c>
      <c r="F2473" s="69">
        <v>43019.686805555553</v>
      </c>
      <c r="G2473" s="67">
        <v>43033.708333333336</v>
      </c>
      <c r="H2473" s="67">
        <v>43021.521527777775</v>
      </c>
      <c r="I2473" t="s">
        <v>67</v>
      </c>
      <c r="J2473" t="s">
        <v>1856</v>
      </c>
      <c r="K2473" t="s">
        <v>284</v>
      </c>
      <c r="L2473" s="73">
        <f>_xlfn.DAYS(Dashboard!B$3,Data!F2473)</f>
        <v>6</v>
      </c>
    </row>
    <row r="2474" spans="1:12" x14ac:dyDescent="0.25">
      <c r="A2474">
        <v>106572</v>
      </c>
      <c r="B2474">
        <v>0</v>
      </c>
      <c r="C2474" t="s">
        <v>281</v>
      </c>
      <c r="D2474" t="s">
        <v>646</v>
      </c>
      <c r="E2474" t="s">
        <v>321</v>
      </c>
      <c r="F2474" s="69">
        <v>43019.686805555553</v>
      </c>
      <c r="G2474" s="67">
        <v>43026.708333333336</v>
      </c>
      <c r="H2474" s="67">
        <v>43021.495138888888</v>
      </c>
      <c r="I2474" t="s">
        <v>67</v>
      </c>
      <c r="J2474" t="s">
        <v>2898</v>
      </c>
      <c r="K2474" t="s">
        <v>323</v>
      </c>
      <c r="L2474" s="73">
        <f>_xlfn.DAYS(Dashboard!B$3,Data!F2474)</f>
        <v>6</v>
      </c>
    </row>
    <row r="2475" spans="1:12" x14ac:dyDescent="0.25">
      <c r="A2475">
        <v>106573</v>
      </c>
      <c r="B2475">
        <v>0</v>
      </c>
      <c r="C2475" t="s">
        <v>35</v>
      </c>
      <c r="D2475" t="s">
        <v>230</v>
      </c>
      <c r="E2475" t="s">
        <v>62</v>
      </c>
      <c r="F2475" s="69">
        <v>43019.699143518519</v>
      </c>
      <c r="G2475" s="67">
        <v>43033.708333333336</v>
      </c>
      <c r="I2475" t="s">
        <v>63</v>
      </c>
      <c r="J2475" t="s">
        <v>231</v>
      </c>
      <c r="K2475" t="s">
        <v>73</v>
      </c>
      <c r="L2475" s="73">
        <f>_xlfn.DAYS(Dashboard!B$3,Data!F2475)</f>
        <v>6</v>
      </c>
    </row>
    <row r="2476" spans="1:12" x14ac:dyDescent="0.25">
      <c r="A2476">
        <v>106508</v>
      </c>
      <c r="B2476">
        <v>2</v>
      </c>
      <c r="C2476" t="s">
        <v>281</v>
      </c>
      <c r="D2476" t="s">
        <v>173</v>
      </c>
      <c r="E2476" t="s">
        <v>233</v>
      </c>
      <c r="F2476" s="69">
        <v>43019.981249999997</v>
      </c>
      <c r="G2476" s="67">
        <v>43026.708333333336</v>
      </c>
      <c r="H2476" s="67">
        <v>43019.981249999997</v>
      </c>
      <c r="I2476" t="s">
        <v>63</v>
      </c>
      <c r="J2476" t="s">
        <v>2899</v>
      </c>
      <c r="K2476" t="s">
        <v>284</v>
      </c>
      <c r="L2476" s="73">
        <f>_xlfn.DAYS(Dashboard!B$3,Data!F2476)</f>
        <v>6</v>
      </c>
    </row>
    <row r="2477" spans="1:12" x14ac:dyDescent="0.25">
      <c r="A2477">
        <v>106574</v>
      </c>
      <c r="B2477">
        <v>0</v>
      </c>
      <c r="C2477" t="s">
        <v>281</v>
      </c>
      <c r="D2477" t="s">
        <v>210</v>
      </c>
      <c r="E2477" t="s">
        <v>130</v>
      </c>
      <c r="F2477" s="69">
        <v>43020.321527777778</v>
      </c>
      <c r="G2477" s="67">
        <v>43020</v>
      </c>
      <c r="H2477" s="67">
        <v>43020.326388888891</v>
      </c>
      <c r="I2477" t="s">
        <v>63</v>
      </c>
      <c r="J2477" t="s">
        <v>2900</v>
      </c>
      <c r="K2477" t="s">
        <v>327</v>
      </c>
      <c r="L2477" s="73">
        <f>_xlfn.DAYS(Dashboard!B$3,Data!F2477)</f>
        <v>5</v>
      </c>
    </row>
    <row r="2478" spans="1:12" x14ac:dyDescent="0.25">
      <c r="A2478">
        <v>106575</v>
      </c>
      <c r="B2478">
        <v>0</v>
      </c>
      <c r="C2478" t="s">
        <v>281</v>
      </c>
      <c r="D2478" t="s">
        <v>2901</v>
      </c>
      <c r="E2478" t="s">
        <v>130</v>
      </c>
      <c r="F2478" s="69">
        <v>43020.332638888889</v>
      </c>
      <c r="G2478" s="67">
        <v>43020</v>
      </c>
      <c r="H2478" s="67">
        <v>43020.334027777775</v>
      </c>
      <c r="I2478" t="s">
        <v>63</v>
      </c>
      <c r="J2478" t="s">
        <v>2902</v>
      </c>
      <c r="K2478" t="s">
        <v>327</v>
      </c>
      <c r="L2478" s="73">
        <f>_xlfn.DAYS(Dashboard!B$3,Data!F2478)</f>
        <v>5</v>
      </c>
    </row>
    <row r="2479" spans="1:12" x14ac:dyDescent="0.25">
      <c r="A2479">
        <v>106576</v>
      </c>
      <c r="B2479">
        <v>0</v>
      </c>
      <c r="C2479" t="s">
        <v>35</v>
      </c>
      <c r="D2479" t="s">
        <v>97</v>
      </c>
      <c r="E2479" t="s">
        <v>282</v>
      </c>
      <c r="F2479" s="69">
        <v>43020.348136574074</v>
      </c>
      <c r="G2479" s="67">
        <v>43034.708333333336</v>
      </c>
      <c r="I2479" t="s">
        <v>63</v>
      </c>
      <c r="J2479" t="s">
        <v>3155</v>
      </c>
      <c r="K2479" t="s">
        <v>284</v>
      </c>
      <c r="L2479" s="73">
        <f>_xlfn.DAYS(Dashboard!B$3,Data!F2479)</f>
        <v>5</v>
      </c>
    </row>
    <row r="2480" spans="1:12" x14ac:dyDescent="0.25">
      <c r="A2480">
        <v>106577</v>
      </c>
      <c r="B2480">
        <v>0</v>
      </c>
      <c r="C2480" t="s">
        <v>232</v>
      </c>
      <c r="D2480" t="s">
        <v>204</v>
      </c>
      <c r="E2480" t="s">
        <v>233</v>
      </c>
      <c r="F2480" s="69">
        <v>43020.352719907409</v>
      </c>
      <c r="G2480" s="67">
        <v>43044.708333333336</v>
      </c>
      <c r="I2480" t="s">
        <v>63</v>
      </c>
      <c r="J2480" t="s">
        <v>234</v>
      </c>
      <c r="K2480" t="s">
        <v>73</v>
      </c>
      <c r="L2480" s="73">
        <f>_xlfn.DAYS(Dashboard!B$3,Data!F2480)</f>
        <v>5</v>
      </c>
    </row>
    <row r="2481" spans="1:12" x14ac:dyDescent="0.25">
      <c r="A2481">
        <v>106578</v>
      </c>
      <c r="B2481">
        <v>0</v>
      </c>
      <c r="C2481" t="s">
        <v>35</v>
      </c>
      <c r="D2481" t="s">
        <v>235</v>
      </c>
      <c r="E2481" t="s">
        <v>62</v>
      </c>
      <c r="F2481" s="69">
        <v>43020.382384259261</v>
      </c>
      <c r="G2481" s="67">
        <v>43027.708333333336</v>
      </c>
      <c r="I2481" t="s">
        <v>63</v>
      </c>
      <c r="J2481" t="s">
        <v>236</v>
      </c>
      <c r="K2481" t="s">
        <v>73</v>
      </c>
      <c r="L2481" s="73">
        <f>_xlfn.DAYS(Dashboard!B$3,Data!F2481)</f>
        <v>5</v>
      </c>
    </row>
    <row r="2482" spans="1:12" x14ac:dyDescent="0.25">
      <c r="A2482">
        <v>106579</v>
      </c>
      <c r="B2482">
        <v>0</v>
      </c>
      <c r="C2482" t="s">
        <v>35</v>
      </c>
      <c r="D2482" t="s">
        <v>237</v>
      </c>
      <c r="E2482" t="s">
        <v>62</v>
      </c>
      <c r="F2482" s="69">
        <v>43020.407858796294</v>
      </c>
      <c r="G2482" s="67">
        <v>43027.708333333336</v>
      </c>
      <c r="I2482" t="s">
        <v>67</v>
      </c>
      <c r="J2482" t="s">
        <v>238</v>
      </c>
      <c r="K2482" t="s">
        <v>73</v>
      </c>
      <c r="L2482" s="73">
        <f>_xlfn.DAYS(Dashboard!B$3,Data!F2482)</f>
        <v>5</v>
      </c>
    </row>
    <row r="2483" spans="1:12" x14ac:dyDescent="0.25">
      <c r="A2483">
        <v>106580</v>
      </c>
      <c r="B2483">
        <v>0</v>
      </c>
      <c r="C2483" t="s">
        <v>35</v>
      </c>
      <c r="D2483" t="s">
        <v>3156</v>
      </c>
      <c r="E2483" t="s">
        <v>321</v>
      </c>
      <c r="F2483" s="69">
        <v>43020.413831018515</v>
      </c>
      <c r="G2483" s="67">
        <v>43027.708333333336</v>
      </c>
      <c r="I2483" t="s">
        <v>63</v>
      </c>
      <c r="J2483" t="s">
        <v>1856</v>
      </c>
      <c r="K2483" t="s">
        <v>284</v>
      </c>
      <c r="L2483" s="73">
        <f>_xlfn.DAYS(Dashboard!B$3,Data!F2483)</f>
        <v>5</v>
      </c>
    </row>
    <row r="2484" spans="1:12" x14ac:dyDescent="0.25">
      <c r="A2484">
        <v>106581</v>
      </c>
      <c r="B2484">
        <v>0</v>
      </c>
      <c r="C2484" t="s">
        <v>281</v>
      </c>
      <c r="D2484" t="s">
        <v>2903</v>
      </c>
      <c r="E2484" t="s">
        <v>62</v>
      </c>
      <c r="F2484" s="69">
        <v>43020.423611111109</v>
      </c>
      <c r="G2484" s="67">
        <v>43034.708333333336</v>
      </c>
      <c r="H2484" s="67">
        <v>43020.423611111109</v>
      </c>
      <c r="I2484" t="s">
        <v>63</v>
      </c>
      <c r="J2484" t="s">
        <v>2904</v>
      </c>
      <c r="K2484" t="s">
        <v>73</v>
      </c>
      <c r="L2484" s="73">
        <f>_xlfn.DAYS(Dashboard!B$3,Data!F2484)</f>
        <v>5</v>
      </c>
    </row>
    <row r="2485" spans="1:12" x14ac:dyDescent="0.25">
      <c r="A2485">
        <v>106582</v>
      </c>
      <c r="B2485">
        <v>0</v>
      </c>
      <c r="C2485" t="s">
        <v>281</v>
      </c>
      <c r="D2485" t="s">
        <v>2905</v>
      </c>
      <c r="E2485" t="s">
        <v>80</v>
      </c>
      <c r="F2485" s="69">
        <v>43020.425694444442</v>
      </c>
      <c r="G2485" s="67">
        <v>43034.708333333336</v>
      </c>
      <c r="H2485" s="67">
        <v>43021.404166666667</v>
      </c>
      <c r="I2485" t="s">
        <v>63</v>
      </c>
      <c r="J2485" t="s">
        <v>2906</v>
      </c>
      <c r="K2485" t="s">
        <v>73</v>
      </c>
      <c r="L2485" s="73">
        <f>_xlfn.DAYS(Dashboard!B$3,Data!F2485)</f>
        <v>5</v>
      </c>
    </row>
    <row r="2486" spans="1:12" x14ac:dyDescent="0.25">
      <c r="A2486">
        <v>106583</v>
      </c>
      <c r="B2486">
        <v>0</v>
      </c>
      <c r="C2486" t="s">
        <v>35</v>
      </c>
      <c r="D2486" t="s">
        <v>192</v>
      </c>
      <c r="E2486" t="s">
        <v>108</v>
      </c>
      <c r="F2486" s="69">
        <v>43020.437094907407</v>
      </c>
      <c r="G2486" s="67">
        <v>43022.708333333336</v>
      </c>
      <c r="I2486" t="s">
        <v>63</v>
      </c>
      <c r="J2486" t="s">
        <v>3157</v>
      </c>
      <c r="K2486" t="s">
        <v>284</v>
      </c>
      <c r="L2486" s="73">
        <f>_xlfn.DAYS(Dashboard!B$3,Data!F2486)</f>
        <v>5</v>
      </c>
    </row>
    <row r="2487" spans="1:12" x14ac:dyDescent="0.25">
      <c r="A2487">
        <v>106584</v>
      </c>
      <c r="B2487">
        <v>0</v>
      </c>
      <c r="C2487" t="s">
        <v>35</v>
      </c>
      <c r="D2487" t="s">
        <v>1848</v>
      </c>
      <c r="E2487" t="s">
        <v>321</v>
      </c>
      <c r="F2487" s="69">
        <v>43020.439409722225</v>
      </c>
      <c r="G2487" s="67">
        <v>43034.708333333336</v>
      </c>
      <c r="I2487" t="s">
        <v>67</v>
      </c>
      <c r="J2487" t="s">
        <v>1856</v>
      </c>
      <c r="K2487" t="s">
        <v>284</v>
      </c>
      <c r="L2487" s="73">
        <f>_xlfn.DAYS(Dashboard!B$3,Data!F2487)</f>
        <v>5</v>
      </c>
    </row>
    <row r="2488" spans="1:12" x14ac:dyDescent="0.25">
      <c r="A2488">
        <v>106585</v>
      </c>
      <c r="B2488">
        <v>0</v>
      </c>
      <c r="C2488" t="s">
        <v>281</v>
      </c>
      <c r="D2488" t="s">
        <v>609</v>
      </c>
      <c r="E2488" t="s">
        <v>321</v>
      </c>
      <c r="F2488" s="69">
        <v>43020.439583333333</v>
      </c>
      <c r="G2488" s="67">
        <v>43027.708333333336</v>
      </c>
      <c r="H2488" s="67">
        <v>43021.493055555555</v>
      </c>
      <c r="I2488" t="s">
        <v>67</v>
      </c>
      <c r="J2488" t="s">
        <v>2907</v>
      </c>
      <c r="K2488" t="s">
        <v>323</v>
      </c>
      <c r="L2488" s="73">
        <f>_xlfn.DAYS(Dashboard!B$3,Data!F2488)</f>
        <v>5</v>
      </c>
    </row>
    <row r="2489" spans="1:12" x14ac:dyDescent="0.25">
      <c r="A2489">
        <v>106586</v>
      </c>
      <c r="B2489">
        <v>0</v>
      </c>
      <c r="C2489" t="s">
        <v>69</v>
      </c>
      <c r="D2489" t="s">
        <v>321</v>
      </c>
      <c r="E2489" t="s">
        <v>71</v>
      </c>
      <c r="F2489" s="69">
        <v>43020.452638888892</v>
      </c>
      <c r="G2489" s="67">
        <v>43035.708333333336</v>
      </c>
      <c r="I2489" t="s">
        <v>350</v>
      </c>
      <c r="J2489" t="s">
        <v>3158</v>
      </c>
      <c r="K2489" t="s">
        <v>73</v>
      </c>
      <c r="L2489" s="73">
        <f>_xlfn.DAYS(Dashboard!B$3,Data!F2489)</f>
        <v>5</v>
      </c>
    </row>
    <row r="2490" spans="1:12" x14ac:dyDescent="0.25">
      <c r="A2490">
        <v>106587</v>
      </c>
      <c r="B2490">
        <v>0</v>
      </c>
      <c r="C2490" t="s">
        <v>69</v>
      </c>
      <c r="D2490" t="s">
        <v>321</v>
      </c>
      <c r="E2490" t="s">
        <v>282</v>
      </c>
      <c r="F2490" s="69">
        <v>43020.453368055554</v>
      </c>
      <c r="G2490" s="67">
        <v>43027.708333333336</v>
      </c>
      <c r="I2490" t="s">
        <v>67</v>
      </c>
      <c r="J2490" t="s">
        <v>3159</v>
      </c>
      <c r="K2490" t="s">
        <v>323</v>
      </c>
      <c r="L2490" s="73">
        <f>_xlfn.DAYS(Dashboard!B$3,Data!F2490)</f>
        <v>5</v>
      </c>
    </row>
    <row r="2491" spans="1:12" x14ac:dyDescent="0.25">
      <c r="A2491">
        <v>106588</v>
      </c>
      <c r="B2491">
        <v>0</v>
      </c>
      <c r="C2491" t="s">
        <v>281</v>
      </c>
      <c r="D2491" t="s">
        <v>125</v>
      </c>
      <c r="E2491" t="s">
        <v>71</v>
      </c>
      <c r="F2491" s="69">
        <v>43020.463888888888</v>
      </c>
      <c r="G2491" s="67">
        <v>43034.708333333336</v>
      </c>
      <c r="H2491" s="67">
        <v>43024.847222222219</v>
      </c>
      <c r="I2491" t="s">
        <v>67</v>
      </c>
      <c r="J2491" t="s">
        <v>2908</v>
      </c>
      <c r="K2491" t="s">
        <v>73</v>
      </c>
      <c r="L2491" s="73">
        <f>_xlfn.DAYS(Dashboard!B$3,Data!F2491)</f>
        <v>5</v>
      </c>
    </row>
    <row r="2492" spans="1:12" x14ac:dyDescent="0.25">
      <c r="A2492">
        <v>106589</v>
      </c>
      <c r="B2492">
        <v>0</v>
      </c>
      <c r="C2492" t="s">
        <v>281</v>
      </c>
      <c r="D2492" t="s">
        <v>371</v>
      </c>
      <c r="E2492" t="s">
        <v>75</v>
      </c>
      <c r="F2492" s="69">
        <v>43020.476388888892</v>
      </c>
      <c r="G2492" s="67">
        <v>43034.708333333336</v>
      </c>
      <c r="H2492" s="67">
        <v>43020.563194444447</v>
      </c>
      <c r="I2492" t="s">
        <v>67</v>
      </c>
      <c r="J2492" t="s">
        <v>2909</v>
      </c>
      <c r="K2492" t="s">
        <v>73</v>
      </c>
      <c r="L2492" s="73">
        <f>_xlfn.DAYS(Dashboard!B$3,Data!F2492)</f>
        <v>5</v>
      </c>
    </row>
    <row r="2493" spans="1:12" x14ac:dyDescent="0.25">
      <c r="A2493">
        <v>106590</v>
      </c>
      <c r="B2493">
        <v>0</v>
      </c>
      <c r="C2493" t="s">
        <v>281</v>
      </c>
      <c r="D2493" t="s">
        <v>206</v>
      </c>
      <c r="E2493" t="s">
        <v>90</v>
      </c>
      <c r="F2493" s="69">
        <v>43020.493055555555</v>
      </c>
      <c r="G2493" s="67">
        <v>43020.958333333336</v>
      </c>
      <c r="H2493" s="67">
        <v>43020.613194444442</v>
      </c>
      <c r="I2493" t="s">
        <v>63</v>
      </c>
      <c r="J2493" t="s">
        <v>2910</v>
      </c>
      <c r="K2493" t="s">
        <v>73</v>
      </c>
      <c r="L2493" s="73">
        <f>_xlfn.DAYS(Dashboard!B$3,Data!F2493)</f>
        <v>5</v>
      </c>
    </row>
    <row r="2494" spans="1:12" x14ac:dyDescent="0.25">
      <c r="A2494">
        <v>106591</v>
      </c>
      <c r="B2494">
        <v>0</v>
      </c>
      <c r="C2494" t="s">
        <v>35</v>
      </c>
      <c r="D2494" t="s">
        <v>239</v>
      </c>
      <c r="E2494" t="s">
        <v>71</v>
      </c>
      <c r="F2494" s="69">
        <v>43020.506076388891</v>
      </c>
      <c r="G2494" s="67">
        <v>43027.708333333336</v>
      </c>
      <c r="I2494" t="s">
        <v>63</v>
      </c>
      <c r="J2494" t="s">
        <v>240</v>
      </c>
      <c r="K2494" t="s">
        <v>73</v>
      </c>
      <c r="L2494" s="73">
        <f>_xlfn.DAYS(Dashboard!B$3,Data!F2494)</f>
        <v>5</v>
      </c>
    </row>
    <row r="2495" spans="1:12" x14ac:dyDescent="0.25">
      <c r="A2495">
        <v>106592</v>
      </c>
      <c r="B2495">
        <v>0</v>
      </c>
      <c r="C2495" t="s">
        <v>281</v>
      </c>
      <c r="D2495" t="s">
        <v>424</v>
      </c>
      <c r="E2495" t="s">
        <v>108</v>
      </c>
      <c r="F2495" s="69">
        <v>43020.519444444442</v>
      </c>
      <c r="G2495" s="67">
        <v>43034.708333333336</v>
      </c>
      <c r="H2495" s="67">
        <v>43020.636805555558</v>
      </c>
      <c r="I2495" t="s">
        <v>63</v>
      </c>
      <c r="J2495" t="s">
        <v>2911</v>
      </c>
      <c r="K2495" t="s">
        <v>284</v>
      </c>
      <c r="L2495" s="73">
        <f>_xlfn.DAYS(Dashboard!B$3,Data!F2495)</f>
        <v>5</v>
      </c>
    </row>
    <row r="2496" spans="1:12" x14ac:dyDescent="0.25">
      <c r="A2496">
        <v>106593</v>
      </c>
      <c r="B2496">
        <v>0</v>
      </c>
      <c r="C2496" t="s">
        <v>35</v>
      </c>
      <c r="D2496" t="s">
        <v>151</v>
      </c>
      <c r="E2496" t="s">
        <v>62</v>
      </c>
      <c r="F2496" s="69">
        <v>43020.528078703705</v>
      </c>
      <c r="G2496" s="67">
        <v>43027.708333333336</v>
      </c>
      <c r="I2496" t="s">
        <v>63</v>
      </c>
      <c r="J2496" t="s">
        <v>241</v>
      </c>
      <c r="K2496" t="s">
        <v>73</v>
      </c>
      <c r="L2496" s="73">
        <f>_xlfn.DAYS(Dashboard!B$3,Data!F2496)</f>
        <v>5</v>
      </c>
    </row>
    <row r="2497" spans="1:12" x14ac:dyDescent="0.25">
      <c r="A2497">
        <v>106594</v>
      </c>
      <c r="B2497">
        <v>0</v>
      </c>
      <c r="C2497" t="s">
        <v>35</v>
      </c>
      <c r="D2497" t="s">
        <v>165</v>
      </c>
      <c r="E2497" t="s">
        <v>62</v>
      </c>
      <c r="F2497" s="69">
        <v>43020.548761574071</v>
      </c>
      <c r="G2497" s="67">
        <v>43034.708333333336</v>
      </c>
      <c r="I2497" t="s">
        <v>67</v>
      </c>
      <c r="J2497" t="s">
        <v>242</v>
      </c>
      <c r="K2497" t="s">
        <v>73</v>
      </c>
      <c r="L2497" s="73">
        <f>_xlfn.DAYS(Dashboard!B$3,Data!F2497)</f>
        <v>5</v>
      </c>
    </row>
    <row r="2498" spans="1:12" x14ac:dyDescent="0.25">
      <c r="A2498">
        <v>106595</v>
      </c>
      <c r="B2498">
        <v>0</v>
      </c>
      <c r="C2498" t="s">
        <v>281</v>
      </c>
      <c r="D2498" t="s">
        <v>181</v>
      </c>
      <c r="E2498" t="s">
        <v>93</v>
      </c>
      <c r="F2498" s="69">
        <v>43020.552777777775</v>
      </c>
      <c r="G2498" s="67">
        <v>43034.708333333336</v>
      </c>
      <c r="H2498" s="67">
        <v>43020.7</v>
      </c>
      <c r="I2498" t="s">
        <v>67</v>
      </c>
      <c r="J2498" t="s">
        <v>2912</v>
      </c>
      <c r="K2498" t="s">
        <v>73</v>
      </c>
      <c r="L2498" s="73">
        <f>_xlfn.DAYS(Dashboard!B$3,Data!F2498)</f>
        <v>5</v>
      </c>
    </row>
    <row r="2499" spans="1:12" x14ac:dyDescent="0.25">
      <c r="A2499">
        <v>106596</v>
      </c>
      <c r="B2499">
        <v>0</v>
      </c>
      <c r="C2499" t="s">
        <v>281</v>
      </c>
      <c r="D2499" t="s">
        <v>362</v>
      </c>
      <c r="E2499" t="s">
        <v>75</v>
      </c>
      <c r="F2499" s="69">
        <v>43020.560416666667</v>
      </c>
      <c r="G2499" s="67">
        <v>43034.708333333336</v>
      </c>
      <c r="H2499" s="67">
        <v>43020.561111111114</v>
      </c>
      <c r="I2499" t="s">
        <v>63</v>
      </c>
      <c r="J2499" t="s">
        <v>2913</v>
      </c>
      <c r="K2499" t="s">
        <v>73</v>
      </c>
      <c r="L2499" s="73">
        <f>_xlfn.DAYS(Dashboard!B$3,Data!F2499)</f>
        <v>5</v>
      </c>
    </row>
    <row r="2500" spans="1:12" x14ac:dyDescent="0.25">
      <c r="A2500">
        <v>106595</v>
      </c>
      <c r="B2500">
        <v>1</v>
      </c>
      <c r="C2500" t="s">
        <v>281</v>
      </c>
      <c r="D2500" t="s">
        <v>93</v>
      </c>
      <c r="E2500" t="s">
        <v>97</v>
      </c>
      <c r="F2500" s="69">
        <v>43020.563194444447</v>
      </c>
      <c r="G2500" s="67">
        <v>43034.708333333336</v>
      </c>
      <c r="H2500" s="67">
        <v>43020.698611111111</v>
      </c>
      <c r="I2500" t="s">
        <v>67</v>
      </c>
      <c r="J2500" t="s">
        <v>2914</v>
      </c>
      <c r="K2500" t="s">
        <v>284</v>
      </c>
      <c r="L2500" s="73">
        <f>_xlfn.DAYS(Dashboard!B$3,Data!F2500)</f>
        <v>5</v>
      </c>
    </row>
    <row r="2501" spans="1:12" x14ac:dyDescent="0.25">
      <c r="A2501">
        <v>106597</v>
      </c>
      <c r="B2501">
        <v>0</v>
      </c>
      <c r="C2501" t="s">
        <v>35</v>
      </c>
      <c r="D2501" t="s">
        <v>192</v>
      </c>
      <c r="E2501" t="s">
        <v>108</v>
      </c>
      <c r="F2501" s="69">
        <v>43020.567037037035</v>
      </c>
      <c r="G2501" s="67">
        <v>43034.708333333336</v>
      </c>
      <c r="I2501" t="s">
        <v>67</v>
      </c>
      <c r="J2501" t="s">
        <v>3160</v>
      </c>
      <c r="K2501" t="s">
        <v>284</v>
      </c>
      <c r="L2501" s="73">
        <f>_xlfn.DAYS(Dashboard!B$3,Data!F2501)</f>
        <v>5</v>
      </c>
    </row>
    <row r="2502" spans="1:12" x14ac:dyDescent="0.25">
      <c r="A2502">
        <v>106598</v>
      </c>
      <c r="B2502">
        <v>0</v>
      </c>
      <c r="C2502" t="s">
        <v>281</v>
      </c>
      <c r="D2502" t="s">
        <v>306</v>
      </c>
      <c r="E2502" t="s">
        <v>296</v>
      </c>
      <c r="F2502" s="69">
        <v>43020.568055555559</v>
      </c>
      <c r="G2502" s="67">
        <v>43034.708333333336</v>
      </c>
      <c r="H2502" s="67">
        <v>43020.631249999999</v>
      </c>
      <c r="I2502" t="s">
        <v>63</v>
      </c>
      <c r="J2502" t="s">
        <v>2915</v>
      </c>
      <c r="K2502" t="s">
        <v>294</v>
      </c>
      <c r="L2502" s="73">
        <f>_xlfn.DAYS(Dashboard!B$3,Data!F2502)</f>
        <v>5</v>
      </c>
    </row>
    <row r="2503" spans="1:12" x14ac:dyDescent="0.25">
      <c r="A2503">
        <v>106599</v>
      </c>
      <c r="B2503">
        <v>0</v>
      </c>
      <c r="C2503" t="s">
        <v>35</v>
      </c>
      <c r="D2503" t="s">
        <v>243</v>
      </c>
      <c r="E2503" t="s">
        <v>62</v>
      </c>
      <c r="F2503" s="69">
        <v>43020.5783912037</v>
      </c>
      <c r="G2503" s="67">
        <v>43034.708333333336</v>
      </c>
      <c r="I2503" t="s">
        <v>67</v>
      </c>
      <c r="J2503" t="s">
        <v>244</v>
      </c>
      <c r="K2503" t="s">
        <v>73</v>
      </c>
      <c r="L2503" s="73">
        <f>_xlfn.DAYS(Dashboard!B$3,Data!F2503)</f>
        <v>5</v>
      </c>
    </row>
    <row r="2504" spans="1:12" x14ac:dyDescent="0.25">
      <c r="A2504">
        <v>106600</v>
      </c>
      <c r="B2504">
        <v>0</v>
      </c>
      <c r="C2504" t="s">
        <v>281</v>
      </c>
      <c r="D2504" t="s">
        <v>1207</v>
      </c>
      <c r="E2504" t="s">
        <v>90</v>
      </c>
      <c r="F2504" s="69">
        <v>43020.586111111108</v>
      </c>
      <c r="G2504" s="67">
        <v>43034.708333333336</v>
      </c>
      <c r="H2504" s="67">
        <v>43020.586111111108</v>
      </c>
      <c r="I2504" t="s">
        <v>63</v>
      </c>
      <c r="J2504" t="s">
        <v>2916</v>
      </c>
      <c r="K2504" t="s">
        <v>73</v>
      </c>
      <c r="L2504" s="73">
        <f>_xlfn.DAYS(Dashboard!B$3,Data!F2504)</f>
        <v>5</v>
      </c>
    </row>
    <row r="2505" spans="1:12" x14ac:dyDescent="0.25">
      <c r="A2505">
        <v>106601</v>
      </c>
      <c r="B2505">
        <v>0</v>
      </c>
      <c r="C2505" t="s">
        <v>35</v>
      </c>
      <c r="D2505" t="s">
        <v>114</v>
      </c>
      <c r="E2505" t="s">
        <v>62</v>
      </c>
      <c r="F2505" s="69">
        <v>43020.587314814817</v>
      </c>
      <c r="G2505" s="67">
        <v>43034.708333333336</v>
      </c>
      <c r="I2505" t="s">
        <v>67</v>
      </c>
      <c r="J2505" t="s">
        <v>245</v>
      </c>
      <c r="K2505" t="s">
        <v>65</v>
      </c>
      <c r="L2505" s="73">
        <f>_xlfn.DAYS(Dashboard!B$3,Data!F2505)</f>
        <v>5</v>
      </c>
    </row>
    <row r="2506" spans="1:12" x14ac:dyDescent="0.25">
      <c r="A2506">
        <v>106602</v>
      </c>
      <c r="B2506">
        <v>0</v>
      </c>
      <c r="C2506" t="s">
        <v>281</v>
      </c>
      <c r="D2506" t="s">
        <v>2917</v>
      </c>
      <c r="E2506" t="s">
        <v>62</v>
      </c>
      <c r="F2506" s="69">
        <v>43020.600694444445</v>
      </c>
      <c r="G2506" s="67">
        <v>43034.708333333336</v>
      </c>
      <c r="H2506" s="67">
        <v>43021.380555555559</v>
      </c>
      <c r="I2506" t="s">
        <v>67</v>
      </c>
      <c r="J2506" t="s">
        <v>2918</v>
      </c>
      <c r="K2506" t="s">
        <v>65</v>
      </c>
      <c r="L2506" s="73">
        <f>_xlfn.DAYS(Dashboard!B$3,Data!F2506)</f>
        <v>5</v>
      </c>
    </row>
    <row r="2507" spans="1:12" x14ac:dyDescent="0.25">
      <c r="A2507">
        <v>106603</v>
      </c>
      <c r="B2507">
        <v>0</v>
      </c>
      <c r="C2507" t="s">
        <v>281</v>
      </c>
      <c r="D2507" t="s">
        <v>2433</v>
      </c>
      <c r="E2507" t="s">
        <v>93</v>
      </c>
      <c r="F2507" s="69">
        <v>43020.616666666669</v>
      </c>
      <c r="G2507" s="67">
        <v>43034.708333333336</v>
      </c>
      <c r="H2507" s="67">
        <v>43020.616666666669</v>
      </c>
      <c r="I2507" t="s">
        <v>67</v>
      </c>
      <c r="J2507" t="s">
        <v>2919</v>
      </c>
      <c r="K2507" t="s">
        <v>73</v>
      </c>
      <c r="L2507" s="73">
        <f>_xlfn.DAYS(Dashboard!B$3,Data!F2507)</f>
        <v>5</v>
      </c>
    </row>
    <row r="2508" spans="1:12" x14ac:dyDescent="0.25">
      <c r="A2508">
        <v>106604</v>
      </c>
      <c r="B2508">
        <v>0</v>
      </c>
      <c r="C2508" t="s">
        <v>281</v>
      </c>
      <c r="D2508" t="s">
        <v>181</v>
      </c>
      <c r="E2508" t="s">
        <v>108</v>
      </c>
      <c r="F2508" s="69">
        <v>43020.63958333333</v>
      </c>
      <c r="G2508" s="67">
        <v>43034.708333333336</v>
      </c>
      <c r="H2508" s="67">
        <v>43020.654861111114</v>
      </c>
      <c r="I2508" t="s">
        <v>67</v>
      </c>
      <c r="J2508" t="s">
        <v>2920</v>
      </c>
      <c r="K2508" t="s">
        <v>284</v>
      </c>
      <c r="L2508" s="73">
        <f>_xlfn.DAYS(Dashboard!B$3,Data!F2508)</f>
        <v>5</v>
      </c>
    </row>
    <row r="2509" spans="1:12" x14ac:dyDescent="0.25">
      <c r="A2509">
        <v>106605</v>
      </c>
      <c r="B2509">
        <v>0</v>
      </c>
      <c r="C2509" t="s">
        <v>281</v>
      </c>
      <c r="D2509" t="s">
        <v>609</v>
      </c>
      <c r="E2509" t="s">
        <v>296</v>
      </c>
      <c r="F2509" s="69">
        <v>43020.657638888886</v>
      </c>
      <c r="G2509" s="67">
        <v>43027.708333333336</v>
      </c>
      <c r="H2509" s="67">
        <v>43020.679861111108</v>
      </c>
      <c r="I2509" t="s">
        <v>63</v>
      </c>
      <c r="J2509" t="s">
        <v>2921</v>
      </c>
      <c r="K2509" t="s">
        <v>294</v>
      </c>
      <c r="L2509" s="73">
        <f>_xlfn.DAYS(Dashboard!B$3,Data!F2509)</f>
        <v>5</v>
      </c>
    </row>
    <row r="2510" spans="1:12" x14ac:dyDescent="0.25">
      <c r="A2510">
        <v>106606</v>
      </c>
      <c r="B2510">
        <v>0</v>
      </c>
      <c r="C2510" t="s">
        <v>88</v>
      </c>
      <c r="D2510" t="s">
        <v>560</v>
      </c>
      <c r="E2510" t="s">
        <v>368</v>
      </c>
      <c r="F2510" s="69">
        <v>43020.665254629632</v>
      </c>
      <c r="G2510" s="67">
        <v>43027.708333333336</v>
      </c>
      <c r="I2510" t="s">
        <v>63</v>
      </c>
      <c r="J2510" t="s">
        <v>3161</v>
      </c>
      <c r="K2510" t="s">
        <v>294</v>
      </c>
      <c r="L2510" s="73">
        <f>_xlfn.DAYS(Dashboard!B$3,Data!F2510)</f>
        <v>5</v>
      </c>
    </row>
    <row r="2511" spans="1:12" x14ac:dyDescent="0.25">
      <c r="A2511">
        <v>106607</v>
      </c>
      <c r="B2511">
        <v>0</v>
      </c>
      <c r="C2511" t="s">
        <v>35</v>
      </c>
      <c r="D2511" t="s">
        <v>286</v>
      </c>
      <c r="E2511" t="s">
        <v>282</v>
      </c>
      <c r="F2511" s="69">
        <v>43020.666226851848</v>
      </c>
      <c r="G2511" s="67">
        <v>43034.708333333336</v>
      </c>
      <c r="I2511" t="s">
        <v>67</v>
      </c>
      <c r="J2511" t="s">
        <v>3162</v>
      </c>
      <c r="K2511" t="s">
        <v>284</v>
      </c>
      <c r="L2511" s="73">
        <f>_xlfn.DAYS(Dashboard!B$3,Data!F2511)</f>
        <v>5</v>
      </c>
    </row>
    <row r="2512" spans="1:12" x14ac:dyDescent="0.25">
      <c r="A2512">
        <v>106608</v>
      </c>
      <c r="B2512">
        <v>0</v>
      </c>
      <c r="C2512" t="s">
        <v>281</v>
      </c>
      <c r="D2512" t="s">
        <v>103</v>
      </c>
      <c r="E2512" t="s">
        <v>321</v>
      </c>
      <c r="F2512" s="69">
        <v>43020.686111111114</v>
      </c>
      <c r="G2512" s="67">
        <v>43020.958333333336</v>
      </c>
      <c r="H2512" s="67">
        <v>43020.688194444447</v>
      </c>
      <c r="I2512" t="s">
        <v>63</v>
      </c>
      <c r="J2512" t="s">
        <v>2922</v>
      </c>
      <c r="K2512" t="s">
        <v>323</v>
      </c>
      <c r="L2512" s="73">
        <f>_xlfn.DAYS(Dashboard!B$3,Data!F2512)</f>
        <v>5</v>
      </c>
    </row>
    <row r="2513" spans="1:12" x14ac:dyDescent="0.25">
      <c r="A2513">
        <v>106609</v>
      </c>
      <c r="B2513">
        <v>0</v>
      </c>
      <c r="C2513" t="s">
        <v>281</v>
      </c>
      <c r="D2513" t="s">
        <v>362</v>
      </c>
      <c r="E2513" t="s">
        <v>93</v>
      </c>
      <c r="F2513" s="69">
        <v>43020.71875</v>
      </c>
      <c r="G2513" s="67">
        <v>43034.708333333336</v>
      </c>
      <c r="H2513" s="67">
        <v>43024.546527777777</v>
      </c>
      <c r="I2513" t="s">
        <v>374</v>
      </c>
      <c r="J2513" t="s">
        <v>2923</v>
      </c>
      <c r="K2513" t="s">
        <v>73</v>
      </c>
      <c r="L2513" s="73">
        <f>_xlfn.DAYS(Dashboard!B$3,Data!F2513)</f>
        <v>5</v>
      </c>
    </row>
    <row r="2514" spans="1:12" x14ac:dyDescent="0.25">
      <c r="A2514">
        <v>106610</v>
      </c>
      <c r="B2514">
        <v>0</v>
      </c>
      <c r="C2514" t="s">
        <v>281</v>
      </c>
      <c r="D2514" t="s">
        <v>2924</v>
      </c>
      <c r="E2514" t="s">
        <v>321</v>
      </c>
      <c r="F2514" s="69">
        <v>43021.244444444441</v>
      </c>
      <c r="G2514" s="67">
        <v>43035.708333333336</v>
      </c>
      <c r="H2514" s="67">
        <v>43025.606944444444</v>
      </c>
      <c r="I2514" t="s">
        <v>67</v>
      </c>
      <c r="J2514" t="s">
        <v>1856</v>
      </c>
      <c r="K2514" t="s">
        <v>284</v>
      </c>
      <c r="L2514" s="73">
        <f>_xlfn.DAYS(Dashboard!B$3,Data!F2514)</f>
        <v>4</v>
      </c>
    </row>
    <row r="2515" spans="1:12" x14ac:dyDescent="0.25">
      <c r="A2515">
        <v>106611</v>
      </c>
      <c r="B2515">
        <v>0</v>
      </c>
      <c r="C2515" t="s">
        <v>35</v>
      </c>
      <c r="D2515" t="s">
        <v>466</v>
      </c>
      <c r="E2515" t="s">
        <v>61</v>
      </c>
      <c r="F2515" s="69">
        <v>43021.354409722226</v>
      </c>
      <c r="G2515" s="67">
        <v>43027.708333333336</v>
      </c>
      <c r="I2515" t="s">
        <v>350</v>
      </c>
      <c r="J2515" t="s">
        <v>3163</v>
      </c>
      <c r="K2515" t="s">
        <v>284</v>
      </c>
      <c r="L2515" s="73">
        <f>_xlfn.DAYS(Dashboard!B$3,Data!F2515)</f>
        <v>4</v>
      </c>
    </row>
    <row r="2516" spans="1:12" x14ac:dyDescent="0.25">
      <c r="A2516">
        <v>106278</v>
      </c>
      <c r="B2516">
        <v>1</v>
      </c>
      <c r="C2516" t="s">
        <v>35</v>
      </c>
      <c r="D2516" t="s">
        <v>171</v>
      </c>
      <c r="E2516" t="s">
        <v>97</v>
      </c>
      <c r="F2516" s="69">
        <v>43021.35596064815</v>
      </c>
      <c r="G2516" s="67">
        <v>43035.708333333336</v>
      </c>
      <c r="I2516" t="s">
        <v>67</v>
      </c>
      <c r="J2516" t="s">
        <v>3164</v>
      </c>
      <c r="K2516" t="s">
        <v>284</v>
      </c>
      <c r="L2516" s="73">
        <f>_xlfn.DAYS(Dashboard!B$3,Data!F2516)</f>
        <v>4</v>
      </c>
    </row>
    <row r="2517" spans="1:12" x14ac:dyDescent="0.25">
      <c r="A2517">
        <v>106278</v>
      </c>
      <c r="B2517">
        <v>2</v>
      </c>
      <c r="C2517" t="s">
        <v>35</v>
      </c>
      <c r="D2517" t="s">
        <v>171</v>
      </c>
      <c r="E2517" t="s">
        <v>97</v>
      </c>
      <c r="F2517" s="69">
        <v>43021.357037037036</v>
      </c>
      <c r="G2517" s="67">
        <v>43035.708333333336</v>
      </c>
      <c r="I2517" t="s">
        <v>67</v>
      </c>
      <c r="J2517" t="s">
        <v>3165</v>
      </c>
      <c r="K2517" t="s">
        <v>284</v>
      </c>
      <c r="L2517" s="73">
        <f>_xlfn.DAYS(Dashboard!B$3,Data!F2517)</f>
        <v>4</v>
      </c>
    </row>
    <row r="2518" spans="1:12" x14ac:dyDescent="0.25">
      <c r="A2518">
        <v>106278</v>
      </c>
      <c r="B2518">
        <v>3</v>
      </c>
      <c r="C2518" t="s">
        <v>35</v>
      </c>
      <c r="D2518" t="s">
        <v>171</v>
      </c>
      <c r="E2518" t="s">
        <v>97</v>
      </c>
      <c r="F2518" s="69">
        <v>43021.358171296299</v>
      </c>
      <c r="G2518" s="67">
        <v>43035.708333333336</v>
      </c>
      <c r="I2518" t="s">
        <v>67</v>
      </c>
      <c r="J2518" t="s">
        <v>3166</v>
      </c>
      <c r="K2518" t="s">
        <v>284</v>
      </c>
      <c r="L2518" s="73">
        <f>_xlfn.DAYS(Dashboard!B$3,Data!F2518)</f>
        <v>4</v>
      </c>
    </row>
    <row r="2519" spans="1:12" x14ac:dyDescent="0.25">
      <c r="A2519">
        <v>106278</v>
      </c>
      <c r="B2519">
        <v>4</v>
      </c>
      <c r="C2519" t="s">
        <v>35</v>
      </c>
      <c r="D2519" t="s">
        <v>171</v>
      </c>
      <c r="E2519" t="s">
        <v>97</v>
      </c>
      <c r="F2519" s="69">
        <v>43021.3594212963</v>
      </c>
      <c r="G2519" s="67">
        <v>43035.708333333336</v>
      </c>
      <c r="I2519" t="s">
        <v>67</v>
      </c>
      <c r="J2519" t="s">
        <v>3167</v>
      </c>
      <c r="K2519" t="s">
        <v>284</v>
      </c>
      <c r="L2519" s="73">
        <f>_xlfn.DAYS(Dashboard!B$3,Data!F2519)</f>
        <v>4</v>
      </c>
    </row>
    <row r="2520" spans="1:12" x14ac:dyDescent="0.25">
      <c r="A2520">
        <v>106612</v>
      </c>
      <c r="B2520">
        <v>0</v>
      </c>
      <c r="C2520" t="s">
        <v>281</v>
      </c>
      <c r="D2520" t="s">
        <v>71</v>
      </c>
      <c r="E2520" t="s">
        <v>75</v>
      </c>
      <c r="F2520" s="69">
        <v>43021.374305555553</v>
      </c>
      <c r="G2520" s="67">
        <v>43035.708333333336</v>
      </c>
      <c r="H2520" s="67">
        <v>43025.509027777778</v>
      </c>
      <c r="I2520" t="s">
        <v>63</v>
      </c>
      <c r="J2520" t="s">
        <v>2925</v>
      </c>
      <c r="K2520" t="s">
        <v>73</v>
      </c>
      <c r="L2520" s="73">
        <f>_xlfn.DAYS(Dashboard!B$3,Data!F2520)</f>
        <v>4</v>
      </c>
    </row>
    <row r="2521" spans="1:12" x14ac:dyDescent="0.25">
      <c r="A2521">
        <v>106613</v>
      </c>
      <c r="B2521">
        <v>0</v>
      </c>
      <c r="C2521" t="s">
        <v>69</v>
      </c>
      <c r="D2521" t="s">
        <v>466</v>
      </c>
      <c r="E2521" t="s">
        <v>296</v>
      </c>
      <c r="F2521" s="69">
        <v>43021.377187500002</v>
      </c>
      <c r="G2521" s="67">
        <v>43028.708333333336</v>
      </c>
      <c r="I2521" t="s">
        <v>350</v>
      </c>
      <c r="J2521" t="s">
        <v>3168</v>
      </c>
      <c r="K2521" t="s">
        <v>294</v>
      </c>
      <c r="L2521" s="73">
        <f>_xlfn.DAYS(Dashboard!B$3,Data!F2521)</f>
        <v>4</v>
      </c>
    </row>
    <row r="2522" spans="1:12" x14ac:dyDescent="0.25">
      <c r="A2522">
        <v>106614</v>
      </c>
      <c r="B2522">
        <v>0</v>
      </c>
      <c r="C2522" t="s">
        <v>88</v>
      </c>
      <c r="D2522" t="s">
        <v>180</v>
      </c>
      <c r="E2522" t="s">
        <v>90</v>
      </c>
      <c r="F2522" s="69">
        <v>43021.423206018517</v>
      </c>
      <c r="G2522" s="67">
        <v>43035.708333333336</v>
      </c>
      <c r="I2522" t="s">
        <v>63</v>
      </c>
      <c r="J2522" t="s">
        <v>246</v>
      </c>
      <c r="K2522" t="s">
        <v>73</v>
      </c>
      <c r="L2522" s="73">
        <f>_xlfn.DAYS(Dashboard!B$3,Data!F2522)</f>
        <v>4</v>
      </c>
    </row>
    <row r="2523" spans="1:12" x14ac:dyDescent="0.25">
      <c r="A2523">
        <v>106615</v>
      </c>
      <c r="B2523">
        <v>0</v>
      </c>
      <c r="C2523" t="s">
        <v>281</v>
      </c>
      <c r="D2523" t="s">
        <v>653</v>
      </c>
      <c r="E2523" t="s">
        <v>296</v>
      </c>
      <c r="F2523" s="69">
        <v>43021.429166666669</v>
      </c>
      <c r="G2523" s="67">
        <v>43028.708333333336</v>
      </c>
      <c r="H2523" s="67">
        <v>43025.541666666664</v>
      </c>
      <c r="I2523" t="s">
        <v>63</v>
      </c>
      <c r="J2523" t="s">
        <v>2926</v>
      </c>
      <c r="K2523" t="s">
        <v>294</v>
      </c>
      <c r="L2523" s="73">
        <f>_xlfn.DAYS(Dashboard!B$3,Data!F2523)</f>
        <v>4</v>
      </c>
    </row>
    <row r="2524" spans="1:12" x14ac:dyDescent="0.25">
      <c r="A2524">
        <v>106616</v>
      </c>
      <c r="B2524">
        <v>0</v>
      </c>
      <c r="C2524" t="s">
        <v>281</v>
      </c>
      <c r="D2524" t="s">
        <v>142</v>
      </c>
      <c r="E2524" t="s">
        <v>62</v>
      </c>
      <c r="F2524" s="69">
        <v>43021.436111111114</v>
      </c>
      <c r="G2524" s="67">
        <v>43028.708333333336</v>
      </c>
      <c r="H2524" s="67">
        <v>43021.4375</v>
      </c>
      <c r="I2524" t="s">
        <v>63</v>
      </c>
      <c r="J2524" t="s">
        <v>2927</v>
      </c>
      <c r="K2524" t="s">
        <v>73</v>
      </c>
      <c r="L2524" s="73">
        <f>_xlfn.DAYS(Dashboard!B$3,Data!F2524)</f>
        <v>4</v>
      </c>
    </row>
    <row r="2525" spans="1:12" x14ac:dyDescent="0.25">
      <c r="A2525">
        <v>106617</v>
      </c>
      <c r="B2525">
        <v>0</v>
      </c>
      <c r="C2525" t="s">
        <v>35</v>
      </c>
      <c r="D2525" t="s">
        <v>3169</v>
      </c>
      <c r="E2525" t="s">
        <v>97</v>
      </c>
      <c r="F2525" s="69">
        <v>43021.452719907407</v>
      </c>
      <c r="G2525" s="67">
        <v>43023.708333333336</v>
      </c>
      <c r="I2525" t="s">
        <v>63</v>
      </c>
      <c r="J2525" t="s">
        <v>2911</v>
      </c>
      <c r="K2525" t="s">
        <v>284</v>
      </c>
      <c r="L2525" s="73">
        <f>_xlfn.DAYS(Dashboard!B$3,Data!F2525)</f>
        <v>4</v>
      </c>
    </row>
    <row r="2526" spans="1:12" x14ac:dyDescent="0.25">
      <c r="A2526">
        <v>106618</v>
      </c>
      <c r="B2526">
        <v>0</v>
      </c>
      <c r="C2526" t="s">
        <v>439</v>
      </c>
      <c r="D2526" t="s">
        <v>97</v>
      </c>
      <c r="E2526" t="s">
        <v>75</v>
      </c>
      <c r="F2526" s="69">
        <v>43021.465277777781</v>
      </c>
      <c r="G2526" s="67">
        <v>43028.465277777781</v>
      </c>
      <c r="H2526" s="67">
        <v>43024.356944444444</v>
      </c>
      <c r="I2526" t="s">
        <v>67</v>
      </c>
      <c r="J2526" t="s">
        <v>2928</v>
      </c>
      <c r="K2526" t="s">
        <v>73</v>
      </c>
      <c r="L2526" s="73">
        <f>_xlfn.DAYS(Dashboard!B$3,Data!F2526)</f>
        <v>4</v>
      </c>
    </row>
    <row r="2527" spans="1:12" x14ac:dyDescent="0.25">
      <c r="A2527">
        <v>106619</v>
      </c>
      <c r="B2527">
        <v>0</v>
      </c>
      <c r="C2527" t="s">
        <v>35</v>
      </c>
      <c r="D2527" t="s">
        <v>148</v>
      </c>
      <c r="E2527" t="s">
        <v>71</v>
      </c>
      <c r="F2527" s="69">
        <v>43021.48636574074</v>
      </c>
      <c r="G2527" s="67">
        <v>43028.708333333336</v>
      </c>
      <c r="I2527" t="s">
        <v>67</v>
      </c>
      <c r="J2527" t="s">
        <v>247</v>
      </c>
      <c r="K2527" t="s">
        <v>73</v>
      </c>
      <c r="L2527" s="73">
        <f>_xlfn.DAYS(Dashboard!B$3,Data!F2527)</f>
        <v>4</v>
      </c>
    </row>
    <row r="2528" spans="1:12" x14ac:dyDescent="0.25">
      <c r="A2528">
        <v>106620</v>
      </c>
      <c r="B2528">
        <v>0</v>
      </c>
      <c r="C2528" t="s">
        <v>35</v>
      </c>
      <c r="D2528" t="s">
        <v>148</v>
      </c>
      <c r="E2528" t="s">
        <v>97</v>
      </c>
      <c r="F2528" s="69">
        <v>43021.495833333334</v>
      </c>
      <c r="G2528" s="67">
        <v>43028.708333333336</v>
      </c>
      <c r="I2528" t="s">
        <v>67</v>
      </c>
      <c r="J2528" t="s">
        <v>3170</v>
      </c>
      <c r="K2528" t="s">
        <v>284</v>
      </c>
      <c r="L2528" s="73">
        <f>_xlfn.DAYS(Dashboard!B$3,Data!F2528)</f>
        <v>4</v>
      </c>
    </row>
    <row r="2529" spans="1:12" x14ac:dyDescent="0.25">
      <c r="A2529">
        <v>106621</v>
      </c>
      <c r="B2529">
        <v>0</v>
      </c>
      <c r="C2529" t="s">
        <v>35</v>
      </c>
      <c r="D2529" t="s">
        <v>975</v>
      </c>
      <c r="E2529" t="s">
        <v>97</v>
      </c>
      <c r="F2529" s="69">
        <v>43021.500567129631</v>
      </c>
      <c r="G2529" s="67">
        <v>43035.708333333336</v>
      </c>
      <c r="I2529" t="s">
        <v>67</v>
      </c>
      <c r="J2529" t="s">
        <v>3171</v>
      </c>
      <c r="K2529" t="s">
        <v>284</v>
      </c>
      <c r="L2529" s="73">
        <f>_xlfn.DAYS(Dashboard!B$3,Data!F2529)</f>
        <v>4</v>
      </c>
    </row>
    <row r="2530" spans="1:12" x14ac:dyDescent="0.25">
      <c r="A2530">
        <v>106622</v>
      </c>
      <c r="B2530">
        <v>0</v>
      </c>
      <c r="C2530" t="s">
        <v>281</v>
      </c>
      <c r="D2530" t="s">
        <v>359</v>
      </c>
      <c r="E2530" t="s">
        <v>296</v>
      </c>
      <c r="F2530" s="69">
        <v>43021.517361111109</v>
      </c>
      <c r="G2530" s="67">
        <v>43028.708333333336</v>
      </c>
      <c r="H2530" s="67">
        <v>43021.525000000001</v>
      </c>
      <c r="I2530" t="s">
        <v>63</v>
      </c>
      <c r="J2530" t="s">
        <v>2929</v>
      </c>
      <c r="K2530" t="s">
        <v>294</v>
      </c>
      <c r="L2530" s="73">
        <f>_xlfn.DAYS(Dashboard!B$3,Data!F2530)</f>
        <v>4</v>
      </c>
    </row>
    <row r="2531" spans="1:12" x14ac:dyDescent="0.25">
      <c r="A2531">
        <v>106623</v>
      </c>
      <c r="B2531">
        <v>0</v>
      </c>
      <c r="C2531" t="s">
        <v>281</v>
      </c>
      <c r="D2531" t="s">
        <v>155</v>
      </c>
      <c r="E2531" t="s">
        <v>93</v>
      </c>
      <c r="F2531" s="69">
        <v>43021.530555555553</v>
      </c>
      <c r="G2531" s="67">
        <v>43035.708333333336</v>
      </c>
      <c r="H2531" s="67">
        <v>43021.613194444442</v>
      </c>
      <c r="I2531" t="s">
        <v>63</v>
      </c>
      <c r="J2531" t="s">
        <v>2930</v>
      </c>
      <c r="K2531" t="s">
        <v>73</v>
      </c>
      <c r="L2531" s="73">
        <f>_xlfn.DAYS(Dashboard!B$3,Data!F2531)</f>
        <v>4</v>
      </c>
    </row>
    <row r="2532" spans="1:12" x14ac:dyDescent="0.25">
      <c r="A2532">
        <v>106624</v>
      </c>
      <c r="B2532">
        <v>0</v>
      </c>
      <c r="C2532" t="s">
        <v>281</v>
      </c>
      <c r="D2532" t="s">
        <v>194</v>
      </c>
      <c r="E2532" t="s">
        <v>93</v>
      </c>
      <c r="F2532" s="69">
        <v>43021.55</v>
      </c>
      <c r="G2532" s="67">
        <v>43035.708333333336</v>
      </c>
      <c r="H2532" s="67">
        <v>43024.572916666664</v>
      </c>
      <c r="I2532" t="s">
        <v>67</v>
      </c>
      <c r="J2532" t="s">
        <v>2931</v>
      </c>
      <c r="K2532" t="s">
        <v>73</v>
      </c>
      <c r="L2532" s="73">
        <f>_xlfn.DAYS(Dashboard!B$3,Data!F2532)</f>
        <v>4</v>
      </c>
    </row>
    <row r="2533" spans="1:12" x14ac:dyDescent="0.25">
      <c r="A2533">
        <v>106625</v>
      </c>
      <c r="B2533">
        <v>0</v>
      </c>
      <c r="C2533" t="s">
        <v>281</v>
      </c>
      <c r="D2533" t="s">
        <v>101</v>
      </c>
      <c r="E2533" t="s">
        <v>233</v>
      </c>
      <c r="F2533" s="69">
        <v>43021.554166666669</v>
      </c>
      <c r="G2533" s="67">
        <v>43028.708333333336</v>
      </c>
      <c r="H2533" s="67">
        <v>43025.341666666667</v>
      </c>
      <c r="I2533" t="s">
        <v>67</v>
      </c>
      <c r="J2533" t="s">
        <v>2932</v>
      </c>
      <c r="K2533" t="s">
        <v>284</v>
      </c>
      <c r="L2533" s="73">
        <f>_xlfn.DAYS(Dashboard!B$3,Data!F2533)</f>
        <v>4</v>
      </c>
    </row>
    <row r="2534" spans="1:12" x14ac:dyDescent="0.25">
      <c r="A2534">
        <v>106626</v>
      </c>
      <c r="B2534">
        <v>0</v>
      </c>
      <c r="C2534" t="s">
        <v>281</v>
      </c>
      <c r="D2534" t="s">
        <v>101</v>
      </c>
      <c r="E2534" t="s">
        <v>84</v>
      </c>
      <c r="F2534" s="69">
        <v>43021.594444444447</v>
      </c>
      <c r="G2534" s="67">
        <v>43035.708333333336</v>
      </c>
      <c r="H2534" s="67">
        <v>43021.622916666667</v>
      </c>
      <c r="I2534" t="s">
        <v>63</v>
      </c>
      <c r="J2534" t="s">
        <v>2933</v>
      </c>
      <c r="K2534" t="s">
        <v>73</v>
      </c>
      <c r="L2534" s="73">
        <f>_xlfn.DAYS(Dashboard!B$3,Data!F2534)</f>
        <v>4</v>
      </c>
    </row>
    <row r="2535" spans="1:12" x14ac:dyDescent="0.25">
      <c r="A2535">
        <v>106627</v>
      </c>
      <c r="B2535">
        <v>0</v>
      </c>
      <c r="C2535" t="s">
        <v>35</v>
      </c>
      <c r="D2535" t="s">
        <v>179</v>
      </c>
      <c r="E2535" t="s">
        <v>75</v>
      </c>
      <c r="F2535" s="69">
        <v>43021.643726851849</v>
      </c>
      <c r="G2535" s="67">
        <v>43026</v>
      </c>
      <c r="I2535" t="s">
        <v>67</v>
      </c>
      <c r="J2535" t="s">
        <v>248</v>
      </c>
      <c r="K2535" t="s">
        <v>73</v>
      </c>
      <c r="L2535" s="73">
        <f>_xlfn.DAYS(Dashboard!B$3,Data!F2535)</f>
        <v>4</v>
      </c>
    </row>
    <row r="2536" spans="1:12" x14ac:dyDescent="0.25">
      <c r="A2536">
        <v>106627</v>
      </c>
      <c r="B2536">
        <v>1</v>
      </c>
      <c r="C2536" t="s">
        <v>35</v>
      </c>
      <c r="D2536" t="s">
        <v>179</v>
      </c>
      <c r="E2536" t="s">
        <v>97</v>
      </c>
      <c r="F2536" s="69">
        <v>43021.643738425926</v>
      </c>
      <c r="G2536" s="67">
        <v>43026</v>
      </c>
      <c r="I2536" t="s">
        <v>67</v>
      </c>
      <c r="J2536" t="s">
        <v>3172</v>
      </c>
      <c r="K2536" t="s">
        <v>284</v>
      </c>
      <c r="L2536" s="73">
        <f>_xlfn.DAYS(Dashboard!B$3,Data!F2536)</f>
        <v>4</v>
      </c>
    </row>
    <row r="2537" spans="1:12" x14ac:dyDescent="0.25">
      <c r="A2537">
        <v>106627</v>
      </c>
      <c r="B2537">
        <v>2</v>
      </c>
      <c r="C2537" t="s">
        <v>69</v>
      </c>
      <c r="D2537" t="s">
        <v>179</v>
      </c>
      <c r="E2537" t="s">
        <v>62</v>
      </c>
      <c r="F2537" s="69">
        <v>43021.643738425926</v>
      </c>
      <c r="G2537" s="67">
        <v>43026</v>
      </c>
      <c r="I2537" t="s">
        <v>67</v>
      </c>
      <c r="J2537" t="s">
        <v>249</v>
      </c>
      <c r="L2537" s="73">
        <f>_xlfn.DAYS(Dashboard!B$3,Data!F2537)</f>
        <v>4</v>
      </c>
    </row>
    <row r="2538" spans="1:12" x14ac:dyDescent="0.25">
      <c r="A2538">
        <v>106628</v>
      </c>
      <c r="B2538">
        <v>0</v>
      </c>
      <c r="C2538" t="s">
        <v>281</v>
      </c>
      <c r="D2538" t="s">
        <v>2934</v>
      </c>
      <c r="E2538" t="s">
        <v>93</v>
      </c>
      <c r="F2538" s="69">
        <v>43021.662499999999</v>
      </c>
      <c r="G2538" s="67">
        <v>43035.708333333336</v>
      </c>
      <c r="H2538" s="67">
        <v>43021.662499999999</v>
      </c>
      <c r="I2538" t="s">
        <v>67</v>
      </c>
      <c r="J2538" t="s">
        <v>2935</v>
      </c>
      <c r="K2538" t="s">
        <v>73</v>
      </c>
      <c r="L2538" s="73">
        <f>_xlfn.DAYS(Dashboard!B$3,Data!F2538)</f>
        <v>4</v>
      </c>
    </row>
    <row r="2539" spans="1:12" x14ac:dyDescent="0.25">
      <c r="A2539">
        <v>106269</v>
      </c>
      <c r="B2539">
        <v>1</v>
      </c>
      <c r="C2539" t="s">
        <v>281</v>
      </c>
      <c r="D2539" t="s">
        <v>217</v>
      </c>
      <c r="E2539" t="s">
        <v>204</v>
      </c>
      <c r="F2539" s="69">
        <v>43021.664479166669</v>
      </c>
      <c r="G2539" s="67">
        <v>43035.708333333336</v>
      </c>
      <c r="I2539" t="s">
        <v>451</v>
      </c>
      <c r="J2539" t="s">
        <v>3173</v>
      </c>
      <c r="K2539" t="s">
        <v>73</v>
      </c>
      <c r="L2539" s="73">
        <f>_xlfn.DAYS(Dashboard!B$3,Data!F2539)</f>
        <v>4</v>
      </c>
    </row>
    <row r="2540" spans="1:12" x14ac:dyDescent="0.25">
      <c r="A2540">
        <v>106629</v>
      </c>
      <c r="B2540">
        <v>0</v>
      </c>
      <c r="C2540" t="s">
        <v>281</v>
      </c>
      <c r="D2540" t="s">
        <v>2936</v>
      </c>
      <c r="E2540" t="s">
        <v>93</v>
      </c>
      <c r="F2540" s="69">
        <v>43021.666666666664</v>
      </c>
      <c r="G2540" s="67">
        <v>43035.708333333336</v>
      </c>
      <c r="H2540" s="67">
        <v>43021.666666666664</v>
      </c>
      <c r="I2540" t="s">
        <v>67</v>
      </c>
      <c r="J2540" t="s">
        <v>2937</v>
      </c>
      <c r="K2540" t="s">
        <v>73</v>
      </c>
      <c r="L2540" s="73">
        <f>_xlfn.DAYS(Dashboard!B$3,Data!F2540)</f>
        <v>4</v>
      </c>
    </row>
    <row r="2541" spans="1:12" x14ac:dyDescent="0.25">
      <c r="A2541">
        <v>106630</v>
      </c>
      <c r="B2541">
        <v>0</v>
      </c>
      <c r="C2541" t="s">
        <v>281</v>
      </c>
      <c r="D2541" t="s">
        <v>586</v>
      </c>
      <c r="E2541" t="s">
        <v>296</v>
      </c>
      <c r="F2541" s="69">
        <v>43021.679594907408</v>
      </c>
      <c r="G2541" s="67">
        <v>43028.708333333336</v>
      </c>
      <c r="I2541" t="s">
        <v>67</v>
      </c>
      <c r="J2541" t="s">
        <v>3174</v>
      </c>
      <c r="K2541" t="s">
        <v>497</v>
      </c>
      <c r="L2541" s="73">
        <f>_xlfn.DAYS(Dashboard!B$3,Data!F2541)</f>
        <v>4</v>
      </c>
    </row>
    <row r="2542" spans="1:12" x14ac:dyDescent="0.25">
      <c r="A2542">
        <v>106631</v>
      </c>
      <c r="B2542">
        <v>0</v>
      </c>
      <c r="C2542" t="s">
        <v>281</v>
      </c>
      <c r="D2542" t="s">
        <v>2938</v>
      </c>
      <c r="E2542" t="s">
        <v>62</v>
      </c>
      <c r="F2542" s="69">
        <v>43021.681944444441</v>
      </c>
      <c r="G2542" s="67">
        <v>43035.708333333336</v>
      </c>
      <c r="H2542" s="67">
        <v>43021.681944444441</v>
      </c>
      <c r="I2542" t="s">
        <v>63</v>
      </c>
      <c r="J2542" t="s">
        <v>2939</v>
      </c>
      <c r="K2542" t="s">
        <v>73</v>
      </c>
      <c r="L2542" s="73">
        <f>_xlfn.DAYS(Dashboard!B$3,Data!F2542)</f>
        <v>4</v>
      </c>
    </row>
    <row r="2543" spans="1:12" x14ac:dyDescent="0.25">
      <c r="A2543">
        <v>106632</v>
      </c>
      <c r="B2543">
        <v>0</v>
      </c>
      <c r="C2543" t="s">
        <v>281</v>
      </c>
      <c r="D2543" t="s">
        <v>124</v>
      </c>
      <c r="E2543" t="s">
        <v>292</v>
      </c>
      <c r="F2543" s="69">
        <v>43021.689583333333</v>
      </c>
      <c r="G2543" s="67">
        <v>42653.845138888886</v>
      </c>
      <c r="H2543" s="67">
        <v>43025.613194444442</v>
      </c>
      <c r="I2543" t="s">
        <v>63</v>
      </c>
      <c r="J2543" t="s">
        <v>2940</v>
      </c>
      <c r="K2543" t="s">
        <v>294</v>
      </c>
      <c r="L2543" s="73">
        <f>_xlfn.DAYS(Dashboard!B$3,Data!F2543)</f>
        <v>4</v>
      </c>
    </row>
    <row r="2544" spans="1:12" x14ac:dyDescent="0.25">
      <c r="A2544">
        <v>106633</v>
      </c>
      <c r="B2544">
        <v>0</v>
      </c>
      <c r="C2544" t="s">
        <v>281</v>
      </c>
      <c r="D2544" t="s">
        <v>179</v>
      </c>
      <c r="E2544" t="s">
        <v>75</v>
      </c>
      <c r="F2544" s="69">
        <v>43021.693969907406</v>
      </c>
      <c r="G2544" s="67">
        <v>43035.708333333336</v>
      </c>
      <c r="I2544" t="s">
        <v>67</v>
      </c>
      <c r="J2544" t="s">
        <v>250</v>
      </c>
      <c r="K2544" t="s">
        <v>73</v>
      </c>
      <c r="L2544" s="73">
        <f>_xlfn.DAYS(Dashboard!B$3,Data!F2544)</f>
        <v>4</v>
      </c>
    </row>
    <row r="2545" spans="1:12" x14ac:dyDescent="0.25">
      <c r="A2545">
        <v>106633</v>
      </c>
      <c r="B2545">
        <v>1</v>
      </c>
      <c r="C2545" t="s">
        <v>281</v>
      </c>
      <c r="D2545" t="s">
        <v>179</v>
      </c>
      <c r="E2545" t="s">
        <v>204</v>
      </c>
      <c r="F2545" s="69">
        <v>43021.6950462963</v>
      </c>
      <c r="G2545" s="67">
        <v>43035.708333333336</v>
      </c>
      <c r="I2545" t="s">
        <v>451</v>
      </c>
      <c r="J2545" t="s">
        <v>1121</v>
      </c>
      <c r="K2545" t="s">
        <v>73</v>
      </c>
      <c r="L2545" s="73">
        <f>_xlfn.DAYS(Dashboard!B$3,Data!F2545)</f>
        <v>4</v>
      </c>
    </row>
    <row r="2546" spans="1:12" x14ac:dyDescent="0.25">
      <c r="A2546">
        <v>106630</v>
      </c>
      <c r="B2546">
        <v>1</v>
      </c>
      <c r="C2546" t="s">
        <v>281</v>
      </c>
      <c r="D2546" t="s">
        <v>586</v>
      </c>
      <c r="E2546" t="s">
        <v>97</v>
      </c>
      <c r="F2546" s="69">
        <v>43021.697708333333</v>
      </c>
      <c r="G2546" s="67">
        <v>43028.708333333336</v>
      </c>
      <c r="I2546" t="s">
        <v>67</v>
      </c>
      <c r="J2546" t="s">
        <v>3175</v>
      </c>
      <c r="K2546" t="s">
        <v>294</v>
      </c>
      <c r="L2546" s="73">
        <f>_xlfn.DAYS(Dashboard!B$3,Data!F2546)</f>
        <v>4</v>
      </c>
    </row>
    <row r="2547" spans="1:12" x14ac:dyDescent="0.25">
      <c r="A2547">
        <v>106634</v>
      </c>
      <c r="B2547">
        <v>0</v>
      </c>
      <c r="C2547" t="s">
        <v>281</v>
      </c>
      <c r="D2547" t="s">
        <v>306</v>
      </c>
      <c r="E2547" t="s">
        <v>62</v>
      </c>
      <c r="F2547" s="69">
        <v>43023.423611111109</v>
      </c>
      <c r="G2547" s="67">
        <v>43025.708333333336</v>
      </c>
      <c r="H2547" s="67">
        <v>43024.331944444442</v>
      </c>
      <c r="I2547" t="s">
        <v>67</v>
      </c>
      <c r="J2547" t="s">
        <v>2941</v>
      </c>
      <c r="L2547" s="73">
        <f>_xlfn.DAYS(Dashboard!B$3,Data!F2547)</f>
        <v>2</v>
      </c>
    </row>
    <row r="2548" spans="1:12" x14ac:dyDescent="0.25">
      <c r="A2548">
        <v>106635</v>
      </c>
      <c r="B2548">
        <v>0</v>
      </c>
      <c r="C2548" t="s">
        <v>281</v>
      </c>
      <c r="D2548" t="s">
        <v>251</v>
      </c>
      <c r="E2548" t="s">
        <v>90</v>
      </c>
      <c r="F2548" s="69">
        <v>43023.678344907406</v>
      </c>
      <c r="G2548" s="67">
        <v>43030.708333333336</v>
      </c>
      <c r="I2548" t="s">
        <v>67</v>
      </c>
      <c r="J2548" t="s">
        <v>252</v>
      </c>
      <c r="K2548" t="s">
        <v>73</v>
      </c>
      <c r="L2548" s="73">
        <f>_xlfn.DAYS(Dashboard!B$3,Data!F2548)</f>
        <v>2</v>
      </c>
    </row>
    <row r="2549" spans="1:12" x14ac:dyDescent="0.25">
      <c r="A2549">
        <v>106637</v>
      </c>
      <c r="B2549">
        <v>0</v>
      </c>
      <c r="C2549" t="s">
        <v>281</v>
      </c>
      <c r="D2549" t="s">
        <v>105</v>
      </c>
      <c r="E2549" t="s">
        <v>93</v>
      </c>
      <c r="F2549" s="69">
        <v>43024.314456018517</v>
      </c>
      <c r="G2549" s="67">
        <v>43031.708333333336</v>
      </c>
      <c r="I2549" t="s">
        <v>67</v>
      </c>
      <c r="J2549" t="s">
        <v>253</v>
      </c>
      <c r="K2549" t="s">
        <v>73</v>
      </c>
      <c r="L2549" s="73">
        <f>_xlfn.DAYS(Dashboard!B$3,Data!F2549)</f>
        <v>1</v>
      </c>
    </row>
    <row r="2550" spans="1:12" x14ac:dyDescent="0.25">
      <c r="A2550">
        <v>106638</v>
      </c>
      <c r="B2550">
        <v>0</v>
      </c>
      <c r="C2550" t="s">
        <v>281</v>
      </c>
      <c r="D2550" t="s">
        <v>306</v>
      </c>
      <c r="E2550" t="s">
        <v>517</v>
      </c>
      <c r="F2550" s="69">
        <v>43024.337696759256</v>
      </c>
      <c r="G2550" s="67">
        <v>43031.708333333336</v>
      </c>
      <c r="I2550" t="s">
        <v>67</v>
      </c>
      <c r="J2550" t="s">
        <v>3176</v>
      </c>
      <c r="K2550" t="s">
        <v>294</v>
      </c>
      <c r="L2550" s="73">
        <f>_xlfn.DAYS(Dashboard!B$3,Data!F2550)</f>
        <v>1</v>
      </c>
    </row>
    <row r="2551" spans="1:12" x14ac:dyDescent="0.25">
      <c r="A2551">
        <v>103975</v>
      </c>
      <c r="B2551">
        <v>1</v>
      </c>
      <c r="C2551" t="s">
        <v>281</v>
      </c>
      <c r="D2551" t="s">
        <v>75</v>
      </c>
      <c r="E2551" t="s">
        <v>80</v>
      </c>
      <c r="F2551" s="69">
        <v>43024.367164351854</v>
      </c>
      <c r="G2551" s="67">
        <v>43038.708333333336</v>
      </c>
      <c r="I2551" t="s">
        <v>63</v>
      </c>
      <c r="J2551" t="s">
        <v>254</v>
      </c>
      <c r="L2551" s="73">
        <f>_xlfn.DAYS(Dashboard!B$3,Data!F2551)</f>
        <v>1</v>
      </c>
    </row>
    <row r="2552" spans="1:12" x14ac:dyDescent="0.25">
      <c r="A2552">
        <v>106639</v>
      </c>
      <c r="B2552">
        <v>0</v>
      </c>
      <c r="C2552" t="s">
        <v>281</v>
      </c>
      <c r="D2552" t="s">
        <v>103</v>
      </c>
      <c r="E2552" t="s">
        <v>80</v>
      </c>
      <c r="F2552" s="69">
        <v>43024.376388888886</v>
      </c>
      <c r="G2552" s="67">
        <v>43038.708333333336</v>
      </c>
      <c r="H2552" s="67">
        <v>43025.433333333334</v>
      </c>
      <c r="I2552" t="s">
        <v>63</v>
      </c>
      <c r="J2552" t="s">
        <v>2942</v>
      </c>
      <c r="K2552" t="s">
        <v>73</v>
      </c>
      <c r="L2552" s="73">
        <f>_xlfn.DAYS(Dashboard!B$3,Data!F2552)</f>
        <v>1</v>
      </c>
    </row>
    <row r="2553" spans="1:12" x14ac:dyDescent="0.25">
      <c r="A2553">
        <v>106640</v>
      </c>
      <c r="B2553">
        <v>0</v>
      </c>
      <c r="C2553" t="s">
        <v>281</v>
      </c>
      <c r="D2553" t="s">
        <v>108</v>
      </c>
      <c r="E2553" t="s">
        <v>61</v>
      </c>
      <c r="F2553" s="69">
        <v>43024.391099537039</v>
      </c>
      <c r="G2553" s="67">
        <v>43039.708333333336</v>
      </c>
      <c r="I2553" t="s">
        <v>67</v>
      </c>
      <c r="J2553" t="s">
        <v>3177</v>
      </c>
      <c r="K2553" t="s">
        <v>284</v>
      </c>
      <c r="L2553" s="73">
        <f>_xlfn.DAYS(Dashboard!B$3,Data!F2553)</f>
        <v>1</v>
      </c>
    </row>
    <row r="2554" spans="1:12" x14ac:dyDescent="0.25">
      <c r="A2554">
        <v>106641</v>
      </c>
      <c r="B2554">
        <v>0</v>
      </c>
      <c r="C2554" t="s">
        <v>281</v>
      </c>
      <c r="D2554" t="s">
        <v>108</v>
      </c>
      <c r="E2554" t="s">
        <v>61</v>
      </c>
      <c r="F2554" s="69">
        <v>43024.396238425928</v>
      </c>
      <c r="G2554" s="67">
        <v>43039.708333333336</v>
      </c>
      <c r="I2554" t="s">
        <v>67</v>
      </c>
      <c r="J2554" t="s">
        <v>3178</v>
      </c>
      <c r="K2554" t="s">
        <v>284</v>
      </c>
      <c r="L2554" s="73">
        <f>_xlfn.DAYS(Dashboard!B$3,Data!F2554)</f>
        <v>1</v>
      </c>
    </row>
    <row r="2555" spans="1:12" x14ac:dyDescent="0.25">
      <c r="A2555">
        <v>106642</v>
      </c>
      <c r="B2555">
        <v>0</v>
      </c>
      <c r="C2555" t="s">
        <v>281</v>
      </c>
      <c r="D2555" t="s">
        <v>108</v>
      </c>
      <c r="E2555" t="s">
        <v>282</v>
      </c>
      <c r="F2555" s="69">
        <v>43024.421759259261</v>
      </c>
      <c r="G2555" s="67">
        <v>43038.708333333336</v>
      </c>
      <c r="I2555" t="s">
        <v>350</v>
      </c>
      <c r="J2555" t="s">
        <v>3179</v>
      </c>
      <c r="K2555" t="s">
        <v>284</v>
      </c>
      <c r="L2555" s="73">
        <f>_xlfn.DAYS(Dashboard!B$3,Data!F2555)</f>
        <v>1</v>
      </c>
    </row>
    <row r="2556" spans="1:12" x14ac:dyDescent="0.25">
      <c r="A2556">
        <v>106643</v>
      </c>
      <c r="B2556">
        <v>0</v>
      </c>
      <c r="C2556" t="s">
        <v>281</v>
      </c>
      <c r="D2556" t="s">
        <v>2943</v>
      </c>
      <c r="E2556" t="s">
        <v>321</v>
      </c>
      <c r="F2556" s="69">
        <v>43024.428472222222</v>
      </c>
      <c r="G2556" s="67">
        <v>43038.708333333336</v>
      </c>
      <c r="H2556" s="67">
        <v>43024.456250000003</v>
      </c>
      <c r="I2556" t="s">
        <v>63</v>
      </c>
      <c r="J2556" t="s">
        <v>2944</v>
      </c>
      <c r="K2556" t="s">
        <v>65</v>
      </c>
      <c r="L2556" s="73">
        <f>_xlfn.DAYS(Dashboard!B$3,Data!F2556)</f>
        <v>1</v>
      </c>
    </row>
    <row r="2557" spans="1:12" x14ac:dyDescent="0.25">
      <c r="A2557">
        <v>106644</v>
      </c>
      <c r="B2557">
        <v>0</v>
      </c>
      <c r="C2557" t="s">
        <v>281</v>
      </c>
      <c r="D2557" t="s">
        <v>71</v>
      </c>
      <c r="E2557" t="s">
        <v>62</v>
      </c>
      <c r="F2557" s="69">
        <v>43024.438194444447</v>
      </c>
      <c r="G2557" s="67">
        <v>43026.708333333336</v>
      </c>
      <c r="I2557" t="s">
        <v>255</v>
      </c>
      <c r="J2557" t="s">
        <v>256</v>
      </c>
      <c r="K2557" t="s">
        <v>73</v>
      </c>
      <c r="L2557" s="73">
        <f>_xlfn.DAYS(Dashboard!B$3,Data!F2557)</f>
        <v>1</v>
      </c>
    </row>
    <row r="2558" spans="1:12" x14ac:dyDescent="0.25">
      <c r="A2558">
        <v>106645</v>
      </c>
      <c r="B2558">
        <v>0</v>
      </c>
      <c r="C2558" t="s">
        <v>281</v>
      </c>
      <c r="D2558" t="s">
        <v>914</v>
      </c>
      <c r="E2558" t="s">
        <v>321</v>
      </c>
      <c r="F2558" s="69">
        <v>43024.450752314813</v>
      </c>
      <c r="G2558" s="67">
        <v>43026.708333333336</v>
      </c>
      <c r="I2558" t="s">
        <v>67</v>
      </c>
      <c r="J2558" t="s">
        <v>3180</v>
      </c>
      <c r="K2558" t="s">
        <v>323</v>
      </c>
      <c r="L2558" s="73">
        <f>_xlfn.DAYS(Dashboard!B$3,Data!F2558)</f>
        <v>1</v>
      </c>
    </row>
    <row r="2559" spans="1:12" x14ac:dyDescent="0.25">
      <c r="A2559">
        <v>106646</v>
      </c>
      <c r="B2559">
        <v>0</v>
      </c>
      <c r="C2559" t="s">
        <v>281</v>
      </c>
      <c r="D2559" t="s">
        <v>2945</v>
      </c>
      <c r="E2559" t="s">
        <v>321</v>
      </c>
      <c r="F2559" s="69">
        <v>43024.453472222223</v>
      </c>
      <c r="G2559" s="67">
        <v>43031.708333333336</v>
      </c>
      <c r="H2559" s="67">
        <v>43024.460416666669</v>
      </c>
      <c r="I2559" t="s">
        <v>63</v>
      </c>
      <c r="J2559" t="s">
        <v>2946</v>
      </c>
      <c r="K2559" t="s">
        <v>323</v>
      </c>
      <c r="L2559" s="73">
        <f>_xlfn.DAYS(Dashboard!B$3,Data!F2559)</f>
        <v>1</v>
      </c>
    </row>
    <row r="2560" spans="1:12" x14ac:dyDescent="0.25">
      <c r="A2560">
        <v>106647</v>
      </c>
      <c r="B2560">
        <v>0</v>
      </c>
      <c r="C2560" t="s">
        <v>281</v>
      </c>
      <c r="D2560" t="s">
        <v>286</v>
      </c>
      <c r="E2560" t="s">
        <v>62</v>
      </c>
      <c r="F2560" s="69">
        <v>43024.456944444442</v>
      </c>
      <c r="G2560" s="67">
        <v>43038.708333333336</v>
      </c>
      <c r="H2560" s="67">
        <v>43024.458333333336</v>
      </c>
      <c r="I2560" t="s">
        <v>63</v>
      </c>
      <c r="J2560" t="s">
        <v>2947</v>
      </c>
      <c r="K2560" t="s">
        <v>73</v>
      </c>
      <c r="L2560" s="73">
        <f>_xlfn.DAYS(Dashboard!B$3,Data!F2560)</f>
        <v>1</v>
      </c>
    </row>
    <row r="2561" spans="1:12" x14ac:dyDescent="0.25">
      <c r="A2561">
        <v>106648</v>
      </c>
      <c r="B2561">
        <v>0</v>
      </c>
      <c r="C2561" t="s">
        <v>281</v>
      </c>
      <c r="D2561" t="s">
        <v>151</v>
      </c>
      <c r="E2561" t="s">
        <v>75</v>
      </c>
      <c r="F2561" s="69">
        <v>43024.459583333337</v>
      </c>
      <c r="G2561" s="67">
        <v>43026.708333333336</v>
      </c>
      <c r="I2561" t="s">
        <v>67</v>
      </c>
      <c r="J2561" t="s">
        <v>257</v>
      </c>
      <c r="K2561" t="s">
        <v>73</v>
      </c>
      <c r="L2561" s="73">
        <f>_xlfn.DAYS(Dashboard!B$3,Data!F2561)</f>
        <v>1</v>
      </c>
    </row>
    <row r="2562" spans="1:12" x14ac:dyDescent="0.25">
      <c r="A2562">
        <v>106649</v>
      </c>
      <c r="B2562">
        <v>0</v>
      </c>
      <c r="C2562" t="s">
        <v>281</v>
      </c>
      <c r="D2562" t="s">
        <v>509</v>
      </c>
      <c r="E2562" t="s">
        <v>97</v>
      </c>
      <c r="F2562" s="69">
        <v>43024.49050925926</v>
      </c>
      <c r="G2562" s="67">
        <v>43031.708333333336</v>
      </c>
      <c r="I2562" t="s">
        <v>63</v>
      </c>
      <c r="J2562" t="s">
        <v>3181</v>
      </c>
      <c r="K2562" t="s">
        <v>284</v>
      </c>
      <c r="L2562" s="73">
        <f>_xlfn.DAYS(Dashboard!B$3,Data!F2562)</f>
        <v>1</v>
      </c>
    </row>
    <row r="2563" spans="1:12" x14ac:dyDescent="0.25">
      <c r="A2563">
        <v>106650</v>
      </c>
      <c r="B2563">
        <v>0</v>
      </c>
      <c r="C2563" t="s">
        <v>281</v>
      </c>
      <c r="D2563" t="s">
        <v>2948</v>
      </c>
      <c r="E2563" t="s">
        <v>80</v>
      </c>
      <c r="F2563" s="69">
        <v>43024.519444444442</v>
      </c>
      <c r="G2563" s="67">
        <v>43038.708333333336</v>
      </c>
      <c r="H2563" s="67">
        <v>43024.519444444442</v>
      </c>
      <c r="I2563" t="s">
        <v>63</v>
      </c>
      <c r="J2563" t="s">
        <v>1990</v>
      </c>
      <c r="K2563" t="s">
        <v>73</v>
      </c>
      <c r="L2563" s="73">
        <f>_xlfn.DAYS(Dashboard!B$3,Data!F2563)</f>
        <v>1</v>
      </c>
    </row>
    <row r="2564" spans="1:12" x14ac:dyDescent="0.25">
      <c r="A2564">
        <v>106651</v>
      </c>
      <c r="B2564">
        <v>0</v>
      </c>
      <c r="C2564" t="s">
        <v>281</v>
      </c>
      <c r="D2564" t="s">
        <v>2949</v>
      </c>
      <c r="E2564" t="s">
        <v>90</v>
      </c>
      <c r="F2564" s="69">
        <v>43024.535416666666</v>
      </c>
      <c r="G2564" s="67">
        <v>43038.708333333336</v>
      </c>
      <c r="H2564" s="67">
        <v>43024.535416666666</v>
      </c>
      <c r="I2564" t="s">
        <v>67</v>
      </c>
      <c r="J2564" t="s">
        <v>2950</v>
      </c>
      <c r="K2564" t="s">
        <v>73</v>
      </c>
      <c r="L2564" s="73">
        <f>_xlfn.DAYS(Dashboard!B$3,Data!F2564)</f>
        <v>1</v>
      </c>
    </row>
    <row r="2565" spans="1:12" x14ac:dyDescent="0.25">
      <c r="A2565">
        <v>106652</v>
      </c>
      <c r="B2565">
        <v>0</v>
      </c>
      <c r="C2565" t="s">
        <v>281</v>
      </c>
      <c r="D2565" t="s">
        <v>230</v>
      </c>
      <c r="E2565" t="s">
        <v>80</v>
      </c>
      <c r="F2565" s="69">
        <v>43024.537106481483</v>
      </c>
      <c r="G2565" s="67">
        <v>43038.708333333336</v>
      </c>
      <c r="I2565" t="s">
        <v>63</v>
      </c>
      <c r="J2565" t="s">
        <v>258</v>
      </c>
      <c r="K2565" t="s">
        <v>73</v>
      </c>
      <c r="L2565" s="73">
        <f>_xlfn.DAYS(Dashboard!B$3,Data!F2565)</f>
        <v>1</v>
      </c>
    </row>
    <row r="2566" spans="1:12" x14ac:dyDescent="0.25">
      <c r="A2566">
        <v>105628</v>
      </c>
      <c r="B2566">
        <v>1</v>
      </c>
      <c r="C2566" t="s">
        <v>88</v>
      </c>
      <c r="D2566" t="s">
        <v>112</v>
      </c>
      <c r="E2566" t="s">
        <v>61</v>
      </c>
      <c r="F2566" s="69">
        <v>43024.55190972222</v>
      </c>
      <c r="G2566" s="67">
        <v>43038.708333333336</v>
      </c>
      <c r="I2566" t="s">
        <v>63</v>
      </c>
      <c r="J2566" t="s">
        <v>3182</v>
      </c>
      <c r="K2566" t="s">
        <v>284</v>
      </c>
      <c r="L2566" s="73">
        <f>_xlfn.DAYS(Dashboard!B$3,Data!F2566)</f>
        <v>1</v>
      </c>
    </row>
    <row r="2567" spans="1:12" x14ac:dyDescent="0.25">
      <c r="A2567">
        <v>106653</v>
      </c>
      <c r="B2567">
        <v>0</v>
      </c>
      <c r="C2567" t="s">
        <v>281</v>
      </c>
      <c r="D2567" t="s">
        <v>967</v>
      </c>
      <c r="E2567" t="s">
        <v>93</v>
      </c>
      <c r="F2567" s="69">
        <v>43024.556250000001</v>
      </c>
      <c r="G2567" s="67">
        <v>43038.708333333336</v>
      </c>
      <c r="H2567" s="67">
        <v>43024.6</v>
      </c>
      <c r="I2567" t="s">
        <v>63</v>
      </c>
      <c r="J2567" t="s">
        <v>2951</v>
      </c>
      <c r="K2567" t="s">
        <v>73</v>
      </c>
      <c r="L2567" s="73">
        <f>_xlfn.DAYS(Dashboard!B$3,Data!F2567)</f>
        <v>1</v>
      </c>
    </row>
    <row r="2568" spans="1:12" x14ac:dyDescent="0.25">
      <c r="A2568">
        <v>106654</v>
      </c>
      <c r="B2568">
        <v>0</v>
      </c>
      <c r="C2568" t="s">
        <v>281</v>
      </c>
      <c r="D2568" t="s">
        <v>2952</v>
      </c>
      <c r="E2568" t="s">
        <v>93</v>
      </c>
      <c r="F2568" s="69">
        <v>43024.557638888888</v>
      </c>
      <c r="G2568" s="67">
        <v>43038.708333333336</v>
      </c>
      <c r="H2568" s="67">
        <v>43024.557638888888</v>
      </c>
      <c r="I2568" t="s">
        <v>67</v>
      </c>
      <c r="J2568" t="s">
        <v>2953</v>
      </c>
      <c r="K2568" t="s">
        <v>73</v>
      </c>
      <c r="L2568" s="73">
        <f>_xlfn.DAYS(Dashboard!B$3,Data!F2568)</f>
        <v>1</v>
      </c>
    </row>
    <row r="2569" spans="1:12" x14ac:dyDescent="0.25">
      <c r="A2569">
        <v>106655</v>
      </c>
      <c r="B2569">
        <v>0</v>
      </c>
      <c r="C2569" t="s">
        <v>281</v>
      </c>
      <c r="D2569" t="s">
        <v>74</v>
      </c>
      <c r="E2569" t="s">
        <v>62</v>
      </c>
      <c r="F2569" s="69">
        <v>43024.561805555553</v>
      </c>
      <c r="G2569" s="67">
        <v>43026.708333333336</v>
      </c>
      <c r="H2569" s="67">
        <v>43024.603472222225</v>
      </c>
      <c r="I2569" t="s">
        <v>63</v>
      </c>
      <c r="J2569" t="s">
        <v>2954</v>
      </c>
      <c r="K2569" t="s">
        <v>65</v>
      </c>
      <c r="L2569" s="73">
        <f>_xlfn.DAYS(Dashboard!B$3,Data!F2569)</f>
        <v>1</v>
      </c>
    </row>
    <row r="2570" spans="1:12" x14ac:dyDescent="0.25">
      <c r="A2570">
        <v>106656</v>
      </c>
      <c r="B2570">
        <v>0</v>
      </c>
      <c r="C2570" t="s">
        <v>281</v>
      </c>
      <c r="D2570" t="s">
        <v>97</v>
      </c>
      <c r="E2570" t="s">
        <v>282</v>
      </c>
      <c r="F2570" s="69">
        <v>43024.564583333333</v>
      </c>
      <c r="G2570" s="67">
        <v>43038.708333333336</v>
      </c>
      <c r="H2570" s="67">
        <v>43024.564583333333</v>
      </c>
      <c r="I2570" t="s">
        <v>63</v>
      </c>
      <c r="J2570" t="s">
        <v>2955</v>
      </c>
      <c r="K2570" t="s">
        <v>284</v>
      </c>
      <c r="L2570" s="73">
        <f>_xlfn.DAYS(Dashboard!B$3,Data!F2570)</f>
        <v>1</v>
      </c>
    </row>
    <row r="2571" spans="1:12" x14ac:dyDescent="0.25">
      <c r="A2571">
        <v>106657</v>
      </c>
      <c r="B2571">
        <v>0</v>
      </c>
      <c r="C2571" t="s">
        <v>281</v>
      </c>
      <c r="D2571" t="s">
        <v>120</v>
      </c>
      <c r="E2571" t="s">
        <v>368</v>
      </c>
      <c r="F2571" s="69">
        <v>43024.580555555556</v>
      </c>
      <c r="G2571" s="67">
        <v>43026.708333333336</v>
      </c>
      <c r="H2571" s="67">
        <v>43025.415972222225</v>
      </c>
      <c r="I2571" t="s">
        <v>63</v>
      </c>
      <c r="J2571" t="s">
        <v>2956</v>
      </c>
      <c r="K2571" t="s">
        <v>294</v>
      </c>
      <c r="L2571" s="73">
        <f>_xlfn.DAYS(Dashboard!B$3,Data!F2571)</f>
        <v>1</v>
      </c>
    </row>
    <row r="2572" spans="1:12" x14ac:dyDescent="0.25">
      <c r="A2572">
        <v>106658</v>
      </c>
      <c r="B2572">
        <v>0</v>
      </c>
      <c r="C2572" t="s">
        <v>88</v>
      </c>
      <c r="D2572" t="s">
        <v>259</v>
      </c>
      <c r="E2572" t="s">
        <v>93</v>
      </c>
      <c r="F2572" s="69">
        <v>43024.595289351855</v>
      </c>
      <c r="G2572" s="67">
        <v>43038.708333333336</v>
      </c>
      <c r="I2572" t="s">
        <v>67</v>
      </c>
      <c r="J2572" t="s">
        <v>260</v>
      </c>
      <c r="K2572" t="s">
        <v>73</v>
      </c>
      <c r="L2572" s="73">
        <f>_xlfn.DAYS(Dashboard!B$3,Data!F2572)</f>
        <v>1</v>
      </c>
    </row>
    <row r="2573" spans="1:12" x14ac:dyDescent="0.25">
      <c r="A2573">
        <v>106296</v>
      </c>
      <c r="B2573">
        <v>2</v>
      </c>
      <c r="C2573" t="s">
        <v>35</v>
      </c>
      <c r="D2573" t="s">
        <v>75</v>
      </c>
      <c r="E2573" t="s">
        <v>97</v>
      </c>
      <c r="F2573" s="69">
        <v>43024.599965277775</v>
      </c>
      <c r="G2573" s="67">
        <v>43038.708333333336</v>
      </c>
      <c r="I2573" t="s">
        <v>63</v>
      </c>
      <c r="J2573" t="s">
        <v>3183</v>
      </c>
      <c r="K2573" t="s">
        <v>284</v>
      </c>
      <c r="L2573" s="73">
        <f>_xlfn.DAYS(Dashboard!B$3,Data!F2573)</f>
        <v>1</v>
      </c>
    </row>
    <row r="2574" spans="1:12" x14ac:dyDescent="0.25">
      <c r="A2574">
        <v>106296</v>
      </c>
      <c r="B2574">
        <v>3</v>
      </c>
      <c r="C2574" t="s">
        <v>281</v>
      </c>
      <c r="D2574" t="s">
        <v>75</v>
      </c>
      <c r="E2574" t="s">
        <v>71</v>
      </c>
      <c r="F2574" s="69">
        <v>43024.601388888892</v>
      </c>
      <c r="G2574" s="67">
        <v>43038.708333333336</v>
      </c>
      <c r="H2574" s="67">
        <v>43024.865972222222</v>
      </c>
      <c r="I2574" t="s">
        <v>63</v>
      </c>
      <c r="J2574" t="s">
        <v>2957</v>
      </c>
      <c r="K2574" t="s">
        <v>73</v>
      </c>
      <c r="L2574" s="73">
        <f>_xlfn.DAYS(Dashboard!B$3,Data!F2574)</f>
        <v>1</v>
      </c>
    </row>
    <row r="2575" spans="1:12" x14ac:dyDescent="0.25">
      <c r="A2575">
        <v>106659</v>
      </c>
      <c r="B2575">
        <v>0</v>
      </c>
      <c r="C2575" t="s">
        <v>88</v>
      </c>
      <c r="D2575" t="s">
        <v>261</v>
      </c>
      <c r="E2575" t="s">
        <v>93</v>
      </c>
      <c r="F2575" s="69">
        <v>43024.607395833336</v>
      </c>
      <c r="G2575" s="67">
        <v>43038.708333333336</v>
      </c>
      <c r="H2575" s="67">
        <v>43024.61519675926</v>
      </c>
      <c r="I2575" t="s">
        <v>67</v>
      </c>
      <c r="J2575" t="s">
        <v>262</v>
      </c>
      <c r="K2575" t="s">
        <v>73</v>
      </c>
      <c r="L2575" s="73">
        <f>_xlfn.DAYS(Dashboard!B$3,Data!F2575)</f>
        <v>1</v>
      </c>
    </row>
    <row r="2576" spans="1:12" x14ac:dyDescent="0.25">
      <c r="A2576">
        <v>106660</v>
      </c>
      <c r="B2576">
        <v>0</v>
      </c>
      <c r="C2576" t="s">
        <v>35</v>
      </c>
      <c r="D2576" t="s">
        <v>263</v>
      </c>
      <c r="E2576" t="s">
        <v>80</v>
      </c>
      <c r="F2576" s="69">
        <v>43024.619317129633</v>
      </c>
      <c r="G2576" s="67">
        <v>43026.708333333336</v>
      </c>
      <c r="I2576" t="s">
        <v>63</v>
      </c>
      <c r="J2576" t="s">
        <v>264</v>
      </c>
      <c r="K2576" t="s">
        <v>73</v>
      </c>
      <c r="L2576" s="73">
        <f>_xlfn.DAYS(Dashboard!B$3,Data!F2576)</f>
        <v>1</v>
      </c>
    </row>
    <row r="2577" spans="1:12" x14ac:dyDescent="0.25">
      <c r="A2577">
        <v>106661</v>
      </c>
      <c r="B2577">
        <v>0</v>
      </c>
      <c r="C2577" t="s">
        <v>35</v>
      </c>
      <c r="D2577" t="s">
        <v>386</v>
      </c>
      <c r="E2577" t="s">
        <v>97</v>
      </c>
      <c r="F2577" s="69">
        <v>43024.622361111113</v>
      </c>
      <c r="G2577" s="67">
        <v>43038.708333333336</v>
      </c>
      <c r="I2577" t="s">
        <v>67</v>
      </c>
      <c r="J2577" t="s">
        <v>3184</v>
      </c>
      <c r="K2577" t="s">
        <v>284</v>
      </c>
      <c r="L2577" s="73">
        <f>_xlfn.DAYS(Dashboard!B$3,Data!F2577)</f>
        <v>1</v>
      </c>
    </row>
    <row r="2578" spans="1:12" x14ac:dyDescent="0.25">
      <c r="A2578">
        <v>106662</v>
      </c>
      <c r="B2578">
        <v>0</v>
      </c>
      <c r="C2578" t="s">
        <v>35</v>
      </c>
      <c r="D2578" t="s">
        <v>2945</v>
      </c>
      <c r="E2578" t="s">
        <v>97</v>
      </c>
      <c r="F2578" s="69">
        <v>43024.627835648149</v>
      </c>
      <c r="G2578" s="67">
        <v>43038.708333333336</v>
      </c>
      <c r="I2578" t="s">
        <v>63</v>
      </c>
      <c r="J2578" t="s">
        <v>2946</v>
      </c>
      <c r="K2578" t="s">
        <v>284</v>
      </c>
      <c r="L2578" s="73">
        <f>_xlfn.DAYS(Dashboard!B$3,Data!F2578)</f>
        <v>1</v>
      </c>
    </row>
    <row r="2579" spans="1:12" x14ac:dyDescent="0.25">
      <c r="A2579">
        <v>106663</v>
      </c>
      <c r="B2579">
        <v>0</v>
      </c>
      <c r="C2579" t="s">
        <v>69</v>
      </c>
      <c r="D2579" t="s">
        <v>3185</v>
      </c>
      <c r="E2579" t="s">
        <v>321</v>
      </c>
      <c r="F2579" s="69">
        <v>43024.665219907409</v>
      </c>
      <c r="G2579" s="67">
        <v>43038</v>
      </c>
      <c r="I2579" t="s">
        <v>67</v>
      </c>
      <c r="J2579" t="s">
        <v>3186</v>
      </c>
      <c r="K2579" t="s">
        <v>323</v>
      </c>
      <c r="L2579" s="73">
        <f>_xlfn.DAYS(Dashboard!B$3,Data!F2579)</f>
        <v>1</v>
      </c>
    </row>
    <row r="2580" spans="1:12" x14ac:dyDescent="0.25">
      <c r="A2580">
        <v>106664</v>
      </c>
      <c r="B2580">
        <v>0</v>
      </c>
      <c r="C2580" t="s">
        <v>281</v>
      </c>
      <c r="D2580" t="s">
        <v>697</v>
      </c>
      <c r="E2580" t="s">
        <v>321</v>
      </c>
      <c r="F2580" s="69">
        <v>43024.669444444444</v>
      </c>
      <c r="G2580" s="67">
        <v>43031.708333333336</v>
      </c>
      <c r="H2580" s="67">
        <v>43025.570138888892</v>
      </c>
      <c r="I2580" t="s">
        <v>67</v>
      </c>
      <c r="J2580" t="s">
        <v>2958</v>
      </c>
      <c r="K2580" t="s">
        <v>323</v>
      </c>
      <c r="L2580" s="73">
        <f>_xlfn.DAYS(Dashboard!B$3,Data!F2580)</f>
        <v>1</v>
      </c>
    </row>
    <row r="2581" spans="1:12" x14ac:dyDescent="0.25">
      <c r="A2581">
        <v>106339</v>
      </c>
      <c r="B2581">
        <v>1</v>
      </c>
      <c r="C2581" t="s">
        <v>281</v>
      </c>
      <c r="D2581" t="s">
        <v>398</v>
      </c>
      <c r="E2581" t="s">
        <v>233</v>
      </c>
      <c r="F2581" s="69">
        <v>43024.758333333331</v>
      </c>
      <c r="G2581" s="67">
        <v>43031.708333333336</v>
      </c>
      <c r="H2581" s="67">
        <v>43025.368750000001</v>
      </c>
      <c r="I2581" t="s">
        <v>67</v>
      </c>
      <c r="J2581" t="s">
        <v>2959</v>
      </c>
      <c r="K2581" t="s">
        <v>284</v>
      </c>
      <c r="L2581" s="73">
        <f>_xlfn.DAYS(Dashboard!B$3,Data!F2581)</f>
        <v>1</v>
      </c>
    </row>
    <row r="2582" spans="1:12" x14ac:dyDescent="0.25">
      <c r="A2582">
        <v>106665</v>
      </c>
      <c r="B2582">
        <v>0</v>
      </c>
      <c r="C2582" t="s">
        <v>82</v>
      </c>
      <c r="D2582" t="s">
        <v>1164</v>
      </c>
      <c r="E2582" t="s">
        <v>321</v>
      </c>
      <c r="F2582" s="69">
        <v>43024.78528935185</v>
      </c>
      <c r="G2582" s="67">
        <v>43132</v>
      </c>
      <c r="I2582" t="s">
        <v>67</v>
      </c>
      <c r="J2582" t="s">
        <v>3187</v>
      </c>
      <c r="K2582" t="s">
        <v>323</v>
      </c>
      <c r="L2582" s="73">
        <f>_xlfn.DAYS(Dashboard!B$3,Data!F2582)</f>
        <v>1</v>
      </c>
    </row>
    <row r="2583" spans="1:12" x14ac:dyDescent="0.25">
      <c r="A2583">
        <v>106666</v>
      </c>
      <c r="B2583">
        <v>0</v>
      </c>
      <c r="C2583" t="s">
        <v>281</v>
      </c>
      <c r="D2583" t="s">
        <v>2960</v>
      </c>
      <c r="E2583" t="s">
        <v>90</v>
      </c>
      <c r="F2583" s="69">
        <v>43024.855555555558</v>
      </c>
      <c r="G2583" s="67">
        <v>43038.708333333336</v>
      </c>
      <c r="H2583" s="67">
        <v>43024.855555555558</v>
      </c>
      <c r="I2583" t="s">
        <v>67</v>
      </c>
      <c r="J2583" t="s">
        <v>2961</v>
      </c>
      <c r="K2583" t="s">
        <v>73</v>
      </c>
      <c r="L2583" s="73">
        <f>_xlfn.DAYS(Dashboard!B$3,Data!F2583)</f>
        <v>1</v>
      </c>
    </row>
    <row r="2584" spans="1:12" x14ac:dyDescent="0.25">
      <c r="A2584">
        <v>106667</v>
      </c>
      <c r="B2584">
        <v>0</v>
      </c>
      <c r="C2584" t="s">
        <v>35</v>
      </c>
      <c r="D2584" t="s">
        <v>148</v>
      </c>
      <c r="E2584" t="s">
        <v>71</v>
      </c>
      <c r="F2584" s="69">
        <v>43025.325185185182</v>
      </c>
      <c r="G2584" s="67">
        <v>43032.708333333336</v>
      </c>
      <c r="I2584" t="s">
        <v>137</v>
      </c>
      <c r="J2584" t="s">
        <v>3188</v>
      </c>
      <c r="K2584" t="s">
        <v>497</v>
      </c>
      <c r="L2584" s="73">
        <f>_xlfn.DAYS(Dashboard!B$3,Data!F2584)</f>
        <v>0</v>
      </c>
    </row>
    <row r="2585" spans="1:12" x14ac:dyDescent="0.25">
      <c r="A2585">
        <v>106668</v>
      </c>
      <c r="B2585">
        <v>0</v>
      </c>
      <c r="C2585" t="s">
        <v>281</v>
      </c>
      <c r="D2585" t="s">
        <v>157</v>
      </c>
      <c r="E2585" t="s">
        <v>80</v>
      </c>
      <c r="F2585" s="69">
        <v>43025.344444444447</v>
      </c>
      <c r="G2585" s="67">
        <v>43032.708333333336</v>
      </c>
      <c r="H2585" s="67">
        <v>43025.432638888888</v>
      </c>
      <c r="I2585" t="s">
        <v>63</v>
      </c>
      <c r="J2585" t="s">
        <v>2962</v>
      </c>
      <c r="K2585" t="s">
        <v>73</v>
      </c>
      <c r="L2585" s="73">
        <f>_xlfn.DAYS(Dashboard!B$3,Data!F2585)</f>
        <v>0</v>
      </c>
    </row>
    <row r="2586" spans="1:12" x14ac:dyDescent="0.25">
      <c r="A2586">
        <v>106669</v>
      </c>
      <c r="B2586">
        <v>0</v>
      </c>
      <c r="C2586" t="s">
        <v>281</v>
      </c>
      <c r="D2586" t="s">
        <v>362</v>
      </c>
      <c r="E2586" t="s">
        <v>75</v>
      </c>
      <c r="F2586" s="69">
        <v>43025.344444444447</v>
      </c>
      <c r="G2586" s="67">
        <v>43039.708333333336</v>
      </c>
      <c r="H2586" s="67">
        <v>43025.365972222222</v>
      </c>
      <c r="I2586" t="s">
        <v>63</v>
      </c>
      <c r="J2586" t="s">
        <v>2963</v>
      </c>
      <c r="K2586" t="s">
        <v>73</v>
      </c>
      <c r="L2586" s="73">
        <f>_xlfn.DAYS(Dashboard!B$3,Data!F2586)</f>
        <v>0</v>
      </c>
    </row>
    <row r="2587" spans="1:12" x14ac:dyDescent="0.25">
      <c r="A2587">
        <v>106670</v>
      </c>
      <c r="B2587">
        <v>0</v>
      </c>
      <c r="C2587" t="s">
        <v>281</v>
      </c>
      <c r="D2587" t="s">
        <v>2964</v>
      </c>
      <c r="E2587" t="s">
        <v>97</v>
      </c>
      <c r="F2587" s="69">
        <v>43025.347222222219</v>
      </c>
      <c r="G2587" s="67">
        <v>43039.708333333336</v>
      </c>
      <c r="H2587" s="67">
        <v>43025.347222222219</v>
      </c>
      <c r="I2587" t="s">
        <v>63</v>
      </c>
      <c r="J2587" t="s">
        <v>1990</v>
      </c>
      <c r="K2587" t="s">
        <v>73</v>
      </c>
      <c r="L2587" s="73">
        <f>_xlfn.DAYS(Dashboard!B$3,Data!F2587)</f>
        <v>0</v>
      </c>
    </row>
    <row r="2588" spans="1:12" x14ac:dyDescent="0.25">
      <c r="A2588">
        <v>106671</v>
      </c>
      <c r="B2588">
        <v>0</v>
      </c>
      <c r="C2588" t="s">
        <v>281</v>
      </c>
      <c r="D2588" t="s">
        <v>371</v>
      </c>
      <c r="E2588" t="s">
        <v>75</v>
      </c>
      <c r="F2588" s="69">
        <v>43025.351388888892</v>
      </c>
      <c r="G2588" s="67">
        <v>43039.708333333336</v>
      </c>
      <c r="H2588" s="67">
        <v>43025.354166666664</v>
      </c>
      <c r="I2588" t="s">
        <v>63</v>
      </c>
      <c r="J2588" t="s">
        <v>2965</v>
      </c>
      <c r="K2588" t="s">
        <v>73</v>
      </c>
      <c r="L2588" s="73">
        <f>_xlfn.DAYS(Dashboard!B$3,Data!F2588)</f>
        <v>0</v>
      </c>
    </row>
    <row r="2589" spans="1:12" x14ac:dyDescent="0.25">
      <c r="A2589">
        <v>106672</v>
      </c>
      <c r="B2589">
        <v>0</v>
      </c>
      <c r="C2589" t="s">
        <v>281</v>
      </c>
      <c r="D2589" t="s">
        <v>380</v>
      </c>
      <c r="E2589" t="s">
        <v>90</v>
      </c>
      <c r="F2589" s="69">
        <v>43025.376388888886</v>
      </c>
      <c r="G2589" s="67">
        <v>43039.708333333336</v>
      </c>
      <c r="H2589" s="67">
        <v>43025.567361111112</v>
      </c>
      <c r="I2589" t="s">
        <v>63</v>
      </c>
      <c r="J2589" t="s">
        <v>2966</v>
      </c>
      <c r="K2589" t="s">
        <v>73</v>
      </c>
      <c r="L2589" s="73">
        <f>_xlfn.DAYS(Dashboard!B$3,Data!F2589)</f>
        <v>0</v>
      </c>
    </row>
    <row r="2590" spans="1:12" x14ac:dyDescent="0.25">
      <c r="A2590">
        <v>106673</v>
      </c>
      <c r="B2590">
        <v>0</v>
      </c>
      <c r="C2590" t="s">
        <v>281</v>
      </c>
      <c r="D2590" t="s">
        <v>125</v>
      </c>
      <c r="E2590" t="s">
        <v>75</v>
      </c>
      <c r="F2590" s="69">
        <v>43025.393750000003</v>
      </c>
      <c r="G2590" s="67">
        <v>43039.708333333336</v>
      </c>
      <c r="H2590" s="67">
        <v>43025.415277777778</v>
      </c>
      <c r="I2590" t="s">
        <v>63</v>
      </c>
      <c r="J2590" t="s">
        <v>2967</v>
      </c>
      <c r="K2590" t="s">
        <v>73</v>
      </c>
      <c r="L2590" s="73">
        <f>_xlfn.DAYS(Dashboard!B$3,Data!F2590)</f>
        <v>0</v>
      </c>
    </row>
    <row r="2591" spans="1:12" x14ac:dyDescent="0.25">
      <c r="A2591">
        <v>106674</v>
      </c>
      <c r="B2591">
        <v>0</v>
      </c>
      <c r="C2591" t="s">
        <v>35</v>
      </c>
      <c r="D2591" t="s">
        <v>674</v>
      </c>
      <c r="E2591" t="s">
        <v>321</v>
      </c>
      <c r="F2591" s="69">
        <v>43025.405034722222</v>
      </c>
      <c r="G2591" s="67">
        <v>43039.708333333336</v>
      </c>
      <c r="I2591" t="s">
        <v>63</v>
      </c>
      <c r="J2591" t="s">
        <v>3189</v>
      </c>
      <c r="K2591" t="s">
        <v>284</v>
      </c>
      <c r="L2591" s="73">
        <f>_xlfn.DAYS(Dashboard!B$3,Data!F2591)</f>
        <v>0</v>
      </c>
    </row>
    <row r="2592" spans="1:12" x14ac:dyDescent="0.25">
      <c r="A2592">
        <v>106675</v>
      </c>
      <c r="B2592">
        <v>0</v>
      </c>
      <c r="C2592" t="s">
        <v>281</v>
      </c>
      <c r="D2592" t="s">
        <v>2968</v>
      </c>
      <c r="E2592" t="s">
        <v>75</v>
      </c>
      <c r="F2592" s="69">
        <v>43025.443055555559</v>
      </c>
      <c r="G2592" s="67">
        <v>43039.708333333336</v>
      </c>
      <c r="H2592" s="67">
        <v>43025.49722222222</v>
      </c>
      <c r="I2592" t="s">
        <v>63</v>
      </c>
      <c r="J2592" t="s">
        <v>1990</v>
      </c>
      <c r="K2592" t="s">
        <v>73</v>
      </c>
      <c r="L2592" s="73">
        <f>_xlfn.DAYS(Dashboard!B$3,Data!F2592)</f>
        <v>0</v>
      </c>
    </row>
    <row r="2593" spans="1:12" x14ac:dyDescent="0.25">
      <c r="A2593">
        <v>106676</v>
      </c>
      <c r="B2593">
        <v>0</v>
      </c>
      <c r="C2593" t="s">
        <v>281</v>
      </c>
      <c r="D2593" t="s">
        <v>184</v>
      </c>
      <c r="E2593" t="s">
        <v>93</v>
      </c>
      <c r="F2593" s="69">
        <v>43025.45</v>
      </c>
      <c r="G2593" s="67">
        <v>43027.708333333336</v>
      </c>
      <c r="H2593" s="67">
        <v>43025.45</v>
      </c>
      <c r="I2593" t="s">
        <v>63</v>
      </c>
      <c r="J2593" t="s">
        <v>2969</v>
      </c>
      <c r="K2593" t="s">
        <v>73</v>
      </c>
      <c r="L2593" s="73">
        <f>_xlfn.DAYS(Dashboard!B$3,Data!F2593)</f>
        <v>0</v>
      </c>
    </row>
    <row r="2594" spans="1:12" x14ac:dyDescent="0.25">
      <c r="A2594">
        <v>106677</v>
      </c>
      <c r="B2594">
        <v>0</v>
      </c>
      <c r="C2594" t="s">
        <v>35</v>
      </c>
      <c r="D2594" t="s">
        <v>97</v>
      </c>
      <c r="E2594" t="s">
        <v>282</v>
      </c>
      <c r="F2594" s="69">
        <v>43025.466782407406</v>
      </c>
      <c r="G2594" s="67">
        <v>43039.708333333336</v>
      </c>
      <c r="I2594" t="s">
        <v>63</v>
      </c>
      <c r="J2594" t="s">
        <v>3190</v>
      </c>
      <c r="K2594" t="s">
        <v>284</v>
      </c>
      <c r="L2594" s="73">
        <f>_xlfn.DAYS(Dashboard!B$3,Data!F2594)</f>
        <v>0</v>
      </c>
    </row>
    <row r="2595" spans="1:12" x14ac:dyDescent="0.25">
      <c r="A2595">
        <v>106678</v>
      </c>
      <c r="B2595">
        <v>0</v>
      </c>
      <c r="C2595" t="s">
        <v>281</v>
      </c>
      <c r="D2595" t="s">
        <v>2970</v>
      </c>
      <c r="E2595" t="s">
        <v>93</v>
      </c>
      <c r="F2595" s="69">
        <v>43025.490277777775</v>
      </c>
      <c r="G2595" s="67">
        <v>43039.708333333336</v>
      </c>
      <c r="H2595" s="67">
        <v>43025.81527777778</v>
      </c>
      <c r="I2595" t="s">
        <v>63</v>
      </c>
      <c r="J2595" t="s">
        <v>2971</v>
      </c>
      <c r="K2595" t="s">
        <v>73</v>
      </c>
      <c r="L2595" s="73">
        <f>_xlfn.DAYS(Dashboard!B$3,Data!F2595)</f>
        <v>0</v>
      </c>
    </row>
    <row r="2596" spans="1:12" x14ac:dyDescent="0.25">
      <c r="A2596">
        <v>106679</v>
      </c>
      <c r="B2596">
        <v>0</v>
      </c>
      <c r="C2596" t="s">
        <v>281</v>
      </c>
      <c r="D2596" t="s">
        <v>140</v>
      </c>
      <c r="E2596" t="s">
        <v>75</v>
      </c>
      <c r="F2596" s="69">
        <v>43025.492361111108</v>
      </c>
      <c r="G2596" s="67">
        <v>43039.708333333336</v>
      </c>
      <c r="H2596" s="67">
        <v>43025.504861111112</v>
      </c>
      <c r="I2596" t="s">
        <v>67</v>
      </c>
      <c r="J2596" t="s">
        <v>2972</v>
      </c>
      <c r="K2596" t="s">
        <v>73</v>
      </c>
      <c r="L2596" s="73">
        <f>_xlfn.DAYS(Dashboard!B$3,Data!F2596)</f>
        <v>0</v>
      </c>
    </row>
    <row r="2597" spans="1:12" x14ac:dyDescent="0.25">
      <c r="A2597">
        <v>106680</v>
      </c>
      <c r="B2597">
        <v>0</v>
      </c>
      <c r="C2597" t="s">
        <v>281</v>
      </c>
      <c r="D2597" t="s">
        <v>328</v>
      </c>
      <c r="E2597" t="s">
        <v>62</v>
      </c>
      <c r="F2597" s="69">
        <v>43025.496527777781</v>
      </c>
      <c r="G2597" s="67">
        <v>43039.708333333336</v>
      </c>
      <c r="H2597" s="67">
        <v>43025.49722222222</v>
      </c>
      <c r="I2597" t="s">
        <v>63</v>
      </c>
      <c r="J2597" t="s">
        <v>2973</v>
      </c>
      <c r="K2597" t="s">
        <v>65</v>
      </c>
      <c r="L2597" s="73">
        <f>_xlfn.DAYS(Dashboard!B$3,Data!F2597)</f>
        <v>0</v>
      </c>
    </row>
    <row r="2598" spans="1:12" x14ac:dyDescent="0.25">
      <c r="A2598">
        <v>106681</v>
      </c>
      <c r="B2598">
        <v>0</v>
      </c>
      <c r="C2598" t="s">
        <v>88</v>
      </c>
      <c r="D2598" t="s">
        <v>482</v>
      </c>
      <c r="E2598" t="s">
        <v>292</v>
      </c>
      <c r="F2598" s="69">
        <v>43025.502141203702</v>
      </c>
      <c r="G2598" s="67">
        <v>43039.708333333336</v>
      </c>
      <c r="I2598" t="s">
        <v>63</v>
      </c>
      <c r="J2598" t="s">
        <v>3191</v>
      </c>
      <c r="K2598" t="s">
        <v>294</v>
      </c>
      <c r="L2598" s="73">
        <f>_xlfn.DAYS(Dashboard!B$3,Data!F2598)</f>
        <v>0</v>
      </c>
    </row>
    <row r="2599" spans="1:12" x14ac:dyDescent="0.25">
      <c r="A2599">
        <v>106682</v>
      </c>
      <c r="B2599">
        <v>0</v>
      </c>
      <c r="C2599" t="s">
        <v>35</v>
      </c>
      <c r="D2599" t="s">
        <v>368</v>
      </c>
      <c r="E2599" t="s">
        <v>368</v>
      </c>
      <c r="F2599" s="69">
        <v>43025.537175925929</v>
      </c>
      <c r="G2599" s="67">
        <v>43027.708333333336</v>
      </c>
      <c r="I2599" t="s">
        <v>350</v>
      </c>
      <c r="J2599" t="s">
        <v>3192</v>
      </c>
      <c r="K2599" t="s">
        <v>294</v>
      </c>
      <c r="L2599" s="73">
        <f>_xlfn.DAYS(Dashboard!B$3,Data!F2599)</f>
        <v>0</v>
      </c>
    </row>
    <row r="2600" spans="1:12" x14ac:dyDescent="0.25">
      <c r="A2600">
        <v>106683</v>
      </c>
      <c r="B2600">
        <v>0</v>
      </c>
      <c r="C2600" t="s">
        <v>35</v>
      </c>
      <c r="D2600" t="s">
        <v>265</v>
      </c>
      <c r="E2600" t="s">
        <v>90</v>
      </c>
      <c r="F2600" s="69">
        <v>43025.537928240738</v>
      </c>
      <c r="G2600" s="67">
        <v>43039.708333333336</v>
      </c>
      <c r="I2600" t="s">
        <v>63</v>
      </c>
      <c r="J2600" t="s">
        <v>266</v>
      </c>
      <c r="K2600" t="s">
        <v>73</v>
      </c>
      <c r="L2600" s="73">
        <f>_xlfn.DAYS(Dashboard!B$3,Data!F2600)</f>
        <v>0</v>
      </c>
    </row>
    <row r="2601" spans="1:12" x14ac:dyDescent="0.25">
      <c r="A2601">
        <v>106684</v>
      </c>
      <c r="B2601">
        <v>0</v>
      </c>
      <c r="C2601" t="s">
        <v>35</v>
      </c>
      <c r="D2601" t="s">
        <v>97</v>
      </c>
      <c r="E2601" t="s">
        <v>282</v>
      </c>
      <c r="F2601" s="69">
        <v>43025.5393287037</v>
      </c>
      <c r="G2601" s="67">
        <v>43039.708333333336</v>
      </c>
      <c r="I2601" t="s">
        <v>63</v>
      </c>
      <c r="J2601" t="s">
        <v>3193</v>
      </c>
      <c r="K2601" t="s">
        <v>284</v>
      </c>
      <c r="L2601" s="73">
        <f>_xlfn.DAYS(Dashboard!B$3,Data!F2601)</f>
        <v>0</v>
      </c>
    </row>
    <row r="2602" spans="1:12" x14ac:dyDescent="0.25">
      <c r="A2602">
        <v>106685</v>
      </c>
      <c r="B2602">
        <v>0</v>
      </c>
      <c r="C2602" t="s">
        <v>88</v>
      </c>
      <c r="D2602" t="s">
        <v>2193</v>
      </c>
      <c r="E2602" t="s">
        <v>1086</v>
      </c>
      <c r="F2602" s="69">
        <v>43025.548888888887</v>
      </c>
      <c r="G2602" s="67">
        <v>43032.708333333336</v>
      </c>
      <c r="I2602" t="s">
        <v>63</v>
      </c>
      <c r="J2602" t="s">
        <v>3194</v>
      </c>
      <c r="K2602" t="s">
        <v>1088</v>
      </c>
      <c r="L2602" s="73">
        <f>_xlfn.DAYS(Dashboard!B$3,Data!F2602)</f>
        <v>0</v>
      </c>
    </row>
    <row r="2603" spans="1:12" x14ac:dyDescent="0.25">
      <c r="A2603">
        <v>106686</v>
      </c>
      <c r="B2603">
        <v>0</v>
      </c>
      <c r="C2603" t="s">
        <v>281</v>
      </c>
      <c r="D2603" t="s">
        <v>124</v>
      </c>
      <c r="E2603" t="s">
        <v>282</v>
      </c>
      <c r="F2603" s="69">
        <v>43025.55972222222</v>
      </c>
      <c r="G2603" s="67">
        <v>43039.708333333336</v>
      </c>
      <c r="H2603" s="67">
        <v>43025.614583333336</v>
      </c>
      <c r="I2603" t="s">
        <v>63</v>
      </c>
      <c r="J2603" t="s">
        <v>2974</v>
      </c>
      <c r="K2603" t="s">
        <v>284</v>
      </c>
      <c r="L2603" s="73">
        <f>_xlfn.DAYS(Dashboard!B$3,Data!F2603)</f>
        <v>0</v>
      </c>
    </row>
    <row r="2604" spans="1:12" x14ac:dyDescent="0.25">
      <c r="A2604">
        <v>106687</v>
      </c>
      <c r="B2604">
        <v>0</v>
      </c>
      <c r="C2604" t="s">
        <v>281</v>
      </c>
      <c r="D2604" t="s">
        <v>904</v>
      </c>
      <c r="E2604" t="s">
        <v>93</v>
      </c>
      <c r="F2604" s="69">
        <v>43025.565972222219</v>
      </c>
      <c r="G2604" s="67">
        <v>43039.708333333336</v>
      </c>
      <c r="H2604" s="67">
        <v>43025.565972222219</v>
      </c>
      <c r="I2604" t="s">
        <v>63</v>
      </c>
      <c r="J2604" t="s">
        <v>906</v>
      </c>
      <c r="K2604" t="s">
        <v>73</v>
      </c>
      <c r="L2604" s="73">
        <f>_xlfn.DAYS(Dashboard!B$3,Data!F2604)</f>
        <v>0</v>
      </c>
    </row>
    <row r="2605" spans="1:12" x14ac:dyDescent="0.25">
      <c r="A2605">
        <v>106397</v>
      </c>
      <c r="B2605">
        <v>1</v>
      </c>
      <c r="C2605" t="s">
        <v>35</v>
      </c>
      <c r="D2605" t="s">
        <v>206</v>
      </c>
      <c r="E2605" t="s">
        <v>71</v>
      </c>
      <c r="F2605" s="69">
        <v>43025.598969907405</v>
      </c>
      <c r="G2605" s="67">
        <v>43027.708333333336</v>
      </c>
      <c r="I2605" t="s">
        <v>63</v>
      </c>
      <c r="J2605" t="s">
        <v>267</v>
      </c>
      <c r="K2605" t="s">
        <v>73</v>
      </c>
      <c r="L2605" s="73">
        <f>_xlfn.DAYS(Dashboard!B$3,Data!F2605)</f>
        <v>0</v>
      </c>
    </row>
    <row r="2606" spans="1:12" x14ac:dyDescent="0.25">
      <c r="A2606">
        <v>106688</v>
      </c>
      <c r="B2606">
        <v>0</v>
      </c>
      <c r="C2606" t="s">
        <v>35</v>
      </c>
      <c r="D2606" t="s">
        <v>392</v>
      </c>
      <c r="E2606" t="s">
        <v>97</v>
      </c>
      <c r="F2606" s="69">
        <v>43025.600173611114</v>
      </c>
      <c r="G2606" s="67">
        <v>43039.708333333336</v>
      </c>
      <c r="I2606" t="s">
        <v>67</v>
      </c>
      <c r="J2606" t="s">
        <v>3195</v>
      </c>
      <c r="K2606" t="s">
        <v>284</v>
      </c>
      <c r="L2606" s="73">
        <f>_xlfn.DAYS(Dashboard!B$3,Data!F2606)</f>
        <v>0</v>
      </c>
    </row>
    <row r="2607" spans="1:12" x14ac:dyDescent="0.25">
      <c r="A2607">
        <v>106689</v>
      </c>
      <c r="B2607">
        <v>0</v>
      </c>
      <c r="C2607" t="s">
        <v>35</v>
      </c>
      <c r="D2607" t="s">
        <v>268</v>
      </c>
      <c r="E2607" t="s">
        <v>71</v>
      </c>
      <c r="F2607" s="69">
        <v>43025.607453703706</v>
      </c>
      <c r="G2607" s="67">
        <v>43039.708333333336</v>
      </c>
      <c r="I2607" t="s">
        <v>67</v>
      </c>
      <c r="J2607" t="s">
        <v>269</v>
      </c>
      <c r="K2607" t="s">
        <v>73</v>
      </c>
      <c r="L2607" s="73">
        <f>_xlfn.DAYS(Dashboard!B$3,Data!F2607)</f>
        <v>0</v>
      </c>
    </row>
    <row r="2608" spans="1:12" x14ac:dyDescent="0.25">
      <c r="A2608">
        <v>106148</v>
      </c>
      <c r="B2608">
        <v>2</v>
      </c>
      <c r="C2608" t="s">
        <v>35</v>
      </c>
      <c r="D2608" t="s">
        <v>151</v>
      </c>
      <c r="E2608" t="s">
        <v>84</v>
      </c>
      <c r="F2608" s="69">
        <v>43025.613206018519</v>
      </c>
      <c r="G2608" s="67">
        <v>43032.708333333336</v>
      </c>
      <c r="I2608" t="s">
        <v>63</v>
      </c>
      <c r="J2608" t="s">
        <v>270</v>
      </c>
      <c r="K2608" t="s">
        <v>73</v>
      </c>
      <c r="L2608" s="73">
        <f>_xlfn.DAYS(Dashboard!B$3,Data!F2608)</f>
        <v>0</v>
      </c>
    </row>
    <row r="2609" spans="1:12" x14ac:dyDescent="0.25">
      <c r="A2609">
        <v>106648</v>
      </c>
      <c r="B2609">
        <v>1</v>
      </c>
      <c r="C2609" t="s">
        <v>35</v>
      </c>
      <c r="D2609" t="s">
        <v>151</v>
      </c>
      <c r="E2609" t="s">
        <v>84</v>
      </c>
      <c r="F2609" s="69">
        <v>43025.613912037035</v>
      </c>
      <c r="G2609" s="67">
        <v>43032.708333333336</v>
      </c>
      <c r="I2609" t="s">
        <v>63</v>
      </c>
      <c r="J2609" t="s">
        <v>207</v>
      </c>
      <c r="K2609" t="s">
        <v>73</v>
      </c>
      <c r="L2609" s="73">
        <f>_xlfn.DAYS(Dashboard!B$3,Data!F2609)</f>
        <v>0</v>
      </c>
    </row>
    <row r="2610" spans="1:12" x14ac:dyDescent="0.25">
      <c r="A2610">
        <v>106690</v>
      </c>
      <c r="B2610">
        <v>0</v>
      </c>
      <c r="C2610" t="s">
        <v>281</v>
      </c>
      <c r="D2610" t="s">
        <v>539</v>
      </c>
      <c r="E2610" t="s">
        <v>75</v>
      </c>
      <c r="F2610" s="69">
        <v>43025.618055555555</v>
      </c>
      <c r="G2610" s="67">
        <v>43039.708333333336</v>
      </c>
      <c r="H2610" s="67">
        <v>43025.618750000001</v>
      </c>
      <c r="I2610" t="s">
        <v>67</v>
      </c>
      <c r="J2610" t="s">
        <v>2975</v>
      </c>
      <c r="K2610" t="s">
        <v>73</v>
      </c>
      <c r="L2610" s="73">
        <f>_xlfn.DAYS(Dashboard!B$3,Data!F2610)</f>
        <v>0</v>
      </c>
    </row>
    <row r="2611" spans="1:12" x14ac:dyDescent="0.25">
      <c r="A2611">
        <v>106691</v>
      </c>
      <c r="B2611">
        <v>0</v>
      </c>
      <c r="C2611" t="s">
        <v>88</v>
      </c>
      <c r="D2611" t="s">
        <v>271</v>
      </c>
      <c r="E2611" t="s">
        <v>93</v>
      </c>
      <c r="F2611" s="69">
        <v>43025.623912037037</v>
      </c>
      <c r="G2611" s="67">
        <v>43039.708333333336</v>
      </c>
      <c r="I2611" t="s">
        <v>63</v>
      </c>
      <c r="J2611" t="s">
        <v>272</v>
      </c>
      <c r="K2611" t="s">
        <v>73</v>
      </c>
      <c r="L2611" s="73">
        <f>_xlfn.DAYS(Dashboard!B$3,Data!F2611)</f>
        <v>0</v>
      </c>
    </row>
    <row r="2612" spans="1:12" x14ac:dyDescent="0.25">
      <c r="A2612">
        <v>106692</v>
      </c>
      <c r="B2612">
        <v>0</v>
      </c>
      <c r="C2612" t="s">
        <v>281</v>
      </c>
      <c r="D2612" t="s">
        <v>181</v>
      </c>
      <c r="E2612" t="s">
        <v>321</v>
      </c>
      <c r="F2612" s="69">
        <v>43025.631944444445</v>
      </c>
      <c r="G2612" s="67">
        <v>43032.708333333336</v>
      </c>
      <c r="H2612" s="67">
        <v>43025.686111111114</v>
      </c>
      <c r="I2612" t="s">
        <v>63</v>
      </c>
      <c r="J2612" t="s">
        <v>2976</v>
      </c>
      <c r="K2612" t="s">
        <v>323</v>
      </c>
      <c r="L2612" s="73">
        <f>_xlfn.DAYS(Dashboard!B$3,Data!F2612)</f>
        <v>0</v>
      </c>
    </row>
    <row r="2613" spans="1:12" x14ac:dyDescent="0.25">
      <c r="A2613">
        <v>106693</v>
      </c>
      <c r="B2613">
        <v>0</v>
      </c>
      <c r="C2613" t="s">
        <v>35</v>
      </c>
      <c r="D2613" t="s">
        <v>3196</v>
      </c>
      <c r="E2613" t="s">
        <v>97</v>
      </c>
      <c r="F2613" s="69">
        <v>43025.701886574076</v>
      </c>
      <c r="G2613" s="67">
        <v>43039.708333333336</v>
      </c>
      <c r="I2613" t="s">
        <v>63</v>
      </c>
      <c r="J2613" t="s">
        <v>3197</v>
      </c>
      <c r="K2613" t="s">
        <v>1088</v>
      </c>
      <c r="L2613" s="73">
        <f>_xlfn.DAYS(Dashboard!B$3,Data!F2613)</f>
        <v>0</v>
      </c>
    </row>
    <row r="2614" spans="1:12" x14ac:dyDescent="0.25">
      <c r="A2614">
        <v>106694</v>
      </c>
      <c r="B2614">
        <v>0</v>
      </c>
      <c r="C2614" t="s">
        <v>35</v>
      </c>
      <c r="D2614" t="s">
        <v>273</v>
      </c>
      <c r="E2614" t="s">
        <v>97</v>
      </c>
      <c r="F2614" s="69">
        <v>43025.713726851849</v>
      </c>
      <c r="G2614" s="67">
        <v>43039.708333333336</v>
      </c>
      <c r="I2614" t="s">
        <v>67</v>
      </c>
      <c r="J2614" t="s">
        <v>274</v>
      </c>
      <c r="K2614" t="s">
        <v>73</v>
      </c>
      <c r="L2614" s="73">
        <f>_xlfn.DAYS(Dashboard!B$3,Data!F2614)</f>
        <v>0</v>
      </c>
    </row>
    <row r="2615" spans="1:12" x14ac:dyDescent="0.25">
      <c r="A2615">
        <v>106695</v>
      </c>
      <c r="B2615">
        <v>0</v>
      </c>
      <c r="C2615" t="s">
        <v>281</v>
      </c>
      <c r="D2615" t="s">
        <v>2977</v>
      </c>
      <c r="E2615" t="s">
        <v>93</v>
      </c>
      <c r="F2615" s="69">
        <v>43025.729166666664</v>
      </c>
      <c r="G2615" s="67">
        <v>43039.708333333336</v>
      </c>
      <c r="H2615" s="67">
        <v>43025.729166666664</v>
      </c>
      <c r="I2615" t="s">
        <v>67</v>
      </c>
      <c r="J2615" t="s">
        <v>2978</v>
      </c>
      <c r="K2615" t="s">
        <v>73</v>
      </c>
      <c r="L2615" s="73">
        <f>_xlfn.DAYS(Dashboard!B$3,Data!F2615)</f>
        <v>0</v>
      </c>
    </row>
    <row r="2616" spans="1:12" x14ac:dyDescent="0.25">
      <c r="A2616">
        <v>106696</v>
      </c>
      <c r="B2616">
        <v>0</v>
      </c>
      <c r="C2616" t="s">
        <v>281</v>
      </c>
      <c r="D2616" t="s">
        <v>2979</v>
      </c>
      <c r="E2616" t="s">
        <v>93</v>
      </c>
      <c r="F2616" s="69">
        <v>43025.811805555553</v>
      </c>
      <c r="G2616" s="67">
        <v>43039.708333333336</v>
      </c>
      <c r="H2616" s="67">
        <v>43025.811805555553</v>
      </c>
      <c r="I2616" t="s">
        <v>67</v>
      </c>
      <c r="J2616" t="s">
        <v>2980</v>
      </c>
      <c r="K2616" t="s">
        <v>73</v>
      </c>
      <c r="L2616" s="73">
        <f>_xlfn.DAYS(Dashboard!B$3,Data!F2616)</f>
        <v>0</v>
      </c>
    </row>
    <row r="2617" spans="1:12" x14ac:dyDescent="0.25">
      <c r="A2617" t="s">
        <v>50</v>
      </c>
      <c r="B2617" t="s">
        <v>51</v>
      </c>
      <c r="C2617" t="s">
        <v>52</v>
      </c>
      <c r="D2617" t="s">
        <v>53</v>
      </c>
      <c r="E2617" t="s">
        <v>54</v>
      </c>
      <c r="F2617" s="69" t="s">
        <v>55</v>
      </c>
      <c r="G2617" t="s">
        <v>56</v>
      </c>
      <c r="H2617" t="s">
        <v>57</v>
      </c>
      <c r="I2617" t="s">
        <v>58</v>
      </c>
      <c r="J2617" t="s">
        <v>59</v>
      </c>
      <c r="K2617" t="s">
        <v>60</v>
      </c>
      <c r="L2617" s="73" t="e">
        <f>_xlfn.DAYS(Dashboard!B$3,Data!F2617)</f>
        <v>#VALUE!</v>
      </c>
    </row>
    <row r="2618" spans="1:12" x14ac:dyDescent="0.25">
      <c r="L2618" s="73">
        <f>_xlfn.DAYS(Dashboard!B$3,Data!F2618)</f>
        <v>43025</v>
      </c>
    </row>
    <row r="2619" spans="1:12" x14ac:dyDescent="0.25">
      <c r="L2619" s="73">
        <f>_xlfn.DAYS(Dashboard!B$3,Data!F2619)</f>
        <v>43025</v>
      </c>
    </row>
    <row r="2620" spans="1:12" x14ac:dyDescent="0.25">
      <c r="L2620" s="73">
        <f>_xlfn.DAYS(Dashboard!B$3,Data!F2620)</f>
        <v>43025</v>
      </c>
    </row>
    <row r="2621" spans="1:12" x14ac:dyDescent="0.25">
      <c r="L2621" s="73">
        <f>_xlfn.DAYS(Dashboard!B$3,Data!F2621)</f>
        <v>43025</v>
      </c>
    </row>
    <row r="2622" spans="1:12" x14ac:dyDescent="0.25">
      <c r="L2622" s="73">
        <f>_xlfn.DAYS(Dashboard!B$3,Data!F2622)</f>
        <v>43025</v>
      </c>
    </row>
    <row r="2623" spans="1:12" x14ac:dyDescent="0.25">
      <c r="L2623" s="73">
        <f>_xlfn.DAYS(Dashboard!B$3,Data!F2623)</f>
        <v>43025</v>
      </c>
    </row>
    <row r="2624" spans="1:12" x14ac:dyDescent="0.25">
      <c r="L2624" s="73">
        <f>_xlfn.DAYS(Dashboard!B$3,Data!F2624)</f>
        <v>43025</v>
      </c>
    </row>
    <row r="2625" spans="12:12" x14ac:dyDescent="0.25">
      <c r="L2625" s="73">
        <f>_xlfn.DAYS(Dashboard!B$3,Data!F2625)</f>
        <v>43025</v>
      </c>
    </row>
    <row r="2626" spans="12:12" x14ac:dyDescent="0.25">
      <c r="L2626" s="73">
        <f>_xlfn.DAYS(Dashboard!B$3,Data!F2626)</f>
        <v>43025</v>
      </c>
    </row>
    <row r="2627" spans="12:12" x14ac:dyDescent="0.25">
      <c r="L2627" s="73">
        <f>_xlfn.DAYS(Dashboard!B$3,Data!F2627)</f>
        <v>43025</v>
      </c>
    </row>
    <row r="2628" spans="12:12" x14ac:dyDescent="0.25">
      <c r="L2628" s="73">
        <f>_xlfn.DAYS(Dashboard!B$3,Data!F2628)</f>
        <v>43025</v>
      </c>
    </row>
    <row r="2629" spans="12:12" x14ac:dyDescent="0.25">
      <c r="L2629" s="73">
        <f>_xlfn.DAYS(Dashboard!B$3,Data!F2629)</f>
        <v>43025</v>
      </c>
    </row>
    <row r="2630" spans="12:12" x14ac:dyDescent="0.25">
      <c r="L2630" s="73">
        <f>_xlfn.DAYS(Dashboard!B$3,Data!F2630)</f>
        <v>43025</v>
      </c>
    </row>
    <row r="2631" spans="12:12" x14ac:dyDescent="0.25">
      <c r="L2631" s="73">
        <f>_xlfn.DAYS(Dashboard!B$3,Data!F2631)</f>
        <v>43025</v>
      </c>
    </row>
    <row r="2632" spans="12:12" x14ac:dyDescent="0.25">
      <c r="L2632" s="73">
        <f>_xlfn.DAYS(Dashboard!B$3,Data!F2632)</f>
        <v>43025</v>
      </c>
    </row>
    <row r="2633" spans="12:12" x14ac:dyDescent="0.25">
      <c r="L2633" s="73">
        <f>_xlfn.DAYS(Dashboard!B$3,Data!F2633)</f>
        <v>43025</v>
      </c>
    </row>
    <row r="2634" spans="12:12" x14ac:dyDescent="0.25">
      <c r="L2634" s="73">
        <f>_xlfn.DAYS(Dashboard!B$3,Data!F2634)</f>
        <v>43025</v>
      </c>
    </row>
    <row r="2635" spans="12:12" x14ac:dyDescent="0.25">
      <c r="L2635" s="73">
        <f>_xlfn.DAYS(Dashboard!B$3,Data!F2635)</f>
        <v>43025</v>
      </c>
    </row>
    <row r="2636" spans="12:12" x14ac:dyDescent="0.25">
      <c r="L2636" s="73">
        <f>_xlfn.DAYS(Dashboard!B$3,Data!F2636)</f>
        <v>43025</v>
      </c>
    </row>
    <row r="2637" spans="12:12" x14ac:dyDescent="0.25">
      <c r="L2637" s="73">
        <f>_xlfn.DAYS(Dashboard!B$3,Data!F2637)</f>
        <v>43025</v>
      </c>
    </row>
    <row r="2638" spans="12:12" x14ac:dyDescent="0.25">
      <c r="L2638" s="73">
        <f>_xlfn.DAYS(Dashboard!B$3,Data!F2638)</f>
        <v>43025</v>
      </c>
    </row>
    <row r="2639" spans="12:12" x14ac:dyDescent="0.25">
      <c r="L2639" s="73">
        <f>_xlfn.DAYS(Dashboard!B$3,Data!F2639)</f>
        <v>43025</v>
      </c>
    </row>
    <row r="2640" spans="12:12" x14ac:dyDescent="0.25">
      <c r="L2640" s="73">
        <f>_xlfn.DAYS(Dashboard!B$3,Data!F2640)</f>
        <v>43025</v>
      </c>
    </row>
    <row r="2641" spans="12:12" x14ac:dyDescent="0.25">
      <c r="L2641" s="73">
        <f>_xlfn.DAYS(Dashboard!B$3,Data!F2641)</f>
        <v>43025</v>
      </c>
    </row>
    <row r="2642" spans="12:12" x14ac:dyDescent="0.25">
      <c r="L2642" s="73">
        <f>_xlfn.DAYS(Dashboard!B$3,Data!F2642)</f>
        <v>43025</v>
      </c>
    </row>
    <row r="2643" spans="12:12" x14ac:dyDescent="0.25">
      <c r="L2643" s="73">
        <f>_xlfn.DAYS(Dashboard!B$3,Data!F2643)</f>
        <v>43025</v>
      </c>
    </row>
    <row r="2644" spans="12:12" x14ac:dyDescent="0.25">
      <c r="L2644" s="73">
        <f>_xlfn.DAYS(Dashboard!B$3,Data!F2644)</f>
        <v>43025</v>
      </c>
    </row>
    <row r="2645" spans="12:12" x14ac:dyDescent="0.25">
      <c r="L2645" s="73">
        <f>_xlfn.DAYS(Dashboard!B$3,Data!F2645)</f>
        <v>43025</v>
      </c>
    </row>
    <row r="2646" spans="12:12" x14ac:dyDescent="0.25">
      <c r="L2646" s="73">
        <f>_xlfn.DAYS(Dashboard!B$3,Data!F2646)</f>
        <v>43025</v>
      </c>
    </row>
    <row r="2647" spans="12:12" x14ac:dyDescent="0.25">
      <c r="L2647" s="73">
        <f>_xlfn.DAYS(Dashboard!B$3,Data!F2647)</f>
        <v>43025</v>
      </c>
    </row>
    <row r="2648" spans="12:12" x14ac:dyDescent="0.25">
      <c r="L2648" s="73">
        <f>_xlfn.DAYS(Dashboard!B$3,Data!F2648)</f>
        <v>43025</v>
      </c>
    </row>
    <row r="2649" spans="12:12" x14ac:dyDescent="0.25">
      <c r="L2649" s="73">
        <f>_xlfn.DAYS(Dashboard!B$3,Data!F2649)</f>
        <v>43025</v>
      </c>
    </row>
    <row r="2650" spans="12:12" x14ac:dyDescent="0.25">
      <c r="L2650" s="73">
        <f>_xlfn.DAYS(Dashboard!B$3,Data!F2650)</f>
        <v>43025</v>
      </c>
    </row>
    <row r="2651" spans="12:12" x14ac:dyDescent="0.25">
      <c r="L2651" s="73">
        <f>_xlfn.DAYS(Dashboard!B$3,Data!F2651)</f>
        <v>43025</v>
      </c>
    </row>
    <row r="2652" spans="12:12" x14ac:dyDescent="0.25">
      <c r="L2652" s="73">
        <f>_xlfn.DAYS(Dashboard!B$3,Data!F2652)</f>
        <v>43025</v>
      </c>
    </row>
    <row r="2653" spans="12:12" x14ac:dyDescent="0.25">
      <c r="L2653" s="73">
        <f>_xlfn.DAYS(Dashboard!B$3,Data!F2653)</f>
        <v>43025</v>
      </c>
    </row>
    <row r="2654" spans="12:12" x14ac:dyDescent="0.25">
      <c r="L2654" s="73">
        <f>_xlfn.DAYS(Dashboard!B$3,Data!F2654)</f>
        <v>43025</v>
      </c>
    </row>
    <row r="2655" spans="12:12" x14ac:dyDescent="0.25">
      <c r="L2655" s="73">
        <f>_xlfn.DAYS(Dashboard!B$3,Data!F2655)</f>
        <v>43025</v>
      </c>
    </row>
    <row r="2656" spans="12:12" x14ac:dyDescent="0.25">
      <c r="L2656" s="73">
        <f>_xlfn.DAYS(Dashboard!B$3,Data!F2656)</f>
        <v>43025</v>
      </c>
    </row>
    <row r="2657" spans="12:12" x14ac:dyDescent="0.25">
      <c r="L2657" s="73">
        <f>_xlfn.DAYS(Dashboard!B$3,Data!F2657)</f>
        <v>43025</v>
      </c>
    </row>
    <row r="2658" spans="12:12" x14ac:dyDescent="0.25">
      <c r="L2658" s="73">
        <f>_xlfn.DAYS(Dashboard!B$3,Data!F2658)</f>
        <v>43025</v>
      </c>
    </row>
    <row r="2659" spans="12:12" x14ac:dyDescent="0.25">
      <c r="L2659" s="73">
        <f>_xlfn.DAYS(Dashboard!B$3,Data!F2659)</f>
        <v>43025</v>
      </c>
    </row>
    <row r="2660" spans="12:12" x14ac:dyDescent="0.25">
      <c r="L2660" s="73">
        <f>_xlfn.DAYS(Dashboard!B$3,Data!F2660)</f>
        <v>43025</v>
      </c>
    </row>
    <row r="2661" spans="12:12" x14ac:dyDescent="0.25">
      <c r="L2661" s="73">
        <f>_xlfn.DAYS(Dashboard!B$3,Data!F2661)</f>
        <v>43025</v>
      </c>
    </row>
    <row r="2662" spans="12:12" x14ac:dyDescent="0.25">
      <c r="L2662" s="73">
        <f>_xlfn.DAYS(Dashboard!B$3,Data!F2662)</f>
        <v>43025</v>
      </c>
    </row>
    <row r="2663" spans="12:12" x14ac:dyDescent="0.25">
      <c r="L2663" s="73">
        <f>_xlfn.DAYS(Dashboard!B$3,Data!F2663)</f>
        <v>43025</v>
      </c>
    </row>
    <row r="2664" spans="12:12" x14ac:dyDescent="0.25">
      <c r="L2664" s="73">
        <f>_xlfn.DAYS(Dashboard!B$3,Data!F2664)</f>
        <v>43025</v>
      </c>
    </row>
    <row r="2665" spans="12:12" x14ac:dyDescent="0.25">
      <c r="L2665" s="73">
        <f>_xlfn.DAYS(Dashboard!B$3,Data!F2665)</f>
        <v>43025</v>
      </c>
    </row>
    <row r="2666" spans="12:12" x14ac:dyDescent="0.25">
      <c r="L2666" s="73">
        <f>_xlfn.DAYS(Dashboard!B$3,Data!F2666)</f>
        <v>43025</v>
      </c>
    </row>
    <row r="2667" spans="12:12" x14ac:dyDescent="0.25">
      <c r="L2667" s="73">
        <f>_xlfn.DAYS(Dashboard!B$3,Data!F2667)</f>
        <v>43025</v>
      </c>
    </row>
    <row r="2668" spans="12:12" x14ac:dyDescent="0.25">
      <c r="L2668" s="73">
        <f>_xlfn.DAYS(Dashboard!B$3,Data!F2668)</f>
        <v>43025</v>
      </c>
    </row>
    <row r="2669" spans="12:12" x14ac:dyDescent="0.25">
      <c r="L2669" s="73">
        <f>_xlfn.DAYS(Dashboard!B$3,Data!F2669)</f>
        <v>43025</v>
      </c>
    </row>
    <row r="2670" spans="12:12" x14ac:dyDescent="0.25">
      <c r="L2670" s="73">
        <f>_xlfn.DAYS(Dashboard!B$3,Data!F2670)</f>
        <v>43025</v>
      </c>
    </row>
    <row r="2671" spans="12:12" x14ac:dyDescent="0.25">
      <c r="L2671" s="73">
        <f>_xlfn.DAYS(Dashboard!B$3,Data!F2671)</f>
        <v>43025</v>
      </c>
    </row>
    <row r="2672" spans="12:12" x14ac:dyDescent="0.25">
      <c r="L2672" s="73">
        <f>_xlfn.DAYS(Dashboard!B$3,Data!F2672)</f>
        <v>43025</v>
      </c>
    </row>
    <row r="2673" spans="12:12" x14ac:dyDescent="0.25">
      <c r="L2673" s="73">
        <f>_xlfn.DAYS(Dashboard!B$3,Data!F2673)</f>
        <v>43025</v>
      </c>
    </row>
    <row r="2674" spans="12:12" x14ac:dyDescent="0.25">
      <c r="L2674" s="73">
        <f>_xlfn.DAYS(Dashboard!B$3,Data!F2674)</f>
        <v>43025</v>
      </c>
    </row>
    <row r="2675" spans="12:12" x14ac:dyDescent="0.25">
      <c r="L2675" s="73">
        <f>_xlfn.DAYS(Dashboard!B$3,Data!F2675)</f>
        <v>43025</v>
      </c>
    </row>
    <row r="2676" spans="12:12" x14ac:dyDescent="0.25">
      <c r="L2676" s="73">
        <f>_xlfn.DAYS(Dashboard!B$3,Data!F2676)</f>
        <v>43025</v>
      </c>
    </row>
    <row r="2677" spans="12:12" x14ac:dyDescent="0.25">
      <c r="L2677" s="73">
        <f>_xlfn.DAYS(Dashboard!B$3,Data!F2677)</f>
        <v>43025</v>
      </c>
    </row>
    <row r="2678" spans="12:12" x14ac:dyDescent="0.25">
      <c r="L2678" s="73">
        <f>_xlfn.DAYS(Dashboard!B$3,Data!F2678)</f>
        <v>43025</v>
      </c>
    </row>
    <row r="2679" spans="12:12" x14ac:dyDescent="0.25">
      <c r="L2679" s="73">
        <f>_xlfn.DAYS(Dashboard!B$3,Data!F2679)</f>
        <v>43025</v>
      </c>
    </row>
    <row r="2680" spans="12:12" x14ac:dyDescent="0.25">
      <c r="L2680" s="73">
        <f>_xlfn.DAYS(Dashboard!B$3,Data!F2680)</f>
        <v>43025</v>
      </c>
    </row>
    <row r="2681" spans="12:12" x14ac:dyDescent="0.25">
      <c r="L2681" s="73">
        <f>_xlfn.DAYS(Dashboard!B$3,Data!F2681)</f>
        <v>43025</v>
      </c>
    </row>
    <row r="2682" spans="12:12" x14ac:dyDescent="0.25">
      <c r="L2682" s="73">
        <f>_xlfn.DAYS(Dashboard!B$3,Data!F2682)</f>
        <v>43025</v>
      </c>
    </row>
    <row r="2683" spans="12:12" x14ac:dyDescent="0.25">
      <c r="L2683" s="73">
        <f>_xlfn.DAYS(Dashboard!B$3,Data!F2683)</f>
        <v>43025</v>
      </c>
    </row>
    <row r="2684" spans="12:12" x14ac:dyDescent="0.25">
      <c r="L2684" s="73">
        <f>_xlfn.DAYS(Dashboard!B$3,Data!F2684)</f>
        <v>43025</v>
      </c>
    </row>
    <row r="2685" spans="12:12" x14ac:dyDescent="0.25">
      <c r="L2685" s="73">
        <f>_xlfn.DAYS(Dashboard!B$3,Data!F2685)</f>
        <v>43025</v>
      </c>
    </row>
    <row r="2686" spans="12:12" x14ac:dyDescent="0.25">
      <c r="L2686" s="73">
        <f>_xlfn.DAYS(Dashboard!B$3,Data!F2686)</f>
        <v>43025</v>
      </c>
    </row>
    <row r="2687" spans="12:12" x14ac:dyDescent="0.25">
      <c r="L2687" s="73">
        <f>_xlfn.DAYS(Dashboard!B$3,Data!F2687)</f>
        <v>43025</v>
      </c>
    </row>
    <row r="2688" spans="12:12" x14ac:dyDescent="0.25">
      <c r="L2688" s="73">
        <f>_xlfn.DAYS(Dashboard!B$3,Data!F2688)</f>
        <v>43025</v>
      </c>
    </row>
    <row r="2689" spans="12:12" x14ac:dyDescent="0.25">
      <c r="L2689" s="73">
        <f>_xlfn.DAYS(Dashboard!B$3,Data!F2689)</f>
        <v>43025</v>
      </c>
    </row>
    <row r="2690" spans="12:12" x14ac:dyDescent="0.25">
      <c r="L2690" s="73">
        <f>_xlfn.DAYS(Dashboard!B$3,Data!F2690)</f>
        <v>43025</v>
      </c>
    </row>
    <row r="2691" spans="12:12" x14ac:dyDescent="0.25">
      <c r="L2691" s="73">
        <f>_xlfn.DAYS(Dashboard!B$3,Data!F2691)</f>
        <v>43025</v>
      </c>
    </row>
    <row r="2692" spans="12:12" x14ac:dyDescent="0.25">
      <c r="L2692" s="73">
        <f>_xlfn.DAYS(Dashboard!B$3,Data!F2692)</f>
        <v>43025</v>
      </c>
    </row>
    <row r="2693" spans="12:12" x14ac:dyDescent="0.25">
      <c r="L2693" s="73">
        <f>_xlfn.DAYS(Dashboard!B$3,Data!F2693)</f>
        <v>43025</v>
      </c>
    </row>
    <row r="2694" spans="12:12" x14ac:dyDescent="0.25">
      <c r="L2694" s="73">
        <f>_xlfn.DAYS(Dashboard!B$3,Data!F2694)</f>
        <v>43025</v>
      </c>
    </row>
    <row r="2695" spans="12:12" x14ac:dyDescent="0.25">
      <c r="L2695" s="73">
        <f>_xlfn.DAYS(Dashboard!B$3,Data!F2695)</f>
        <v>43025</v>
      </c>
    </row>
    <row r="2696" spans="12:12" x14ac:dyDescent="0.25">
      <c r="L2696" s="73">
        <f>_xlfn.DAYS(Dashboard!B$3,Data!F2696)</f>
        <v>43025</v>
      </c>
    </row>
    <row r="2697" spans="12:12" x14ac:dyDescent="0.25">
      <c r="L2697" s="73">
        <f>_xlfn.DAYS(Dashboard!B$3,Data!F2697)</f>
        <v>43025</v>
      </c>
    </row>
    <row r="2698" spans="12:12" x14ac:dyDescent="0.25">
      <c r="L2698" s="73">
        <f>_xlfn.DAYS(Dashboard!B$3,Data!F2698)</f>
        <v>43025</v>
      </c>
    </row>
    <row r="2699" spans="12:12" x14ac:dyDescent="0.25">
      <c r="L2699" s="73">
        <f>_xlfn.DAYS(Dashboard!B$3,Data!F2699)</f>
        <v>43025</v>
      </c>
    </row>
    <row r="2700" spans="12:12" x14ac:dyDescent="0.25">
      <c r="L2700" s="73">
        <f>_xlfn.DAYS(Dashboard!B$3,Data!F2700)</f>
        <v>43025</v>
      </c>
    </row>
    <row r="2701" spans="12:12" x14ac:dyDescent="0.25">
      <c r="L2701" s="73">
        <f>_xlfn.DAYS(Dashboard!B$3,Data!F2701)</f>
        <v>43025</v>
      </c>
    </row>
    <row r="2702" spans="12:12" x14ac:dyDescent="0.25">
      <c r="L2702" s="73">
        <f>_xlfn.DAYS(Dashboard!B$3,Data!F2702)</f>
        <v>43025</v>
      </c>
    </row>
    <row r="2703" spans="12:12" x14ac:dyDescent="0.25">
      <c r="L2703" s="73">
        <f>_xlfn.DAYS(Dashboard!B$3,Data!F2703)</f>
        <v>43025</v>
      </c>
    </row>
    <row r="2704" spans="12:12" x14ac:dyDescent="0.25">
      <c r="L2704" s="73">
        <f>_xlfn.DAYS(Dashboard!B$3,Data!F2704)</f>
        <v>43025</v>
      </c>
    </row>
    <row r="2705" spans="12:12" x14ac:dyDescent="0.25">
      <c r="L2705" s="73">
        <f>_xlfn.DAYS(Dashboard!B$3,Data!F2705)</f>
        <v>43025</v>
      </c>
    </row>
    <row r="2706" spans="12:12" x14ac:dyDescent="0.25">
      <c r="L2706" s="73">
        <f>_xlfn.DAYS(Dashboard!B$3,Data!F2706)</f>
        <v>43025</v>
      </c>
    </row>
    <row r="2707" spans="12:12" x14ac:dyDescent="0.25">
      <c r="L2707" s="73">
        <f>_xlfn.DAYS(Dashboard!B$3,Data!F2707)</f>
        <v>43025</v>
      </c>
    </row>
    <row r="2708" spans="12:12" x14ac:dyDescent="0.25">
      <c r="L2708" s="73">
        <f>_xlfn.DAYS(Dashboard!B$3,Data!F2708)</f>
        <v>43025</v>
      </c>
    </row>
    <row r="2709" spans="12:12" x14ac:dyDescent="0.25">
      <c r="L2709" s="73">
        <f>_xlfn.DAYS(Dashboard!B$3,Data!F2709)</f>
        <v>43025</v>
      </c>
    </row>
    <row r="2710" spans="12:12" x14ac:dyDescent="0.25">
      <c r="L2710" s="73">
        <f>_xlfn.DAYS(Dashboard!B$3,Data!F2710)</f>
        <v>43025</v>
      </c>
    </row>
    <row r="2711" spans="12:12" x14ac:dyDescent="0.25">
      <c r="L2711" s="73">
        <f>_xlfn.DAYS(Dashboard!B$3,Data!F2711)</f>
        <v>43025</v>
      </c>
    </row>
    <row r="2712" spans="12:12" x14ac:dyDescent="0.25">
      <c r="L2712" s="73">
        <f>_xlfn.DAYS(Dashboard!B$3,Data!F2712)</f>
        <v>43025</v>
      </c>
    </row>
    <row r="2713" spans="12:12" x14ac:dyDescent="0.25">
      <c r="L2713" s="73">
        <f>_xlfn.DAYS(Dashboard!B$3,Data!F2713)</f>
        <v>43025</v>
      </c>
    </row>
    <row r="2714" spans="12:12" x14ac:dyDescent="0.25">
      <c r="L2714" s="73">
        <f>_xlfn.DAYS(Dashboard!B$3,Data!F2714)</f>
        <v>43025</v>
      </c>
    </row>
    <row r="2715" spans="12:12" x14ac:dyDescent="0.25">
      <c r="L2715" s="73">
        <f>_xlfn.DAYS(Dashboard!B$3,Data!F2715)</f>
        <v>43025</v>
      </c>
    </row>
    <row r="2716" spans="12:12" x14ac:dyDescent="0.25">
      <c r="L2716" s="73">
        <f>_xlfn.DAYS(Dashboard!B$3,Data!F2716)</f>
        <v>43025</v>
      </c>
    </row>
    <row r="2717" spans="12:12" x14ac:dyDescent="0.25">
      <c r="L2717" s="73">
        <f>_xlfn.DAYS(Dashboard!B$3,Data!F2717)</f>
        <v>43025</v>
      </c>
    </row>
    <row r="2718" spans="12:12" x14ac:dyDescent="0.25">
      <c r="L2718" s="73">
        <f>_xlfn.DAYS(Dashboard!B$3,Data!F2718)</f>
        <v>43025</v>
      </c>
    </row>
    <row r="2719" spans="12:12" x14ac:dyDescent="0.25">
      <c r="L2719" s="73">
        <f>_xlfn.DAYS(Dashboard!B$3,Data!F2719)</f>
        <v>43025</v>
      </c>
    </row>
    <row r="2720" spans="12:12" x14ac:dyDescent="0.25">
      <c r="L2720" s="73">
        <f>_xlfn.DAYS(Dashboard!B$3,Data!F2720)</f>
        <v>43025</v>
      </c>
    </row>
    <row r="2721" spans="12:12" x14ac:dyDescent="0.25">
      <c r="L2721" s="73">
        <f>_xlfn.DAYS(Dashboard!B$3,Data!F2721)</f>
        <v>43025</v>
      </c>
    </row>
    <row r="2722" spans="12:12" x14ac:dyDescent="0.25">
      <c r="L2722" s="73">
        <f>_xlfn.DAYS(Dashboard!B$3,Data!F2722)</f>
        <v>43025</v>
      </c>
    </row>
    <row r="2723" spans="12:12" x14ac:dyDescent="0.25">
      <c r="L2723" s="73">
        <f>_xlfn.DAYS(Dashboard!B$3,Data!F2723)</f>
        <v>43025</v>
      </c>
    </row>
    <row r="2724" spans="12:12" x14ac:dyDescent="0.25">
      <c r="L2724" s="73">
        <f>_xlfn.DAYS(Dashboard!B$3,Data!F2724)</f>
        <v>43025</v>
      </c>
    </row>
    <row r="2725" spans="12:12" x14ac:dyDescent="0.25">
      <c r="L2725" s="73">
        <f>_xlfn.DAYS(Dashboard!B$3,Data!F2725)</f>
        <v>43025</v>
      </c>
    </row>
    <row r="2726" spans="12:12" x14ac:dyDescent="0.25">
      <c r="L2726" s="73">
        <f>_xlfn.DAYS(Dashboard!B$3,Data!F2726)</f>
        <v>43025</v>
      </c>
    </row>
    <row r="2727" spans="12:12" x14ac:dyDescent="0.25">
      <c r="L2727" s="73">
        <f>_xlfn.DAYS(Dashboard!B$3,Data!F2727)</f>
        <v>43025</v>
      </c>
    </row>
    <row r="2728" spans="12:12" x14ac:dyDescent="0.25">
      <c r="L2728" s="73">
        <f>_xlfn.DAYS(Dashboard!B$3,Data!F2728)</f>
        <v>43025</v>
      </c>
    </row>
    <row r="2729" spans="12:12" x14ac:dyDescent="0.25">
      <c r="L2729" s="73">
        <f>_xlfn.DAYS(Dashboard!B$3,Data!F2729)</f>
        <v>43025</v>
      </c>
    </row>
    <row r="2730" spans="12:12" x14ac:dyDescent="0.25">
      <c r="L2730" s="73">
        <f>_xlfn.DAYS(Dashboard!B$3,Data!F2730)</f>
        <v>43025</v>
      </c>
    </row>
    <row r="2731" spans="12:12" x14ac:dyDescent="0.25">
      <c r="L2731" s="73">
        <f>_xlfn.DAYS(Dashboard!B$3,Data!F2731)</f>
        <v>43025</v>
      </c>
    </row>
    <row r="2732" spans="12:12" x14ac:dyDescent="0.25">
      <c r="L2732" s="73">
        <f>_xlfn.DAYS(Dashboard!B$3,Data!F2732)</f>
        <v>43025</v>
      </c>
    </row>
    <row r="2733" spans="12:12" x14ac:dyDescent="0.25">
      <c r="L2733" s="73">
        <f>_xlfn.DAYS(Dashboard!B$3,Data!F2733)</f>
        <v>43025</v>
      </c>
    </row>
    <row r="2734" spans="12:12" x14ac:dyDescent="0.25">
      <c r="L2734" s="73">
        <f>_xlfn.DAYS(Dashboard!B$3,Data!F2734)</f>
        <v>43025</v>
      </c>
    </row>
    <row r="2735" spans="12:12" x14ac:dyDescent="0.25">
      <c r="L2735" s="73">
        <f>_xlfn.DAYS(Dashboard!B$3,Data!F2735)</f>
        <v>43025</v>
      </c>
    </row>
    <row r="2736" spans="12:12" x14ac:dyDescent="0.25">
      <c r="L2736" s="73">
        <f>_xlfn.DAYS(Dashboard!B$3,Data!F2736)</f>
        <v>43025</v>
      </c>
    </row>
    <row r="2737" spans="12:12" x14ac:dyDescent="0.25">
      <c r="L2737" s="73">
        <f>_xlfn.DAYS(Dashboard!B$3,Data!F2737)</f>
        <v>43025</v>
      </c>
    </row>
    <row r="2738" spans="12:12" x14ac:dyDescent="0.25">
      <c r="L2738" s="73">
        <f>_xlfn.DAYS(Dashboard!B$3,Data!F2738)</f>
        <v>43025</v>
      </c>
    </row>
    <row r="2739" spans="12:12" x14ac:dyDescent="0.25">
      <c r="L2739" s="73">
        <f>_xlfn.DAYS(Dashboard!B$3,Data!F2739)</f>
        <v>43025</v>
      </c>
    </row>
    <row r="2740" spans="12:12" x14ac:dyDescent="0.25">
      <c r="L2740" s="73">
        <f>_xlfn.DAYS(Dashboard!B$3,Data!F2740)</f>
        <v>43025</v>
      </c>
    </row>
    <row r="2741" spans="12:12" x14ac:dyDescent="0.25">
      <c r="L2741" s="73">
        <f>_xlfn.DAYS(Dashboard!B$3,Data!F2741)</f>
        <v>43025</v>
      </c>
    </row>
    <row r="2742" spans="12:12" x14ac:dyDescent="0.25">
      <c r="L2742" s="73">
        <f>_xlfn.DAYS(Dashboard!B$3,Data!F2742)</f>
        <v>43025</v>
      </c>
    </row>
    <row r="2743" spans="12:12" x14ac:dyDescent="0.25">
      <c r="L2743" s="73">
        <f>_xlfn.DAYS(Dashboard!B$3,Data!F2743)</f>
        <v>43025</v>
      </c>
    </row>
    <row r="2744" spans="12:12" x14ac:dyDescent="0.25">
      <c r="L2744" s="73">
        <f>_xlfn.DAYS(Dashboard!B$3,Data!F2744)</f>
        <v>43025</v>
      </c>
    </row>
    <row r="2745" spans="12:12" x14ac:dyDescent="0.25">
      <c r="L2745" s="73">
        <f>_xlfn.DAYS(Dashboard!B$3,Data!F2745)</f>
        <v>43025</v>
      </c>
    </row>
    <row r="2746" spans="12:12" x14ac:dyDescent="0.25">
      <c r="L2746" s="73">
        <f>_xlfn.DAYS(Dashboard!B$3,Data!F2746)</f>
        <v>43025</v>
      </c>
    </row>
    <row r="2747" spans="12:12" x14ac:dyDescent="0.25">
      <c r="L2747" s="73">
        <f>_xlfn.DAYS(Dashboard!B$3,Data!F2747)</f>
        <v>43025</v>
      </c>
    </row>
    <row r="2748" spans="12:12" x14ac:dyDescent="0.25">
      <c r="L2748" s="73">
        <f>_xlfn.DAYS(Dashboard!B$3,Data!F2748)</f>
        <v>43025</v>
      </c>
    </row>
    <row r="2749" spans="12:12" x14ac:dyDescent="0.25">
      <c r="L2749" s="73">
        <f>_xlfn.DAYS(Dashboard!B$3,Data!F2749)</f>
        <v>43025</v>
      </c>
    </row>
    <row r="2750" spans="12:12" x14ac:dyDescent="0.25">
      <c r="L2750" s="73">
        <f>_xlfn.DAYS(Dashboard!B$3,Data!F2750)</f>
        <v>43025</v>
      </c>
    </row>
    <row r="2751" spans="12:12" x14ac:dyDescent="0.25">
      <c r="L2751" s="73">
        <f>_xlfn.DAYS(Dashboard!B$3,Data!F2751)</f>
        <v>43025</v>
      </c>
    </row>
    <row r="2752" spans="12:12" x14ac:dyDescent="0.25">
      <c r="L2752" s="73">
        <f>_xlfn.DAYS(Dashboard!B$3,Data!F2752)</f>
        <v>43025</v>
      </c>
    </row>
    <row r="2753" spans="12:12" x14ac:dyDescent="0.25">
      <c r="L2753" s="73">
        <f>_xlfn.DAYS(Dashboard!B$3,Data!F2753)</f>
        <v>43025</v>
      </c>
    </row>
    <row r="2754" spans="12:12" x14ac:dyDescent="0.25">
      <c r="L2754" s="73">
        <f>_xlfn.DAYS(Dashboard!B$3,Data!F2754)</f>
        <v>43025</v>
      </c>
    </row>
    <row r="2755" spans="12:12" x14ac:dyDescent="0.25">
      <c r="L2755" s="73">
        <f>_xlfn.DAYS(Dashboard!B$3,Data!F2755)</f>
        <v>43025</v>
      </c>
    </row>
    <row r="2756" spans="12:12" x14ac:dyDescent="0.25">
      <c r="L2756" s="73">
        <f>_xlfn.DAYS(Dashboard!B$3,Data!F2756)</f>
        <v>43025</v>
      </c>
    </row>
    <row r="2757" spans="12:12" x14ac:dyDescent="0.25">
      <c r="L2757" s="73">
        <f>_xlfn.DAYS(Dashboard!B$3,Data!F2757)</f>
        <v>43025</v>
      </c>
    </row>
    <row r="2758" spans="12:12" x14ac:dyDescent="0.25">
      <c r="L2758" s="73">
        <f>_xlfn.DAYS(Dashboard!B$3,Data!F2758)</f>
        <v>43025</v>
      </c>
    </row>
    <row r="2759" spans="12:12" x14ac:dyDescent="0.25">
      <c r="L2759" s="73">
        <f>_xlfn.DAYS(Dashboard!B$3,Data!F2759)</f>
        <v>43025</v>
      </c>
    </row>
    <row r="2760" spans="12:12" x14ac:dyDescent="0.25">
      <c r="L2760" s="73">
        <f>_xlfn.DAYS(Dashboard!B$3,Data!F2760)</f>
        <v>43025</v>
      </c>
    </row>
    <row r="2761" spans="12:12" x14ac:dyDescent="0.25">
      <c r="L2761" s="73">
        <f>_xlfn.DAYS(Dashboard!B$3,Data!F2761)</f>
        <v>43025</v>
      </c>
    </row>
    <row r="2762" spans="12:12" x14ac:dyDescent="0.25">
      <c r="L2762" s="73">
        <f>_xlfn.DAYS(Dashboard!B$3,Data!F2762)</f>
        <v>43025</v>
      </c>
    </row>
    <row r="2763" spans="12:12" x14ac:dyDescent="0.25">
      <c r="L2763" s="73">
        <f>_xlfn.DAYS(Dashboard!B$3,Data!F2763)</f>
        <v>43025</v>
      </c>
    </row>
    <row r="2764" spans="12:12" x14ac:dyDescent="0.25">
      <c r="L2764" s="73">
        <f>_xlfn.DAYS(Dashboard!B$3,Data!F2764)</f>
        <v>43025</v>
      </c>
    </row>
    <row r="2765" spans="12:12" x14ac:dyDescent="0.25">
      <c r="L2765" s="73">
        <f>_xlfn.DAYS(Dashboard!B$3,Data!F2765)</f>
        <v>43025</v>
      </c>
    </row>
    <row r="2766" spans="12:12" x14ac:dyDescent="0.25">
      <c r="L2766" s="73">
        <f>_xlfn.DAYS(Dashboard!B$3,Data!F2766)</f>
        <v>43025</v>
      </c>
    </row>
    <row r="2767" spans="12:12" x14ac:dyDescent="0.25">
      <c r="L2767" s="73">
        <f>_xlfn.DAYS(Dashboard!B$3,Data!F2767)</f>
        <v>43025</v>
      </c>
    </row>
    <row r="2768" spans="12:12" x14ac:dyDescent="0.25">
      <c r="L2768" s="73">
        <f>_xlfn.DAYS(Dashboard!B$3,Data!F2768)</f>
        <v>43025</v>
      </c>
    </row>
    <row r="2769" spans="12:12" x14ac:dyDescent="0.25">
      <c r="L2769" s="73">
        <f>_xlfn.DAYS(Dashboard!B$3,Data!F2769)</f>
        <v>43025</v>
      </c>
    </row>
    <row r="2770" spans="12:12" x14ac:dyDescent="0.25">
      <c r="L2770" s="73">
        <f>_xlfn.DAYS(Dashboard!B$3,Data!F2770)</f>
        <v>43025</v>
      </c>
    </row>
    <row r="2771" spans="12:12" x14ac:dyDescent="0.25">
      <c r="L2771" s="73">
        <f>_xlfn.DAYS(Dashboard!B$3,Data!F2771)</f>
        <v>43025</v>
      </c>
    </row>
    <row r="2772" spans="12:12" x14ac:dyDescent="0.25">
      <c r="L2772" s="73">
        <f>_xlfn.DAYS(Dashboard!B$3,Data!F2772)</f>
        <v>43025</v>
      </c>
    </row>
    <row r="2773" spans="12:12" x14ac:dyDescent="0.25">
      <c r="L2773" s="73">
        <f>_xlfn.DAYS(Dashboard!B$3,Data!F2773)</f>
        <v>43025</v>
      </c>
    </row>
    <row r="2774" spans="12:12" x14ac:dyDescent="0.25">
      <c r="L2774" s="73">
        <f>_xlfn.DAYS(Dashboard!B$3,Data!F2774)</f>
        <v>43025</v>
      </c>
    </row>
    <row r="2775" spans="12:12" x14ac:dyDescent="0.25">
      <c r="L2775" s="73">
        <f>_xlfn.DAYS(Dashboard!B$3,Data!F2775)</f>
        <v>43025</v>
      </c>
    </row>
    <row r="2776" spans="12:12" x14ac:dyDescent="0.25">
      <c r="L2776" s="73">
        <f>_xlfn.DAYS(Dashboard!B$3,Data!F2776)</f>
        <v>43025</v>
      </c>
    </row>
    <row r="2777" spans="12:12" x14ac:dyDescent="0.25">
      <c r="L2777" s="73">
        <f>_xlfn.DAYS(Dashboard!B$3,Data!F2777)</f>
        <v>43025</v>
      </c>
    </row>
    <row r="2778" spans="12:12" x14ac:dyDescent="0.25">
      <c r="L2778" s="73">
        <f>_xlfn.DAYS(Dashboard!B$3,Data!F2778)</f>
        <v>43025</v>
      </c>
    </row>
    <row r="2779" spans="12:12" x14ac:dyDescent="0.25">
      <c r="L2779" s="73">
        <f>_xlfn.DAYS(Dashboard!B$3,Data!F2779)</f>
        <v>43025</v>
      </c>
    </row>
    <row r="2780" spans="12:12" x14ac:dyDescent="0.25">
      <c r="L2780" s="73">
        <f>_xlfn.DAYS(Dashboard!B$3,Data!F2780)</f>
        <v>43025</v>
      </c>
    </row>
    <row r="2781" spans="12:12" x14ac:dyDescent="0.25">
      <c r="L2781" s="73">
        <f>_xlfn.DAYS(Dashboard!B$3,Data!F2781)</f>
        <v>43025</v>
      </c>
    </row>
    <row r="2782" spans="12:12" x14ac:dyDescent="0.25">
      <c r="L2782" s="73">
        <f>_xlfn.DAYS(Dashboard!B$3,Data!F2782)</f>
        <v>43025</v>
      </c>
    </row>
    <row r="2783" spans="12:12" x14ac:dyDescent="0.25">
      <c r="L2783" s="73">
        <f>_xlfn.DAYS(Dashboard!B$3,Data!F2783)</f>
        <v>43025</v>
      </c>
    </row>
    <row r="2784" spans="12:12" x14ac:dyDescent="0.25">
      <c r="L2784" s="73">
        <f>_xlfn.DAYS(Dashboard!B$3,Data!F2784)</f>
        <v>43025</v>
      </c>
    </row>
    <row r="2785" spans="12:12" x14ac:dyDescent="0.25">
      <c r="L2785" s="73">
        <f>_xlfn.DAYS(Dashboard!B$3,Data!F2785)</f>
        <v>43025</v>
      </c>
    </row>
    <row r="2786" spans="12:12" x14ac:dyDescent="0.25">
      <c r="L2786" s="73">
        <f>_xlfn.DAYS(Dashboard!B$3,Data!F2786)</f>
        <v>43025</v>
      </c>
    </row>
    <row r="2787" spans="12:12" x14ac:dyDescent="0.25">
      <c r="L2787" s="73">
        <f>_xlfn.DAYS(Dashboard!B$3,Data!F2787)</f>
        <v>43025</v>
      </c>
    </row>
    <row r="2788" spans="12:12" x14ac:dyDescent="0.25">
      <c r="L2788" s="73">
        <f>_xlfn.DAYS(Dashboard!B$3,Data!F2788)</f>
        <v>43025</v>
      </c>
    </row>
    <row r="2789" spans="12:12" x14ac:dyDescent="0.25">
      <c r="L2789" s="73">
        <f>_xlfn.DAYS(Dashboard!B$3,Data!F2789)</f>
        <v>43025</v>
      </c>
    </row>
    <row r="2790" spans="12:12" x14ac:dyDescent="0.25">
      <c r="L2790" s="73">
        <f>_xlfn.DAYS(Dashboard!B$3,Data!F2790)</f>
        <v>43025</v>
      </c>
    </row>
    <row r="2791" spans="12:12" x14ac:dyDescent="0.25">
      <c r="L2791" s="73">
        <f>_xlfn.DAYS(Dashboard!B$3,Data!F2791)</f>
        <v>43025</v>
      </c>
    </row>
    <row r="2792" spans="12:12" x14ac:dyDescent="0.25">
      <c r="L2792" s="73">
        <f>_xlfn.DAYS(Dashboard!B$3,Data!F2792)</f>
        <v>43025</v>
      </c>
    </row>
    <row r="2793" spans="12:12" x14ac:dyDescent="0.25">
      <c r="L2793" s="73">
        <f>_xlfn.DAYS(Dashboard!B$3,Data!F2793)</f>
        <v>43025</v>
      </c>
    </row>
    <row r="2794" spans="12:12" x14ac:dyDescent="0.25">
      <c r="L2794" s="73">
        <f>_xlfn.DAYS(Dashboard!B$3,Data!F2794)</f>
        <v>43025</v>
      </c>
    </row>
    <row r="2795" spans="12:12" x14ac:dyDescent="0.25">
      <c r="L2795" s="73">
        <f>_xlfn.DAYS(Dashboard!B$3,Data!F2795)</f>
        <v>43025</v>
      </c>
    </row>
    <row r="2796" spans="12:12" x14ac:dyDescent="0.25">
      <c r="L2796" s="73">
        <f>_xlfn.DAYS(Dashboard!B$3,Data!F2796)</f>
        <v>43025</v>
      </c>
    </row>
    <row r="2797" spans="12:12" x14ac:dyDescent="0.25">
      <c r="L2797" s="73">
        <f>_xlfn.DAYS(Dashboard!B$3,Data!F2797)</f>
        <v>43025</v>
      </c>
    </row>
    <row r="2798" spans="12:12" x14ac:dyDescent="0.25">
      <c r="L2798" s="73">
        <f>_xlfn.DAYS(Dashboard!B$3,Data!F2798)</f>
        <v>43025</v>
      </c>
    </row>
    <row r="2799" spans="12:12" x14ac:dyDescent="0.25">
      <c r="L2799" s="73">
        <f>_xlfn.DAYS(Dashboard!B$3,Data!F2799)</f>
        <v>43025</v>
      </c>
    </row>
    <row r="2800" spans="12:12" x14ac:dyDescent="0.25">
      <c r="L2800" s="73">
        <f>_xlfn.DAYS(Dashboard!B$3,Data!F2800)</f>
        <v>43025</v>
      </c>
    </row>
    <row r="2801" spans="12:12" x14ac:dyDescent="0.25">
      <c r="L2801" s="73">
        <f>_xlfn.DAYS(Dashboard!B$3,Data!F2801)</f>
        <v>43025</v>
      </c>
    </row>
    <row r="2802" spans="12:12" x14ac:dyDescent="0.25">
      <c r="L2802" s="73">
        <f>_xlfn.DAYS(Dashboard!B$3,Data!F2802)</f>
        <v>43025</v>
      </c>
    </row>
    <row r="2803" spans="12:12" x14ac:dyDescent="0.25">
      <c r="L2803" s="73">
        <f>_xlfn.DAYS(Dashboard!B$3,Data!F2803)</f>
        <v>43025</v>
      </c>
    </row>
    <row r="2804" spans="12:12" x14ac:dyDescent="0.25">
      <c r="L2804" s="73">
        <f>_xlfn.DAYS(Dashboard!B$3,Data!F2804)</f>
        <v>43025</v>
      </c>
    </row>
    <row r="2805" spans="12:12" x14ac:dyDescent="0.25">
      <c r="L2805" s="73">
        <f>_xlfn.DAYS(Dashboard!B$3,Data!F2805)</f>
        <v>43025</v>
      </c>
    </row>
    <row r="2806" spans="12:12" x14ac:dyDescent="0.25">
      <c r="L2806" s="73">
        <f>_xlfn.DAYS(Dashboard!B$3,Data!F2806)</f>
        <v>43025</v>
      </c>
    </row>
    <row r="2807" spans="12:12" x14ac:dyDescent="0.25">
      <c r="L2807" s="73">
        <f>_xlfn.DAYS(Dashboard!B$3,Data!F2807)</f>
        <v>43025</v>
      </c>
    </row>
    <row r="2808" spans="12:12" x14ac:dyDescent="0.25">
      <c r="L2808" s="73">
        <f>_xlfn.DAYS(Dashboard!B$3,Data!F2808)</f>
        <v>43025</v>
      </c>
    </row>
    <row r="2809" spans="12:12" x14ac:dyDescent="0.25">
      <c r="L2809" s="73">
        <f>_xlfn.DAYS(Dashboard!B$3,Data!F2809)</f>
        <v>43025</v>
      </c>
    </row>
    <row r="2810" spans="12:12" x14ac:dyDescent="0.25">
      <c r="L2810" s="73">
        <f>_xlfn.DAYS(Dashboard!B$3,Data!F2810)</f>
        <v>43025</v>
      </c>
    </row>
    <row r="2811" spans="12:12" x14ac:dyDescent="0.25">
      <c r="L2811" s="73">
        <f>_xlfn.DAYS(Dashboard!B$3,Data!F2811)</f>
        <v>43025</v>
      </c>
    </row>
    <row r="2812" spans="12:12" x14ac:dyDescent="0.25">
      <c r="L2812" s="73">
        <f>_xlfn.DAYS(Dashboard!B$3,Data!F2812)</f>
        <v>43025</v>
      </c>
    </row>
    <row r="2813" spans="12:12" x14ac:dyDescent="0.25">
      <c r="L2813" s="73">
        <f>_xlfn.DAYS(Dashboard!B$3,Data!F2813)</f>
        <v>43025</v>
      </c>
    </row>
    <row r="2814" spans="12:12" x14ac:dyDescent="0.25">
      <c r="L2814" s="73">
        <f>_xlfn.DAYS(Dashboard!B$3,Data!F2814)</f>
        <v>43025</v>
      </c>
    </row>
    <row r="2815" spans="12:12" x14ac:dyDescent="0.25">
      <c r="L2815" s="73">
        <f>_xlfn.DAYS(Dashboard!B$3,Data!F2815)</f>
        <v>43025</v>
      </c>
    </row>
    <row r="2816" spans="12:12" x14ac:dyDescent="0.25">
      <c r="L2816" s="73">
        <f>_xlfn.DAYS(Dashboard!B$3,Data!F2816)</f>
        <v>43025</v>
      </c>
    </row>
    <row r="2817" spans="12:12" x14ac:dyDescent="0.25">
      <c r="L2817" s="73">
        <f>_xlfn.DAYS(Dashboard!B$3,Data!F2817)</f>
        <v>43025</v>
      </c>
    </row>
    <row r="2818" spans="12:12" x14ac:dyDescent="0.25">
      <c r="L2818" s="73">
        <f>_xlfn.DAYS(Dashboard!B$3,Data!F2818)</f>
        <v>43025</v>
      </c>
    </row>
    <row r="2819" spans="12:12" x14ac:dyDescent="0.25">
      <c r="L2819" s="73">
        <f>_xlfn.DAYS(Dashboard!B$3,Data!F2819)</f>
        <v>43025</v>
      </c>
    </row>
    <row r="2820" spans="12:12" x14ac:dyDescent="0.25">
      <c r="L2820" s="73">
        <f>_xlfn.DAYS(Dashboard!B$3,Data!F2820)</f>
        <v>43025</v>
      </c>
    </row>
    <row r="2821" spans="12:12" x14ac:dyDescent="0.25">
      <c r="L2821" s="73">
        <f>_xlfn.DAYS(Dashboard!B$3,Data!F2821)</f>
        <v>43025</v>
      </c>
    </row>
    <row r="2822" spans="12:12" x14ac:dyDescent="0.25">
      <c r="L2822" s="73">
        <f>_xlfn.DAYS(Dashboard!B$3,Data!F2822)</f>
        <v>43025</v>
      </c>
    </row>
    <row r="2823" spans="12:12" x14ac:dyDescent="0.25">
      <c r="L2823" s="73">
        <f>_xlfn.DAYS(Dashboard!B$3,Data!F2823)</f>
        <v>43025</v>
      </c>
    </row>
    <row r="2824" spans="12:12" x14ac:dyDescent="0.25">
      <c r="L2824" s="73">
        <f>_xlfn.DAYS(Dashboard!B$3,Data!F2824)</f>
        <v>43025</v>
      </c>
    </row>
    <row r="2825" spans="12:12" x14ac:dyDescent="0.25">
      <c r="L2825" s="73">
        <f>_xlfn.DAYS(Dashboard!B$3,Data!F2825)</f>
        <v>43025</v>
      </c>
    </row>
    <row r="2826" spans="12:12" x14ac:dyDescent="0.25">
      <c r="L2826" s="73">
        <f>_xlfn.DAYS(Dashboard!B$3,Data!F2826)</f>
        <v>43025</v>
      </c>
    </row>
    <row r="2827" spans="12:12" x14ac:dyDescent="0.25">
      <c r="L2827" s="73">
        <f>_xlfn.DAYS(Dashboard!B$3,Data!F2827)</f>
        <v>43025</v>
      </c>
    </row>
    <row r="2828" spans="12:12" x14ac:dyDescent="0.25">
      <c r="L2828" s="73">
        <f>_xlfn.DAYS(Dashboard!B$3,Data!F2828)</f>
        <v>43025</v>
      </c>
    </row>
    <row r="2829" spans="12:12" x14ac:dyDescent="0.25">
      <c r="L2829" s="73">
        <f>_xlfn.DAYS(Dashboard!B$3,Data!F2829)</f>
        <v>43025</v>
      </c>
    </row>
    <row r="2830" spans="12:12" x14ac:dyDescent="0.25">
      <c r="L2830" s="73">
        <f>_xlfn.DAYS(Dashboard!B$3,Data!F2830)</f>
        <v>43025</v>
      </c>
    </row>
    <row r="2831" spans="12:12" x14ac:dyDescent="0.25">
      <c r="L2831" s="73">
        <f>_xlfn.DAYS(Dashboard!B$3,Data!F2831)</f>
        <v>43025</v>
      </c>
    </row>
    <row r="2832" spans="12:12" x14ac:dyDescent="0.25">
      <c r="L2832" s="73">
        <f>_xlfn.DAYS(Dashboard!B$3,Data!F2832)</f>
        <v>43025</v>
      </c>
    </row>
    <row r="2833" spans="12:12" x14ac:dyDescent="0.25">
      <c r="L2833" s="73">
        <f>_xlfn.DAYS(Dashboard!B$3,Data!F2833)</f>
        <v>43025</v>
      </c>
    </row>
    <row r="2834" spans="12:12" x14ac:dyDescent="0.25">
      <c r="L2834" s="73">
        <f>_xlfn.DAYS(Dashboard!B$3,Data!F2834)</f>
        <v>43025</v>
      </c>
    </row>
    <row r="2835" spans="12:12" x14ac:dyDescent="0.25">
      <c r="L2835" s="73">
        <f>_xlfn.DAYS(Dashboard!B$3,Data!F2835)</f>
        <v>43025</v>
      </c>
    </row>
    <row r="2836" spans="12:12" x14ac:dyDescent="0.25">
      <c r="L2836" s="73">
        <f>_xlfn.DAYS(Dashboard!B$3,Data!F2836)</f>
        <v>43025</v>
      </c>
    </row>
    <row r="2837" spans="12:12" x14ac:dyDescent="0.25">
      <c r="L2837" s="73">
        <f>_xlfn.DAYS(Dashboard!B$3,Data!F2837)</f>
        <v>43025</v>
      </c>
    </row>
    <row r="2838" spans="12:12" x14ac:dyDescent="0.25">
      <c r="L2838" s="73">
        <f>_xlfn.DAYS(Dashboard!B$3,Data!F2838)</f>
        <v>43025</v>
      </c>
    </row>
    <row r="2839" spans="12:12" x14ac:dyDescent="0.25">
      <c r="L2839" s="73">
        <f>_xlfn.DAYS(Dashboard!B$3,Data!F2839)</f>
        <v>43025</v>
      </c>
    </row>
    <row r="2840" spans="12:12" x14ac:dyDescent="0.25">
      <c r="L2840" s="73">
        <f>_xlfn.DAYS(Dashboard!B$3,Data!F2840)</f>
        <v>43025</v>
      </c>
    </row>
    <row r="2841" spans="12:12" x14ac:dyDescent="0.25">
      <c r="L2841" s="73">
        <f>_xlfn.DAYS(Dashboard!B$3,Data!F2841)</f>
        <v>43025</v>
      </c>
    </row>
    <row r="2842" spans="12:12" x14ac:dyDescent="0.25">
      <c r="L2842" s="73">
        <f>_xlfn.DAYS(Dashboard!B$3,Data!F2842)</f>
        <v>43025</v>
      </c>
    </row>
    <row r="2843" spans="12:12" x14ac:dyDescent="0.25">
      <c r="L2843" s="73">
        <f>_xlfn.DAYS(Dashboard!B$3,Data!F2843)</f>
        <v>43025</v>
      </c>
    </row>
    <row r="2844" spans="12:12" x14ac:dyDescent="0.25">
      <c r="L2844" s="73">
        <f>_xlfn.DAYS(Dashboard!B$3,Data!F2844)</f>
        <v>43025</v>
      </c>
    </row>
    <row r="2845" spans="12:12" x14ac:dyDescent="0.25">
      <c r="L2845" s="73">
        <f>_xlfn.DAYS(Dashboard!B$3,Data!F2845)</f>
        <v>43025</v>
      </c>
    </row>
    <row r="2846" spans="12:12" x14ac:dyDescent="0.25">
      <c r="L2846" s="73">
        <f>_xlfn.DAYS(Dashboard!B$3,Data!F2846)</f>
        <v>43025</v>
      </c>
    </row>
    <row r="2847" spans="12:12" x14ac:dyDescent="0.25">
      <c r="L2847" s="73">
        <f>_xlfn.DAYS(Dashboard!B$3,Data!F2847)</f>
        <v>43025</v>
      </c>
    </row>
    <row r="2848" spans="12:12" x14ac:dyDescent="0.25">
      <c r="L2848" s="73">
        <f>_xlfn.DAYS(Dashboard!B$3,Data!F2848)</f>
        <v>43025</v>
      </c>
    </row>
    <row r="2849" spans="12:12" x14ac:dyDescent="0.25">
      <c r="L2849" s="73">
        <f>_xlfn.DAYS(Dashboard!B$3,Data!F2849)</f>
        <v>43025</v>
      </c>
    </row>
    <row r="2850" spans="12:12" x14ac:dyDescent="0.25">
      <c r="L2850" s="73">
        <f>_xlfn.DAYS(Dashboard!B$3,Data!F2850)</f>
        <v>43025</v>
      </c>
    </row>
    <row r="2851" spans="12:12" x14ac:dyDescent="0.25">
      <c r="L2851" s="73">
        <f>_xlfn.DAYS(Dashboard!B$3,Data!F2851)</f>
        <v>43025</v>
      </c>
    </row>
    <row r="2852" spans="12:12" x14ac:dyDescent="0.25">
      <c r="L2852" s="73">
        <f>_xlfn.DAYS(Dashboard!B$3,Data!F2852)</f>
        <v>43025</v>
      </c>
    </row>
    <row r="2853" spans="12:12" x14ac:dyDescent="0.25">
      <c r="L2853" s="73">
        <f>_xlfn.DAYS(Dashboard!B$3,Data!F2853)</f>
        <v>43025</v>
      </c>
    </row>
    <row r="2854" spans="12:12" x14ac:dyDescent="0.25">
      <c r="L2854" s="73">
        <f>_xlfn.DAYS(Dashboard!B$3,Data!F2854)</f>
        <v>43025</v>
      </c>
    </row>
    <row r="2855" spans="12:12" x14ac:dyDescent="0.25">
      <c r="L2855" s="73">
        <f>_xlfn.DAYS(Dashboard!B$3,Data!F2855)</f>
        <v>43025</v>
      </c>
    </row>
    <row r="2856" spans="12:12" x14ac:dyDescent="0.25">
      <c r="L2856" s="73">
        <f>_xlfn.DAYS(Dashboard!B$3,Data!F2856)</f>
        <v>43025</v>
      </c>
    </row>
    <row r="2857" spans="12:12" x14ac:dyDescent="0.25">
      <c r="L2857" s="73">
        <f>_xlfn.DAYS(Dashboard!B$3,Data!F2857)</f>
        <v>43025</v>
      </c>
    </row>
    <row r="2858" spans="12:12" x14ac:dyDescent="0.25">
      <c r="L2858" s="73">
        <f>_xlfn.DAYS(Dashboard!B$3,Data!F2858)</f>
        <v>43025</v>
      </c>
    </row>
    <row r="2859" spans="12:12" x14ac:dyDescent="0.25">
      <c r="L2859" s="73">
        <f>_xlfn.DAYS(Dashboard!B$3,Data!F2859)</f>
        <v>43025</v>
      </c>
    </row>
    <row r="2860" spans="12:12" x14ac:dyDescent="0.25">
      <c r="L2860" s="73">
        <f>_xlfn.DAYS(Dashboard!B$3,Data!F2860)</f>
        <v>43025</v>
      </c>
    </row>
    <row r="2861" spans="12:12" x14ac:dyDescent="0.25">
      <c r="L2861" s="73">
        <f>_xlfn.DAYS(Dashboard!B$3,Data!F2861)</f>
        <v>43025</v>
      </c>
    </row>
    <row r="2862" spans="12:12" x14ac:dyDescent="0.25">
      <c r="L2862" s="73">
        <f>_xlfn.DAYS(Dashboard!B$3,Data!F2862)</f>
        <v>43025</v>
      </c>
    </row>
    <row r="2863" spans="12:12" x14ac:dyDescent="0.25">
      <c r="L2863" s="73">
        <f>_xlfn.DAYS(Dashboard!B$3,Data!F2863)</f>
        <v>43025</v>
      </c>
    </row>
    <row r="2864" spans="12:12" x14ac:dyDescent="0.25">
      <c r="L2864" s="73">
        <f>_xlfn.DAYS(Dashboard!B$3,Data!F2864)</f>
        <v>43025</v>
      </c>
    </row>
    <row r="2865" spans="12:12" x14ac:dyDescent="0.25">
      <c r="L2865" s="73">
        <f>_xlfn.DAYS(Dashboard!B$3,Data!F2865)</f>
        <v>43025</v>
      </c>
    </row>
    <row r="2866" spans="12:12" x14ac:dyDescent="0.25">
      <c r="L2866" s="73">
        <f>_xlfn.DAYS(Dashboard!B$3,Data!F2866)</f>
        <v>43025</v>
      </c>
    </row>
    <row r="2867" spans="12:12" x14ac:dyDescent="0.25">
      <c r="L2867" s="73">
        <f>_xlfn.DAYS(Dashboard!B$3,Data!F2867)</f>
        <v>43025</v>
      </c>
    </row>
    <row r="2868" spans="12:12" x14ac:dyDescent="0.25">
      <c r="L2868" s="73">
        <f>_xlfn.DAYS(Dashboard!B$3,Data!F2868)</f>
        <v>43025</v>
      </c>
    </row>
    <row r="2869" spans="12:12" x14ac:dyDescent="0.25">
      <c r="L2869" s="73">
        <f>_xlfn.DAYS(Dashboard!B$3,Data!F2869)</f>
        <v>43025</v>
      </c>
    </row>
    <row r="2870" spans="12:12" x14ac:dyDescent="0.25">
      <c r="L2870" s="73">
        <f>_xlfn.DAYS(Dashboard!B$3,Data!F2870)</f>
        <v>43025</v>
      </c>
    </row>
    <row r="2871" spans="12:12" x14ac:dyDescent="0.25">
      <c r="L2871" s="73">
        <f>_xlfn.DAYS(Dashboard!B$3,Data!F2871)</f>
        <v>43025</v>
      </c>
    </row>
    <row r="2872" spans="12:12" x14ac:dyDescent="0.25">
      <c r="L2872" s="73">
        <f>_xlfn.DAYS(Dashboard!B$3,Data!F2872)</f>
        <v>43025</v>
      </c>
    </row>
    <row r="2873" spans="12:12" x14ac:dyDescent="0.25">
      <c r="L2873" s="73">
        <f>_xlfn.DAYS(Dashboard!B$3,Data!F2873)</f>
        <v>43025</v>
      </c>
    </row>
    <row r="2874" spans="12:12" x14ac:dyDescent="0.25">
      <c r="L2874" s="73">
        <f>_xlfn.DAYS(Dashboard!B$3,Data!F2874)</f>
        <v>43025</v>
      </c>
    </row>
    <row r="2875" spans="12:12" x14ac:dyDescent="0.25">
      <c r="L2875" s="73">
        <f>_xlfn.DAYS(Dashboard!B$3,Data!F2875)</f>
        <v>43025</v>
      </c>
    </row>
    <row r="2876" spans="12:12" x14ac:dyDescent="0.25">
      <c r="L2876" s="73">
        <f>_xlfn.DAYS(Dashboard!B$3,Data!F2876)</f>
        <v>43025</v>
      </c>
    </row>
    <row r="2877" spans="12:12" x14ac:dyDescent="0.25">
      <c r="L2877" s="73">
        <f>_xlfn.DAYS(Dashboard!B$3,Data!F2877)</f>
        <v>43025</v>
      </c>
    </row>
    <row r="2878" spans="12:12" x14ac:dyDescent="0.25">
      <c r="L2878" s="73">
        <f>_xlfn.DAYS(Dashboard!B$3,Data!F2878)</f>
        <v>43025</v>
      </c>
    </row>
    <row r="2879" spans="12:12" x14ac:dyDescent="0.25">
      <c r="L2879" s="73">
        <f>_xlfn.DAYS(Dashboard!B$3,Data!F2879)</f>
        <v>43025</v>
      </c>
    </row>
    <row r="2880" spans="12:12" x14ac:dyDescent="0.25">
      <c r="L2880" s="73">
        <f>_xlfn.DAYS(Dashboard!B$3,Data!F2880)</f>
        <v>43025</v>
      </c>
    </row>
    <row r="2881" spans="12:12" x14ac:dyDescent="0.25">
      <c r="L2881" s="73">
        <f>_xlfn.DAYS(Dashboard!B$3,Data!F2881)</f>
        <v>43025</v>
      </c>
    </row>
    <row r="2882" spans="12:12" x14ac:dyDescent="0.25">
      <c r="L2882" s="73">
        <f>_xlfn.DAYS(Dashboard!B$3,Data!F2882)</f>
        <v>43025</v>
      </c>
    </row>
    <row r="2883" spans="12:12" x14ac:dyDescent="0.25">
      <c r="L2883" s="73">
        <f>_xlfn.DAYS(Dashboard!B$3,Data!F2883)</f>
        <v>43025</v>
      </c>
    </row>
    <row r="2884" spans="12:12" x14ac:dyDescent="0.25">
      <c r="L2884" s="73">
        <f>_xlfn.DAYS(Dashboard!B$3,Data!F2884)</f>
        <v>43025</v>
      </c>
    </row>
    <row r="2885" spans="12:12" x14ac:dyDescent="0.25">
      <c r="L2885" s="73">
        <f>_xlfn.DAYS(Dashboard!B$3,Data!F2885)</f>
        <v>43025</v>
      </c>
    </row>
    <row r="2886" spans="12:12" x14ac:dyDescent="0.25">
      <c r="L2886" s="73">
        <f>_xlfn.DAYS(Dashboard!B$3,Data!F2886)</f>
        <v>43025</v>
      </c>
    </row>
    <row r="2887" spans="12:12" x14ac:dyDescent="0.25">
      <c r="L2887" s="73">
        <f>_xlfn.DAYS(Dashboard!B$3,Data!F2887)</f>
        <v>43025</v>
      </c>
    </row>
    <row r="2888" spans="12:12" x14ac:dyDescent="0.25">
      <c r="L2888" s="73">
        <f>_xlfn.DAYS(Dashboard!B$3,Data!F2888)</f>
        <v>43025</v>
      </c>
    </row>
    <row r="2889" spans="12:12" x14ac:dyDescent="0.25">
      <c r="L2889" s="73">
        <f>_xlfn.DAYS(Dashboard!B$3,Data!F2889)</f>
        <v>43025</v>
      </c>
    </row>
    <row r="2890" spans="12:12" x14ac:dyDescent="0.25">
      <c r="L2890" s="73">
        <f>_xlfn.DAYS(Dashboard!B$3,Data!F2890)</f>
        <v>43025</v>
      </c>
    </row>
    <row r="2891" spans="12:12" x14ac:dyDescent="0.25">
      <c r="L2891" s="73">
        <f>_xlfn.DAYS(Dashboard!B$3,Data!F2891)</f>
        <v>43025</v>
      </c>
    </row>
    <row r="2892" spans="12:12" x14ac:dyDescent="0.25">
      <c r="L2892" s="73">
        <f>_xlfn.DAYS(Dashboard!B$3,Data!F2892)</f>
        <v>43025</v>
      </c>
    </row>
    <row r="2893" spans="12:12" x14ac:dyDescent="0.25">
      <c r="L2893" s="73">
        <f>_xlfn.DAYS(Dashboard!B$3,Data!F2893)</f>
        <v>43025</v>
      </c>
    </row>
    <row r="2894" spans="12:12" x14ac:dyDescent="0.25">
      <c r="L2894" s="73">
        <f>_xlfn.DAYS(Dashboard!B$3,Data!F2894)</f>
        <v>43025</v>
      </c>
    </row>
    <row r="2895" spans="12:12" x14ac:dyDescent="0.25">
      <c r="L2895" s="73">
        <f>_xlfn.DAYS(Dashboard!B$3,Data!F2895)</f>
        <v>43025</v>
      </c>
    </row>
    <row r="2896" spans="12:12" x14ac:dyDescent="0.25">
      <c r="L2896" s="73">
        <f>_xlfn.DAYS(Dashboard!B$3,Data!F2896)</f>
        <v>43025</v>
      </c>
    </row>
    <row r="2897" spans="12:12" x14ac:dyDescent="0.25">
      <c r="L2897" s="73">
        <f>_xlfn.DAYS(Dashboard!B$3,Data!F2897)</f>
        <v>43025</v>
      </c>
    </row>
    <row r="2898" spans="12:12" x14ac:dyDescent="0.25">
      <c r="L2898" s="73">
        <f>_xlfn.DAYS(Dashboard!B$3,Data!F2898)</f>
        <v>43025</v>
      </c>
    </row>
    <row r="2899" spans="12:12" x14ac:dyDescent="0.25">
      <c r="L2899" s="73">
        <f>_xlfn.DAYS(Dashboard!B$3,Data!F2899)</f>
        <v>43025</v>
      </c>
    </row>
    <row r="2900" spans="12:12" x14ac:dyDescent="0.25">
      <c r="L2900" s="73">
        <f>_xlfn.DAYS(Dashboard!B$3,Data!F2900)</f>
        <v>43025</v>
      </c>
    </row>
    <row r="2901" spans="12:12" x14ac:dyDescent="0.25">
      <c r="L2901" s="73">
        <f>_xlfn.DAYS(Dashboard!B$3,Data!F2901)</f>
        <v>43025</v>
      </c>
    </row>
    <row r="2902" spans="12:12" x14ac:dyDescent="0.25">
      <c r="L2902" s="73">
        <f>_xlfn.DAYS(Dashboard!B$3,Data!F2902)</f>
        <v>43025</v>
      </c>
    </row>
    <row r="2903" spans="12:12" x14ac:dyDescent="0.25">
      <c r="L2903" s="73">
        <f>_xlfn.DAYS(Dashboard!B$3,Data!F2903)</f>
        <v>43025</v>
      </c>
    </row>
    <row r="2904" spans="12:12" x14ac:dyDescent="0.25">
      <c r="L2904" s="73">
        <f>_xlfn.DAYS(Dashboard!B$3,Data!F2904)</f>
        <v>43025</v>
      </c>
    </row>
    <row r="2905" spans="12:12" x14ac:dyDescent="0.25">
      <c r="L2905" s="73">
        <f>_xlfn.DAYS(Dashboard!B$3,Data!F2905)</f>
        <v>43025</v>
      </c>
    </row>
    <row r="2906" spans="12:12" x14ac:dyDescent="0.25">
      <c r="L2906" s="73">
        <f>_xlfn.DAYS(Dashboard!B$3,Data!F2906)</f>
        <v>43025</v>
      </c>
    </row>
    <row r="2907" spans="12:12" x14ac:dyDescent="0.25">
      <c r="L2907" s="73">
        <f>_xlfn.DAYS(Dashboard!B$3,Data!F2907)</f>
        <v>43025</v>
      </c>
    </row>
    <row r="2908" spans="12:12" x14ac:dyDescent="0.25">
      <c r="L2908" s="73">
        <f>_xlfn.DAYS(Dashboard!B$3,Data!F2908)</f>
        <v>43025</v>
      </c>
    </row>
    <row r="2909" spans="12:12" x14ac:dyDescent="0.25">
      <c r="L2909" s="73">
        <f>_xlfn.DAYS(Dashboard!B$3,Data!F2909)</f>
        <v>43025</v>
      </c>
    </row>
    <row r="2910" spans="12:12" x14ac:dyDescent="0.25">
      <c r="L2910" s="73">
        <f>_xlfn.DAYS(Dashboard!B$3,Data!F2910)</f>
        <v>43025</v>
      </c>
    </row>
    <row r="2911" spans="12:12" x14ac:dyDescent="0.25">
      <c r="L2911" s="73">
        <f>_xlfn.DAYS(Dashboard!B$3,Data!F2911)</f>
        <v>43025</v>
      </c>
    </row>
    <row r="2912" spans="12:12" x14ac:dyDescent="0.25">
      <c r="L2912" s="73">
        <f>_xlfn.DAYS(Dashboard!B$3,Data!F2912)</f>
        <v>43025</v>
      </c>
    </row>
    <row r="2913" spans="12:12" x14ac:dyDescent="0.25">
      <c r="L2913" s="73">
        <f>_xlfn.DAYS(Dashboard!B$3,Data!F2913)</f>
        <v>43025</v>
      </c>
    </row>
    <row r="2914" spans="12:12" x14ac:dyDescent="0.25">
      <c r="L2914" s="73">
        <f>_xlfn.DAYS(Dashboard!B$3,Data!F2914)</f>
        <v>43025</v>
      </c>
    </row>
    <row r="2915" spans="12:12" x14ac:dyDescent="0.25">
      <c r="L2915" s="73">
        <f>_xlfn.DAYS(Dashboard!B$3,Data!F2915)</f>
        <v>43025</v>
      </c>
    </row>
    <row r="2916" spans="12:12" x14ac:dyDescent="0.25">
      <c r="L2916" s="73">
        <f>_xlfn.DAYS(Dashboard!B$3,Data!F2916)</f>
        <v>43025</v>
      </c>
    </row>
    <row r="2917" spans="12:12" x14ac:dyDescent="0.25">
      <c r="L2917" s="73">
        <f>_xlfn.DAYS(Dashboard!B$3,Data!F2917)</f>
        <v>43025</v>
      </c>
    </row>
    <row r="2918" spans="12:12" x14ac:dyDescent="0.25">
      <c r="L2918" s="73">
        <f>_xlfn.DAYS(Dashboard!B$3,Data!F2918)</f>
        <v>43025</v>
      </c>
    </row>
    <row r="2919" spans="12:12" x14ac:dyDescent="0.25">
      <c r="L2919" s="73">
        <f>_xlfn.DAYS(Dashboard!B$3,Data!F2919)</f>
        <v>43025</v>
      </c>
    </row>
    <row r="2920" spans="12:12" x14ac:dyDescent="0.25">
      <c r="L2920" s="73">
        <f>_xlfn.DAYS(Dashboard!B$3,Data!F2920)</f>
        <v>43025</v>
      </c>
    </row>
    <row r="2921" spans="12:12" x14ac:dyDescent="0.25">
      <c r="L2921" s="73">
        <f>_xlfn.DAYS(Dashboard!B$3,Data!F2921)</f>
        <v>43025</v>
      </c>
    </row>
    <row r="2922" spans="12:12" x14ac:dyDescent="0.25">
      <c r="L2922" s="73">
        <f>_xlfn.DAYS(Dashboard!B$3,Data!F2922)</f>
        <v>43025</v>
      </c>
    </row>
    <row r="2923" spans="12:12" x14ac:dyDescent="0.25">
      <c r="L2923" s="73">
        <f>_xlfn.DAYS(Dashboard!B$3,Data!F2923)</f>
        <v>43025</v>
      </c>
    </row>
    <row r="2924" spans="12:12" x14ac:dyDescent="0.25">
      <c r="L2924" s="73">
        <f>_xlfn.DAYS(Dashboard!B$3,Data!F2924)</f>
        <v>43025</v>
      </c>
    </row>
    <row r="2925" spans="12:12" x14ac:dyDescent="0.25">
      <c r="L2925" s="73">
        <f>_xlfn.DAYS(Dashboard!B$3,Data!F2925)</f>
        <v>43025</v>
      </c>
    </row>
    <row r="2926" spans="12:12" x14ac:dyDescent="0.25">
      <c r="L2926" s="73">
        <f>_xlfn.DAYS(Dashboard!B$3,Data!F2926)</f>
        <v>43025</v>
      </c>
    </row>
    <row r="2927" spans="12:12" x14ac:dyDescent="0.25">
      <c r="L2927" s="73">
        <f>_xlfn.DAYS(Dashboard!B$3,Data!F2927)</f>
        <v>43025</v>
      </c>
    </row>
    <row r="2928" spans="12:12" x14ac:dyDescent="0.25">
      <c r="L2928" s="73">
        <f>_xlfn.DAYS(Dashboard!B$3,Data!F2928)</f>
        <v>43025</v>
      </c>
    </row>
    <row r="2929" spans="12:12" x14ac:dyDescent="0.25">
      <c r="L2929" s="73">
        <f>_xlfn.DAYS(Dashboard!B$3,Data!F2929)</f>
        <v>43025</v>
      </c>
    </row>
    <row r="2930" spans="12:12" x14ac:dyDescent="0.25">
      <c r="L2930" s="73">
        <f>_xlfn.DAYS(Dashboard!B$3,Data!F2930)</f>
        <v>43025</v>
      </c>
    </row>
    <row r="2931" spans="12:12" x14ac:dyDescent="0.25">
      <c r="L2931" s="73">
        <f>_xlfn.DAYS(Dashboard!B$3,Data!F2931)</f>
        <v>43025</v>
      </c>
    </row>
    <row r="2932" spans="12:12" x14ac:dyDescent="0.25">
      <c r="L2932" s="73">
        <f>_xlfn.DAYS(Dashboard!B$3,Data!F2932)</f>
        <v>43025</v>
      </c>
    </row>
    <row r="2933" spans="12:12" x14ac:dyDescent="0.25">
      <c r="L2933" s="73">
        <f>_xlfn.DAYS(Dashboard!B$3,Data!F2933)</f>
        <v>43025</v>
      </c>
    </row>
    <row r="2934" spans="12:12" x14ac:dyDescent="0.25">
      <c r="L2934" s="73">
        <f>_xlfn.DAYS(Dashboard!B$3,Data!F2934)</f>
        <v>43025</v>
      </c>
    </row>
    <row r="2935" spans="12:12" x14ac:dyDescent="0.25">
      <c r="L2935" s="73">
        <f>_xlfn.DAYS(Dashboard!B$3,Data!F2935)</f>
        <v>43025</v>
      </c>
    </row>
    <row r="2936" spans="12:12" x14ac:dyDescent="0.25">
      <c r="L2936" s="73">
        <f>_xlfn.DAYS(Dashboard!B$3,Data!F2936)</f>
        <v>43025</v>
      </c>
    </row>
    <row r="2937" spans="12:12" x14ac:dyDescent="0.25">
      <c r="L2937" s="73">
        <f>_xlfn.DAYS(Dashboard!B$3,Data!F2937)</f>
        <v>43025</v>
      </c>
    </row>
    <row r="2938" spans="12:12" x14ac:dyDescent="0.25">
      <c r="L2938" s="73">
        <f>_xlfn.DAYS(Dashboard!B$3,Data!F2938)</f>
        <v>43025</v>
      </c>
    </row>
    <row r="2939" spans="12:12" x14ac:dyDescent="0.25">
      <c r="L2939" s="73">
        <f>_xlfn.DAYS(Dashboard!B$3,Data!F2939)</f>
        <v>43025</v>
      </c>
    </row>
    <row r="2940" spans="12:12" x14ac:dyDescent="0.25">
      <c r="L2940" s="73">
        <f>_xlfn.DAYS(Dashboard!B$3,Data!F2940)</f>
        <v>43025</v>
      </c>
    </row>
    <row r="2941" spans="12:12" x14ac:dyDescent="0.25">
      <c r="L2941" s="73">
        <f>_xlfn.DAYS(Dashboard!B$3,Data!F2941)</f>
        <v>43025</v>
      </c>
    </row>
    <row r="2942" spans="12:12" x14ac:dyDescent="0.25">
      <c r="L2942" s="73">
        <f>_xlfn.DAYS(Dashboard!B$3,Data!F2942)</f>
        <v>43025</v>
      </c>
    </row>
    <row r="2943" spans="12:12" x14ac:dyDescent="0.25">
      <c r="L2943" s="73">
        <f>_xlfn.DAYS(Dashboard!B$3,Data!F2943)</f>
        <v>43025</v>
      </c>
    </row>
    <row r="2944" spans="12:12" x14ac:dyDescent="0.25">
      <c r="L2944" s="73">
        <f>_xlfn.DAYS(Dashboard!B$3,Data!F2944)</f>
        <v>43025</v>
      </c>
    </row>
    <row r="2945" spans="12:12" x14ac:dyDescent="0.25">
      <c r="L2945" s="73">
        <f>_xlfn.DAYS(Dashboard!B$3,Data!F2945)</f>
        <v>43025</v>
      </c>
    </row>
    <row r="2946" spans="12:12" x14ac:dyDescent="0.25">
      <c r="L2946" s="73">
        <f>_xlfn.DAYS(Dashboard!B$3,Data!F2946)</f>
        <v>43025</v>
      </c>
    </row>
    <row r="2947" spans="12:12" x14ac:dyDescent="0.25">
      <c r="L2947" s="73">
        <f>_xlfn.DAYS(Dashboard!B$3,Data!F2947)</f>
        <v>43025</v>
      </c>
    </row>
    <row r="2948" spans="12:12" x14ac:dyDescent="0.25">
      <c r="L2948" s="73">
        <f>_xlfn.DAYS(Dashboard!B$3,Data!F2948)</f>
        <v>43025</v>
      </c>
    </row>
    <row r="2949" spans="12:12" x14ac:dyDescent="0.25">
      <c r="L2949" s="73">
        <f>_xlfn.DAYS(Dashboard!B$3,Data!F2949)</f>
        <v>43025</v>
      </c>
    </row>
    <row r="2950" spans="12:12" x14ac:dyDescent="0.25">
      <c r="L2950" s="73">
        <f>_xlfn.DAYS(Dashboard!B$3,Data!F2950)</f>
        <v>43025</v>
      </c>
    </row>
    <row r="2951" spans="12:12" x14ac:dyDescent="0.25">
      <c r="L2951" s="73">
        <f>_xlfn.DAYS(Dashboard!B$3,Data!F2951)</f>
        <v>43025</v>
      </c>
    </row>
    <row r="2952" spans="12:12" x14ac:dyDescent="0.25">
      <c r="L2952" s="73">
        <f>_xlfn.DAYS(Dashboard!B$3,Data!F2952)</f>
        <v>43025</v>
      </c>
    </row>
    <row r="2953" spans="12:12" x14ac:dyDescent="0.25">
      <c r="L2953" s="73">
        <f>_xlfn.DAYS(Dashboard!B$3,Data!F2953)</f>
        <v>43025</v>
      </c>
    </row>
    <row r="2954" spans="12:12" x14ac:dyDescent="0.25">
      <c r="L2954" s="73">
        <f>_xlfn.DAYS(Dashboard!B$3,Data!F2954)</f>
        <v>43025</v>
      </c>
    </row>
    <row r="2955" spans="12:12" x14ac:dyDescent="0.25">
      <c r="L2955" s="73">
        <f>_xlfn.DAYS(Dashboard!B$3,Data!F2955)</f>
        <v>43025</v>
      </c>
    </row>
    <row r="2956" spans="12:12" x14ac:dyDescent="0.25">
      <c r="L2956" s="73">
        <f>_xlfn.DAYS(Dashboard!B$3,Data!F2956)</f>
        <v>43025</v>
      </c>
    </row>
    <row r="2957" spans="12:12" x14ac:dyDescent="0.25">
      <c r="L2957" s="73">
        <f>_xlfn.DAYS(Dashboard!B$3,Data!F2957)</f>
        <v>43025</v>
      </c>
    </row>
    <row r="2958" spans="12:12" x14ac:dyDescent="0.25">
      <c r="L2958" s="73">
        <f>_xlfn.DAYS(Dashboard!B$3,Data!F2958)</f>
        <v>43025</v>
      </c>
    </row>
    <row r="2959" spans="12:12" x14ac:dyDescent="0.25">
      <c r="L2959" s="73">
        <f>_xlfn.DAYS(Dashboard!B$3,Data!F2959)</f>
        <v>43025</v>
      </c>
    </row>
    <row r="2960" spans="12:12" x14ac:dyDescent="0.25">
      <c r="L2960" s="73">
        <f>_xlfn.DAYS(Dashboard!B$3,Data!F2960)</f>
        <v>43025</v>
      </c>
    </row>
    <row r="2961" spans="12:12" x14ac:dyDescent="0.25">
      <c r="L2961" s="73">
        <f>_xlfn.DAYS(Dashboard!B$3,Data!F2961)</f>
        <v>43025</v>
      </c>
    </row>
    <row r="2962" spans="12:12" x14ac:dyDescent="0.25">
      <c r="L2962" s="73">
        <f>_xlfn.DAYS(Dashboard!B$3,Data!F2962)</f>
        <v>43025</v>
      </c>
    </row>
    <row r="2963" spans="12:12" x14ac:dyDescent="0.25">
      <c r="L2963" s="73">
        <f>_xlfn.DAYS(Dashboard!B$3,Data!F2963)</f>
        <v>43025</v>
      </c>
    </row>
    <row r="2964" spans="12:12" x14ac:dyDescent="0.25">
      <c r="L2964" s="73">
        <f>_xlfn.DAYS(Dashboard!B$3,Data!F2964)</f>
        <v>43025</v>
      </c>
    </row>
    <row r="2965" spans="12:12" x14ac:dyDescent="0.25">
      <c r="L2965" s="73">
        <f>_xlfn.DAYS(Dashboard!B$3,Data!F2965)</f>
        <v>43025</v>
      </c>
    </row>
    <row r="2966" spans="12:12" x14ac:dyDescent="0.25">
      <c r="L2966" s="73">
        <f>_xlfn.DAYS(Dashboard!B$3,Data!F2966)</f>
        <v>43025</v>
      </c>
    </row>
    <row r="2967" spans="12:12" x14ac:dyDescent="0.25">
      <c r="L2967" s="73">
        <f>_xlfn.DAYS(Dashboard!B$3,Data!F2967)</f>
        <v>43025</v>
      </c>
    </row>
    <row r="2968" spans="12:12" x14ac:dyDescent="0.25">
      <c r="L2968" s="73">
        <f>_xlfn.DAYS(Dashboard!B$3,Data!F2968)</f>
        <v>43025</v>
      </c>
    </row>
    <row r="2969" spans="12:12" x14ac:dyDescent="0.25">
      <c r="L2969" s="73">
        <f>_xlfn.DAYS(Dashboard!B$3,Data!F2969)</f>
        <v>43025</v>
      </c>
    </row>
    <row r="2970" spans="12:12" x14ac:dyDescent="0.25">
      <c r="L2970" s="73">
        <f>_xlfn.DAYS(Dashboard!B$3,Data!F2970)</f>
        <v>43025</v>
      </c>
    </row>
    <row r="2971" spans="12:12" x14ac:dyDescent="0.25">
      <c r="L2971" s="73">
        <f>_xlfn.DAYS(Dashboard!B$3,Data!F2971)</f>
        <v>43025</v>
      </c>
    </row>
    <row r="2972" spans="12:12" x14ac:dyDescent="0.25">
      <c r="L2972" s="73">
        <f>_xlfn.DAYS(Dashboard!B$3,Data!F2972)</f>
        <v>43025</v>
      </c>
    </row>
    <row r="2973" spans="12:12" x14ac:dyDescent="0.25">
      <c r="L2973" s="73">
        <f>_xlfn.DAYS(Dashboard!B$3,Data!F2973)</f>
        <v>43025</v>
      </c>
    </row>
    <row r="2974" spans="12:12" x14ac:dyDescent="0.25">
      <c r="L2974" s="73">
        <f>_xlfn.DAYS(Dashboard!B$3,Data!F2974)</f>
        <v>43025</v>
      </c>
    </row>
    <row r="2975" spans="12:12" x14ac:dyDescent="0.25">
      <c r="L2975" s="73">
        <f>_xlfn.DAYS(Dashboard!B$3,Data!F2975)</f>
        <v>43025</v>
      </c>
    </row>
    <row r="2976" spans="12:12" x14ac:dyDescent="0.25">
      <c r="L2976" s="73">
        <f>_xlfn.DAYS(Dashboard!B$3,Data!F2976)</f>
        <v>43025</v>
      </c>
    </row>
    <row r="2977" spans="12:12" x14ac:dyDescent="0.25">
      <c r="L2977" s="73">
        <f>_xlfn.DAYS(Dashboard!B$3,Data!F2977)</f>
        <v>43025</v>
      </c>
    </row>
    <row r="2978" spans="12:12" x14ac:dyDescent="0.25">
      <c r="L2978" s="73">
        <f>_xlfn.DAYS(Dashboard!B$3,Data!F2978)</f>
        <v>43025</v>
      </c>
    </row>
    <row r="2979" spans="12:12" x14ac:dyDescent="0.25">
      <c r="L2979" s="73">
        <f>_xlfn.DAYS(Dashboard!B$3,Data!F2979)</f>
        <v>43025</v>
      </c>
    </row>
    <row r="2980" spans="12:12" x14ac:dyDescent="0.25">
      <c r="L2980" s="73">
        <f>_xlfn.DAYS(Dashboard!B$3,Data!F2980)</f>
        <v>43025</v>
      </c>
    </row>
    <row r="2981" spans="12:12" x14ac:dyDescent="0.25">
      <c r="L2981" s="73">
        <f>_xlfn.DAYS(Dashboard!B$3,Data!F2981)</f>
        <v>43025</v>
      </c>
    </row>
    <row r="2982" spans="12:12" x14ac:dyDescent="0.25">
      <c r="L2982" s="73">
        <f>_xlfn.DAYS(Dashboard!B$3,Data!F2982)</f>
        <v>43025</v>
      </c>
    </row>
    <row r="2983" spans="12:12" x14ac:dyDescent="0.25">
      <c r="L2983" s="73">
        <f>_xlfn.DAYS(Dashboard!B$3,Data!F2983)</f>
        <v>43025</v>
      </c>
    </row>
    <row r="2984" spans="12:12" x14ac:dyDescent="0.25">
      <c r="L2984" s="73">
        <f>_xlfn.DAYS(Dashboard!B$3,Data!F2984)</f>
        <v>43025</v>
      </c>
    </row>
    <row r="2985" spans="12:12" x14ac:dyDescent="0.25">
      <c r="L2985" s="73">
        <f>_xlfn.DAYS(Dashboard!B$3,Data!F2985)</f>
        <v>43025</v>
      </c>
    </row>
    <row r="2986" spans="12:12" x14ac:dyDescent="0.25">
      <c r="L2986" s="73">
        <f>_xlfn.DAYS(Dashboard!B$3,Data!F2986)</f>
        <v>43025</v>
      </c>
    </row>
    <row r="2987" spans="12:12" x14ac:dyDescent="0.25">
      <c r="L2987" s="73">
        <f>_xlfn.DAYS(Dashboard!B$3,Data!F2987)</f>
        <v>43025</v>
      </c>
    </row>
    <row r="2988" spans="12:12" x14ac:dyDescent="0.25">
      <c r="L2988" s="73">
        <f>_xlfn.DAYS(Dashboard!B$3,Data!F2988)</f>
        <v>43025</v>
      </c>
    </row>
    <row r="2989" spans="12:12" x14ac:dyDescent="0.25">
      <c r="L2989" s="73">
        <f>_xlfn.DAYS(Dashboard!B$3,Data!F2989)</f>
        <v>43025</v>
      </c>
    </row>
    <row r="2990" spans="12:12" x14ac:dyDescent="0.25">
      <c r="L2990" s="73">
        <f>_xlfn.DAYS(Dashboard!B$3,Data!F2990)</f>
        <v>43025</v>
      </c>
    </row>
    <row r="2991" spans="12:12" x14ac:dyDescent="0.25">
      <c r="L2991" s="73">
        <f>_xlfn.DAYS(Dashboard!B$3,Data!F2991)</f>
        <v>43025</v>
      </c>
    </row>
    <row r="2992" spans="12:12" x14ac:dyDescent="0.25">
      <c r="L2992" s="73">
        <f>_xlfn.DAYS(Dashboard!B$3,Data!F2992)</f>
        <v>43025</v>
      </c>
    </row>
    <row r="2993" spans="12:12" x14ac:dyDescent="0.25">
      <c r="L2993" s="73">
        <f>_xlfn.DAYS(Dashboard!B$3,Data!F2993)</f>
        <v>43025</v>
      </c>
    </row>
    <row r="2994" spans="12:12" x14ac:dyDescent="0.25">
      <c r="L2994" s="73">
        <f>_xlfn.DAYS(Dashboard!B$3,Data!F2994)</f>
        <v>43025</v>
      </c>
    </row>
    <row r="2995" spans="12:12" x14ac:dyDescent="0.25">
      <c r="L2995" s="73">
        <f>_xlfn.DAYS(Dashboard!B$3,Data!F2995)</f>
        <v>43025</v>
      </c>
    </row>
    <row r="2996" spans="12:12" x14ac:dyDescent="0.25">
      <c r="L2996" s="73">
        <f>_xlfn.DAYS(Dashboard!B$3,Data!F2996)</f>
        <v>43025</v>
      </c>
    </row>
    <row r="2997" spans="12:12" x14ac:dyDescent="0.25">
      <c r="L2997" s="73">
        <f>_xlfn.DAYS(Dashboard!B$3,Data!F2997)</f>
        <v>43025</v>
      </c>
    </row>
    <row r="2998" spans="12:12" x14ac:dyDescent="0.25">
      <c r="L2998" s="73">
        <f>_xlfn.DAYS(Dashboard!B$3,Data!F2998)</f>
        <v>43025</v>
      </c>
    </row>
    <row r="2999" spans="12:12" x14ac:dyDescent="0.25">
      <c r="L2999" s="73">
        <f>_xlfn.DAYS(Dashboard!B$3,Data!F2999)</f>
        <v>43025</v>
      </c>
    </row>
    <row r="3000" spans="12:12" x14ac:dyDescent="0.25">
      <c r="L3000" s="73">
        <f>_xlfn.DAYS(Dashboard!B$3,Data!F3000)</f>
        <v>43025</v>
      </c>
    </row>
    <row r="3001" spans="12:12" x14ac:dyDescent="0.25">
      <c r="L3001" s="73">
        <f>_xlfn.DAYS(Dashboard!B$3,Data!F3001)</f>
        <v>43025</v>
      </c>
    </row>
    <row r="3002" spans="12:12" x14ac:dyDescent="0.25">
      <c r="L3002" s="73">
        <f>_xlfn.DAYS(Dashboard!B$3,Data!F3002)</f>
        <v>43025</v>
      </c>
    </row>
    <row r="3003" spans="12:12" x14ac:dyDescent="0.25">
      <c r="L3003" s="73">
        <f>_xlfn.DAYS(Dashboard!B$3,Data!F3003)</f>
        <v>43025</v>
      </c>
    </row>
    <row r="3004" spans="12:12" x14ac:dyDescent="0.25">
      <c r="L3004" s="73">
        <f>_xlfn.DAYS(Dashboard!B$3,Data!F3004)</f>
        <v>43025</v>
      </c>
    </row>
    <row r="3005" spans="12:12" x14ac:dyDescent="0.25">
      <c r="L3005" s="73">
        <f>_xlfn.DAYS(Dashboard!B$3,Data!F3005)</f>
        <v>43025</v>
      </c>
    </row>
    <row r="3006" spans="12:12" x14ac:dyDescent="0.25">
      <c r="L3006" s="73">
        <f>_xlfn.DAYS(Dashboard!B$3,Data!F3006)</f>
        <v>43025</v>
      </c>
    </row>
    <row r="3007" spans="12:12" x14ac:dyDescent="0.25">
      <c r="L3007" s="73">
        <f>_xlfn.DAYS(Dashboard!B$3,Data!F3007)</f>
        <v>43025</v>
      </c>
    </row>
    <row r="3008" spans="12:12" x14ac:dyDescent="0.25">
      <c r="L3008" s="73">
        <f>_xlfn.DAYS(Dashboard!B$3,Data!F3008)</f>
        <v>43025</v>
      </c>
    </row>
    <row r="3009" spans="12:12" x14ac:dyDescent="0.25">
      <c r="L3009" s="73">
        <f>_xlfn.DAYS(Dashboard!B$3,Data!F3009)</f>
        <v>43025</v>
      </c>
    </row>
    <row r="3010" spans="12:12" x14ac:dyDescent="0.25">
      <c r="L3010" s="73">
        <f>_xlfn.DAYS(Dashboard!B$3,Data!F3010)</f>
        <v>43025</v>
      </c>
    </row>
    <row r="3011" spans="12:12" x14ac:dyDescent="0.25">
      <c r="L3011" s="73">
        <f>_xlfn.DAYS(Dashboard!B$3,Data!F3011)</f>
        <v>43025</v>
      </c>
    </row>
    <row r="3012" spans="12:12" x14ac:dyDescent="0.25">
      <c r="L3012" s="73">
        <f>_xlfn.DAYS(Dashboard!B$3,Data!F3012)</f>
        <v>43025</v>
      </c>
    </row>
    <row r="3013" spans="12:12" x14ac:dyDescent="0.25">
      <c r="L3013" s="73">
        <f>_xlfn.DAYS(Dashboard!B$3,Data!F3013)</f>
        <v>43025</v>
      </c>
    </row>
    <row r="3014" spans="12:12" x14ac:dyDescent="0.25">
      <c r="L3014" s="73">
        <f>_xlfn.DAYS(Dashboard!B$3,Data!F3014)</f>
        <v>43025</v>
      </c>
    </row>
    <row r="3015" spans="12:12" x14ac:dyDescent="0.25">
      <c r="L3015" s="73">
        <f>_xlfn.DAYS(Dashboard!B$3,Data!F3015)</f>
        <v>43025</v>
      </c>
    </row>
    <row r="3016" spans="12:12" x14ac:dyDescent="0.25">
      <c r="L3016" s="73">
        <f>_xlfn.DAYS(Dashboard!B$3,Data!F3016)</f>
        <v>43025</v>
      </c>
    </row>
    <row r="3017" spans="12:12" x14ac:dyDescent="0.25">
      <c r="L3017" s="73">
        <f>_xlfn.DAYS(Dashboard!B$3,Data!F3017)</f>
        <v>43025</v>
      </c>
    </row>
    <row r="3018" spans="12:12" x14ac:dyDescent="0.25">
      <c r="L3018" s="73">
        <f>_xlfn.DAYS(Dashboard!B$3,Data!F3018)</f>
        <v>43025</v>
      </c>
    </row>
    <row r="3019" spans="12:12" x14ac:dyDescent="0.25">
      <c r="L3019" s="73">
        <f>_xlfn.DAYS(Dashboard!B$3,Data!F3019)</f>
        <v>43025</v>
      </c>
    </row>
    <row r="3020" spans="12:12" x14ac:dyDescent="0.25">
      <c r="L3020" s="73">
        <f>_xlfn.DAYS(Dashboard!B$3,Data!F3020)</f>
        <v>43025</v>
      </c>
    </row>
    <row r="3021" spans="12:12" x14ac:dyDescent="0.25">
      <c r="L3021" s="73">
        <f>_xlfn.DAYS(Dashboard!B$3,Data!F3021)</f>
        <v>43025</v>
      </c>
    </row>
    <row r="3022" spans="12:12" x14ac:dyDescent="0.25">
      <c r="L3022" s="73">
        <f>_xlfn.DAYS(Dashboard!B$3,Data!F3022)</f>
        <v>43025</v>
      </c>
    </row>
    <row r="3023" spans="12:12" x14ac:dyDescent="0.25">
      <c r="L3023" s="73">
        <f>_xlfn.DAYS(Dashboard!B$3,Data!F3023)</f>
        <v>43025</v>
      </c>
    </row>
    <row r="3024" spans="12:12" x14ac:dyDescent="0.25">
      <c r="L3024" s="73">
        <f>_xlfn.DAYS(Dashboard!B$3,Data!F3024)</f>
        <v>43025</v>
      </c>
    </row>
    <row r="3025" spans="12:12" x14ac:dyDescent="0.25">
      <c r="L3025" s="73">
        <f>_xlfn.DAYS(Dashboard!B$3,Data!F3025)</f>
        <v>43025</v>
      </c>
    </row>
    <row r="3026" spans="12:12" x14ac:dyDescent="0.25">
      <c r="L3026" s="73">
        <f>_xlfn.DAYS(Dashboard!B$3,Data!F3026)</f>
        <v>43025</v>
      </c>
    </row>
    <row r="3027" spans="12:12" x14ac:dyDescent="0.25">
      <c r="L3027" s="73">
        <f>_xlfn.DAYS(Dashboard!B$3,Data!F3027)</f>
        <v>43025</v>
      </c>
    </row>
    <row r="3028" spans="12:12" x14ac:dyDescent="0.25">
      <c r="L3028" s="73">
        <f>_xlfn.DAYS(Dashboard!B$3,Data!F3028)</f>
        <v>43025</v>
      </c>
    </row>
    <row r="3029" spans="12:12" x14ac:dyDescent="0.25">
      <c r="L3029" s="73">
        <f>_xlfn.DAYS(Dashboard!B$3,Data!F3029)</f>
        <v>43025</v>
      </c>
    </row>
    <row r="3030" spans="12:12" x14ac:dyDescent="0.25">
      <c r="L3030" s="73">
        <f>_xlfn.DAYS(Dashboard!B$3,Data!F3030)</f>
        <v>43025</v>
      </c>
    </row>
    <row r="3031" spans="12:12" x14ac:dyDescent="0.25">
      <c r="L3031" s="73">
        <f>_xlfn.DAYS(Dashboard!B$3,Data!F3031)</f>
        <v>43025</v>
      </c>
    </row>
    <row r="3032" spans="12:12" x14ac:dyDescent="0.25">
      <c r="L3032" s="73">
        <f>_xlfn.DAYS(Dashboard!B$3,Data!F3032)</f>
        <v>43025</v>
      </c>
    </row>
    <row r="3033" spans="12:12" x14ac:dyDescent="0.25">
      <c r="L3033" s="73">
        <f>_xlfn.DAYS(Dashboard!B$3,Data!F3033)</f>
        <v>43025</v>
      </c>
    </row>
    <row r="3034" spans="12:12" x14ac:dyDescent="0.25">
      <c r="L3034" s="73">
        <f>_xlfn.DAYS(Dashboard!B$3,Data!F3034)</f>
        <v>43025</v>
      </c>
    </row>
    <row r="3035" spans="12:12" x14ac:dyDescent="0.25">
      <c r="L3035" s="73">
        <f>_xlfn.DAYS(Dashboard!B$3,Data!F3035)</f>
        <v>43025</v>
      </c>
    </row>
    <row r="3036" spans="12:12" x14ac:dyDescent="0.25">
      <c r="L3036" s="73">
        <f>_xlfn.DAYS(Dashboard!B$3,Data!F3036)</f>
        <v>43025</v>
      </c>
    </row>
    <row r="3037" spans="12:12" x14ac:dyDescent="0.25">
      <c r="L3037" s="73">
        <f>_xlfn.DAYS(Dashboard!B$3,Data!F3037)</f>
        <v>43025</v>
      </c>
    </row>
    <row r="3038" spans="12:12" x14ac:dyDescent="0.25">
      <c r="L3038" s="73">
        <f>_xlfn.DAYS(Dashboard!B$3,Data!F3038)</f>
        <v>43025</v>
      </c>
    </row>
    <row r="3039" spans="12:12" x14ac:dyDescent="0.25">
      <c r="L3039" s="73">
        <f>_xlfn.DAYS(Dashboard!B$3,Data!F3039)</f>
        <v>43025</v>
      </c>
    </row>
    <row r="3040" spans="12:12" x14ac:dyDescent="0.25">
      <c r="L3040" s="73">
        <f>_xlfn.DAYS(Dashboard!B$3,Data!F3040)</f>
        <v>43025</v>
      </c>
    </row>
    <row r="3041" spans="12:12" x14ac:dyDescent="0.25">
      <c r="L3041" s="73">
        <f>_xlfn.DAYS(Dashboard!B$3,Data!F3041)</f>
        <v>43025</v>
      </c>
    </row>
    <row r="3042" spans="12:12" x14ac:dyDescent="0.25">
      <c r="L3042" s="73">
        <f>_xlfn.DAYS(Dashboard!B$3,Data!F3042)</f>
        <v>43025</v>
      </c>
    </row>
    <row r="3043" spans="12:12" x14ac:dyDescent="0.25">
      <c r="L3043" s="73">
        <f>_xlfn.DAYS(Dashboard!B$3,Data!F3043)</f>
        <v>43025</v>
      </c>
    </row>
    <row r="3044" spans="12:12" x14ac:dyDescent="0.25">
      <c r="L3044" s="73">
        <f>_xlfn.DAYS(Dashboard!B$3,Data!F3044)</f>
        <v>43025</v>
      </c>
    </row>
    <row r="3045" spans="12:12" x14ac:dyDescent="0.25">
      <c r="L3045" s="73">
        <f>_xlfn.DAYS(Dashboard!B$3,Data!F3045)</f>
        <v>43025</v>
      </c>
    </row>
    <row r="3046" spans="12:12" x14ac:dyDescent="0.25">
      <c r="L3046" s="73">
        <f>_xlfn.DAYS(Dashboard!B$3,Data!F3046)</f>
        <v>43025</v>
      </c>
    </row>
    <row r="3047" spans="12:12" x14ac:dyDescent="0.25">
      <c r="L3047" s="73">
        <f>_xlfn.DAYS(Dashboard!B$3,Data!F3047)</f>
        <v>43025</v>
      </c>
    </row>
    <row r="3048" spans="12:12" x14ac:dyDescent="0.25">
      <c r="L3048" s="73">
        <f>_xlfn.DAYS(Dashboard!B$3,Data!F3048)</f>
        <v>43025</v>
      </c>
    </row>
    <row r="3049" spans="12:12" x14ac:dyDescent="0.25">
      <c r="L3049" s="73">
        <f>_xlfn.DAYS(Dashboard!B$3,Data!F3049)</f>
        <v>43025</v>
      </c>
    </row>
    <row r="3050" spans="12:12" x14ac:dyDescent="0.25">
      <c r="L3050" s="73">
        <f>_xlfn.DAYS(Dashboard!B$3,Data!F3050)</f>
        <v>43025</v>
      </c>
    </row>
    <row r="3051" spans="12:12" x14ac:dyDescent="0.25">
      <c r="L3051" s="73">
        <f>_xlfn.DAYS(Dashboard!B$3,Data!F3051)</f>
        <v>43025</v>
      </c>
    </row>
    <row r="3052" spans="12:12" x14ac:dyDescent="0.25">
      <c r="L3052" s="73">
        <f>_xlfn.DAYS(Dashboard!B$3,Data!F3052)</f>
        <v>43025</v>
      </c>
    </row>
    <row r="3053" spans="12:12" x14ac:dyDescent="0.25">
      <c r="L3053" s="73">
        <f>_xlfn.DAYS(Dashboard!B$3,Data!F3053)</f>
        <v>43025</v>
      </c>
    </row>
    <row r="3054" spans="12:12" x14ac:dyDescent="0.25">
      <c r="L3054" s="73">
        <f>_xlfn.DAYS(Dashboard!B$3,Data!F3054)</f>
        <v>43025</v>
      </c>
    </row>
    <row r="3055" spans="12:12" x14ac:dyDescent="0.25">
      <c r="L3055" s="73">
        <f>_xlfn.DAYS(Dashboard!B$3,Data!F3055)</f>
        <v>43025</v>
      </c>
    </row>
    <row r="3056" spans="12:12" x14ac:dyDescent="0.25">
      <c r="L3056" s="73">
        <f>_xlfn.DAYS(Dashboard!B$3,Data!F3056)</f>
        <v>43025</v>
      </c>
    </row>
    <row r="3057" spans="12:12" x14ac:dyDescent="0.25">
      <c r="L3057" s="73">
        <f>_xlfn.DAYS(Dashboard!B$3,Data!F3057)</f>
        <v>43025</v>
      </c>
    </row>
    <row r="3058" spans="12:12" x14ac:dyDescent="0.25">
      <c r="L3058" s="73">
        <f>_xlfn.DAYS(Dashboard!B$3,Data!F3058)</f>
        <v>43025</v>
      </c>
    </row>
    <row r="3059" spans="12:12" x14ac:dyDescent="0.25">
      <c r="L3059" s="73">
        <f>_xlfn.DAYS(Dashboard!B$3,Data!F3059)</f>
        <v>43025</v>
      </c>
    </row>
    <row r="3060" spans="12:12" x14ac:dyDescent="0.25">
      <c r="L3060" s="73">
        <f>_xlfn.DAYS(Dashboard!B$3,Data!F3060)</f>
        <v>43025</v>
      </c>
    </row>
    <row r="3061" spans="12:12" x14ac:dyDescent="0.25">
      <c r="L3061" s="73">
        <f>_xlfn.DAYS(Dashboard!B$3,Data!F3061)</f>
        <v>43025</v>
      </c>
    </row>
    <row r="3062" spans="12:12" x14ac:dyDescent="0.25">
      <c r="L3062" s="73">
        <f>_xlfn.DAYS(Dashboard!B$3,Data!F3062)</f>
        <v>43025</v>
      </c>
    </row>
    <row r="3063" spans="12:12" x14ac:dyDescent="0.25">
      <c r="L3063" s="73">
        <f>_xlfn.DAYS(Dashboard!B$3,Data!F3063)</f>
        <v>43025</v>
      </c>
    </row>
    <row r="3064" spans="12:12" x14ac:dyDescent="0.25">
      <c r="L3064" s="73">
        <f>_xlfn.DAYS(Dashboard!B$3,Data!F3064)</f>
        <v>43025</v>
      </c>
    </row>
    <row r="3065" spans="12:12" x14ac:dyDescent="0.25">
      <c r="L3065" s="73">
        <f>_xlfn.DAYS(Dashboard!B$3,Data!F3065)</f>
        <v>43025</v>
      </c>
    </row>
    <row r="3066" spans="12:12" x14ac:dyDescent="0.25">
      <c r="L3066" s="73">
        <f>_xlfn.DAYS(Dashboard!B$3,Data!F3066)</f>
        <v>43025</v>
      </c>
    </row>
    <row r="3067" spans="12:12" x14ac:dyDescent="0.25">
      <c r="L3067" s="73">
        <f>_xlfn.DAYS(Dashboard!B$3,Data!F3067)</f>
        <v>43025</v>
      </c>
    </row>
    <row r="3068" spans="12:12" x14ac:dyDescent="0.25">
      <c r="L3068" s="73">
        <f>_xlfn.DAYS(Dashboard!B$3,Data!F3068)</f>
        <v>43025</v>
      </c>
    </row>
    <row r="3069" spans="12:12" x14ac:dyDescent="0.25">
      <c r="L3069" s="73">
        <f>_xlfn.DAYS(Dashboard!B$3,Data!F3069)</f>
        <v>43025</v>
      </c>
    </row>
    <row r="3070" spans="12:12" x14ac:dyDescent="0.25">
      <c r="L3070" s="73">
        <f>_xlfn.DAYS(Dashboard!B$3,Data!F3070)</f>
        <v>43025</v>
      </c>
    </row>
    <row r="3071" spans="12:12" x14ac:dyDescent="0.25">
      <c r="L3071" s="73">
        <f>_xlfn.DAYS(Dashboard!B$3,Data!F3071)</f>
        <v>43025</v>
      </c>
    </row>
    <row r="3072" spans="12:12" x14ac:dyDescent="0.25">
      <c r="L3072" s="73">
        <f>_xlfn.DAYS(Dashboard!B$3,Data!F3072)</f>
        <v>43025</v>
      </c>
    </row>
    <row r="3073" spans="12:12" x14ac:dyDescent="0.25">
      <c r="L3073" s="73">
        <f>_xlfn.DAYS(Dashboard!B$3,Data!F3073)</f>
        <v>43025</v>
      </c>
    </row>
    <row r="3074" spans="12:12" x14ac:dyDescent="0.25">
      <c r="L3074" s="73">
        <f>_xlfn.DAYS(Dashboard!B$3,Data!F3074)</f>
        <v>43025</v>
      </c>
    </row>
    <row r="3075" spans="12:12" x14ac:dyDescent="0.25">
      <c r="L3075" s="73">
        <f>_xlfn.DAYS(Dashboard!B$3,Data!F3075)</f>
        <v>43025</v>
      </c>
    </row>
    <row r="3076" spans="12:12" x14ac:dyDescent="0.25">
      <c r="L3076" s="73">
        <f>_xlfn.DAYS(Dashboard!B$3,Data!F3076)</f>
        <v>43025</v>
      </c>
    </row>
    <row r="3077" spans="12:12" x14ac:dyDescent="0.25">
      <c r="L3077" s="73">
        <f>_xlfn.DAYS(Dashboard!B$3,Data!F3077)</f>
        <v>43025</v>
      </c>
    </row>
    <row r="3078" spans="12:12" x14ac:dyDescent="0.25">
      <c r="L3078" s="73">
        <f>_xlfn.DAYS(Dashboard!B$3,Data!F3078)</f>
        <v>43025</v>
      </c>
    </row>
    <row r="3079" spans="12:12" x14ac:dyDescent="0.25">
      <c r="L3079" s="73">
        <f>_xlfn.DAYS(Dashboard!B$3,Data!F3079)</f>
        <v>43025</v>
      </c>
    </row>
    <row r="3080" spans="12:12" x14ac:dyDescent="0.25">
      <c r="L3080" s="73">
        <f>_xlfn.DAYS(Dashboard!B$3,Data!F3080)</f>
        <v>43025</v>
      </c>
    </row>
    <row r="3081" spans="12:12" x14ac:dyDescent="0.25">
      <c r="L3081" s="73">
        <f>_xlfn.DAYS(Dashboard!B$3,Data!F3081)</f>
        <v>43025</v>
      </c>
    </row>
    <row r="3082" spans="12:12" x14ac:dyDescent="0.25">
      <c r="L3082" s="73">
        <f>_xlfn.DAYS(Dashboard!B$3,Data!F3082)</f>
        <v>43025</v>
      </c>
    </row>
    <row r="3083" spans="12:12" x14ac:dyDescent="0.25">
      <c r="L3083" s="73">
        <f>_xlfn.DAYS(Dashboard!B$3,Data!F3083)</f>
        <v>43025</v>
      </c>
    </row>
    <row r="3084" spans="12:12" x14ac:dyDescent="0.25">
      <c r="L3084" s="73">
        <f>_xlfn.DAYS(Dashboard!B$3,Data!F3084)</f>
        <v>43025</v>
      </c>
    </row>
    <row r="3085" spans="12:12" x14ac:dyDescent="0.25">
      <c r="L3085" s="73">
        <f>_xlfn.DAYS(Dashboard!B$3,Data!F3085)</f>
        <v>43025</v>
      </c>
    </row>
    <row r="3086" spans="12:12" x14ac:dyDescent="0.25">
      <c r="L3086" s="73">
        <f>_xlfn.DAYS(Dashboard!B$3,Data!F3086)</f>
        <v>43025</v>
      </c>
    </row>
    <row r="3087" spans="12:12" x14ac:dyDescent="0.25">
      <c r="L3087" s="73">
        <f>_xlfn.DAYS(Dashboard!B$3,Data!F3087)</f>
        <v>43025</v>
      </c>
    </row>
    <row r="3088" spans="12:12" x14ac:dyDescent="0.25">
      <c r="L3088" s="73">
        <f>_xlfn.DAYS(Dashboard!B$3,Data!F3088)</f>
        <v>43025</v>
      </c>
    </row>
    <row r="3089" spans="12:12" x14ac:dyDescent="0.25">
      <c r="L3089" s="73">
        <f>_xlfn.DAYS(Dashboard!B$3,Data!F3089)</f>
        <v>43025</v>
      </c>
    </row>
    <row r="3090" spans="12:12" x14ac:dyDescent="0.25">
      <c r="L3090" s="73">
        <f>_xlfn.DAYS(Dashboard!B$3,Data!F3090)</f>
        <v>43025</v>
      </c>
    </row>
    <row r="3091" spans="12:12" x14ac:dyDescent="0.25">
      <c r="L3091" s="73">
        <f>_xlfn.DAYS(Dashboard!B$3,Data!F3091)</f>
        <v>43025</v>
      </c>
    </row>
    <row r="3092" spans="12:12" x14ac:dyDescent="0.25">
      <c r="L3092" s="73">
        <f>_xlfn.DAYS(Dashboard!B$3,Data!F3092)</f>
        <v>43025</v>
      </c>
    </row>
    <row r="3093" spans="12:12" x14ac:dyDescent="0.25">
      <c r="L3093" s="73">
        <f>_xlfn.DAYS(Dashboard!B$3,Data!F3093)</f>
        <v>43025</v>
      </c>
    </row>
    <row r="3094" spans="12:12" x14ac:dyDescent="0.25">
      <c r="L3094" s="73">
        <f>_xlfn.DAYS(Dashboard!B$3,Data!F3094)</f>
        <v>43025</v>
      </c>
    </row>
    <row r="3095" spans="12:12" x14ac:dyDescent="0.25">
      <c r="L3095" s="73">
        <f>_xlfn.DAYS(Dashboard!B$3,Data!F3095)</f>
        <v>43025</v>
      </c>
    </row>
    <row r="3096" spans="12:12" x14ac:dyDescent="0.25">
      <c r="L3096" s="73">
        <f>_xlfn.DAYS(Dashboard!B$3,Data!F3096)</f>
        <v>43025</v>
      </c>
    </row>
    <row r="3097" spans="12:12" x14ac:dyDescent="0.25">
      <c r="L3097" s="73">
        <f>_xlfn.DAYS(Dashboard!B$3,Data!F3097)</f>
        <v>43025</v>
      </c>
    </row>
    <row r="3098" spans="12:12" x14ac:dyDescent="0.25">
      <c r="L3098" s="73">
        <f>_xlfn.DAYS(Dashboard!B$3,Data!F3098)</f>
        <v>43025</v>
      </c>
    </row>
    <row r="3099" spans="12:12" x14ac:dyDescent="0.25">
      <c r="L3099" s="73">
        <f>_xlfn.DAYS(Dashboard!B$3,Data!F3099)</f>
        <v>43025</v>
      </c>
    </row>
    <row r="3100" spans="12:12" x14ac:dyDescent="0.25">
      <c r="L3100" s="73">
        <f>_xlfn.DAYS(Dashboard!B$3,Data!F3100)</f>
        <v>43025</v>
      </c>
    </row>
    <row r="3101" spans="12:12" x14ac:dyDescent="0.25">
      <c r="L3101" s="73">
        <f>_xlfn.DAYS(Dashboard!B$3,Data!F3101)</f>
        <v>43025</v>
      </c>
    </row>
    <row r="3102" spans="12:12" x14ac:dyDescent="0.25">
      <c r="L3102" s="73">
        <f>_xlfn.DAYS(Dashboard!B$3,Data!F3102)</f>
        <v>43025</v>
      </c>
    </row>
    <row r="3103" spans="12:12" x14ac:dyDescent="0.25">
      <c r="L3103" s="73">
        <f>_xlfn.DAYS(Dashboard!B$3,Data!F3103)</f>
        <v>43025</v>
      </c>
    </row>
    <row r="3104" spans="12:12" x14ac:dyDescent="0.25">
      <c r="L3104" s="73">
        <f>_xlfn.DAYS(Dashboard!B$3,Data!F3104)</f>
        <v>43025</v>
      </c>
    </row>
    <row r="3105" spans="12:12" x14ac:dyDescent="0.25">
      <c r="L3105" s="73">
        <f>_xlfn.DAYS(Dashboard!B$3,Data!F3105)</f>
        <v>43025</v>
      </c>
    </row>
    <row r="3106" spans="12:12" x14ac:dyDescent="0.25">
      <c r="L3106" s="73">
        <f>_xlfn.DAYS(Dashboard!B$3,Data!F3106)</f>
        <v>43025</v>
      </c>
    </row>
    <row r="3107" spans="12:12" x14ac:dyDescent="0.25">
      <c r="L3107" s="73">
        <f>_xlfn.DAYS(Dashboard!B$3,Data!F3107)</f>
        <v>43025</v>
      </c>
    </row>
    <row r="3108" spans="12:12" x14ac:dyDescent="0.25">
      <c r="L3108" s="73">
        <f>_xlfn.DAYS(Dashboard!B$3,Data!F3108)</f>
        <v>43025</v>
      </c>
    </row>
    <row r="3109" spans="12:12" x14ac:dyDescent="0.25">
      <c r="L3109" s="73">
        <f>_xlfn.DAYS(Dashboard!B$3,Data!F3109)</f>
        <v>43025</v>
      </c>
    </row>
    <row r="3110" spans="12:12" x14ac:dyDescent="0.25">
      <c r="L3110" s="73">
        <f>_xlfn.DAYS(Dashboard!B$3,Data!F3110)</f>
        <v>43025</v>
      </c>
    </row>
    <row r="3111" spans="12:12" x14ac:dyDescent="0.25">
      <c r="L3111" s="73">
        <f>_xlfn.DAYS(Dashboard!B$3,Data!F3111)</f>
        <v>43025</v>
      </c>
    </row>
    <row r="3112" spans="12:12" x14ac:dyDescent="0.25">
      <c r="L3112" s="73">
        <f>_xlfn.DAYS(Dashboard!B$3,Data!F3112)</f>
        <v>43025</v>
      </c>
    </row>
    <row r="3113" spans="12:12" x14ac:dyDescent="0.25">
      <c r="L3113" s="73">
        <f>_xlfn.DAYS(Dashboard!B$3,Data!F3113)</f>
        <v>43025</v>
      </c>
    </row>
    <row r="3114" spans="12:12" x14ac:dyDescent="0.25">
      <c r="L3114" s="73">
        <f>_xlfn.DAYS(Dashboard!B$3,Data!F3114)</f>
        <v>43025</v>
      </c>
    </row>
    <row r="3115" spans="12:12" x14ac:dyDescent="0.25">
      <c r="L3115" s="73">
        <f>_xlfn.DAYS(Dashboard!B$3,Data!F3115)</f>
        <v>43025</v>
      </c>
    </row>
    <row r="3116" spans="12:12" x14ac:dyDescent="0.25">
      <c r="L3116" s="73">
        <f>_xlfn.DAYS(Dashboard!B$3,Data!F3116)</f>
        <v>43025</v>
      </c>
    </row>
    <row r="3117" spans="12:12" x14ac:dyDescent="0.25">
      <c r="L3117" s="73">
        <f>_xlfn.DAYS(Dashboard!B$3,Data!F3117)</f>
        <v>43025</v>
      </c>
    </row>
    <row r="3118" spans="12:12" x14ac:dyDescent="0.25">
      <c r="L3118" s="73">
        <f>_xlfn.DAYS(Dashboard!B$3,Data!F3118)</f>
        <v>43025</v>
      </c>
    </row>
    <row r="3119" spans="12:12" x14ac:dyDescent="0.25">
      <c r="L3119" s="73">
        <f>_xlfn.DAYS(Dashboard!B$3,Data!F3119)</f>
        <v>43025</v>
      </c>
    </row>
    <row r="3120" spans="12:12" x14ac:dyDescent="0.25">
      <c r="L3120" s="73">
        <f>_xlfn.DAYS(Dashboard!B$3,Data!F3120)</f>
        <v>43025</v>
      </c>
    </row>
    <row r="3121" spans="12:12" x14ac:dyDescent="0.25">
      <c r="L3121" s="73">
        <f>_xlfn.DAYS(Dashboard!B$3,Data!F3121)</f>
        <v>43025</v>
      </c>
    </row>
    <row r="3122" spans="12:12" x14ac:dyDescent="0.25">
      <c r="L3122" s="73">
        <f>_xlfn.DAYS(Dashboard!B$3,Data!F3122)</f>
        <v>43025</v>
      </c>
    </row>
    <row r="3123" spans="12:12" x14ac:dyDescent="0.25">
      <c r="L3123" s="73">
        <f>_xlfn.DAYS(Dashboard!B$3,Data!F3123)</f>
        <v>43025</v>
      </c>
    </row>
    <row r="3124" spans="12:12" x14ac:dyDescent="0.25">
      <c r="L3124" s="73">
        <f>_xlfn.DAYS(Dashboard!B$3,Data!F3124)</f>
        <v>43025</v>
      </c>
    </row>
    <row r="3125" spans="12:12" x14ac:dyDescent="0.25">
      <c r="L3125" s="73">
        <f>_xlfn.DAYS(Dashboard!B$3,Data!F3125)</f>
        <v>43025</v>
      </c>
    </row>
    <row r="3126" spans="12:12" x14ac:dyDescent="0.25">
      <c r="L3126" s="73">
        <f>_xlfn.DAYS(Dashboard!B$3,Data!F3126)</f>
        <v>43025</v>
      </c>
    </row>
    <row r="3127" spans="12:12" x14ac:dyDescent="0.25">
      <c r="L3127" s="73">
        <f>_xlfn.DAYS(Dashboard!B$3,Data!F3127)</f>
        <v>43025</v>
      </c>
    </row>
    <row r="3128" spans="12:12" x14ac:dyDescent="0.25">
      <c r="L3128" s="73">
        <f>_xlfn.DAYS(Dashboard!B$3,Data!F3128)</f>
        <v>43025</v>
      </c>
    </row>
    <row r="3129" spans="12:12" x14ac:dyDescent="0.25">
      <c r="L3129" s="73">
        <f>_xlfn.DAYS(Dashboard!B$3,Data!F3129)</f>
        <v>43025</v>
      </c>
    </row>
    <row r="3130" spans="12:12" x14ac:dyDescent="0.25">
      <c r="L3130" s="73">
        <f>_xlfn.DAYS(Dashboard!B$3,Data!F3130)</f>
        <v>43025</v>
      </c>
    </row>
    <row r="3131" spans="12:12" x14ac:dyDescent="0.25">
      <c r="L3131" s="73">
        <f>_xlfn.DAYS(Dashboard!B$3,Data!F3131)</f>
        <v>43025</v>
      </c>
    </row>
    <row r="3132" spans="12:12" x14ac:dyDescent="0.25">
      <c r="L3132" s="73">
        <f>_xlfn.DAYS(Dashboard!B$3,Data!F3132)</f>
        <v>43025</v>
      </c>
    </row>
    <row r="3133" spans="12:12" x14ac:dyDescent="0.25">
      <c r="L3133" s="73">
        <f>_xlfn.DAYS(Dashboard!B$3,Data!F3133)</f>
        <v>43025</v>
      </c>
    </row>
    <row r="3134" spans="12:12" x14ac:dyDescent="0.25">
      <c r="L3134" s="73">
        <f>_xlfn.DAYS(Dashboard!B$3,Data!F3134)</f>
        <v>43025</v>
      </c>
    </row>
    <row r="3135" spans="12:12" x14ac:dyDescent="0.25">
      <c r="L3135" s="73">
        <f>_xlfn.DAYS(Dashboard!B$3,Data!F3135)</f>
        <v>43025</v>
      </c>
    </row>
    <row r="3136" spans="12:12" x14ac:dyDescent="0.25">
      <c r="L3136" s="73">
        <f>_xlfn.DAYS(Dashboard!B$3,Data!F3136)</f>
        <v>43025</v>
      </c>
    </row>
    <row r="3137" spans="12:12" x14ac:dyDescent="0.25">
      <c r="L3137" s="73">
        <f>_xlfn.DAYS(Dashboard!B$3,Data!F3137)</f>
        <v>43025</v>
      </c>
    </row>
    <row r="3138" spans="12:12" x14ac:dyDescent="0.25">
      <c r="L3138" s="73">
        <f>_xlfn.DAYS(Dashboard!B$3,Data!F3138)</f>
        <v>43025</v>
      </c>
    </row>
    <row r="3139" spans="12:12" x14ac:dyDescent="0.25">
      <c r="L3139" s="73">
        <f>_xlfn.DAYS(Dashboard!B$3,Data!F3139)</f>
        <v>43025</v>
      </c>
    </row>
    <row r="3140" spans="12:12" x14ac:dyDescent="0.25">
      <c r="L3140" s="73">
        <f>_xlfn.DAYS(Dashboard!B$3,Data!F3140)</f>
        <v>43025</v>
      </c>
    </row>
    <row r="3141" spans="12:12" x14ac:dyDescent="0.25">
      <c r="L3141" s="73">
        <f>_xlfn.DAYS(Dashboard!B$3,Data!F3141)</f>
        <v>43025</v>
      </c>
    </row>
    <row r="3142" spans="12:12" x14ac:dyDescent="0.25">
      <c r="L3142" s="73">
        <f>_xlfn.DAYS(Dashboard!B$3,Data!F3142)</f>
        <v>43025</v>
      </c>
    </row>
    <row r="3143" spans="12:12" x14ac:dyDescent="0.25">
      <c r="L3143" s="73">
        <f>_xlfn.DAYS(Dashboard!B$3,Data!F3143)</f>
        <v>43025</v>
      </c>
    </row>
    <row r="3144" spans="12:12" x14ac:dyDescent="0.25">
      <c r="L3144" s="73">
        <f>_xlfn.DAYS(Dashboard!B$3,Data!F3144)</f>
        <v>43025</v>
      </c>
    </row>
    <row r="3145" spans="12:12" x14ac:dyDescent="0.25">
      <c r="L3145" s="73">
        <f>_xlfn.DAYS(Dashboard!B$3,Data!F3145)</f>
        <v>43025</v>
      </c>
    </row>
    <row r="3146" spans="12:12" x14ac:dyDescent="0.25">
      <c r="L3146" s="73">
        <f>_xlfn.DAYS(Dashboard!B$3,Data!F3146)</f>
        <v>43025</v>
      </c>
    </row>
    <row r="3147" spans="12:12" x14ac:dyDescent="0.25">
      <c r="L3147" s="73">
        <f>_xlfn.DAYS(Dashboard!B$3,Data!F3147)</f>
        <v>43025</v>
      </c>
    </row>
    <row r="3148" spans="12:12" x14ac:dyDescent="0.25">
      <c r="L3148" s="73">
        <f>_xlfn.DAYS(Dashboard!B$3,Data!F3148)</f>
        <v>43025</v>
      </c>
    </row>
    <row r="3149" spans="12:12" x14ac:dyDescent="0.25">
      <c r="L3149" s="73">
        <f>_xlfn.DAYS(Dashboard!B$3,Data!F3149)</f>
        <v>43025</v>
      </c>
    </row>
    <row r="3150" spans="12:12" x14ac:dyDescent="0.25">
      <c r="L3150" s="73">
        <f>_xlfn.DAYS(Dashboard!B$3,Data!F3150)</f>
        <v>43025</v>
      </c>
    </row>
    <row r="3151" spans="12:12" x14ac:dyDescent="0.25">
      <c r="L3151" s="73">
        <f>_xlfn.DAYS(Dashboard!B$3,Data!F3151)</f>
        <v>43025</v>
      </c>
    </row>
    <row r="3152" spans="12:12" x14ac:dyDescent="0.25">
      <c r="L3152" s="73">
        <f>_xlfn.DAYS(Dashboard!B$3,Data!F3152)</f>
        <v>43025</v>
      </c>
    </row>
    <row r="3153" spans="12:12" x14ac:dyDescent="0.25">
      <c r="L3153" s="73">
        <f>_xlfn.DAYS(Dashboard!B$3,Data!F3153)</f>
        <v>43025</v>
      </c>
    </row>
    <row r="3154" spans="12:12" x14ac:dyDescent="0.25">
      <c r="L3154" s="73">
        <f>_xlfn.DAYS(Dashboard!B$3,Data!F3154)</f>
        <v>43025</v>
      </c>
    </row>
    <row r="3155" spans="12:12" x14ac:dyDescent="0.25">
      <c r="L3155" s="73">
        <f>_xlfn.DAYS(Dashboard!B$3,Data!F3155)</f>
        <v>43025</v>
      </c>
    </row>
    <row r="3156" spans="12:12" x14ac:dyDescent="0.25">
      <c r="L3156" s="73">
        <f>_xlfn.DAYS(Dashboard!B$3,Data!F3156)</f>
        <v>43025</v>
      </c>
    </row>
    <row r="3157" spans="12:12" x14ac:dyDescent="0.25">
      <c r="L3157" s="73">
        <f>_xlfn.DAYS(Dashboard!B$3,Data!F3157)</f>
        <v>43025</v>
      </c>
    </row>
    <row r="3158" spans="12:12" x14ac:dyDescent="0.25">
      <c r="L3158" s="73">
        <f>_xlfn.DAYS(Dashboard!B$3,Data!F3158)</f>
        <v>43025</v>
      </c>
    </row>
    <row r="3159" spans="12:12" x14ac:dyDescent="0.25">
      <c r="L3159" s="73">
        <f>_xlfn.DAYS(Dashboard!B$3,Data!F3159)</f>
        <v>43025</v>
      </c>
    </row>
    <row r="3160" spans="12:12" x14ac:dyDescent="0.25">
      <c r="L3160" s="73">
        <f>_xlfn.DAYS(Dashboard!B$3,Data!F3160)</f>
        <v>43025</v>
      </c>
    </row>
    <row r="3161" spans="12:12" x14ac:dyDescent="0.25">
      <c r="L3161" s="73">
        <f>_xlfn.DAYS(Dashboard!B$3,Data!F3161)</f>
        <v>43025</v>
      </c>
    </row>
    <row r="3162" spans="12:12" x14ac:dyDescent="0.25">
      <c r="L3162" s="73">
        <f>_xlfn.DAYS(Dashboard!B$3,Data!F3162)</f>
        <v>43025</v>
      </c>
    </row>
    <row r="3163" spans="12:12" x14ac:dyDescent="0.25">
      <c r="L3163" s="73">
        <f>_xlfn.DAYS(Dashboard!B$3,Data!F3163)</f>
        <v>43025</v>
      </c>
    </row>
    <row r="3164" spans="12:12" x14ac:dyDescent="0.25">
      <c r="L3164" s="73">
        <f>_xlfn.DAYS(Dashboard!B$3,Data!F3164)</f>
        <v>43025</v>
      </c>
    </row>
    <row r="3165" spans="12:12" x14ac:dyDescent="0.25">
      <c r="L3165" s="73">
        <f>_xlfn.DAYS(Dashboard!B$3,Data!F3165)</f>
        <v>43025</v>
      </c>
    </row>
    <row r="3166" spans="12:12" x14ac:dyDescent="0.25">
      <c r="L3166" s="73">
        <f>_xlfn.DAYS(Dashboard!B$3,Data!F3166)</f>
        <v>43025</v>
      </c>
    </row>
    <row r="3167" spans="12:12" x14ac:dyDescent="0.25">
      <c r="L3167" s="73">
        <f>_xlfn.DAYS(Dashboard!B$3,Data!F3167)</f>
        <v>43025</v>
      </c>
    </row>
    <row r="3168" spans="12:12" x14ac:dyDescent="0.25">
      <c r="L3168" s="73">
        <f>_xlfn.DAYS(Dashboard!B$3,Data!F3168)</f>
        <v>43025</v>
      </c>
    </row>
    <row r="3169" spans="12:12" x14ac:dyDescent="0.25">
      <c r="L3169" s="73">
        <f>_xlfn.DAYS(Dashboard!B$3,Data!F3169)</f>
        <v>43025</v>
      </c>
    </row>
    <row r="3170" spans="12:12" x14ac:dyDescent="0.25">
      <c r="L3170" s="73">
        <f>_xlfn.DAYS(Dashboard!B$3,Data!F3170)</f>
        <v>43025</v>
      </c>
    </row>
    <row r="3171" spans="12:12" x14ac:dyDescent="0.25">
      <c r="L3171" s="73">
        <f>_xlfn.DAYS(Dashboard!B$3,Data!F3171)</f>
        <v>43025</v>
      </c>
    </row>
    <row r="3172" spans="12:12" x14ac:dyDescent="0.25">
      <c r="L3172" s="73">
        <f>_xlfn.DAYS(Dashboard!B$3,Data!F3172)</f>
        <v>43025</v>
      </c>
    </row>
    <row r="3173" spans="12:12" x14ac:dyDescent="0.25">
      <c r="L3173" s="73">
        <f>_xlfn.DAYS(Dashboard!B$3,Data!F3173)</f>
        <v>43025</v>
      </c>
    </row>
    <row r="3174" spans="12:12" x14ac:dyDescent="0.25">
      <c r="L3174" s="73">
        <f>_xlfn.DAYS(Dashboard!B$3,Data!F3174)</f>
        <v>43025</v>
      </c>
    </row>
    <row r="3175" spans="12:12" x14ac:dyDescent="0.25">
      <c r="L3175" s="73">
        <f>_xlfn.DAYS(Dashboard!B$3,Data!F3175)</f>
        <v>43025</v>
      </c>
    </row>
    <row r="3176" spans="12:12" x14ac:dyDescent="0.25">
      <c r="L3176" s="73">
        <f>_xlfn.DAYS(Dashboard!B$3,Data!F3176)</f>
        <v>43025</v>
      </c>
    </row>
    <row r="3177" spans="12:12" x14ac:dyDescent="0.25">
      <c r="L3177" s="73">
        <f>_xlfn.DAYS(Dashboard!B$3,Data!F3177)</f>
        <v>43025</v>
      </c>
    </row>
    <row r="3178" spans="12:12" x14ac:dyDescent="0.25">
      <c r="L3178" s="73">
        <f>_xlfn.DAYS(Dashboard!B$3,Data!F3178)</f>
        <v>43025</v>
      </c>
    </row>
    <row r="3179" spans="12:12" x14ac:dyDescent="0.25">
      <c r="L3179" s="73">
        <f>_xlfn.DAYS(Dashboard!B$3,Data!F3179)</f>
        <v>43025</v>
      </c>
    </row>
    <row r="3180" spans="12:12" x14ac:dyDescent="0.25">
      <c r="L3180" s="73">
        <f>_xlfn.DAYS(Dashboard!B$3,Data!F3180)</f>
        <v>43025</v>
      </c>
    </row>
    <row r="3181" spans="12:12" x14ac:dyDescent="0.25">
      <c r="L3181" s="73">
        <f>_xlfn.DAYS(Dashboard!B$3,Data!F3181)</f>
        <v>43025</v>
      </c>
    </row>
    <row r="3182" spans="12:12" x14ac:dyDescent="0.25">
      <c r="L3182" s="73">
        <f>_xlfn.DAYS(Dashboard!B$3,Data!F3182)</f>
        <v>43025</v>
      </c>
    </row>
    <row r="3183" spans="12:12" x14ac:dyDescent="0.25">
      <c r="L3183" s="73">
        <f>_xlfn.DAYS(Dashboard!B$3,Data!F3183)</f>
        <v>43025</v>
      </c>
    </row>
    <row r="3184" spans="12:12" x14ac:dyDescent="0.25">
      <c r="L3184" s="73">
        <f>_xlfn.DAYS(Dashboard!B$3,Data!F3184)</f>
        <v>43025</v>
      </c>
    </row>
    <row r="3185" spans="12:12" x14ac:dyDescent="0.25">
      <c r="L3185" s="73">
        <f>_xlfn.DAYS(Dashboard!B$3,Data!F3185)</f>
        <v>43025</v>
      </c>
    </row>
    <row r="3186" spans="12:12" x14ac:dyDescent="0.25">
      <c r="L3186" s="73">
        <f>_xlfn.DAYS(Dashboard!B$3,Data!F3186)</f>
        <v>43025</v>
      </c>
    </row>
    <row r="3187" spans="12:12" x14ac:dyDescent="0.25">
      <c r="L3187" s="73">
        <f>_xlfn.DAYS(Dashboard!B$3,Data!F3187)</f>
        <v>43025</v>
      </c>
    </row>
    <row r="3188" spans="12:12" x14ac:dyDescent="0.25">
      <c r="L3188" s="73">
        <f>_xlfn.DAYS(Dashboard!B$3,Data!F3188)</f>
        <v>43025</v>
      </c>
    </row>
    <row r="3189" spans="12:12" x14ac:dyDescent="0.25">
      <c r="L3189" s="73">
        <f>_xlfn.DAYS(Dashboard!B$3,Data!F3189)</f>
        <v>43025</v>
      </c>
    </row>
    <row r="3190" spans="12:12" x14ac:dyDescent="0.25">
      <c r="L3190" s="73">
        <f>_xlfn.DAYS(Dashboard!B$3,Data!F3190)</f>
        <v>43025</v>
      </c>
    </row>
    <row r="3191" spans="12:12" x14ac:dyDescent="0.25">
      <c r="L3191" s="73">
        <f>_xlfn.DAYS(Dashboard!B$3,Data!F3191)</f>
        <v>43025</v>
      </c>
    </row>
    <row r="3192" spans="12:12" x14ac:dyDescent="0.25">
      <c r="L3192" s="73">
        <f>_xlfn.DAYS(Dashboard!B$3,Data!F3192)</f>
        <v>43025</v>
      </c>
    </row>
    <row r="3193" spans="12:12" x14ac:dyDescent="0.25">
      <c r="L3193" s="73">
        <f>_xlfn.DAYS(Dashboard!B$3,Data!F3193)</f>
        <v>43025</v>
      </c>
    </row>
    <row r="3194" spans="12:12" x14ac:dyDescent="0.25">
      <c r="L3194" s="73">
        <f>_xlfn.DAYS(Dashboard!B$3,Data!F3194)</f>
        <v>43025</v>
      </c>
    </row>
    <row r="3195" spans="12:12" x14ac:dyDescent="0.25">
      <c r="L3195" s="73">
        <f>_xlfn.DAYS(Dashboard!B$3,Data!F3195)</f>
        <v>43025</v>
      </c>
    </row>
    <row r="3196" spans="12:12" x14ac:dyDescent="0.25">
      <c r="L3196" s="73">
        <f>_xlfn.DAYS(Dashboard!B$3,Data!F3196)</f>
        <v>43025</v>
      </c>
    </row>
    <row r="3197" spans="12:12" x14ac:dyDescent="0.25">
      <c r="L3197" s="73">
        <f>_xlfn.DAYS(Dashboard!B$3,Data!F3197)</f>
        <v>43025</v>
      </c>
    </row>
    <row r="3198" spans="12:12" x14ac:dyDescent="0.25">
      <c r="L3198" s="73">
        <f>_xlfn.DAYS(Dashboard!B$3,Data!F3198)</f>
        <v>43025</v>
      </c>
    </row>
    <row r="3199" spans="12:12" x14ac:dyDescent="0.25">
      <c r="L3199" s="73">
        <f>_xlfn.DAYS(Dashboard!B$3,Data!F3199)</f>
        <v>43025</v>
      </c>
    </row>
    <row r="3200" spans="12:12" x14ac:dyDescent="0.25">
      <c r="L3200" s="73">
        <f>_xlfn.DAYS(Dashboard!B$3,Data!F3200)</f>
        <v>43025</v>
      </c>
    </row>
    <row r="3201" spans="12:12" x14ac:dyDescent="0.25">
      <c r="L3201" s="73">
        <f>_xlfn.DAYS(Dashboard!B$3,Data!F3201)</f>
        <v>43025</v>
      </c>
    </row>
    <row r="3202" spans="12:12" x14ac:dyDescent="0.25">
      <c r="L3202" s="73">
        <f>_xlfn.DAYS(Dashboard!B$3,Data!F3202)</f>
        <v>43025</v>
      </c>
    </row>
    <row r="3203" spans="12:12" x14ac:dyDescent="0.25">
      <c r="L3203" s="73">
        <f>_xlfn.DAYS(Dashboard!B$3,Data!F3203)</f>
        <v>43025</v>
      </c>
    </row>
    <row r="3204" spans="12:12" x14ac:dyDescent="0.25">
      <c r="L3204" s="73">
        <f>_xlfn.DAYS(Dashboard!B$3,Data!F3204)</f>
        <v>43025</v>
      </c>
    </row>
    <row r="3205" spans="12:12" x14ac:dyDescent="0.25">
      <c r="L3205" s="73">
        <f>_xlfn.DAYS(Dashboard!B$3,Data!F3205)</f>
        <v>43025</v>
      </c>
    </row>
    <row r="3206" spans="12:12" x14ac:dyDescent="0.25">
      <c r="L3206" s="73">
        <f>_xlfn.DAYS(Dashboard!B$3,Data!F3206)</f>
        <v>43025</v>
      </c>
    </row>
    <row r="3207" spans="12:12" x14ac:dyDescent="0.25">
      <c r="L3207" s="73">
        <f>_xlfn.DAYS(Dashboard!B$3,Data!F3207)</f>
        <v>43025</v>
      </c>
    </row>
    <row r="3208" spans="12:12" x14ac:dyDescent="0.25">
      <c r="L3208" s="73">
        <f>_xlfn.DAYS(Dashboard!B$3,Data!F3208)</f>
        <v>43025</v>
      </c>
    </row>
    <row r="3209" spans="12:12" x14ac:dyDescent="0.25">
      <c r="L3209" s="73">
        <f>_xlfn.DAYS(Dashboard!B$3,Data!F3209)</f>
        <v>43025</v>
      </c>
    </row>
    <row r="3210" spans="12:12" x14ac:dyDescent="0.25">
      <c r="L3210" s="73">
        <f>_xlfn.DAYS(Dashboard!B$3,Data!F3210)</f>
        <v>43025</v>
      </c>
    </row>
    <row r="3211" spans="12:12" x14ac:dyDescent="0.25">
      <c r="L3211" s="73">
        <f>_xlfn.DAYS(Dashboard!B$3,Data!F3211)</f>
        <v>43025</v>
      </c>
    </row>
    <row r="3212" spans="12:12" x14ac:dyDescent="0.25">
      <c r="L3212" s="73">
        <f>_xlfn.DAYS(Dashboard!B$3,Data!F3212)</f>
        <v>43025</v>
      </c>
    </row>
    <row r="3213" spans="12:12" x14ac:dyDescent="0.25">
      <c r="L3213" s="73">
        <f>_xlfn.DAYS(Dashboard!B$3,Data!F3213)</f>
        <v>43025</v>
      </c>
    </row>
    <row r="3214" spans="12:12" x14ac:dyDescent="0.25">
      <c r="L3214" s="73">
        <f>_xlfn.DAYS(Dashboard!B$3,Data!F3214)</f>
        <v>43025</v>
      </c>
    </row>
    <row r="3215" spans="12:12" x14ac:dyDescent="0.25">
      <c r="L3215" s="73">
        <f>_xlfn.DAYS(Dashboard!B$3,Data!F3215)</f>
        <v>43025</v>
      </c>
    </row>
    <row r="3216" spans="12:12" x14ac:dyDescent="0.25">
      <c r="L3216" s="73">
        <f>_xlfn.DAYS(Dashboard!B$3,Data!F3216)</f>
        <v>43025</v>
      </c>
    </row>
    <row r="3217" spans="12:12" x14ac:dyDescent="0.25">
      <c r="L3217" s="73">
        <f>_xlfn.DAYS(Dashboard!B$3,Data!F3217)</f>
        <v>43025</v>
      </c>
    </row>
    <row r="3218" spans="12:12" x14ac:dyDescent="0.25">
      <c r="L3218" s="73">
        <f>_xlfn.DAYS(Dashboard!B$3,Data!F3218)</f>
        <v>43025</v>
      </c>
    </row>
    <row r="3219" spans="12:12" x14ac:dyDescent="0.25">
      <c r="L3219" s="73">
        <f>_xlfn.DAYS(Dashboard!B$3,Data!F3219)</f>
        <v>43025</v>
      </c>
    </row>
    <row r="3220" spans="12:12" x14ac:dyDescent="0.25">
      <c r="L3220" s="73">
        <f>_xlfn.DAYS(Dashboard!B$3,Data!F3220)</f>
        <v>43025</v>
      </c>
    </row>
    <row r="3221" spans="12:12" x14ac:dyDescent="0.25">
      <c r="L3221" s="73">
        <f>_xlfn.DAYS(Dashboard!B$3,Data!F3221)</f>
        <v>43025</v>
      </c>
    </row>
    <row r="3222" spans="12:12" x14ac:dyDescent="0.25">
      <c r="L3222" s="73">
        <f>_xlfn.DAYS(Dashboard!B$3,Data!F3222)</f>
        <v>43025</v>
      </c>
    </row>
    <row r="3223" spans="12:12" x14ac:dyDescent="0.25">
      <c r="L3223" s="73">
        <f>_xlfn.DAYS(Dashboard!B$3,Data!F3223)</f>
        <v>43025</v>
      </c>
    </row>
    <row r="3224" spans="12:12" x14ac:dyDescent="0.25">
      <c r="L3224" s="73">
        <f>_xlfn.DAYS(Dashboard!B$3,Data!F3224)</f>
        <v>43025</v>
      </c>
    </row>
    <row r="3225" spans="12:12" x14ac:dyDescent="0.25">
      <c r="L3225" s="73">
        <f>_xlfn.DAYS(Dashboard!B$3,Data!F3225)</f>
        <v>43025</v>
      </c>
    </row>
    <row r="3226" spans="12:12" x14ac:dyDescent="0.25">
      <c r="L3226" s="73">
        <f>_xlfn.DAYS(Dashboard!B$3,Data!F3226)</f>
        <v>43025</v>
      </c>
    </row>
    <row r="3227" spans="12:12" x14ac:dyDescent="0.25">
      <c r="L3227" s="73">
        <f>_xlfn.DAYS(Dashboard!B$3,Data!F3227)</f>
        <v>43025</v>
      </c>
    </row>
    <row r="3228" spans="12:12" x14ac:dyDescent="0.25">
      <c r="L3228" s="73">
        <f>_xlfn.DAYS(Dashboard!B$3,Data!F3228)</f>
        <v>43025</v>
      </c>
    </row>
    <row r="3229" spans="12:12" x14ac:dyDescent="0.25">
      <c r="L3229" s="73">
        <f>_xlfn.DAYS(Dashboard!B$3,Data!F3229)</f>
        <v>43025</v>
      </c>
    </row>
    <row r="3230" spans="12:12" x14ac:dyDescent="0.25">
      <c r="L3230" s="73">
        <f>_xlfn.DAYS(Dashboard!B$3,Data!F3230)</f>
        <v>43025</v>
      </c>
    </row>
    <row r="3231" spans="12:12" x14ac:dyDescent="0.25">
      <c r="L3231" s="73">
        <f>_xlfn.DAYS(Dashboard!B$3,Data!F3231)</f>
        <v>43025</v>
      </c>
    </row>
    <row r="3232" spans="12:12" x14ac:dyDescent="0.25">
      <c r="L3232" s="73">
        <f>_xlfn.DAYS(Dashboard!B$3,Data!F3232)</f>
        <v>43025</v>
      </c>
    </row>
    <row r="3233" spans="12:12" x14ac:dyDescent="0.25">
      <c r="L3233" s="73">
        <f>_xlfn.DAYS(Dashboard!B$3,Data!F3233)</f>
        <v>43025</v>
      </c>
    </row>
    <row r="3234" spans="12:12" x14ac:dyDescent="0.25">
      <c r="L3234" s="73">
        <f>_xlfn.DAYS(Dashboard!B$3,Data!F3234)</f>
        <v>43025</v>
      </c>
    </row>
    <row r="3235" spans="12:12" x14ac:dyDescent="0.25">
      <c r="L3235" s="73">
        <f>_xlfn.DAYS(Dashboard!B$3,Data!F3235)</f>
        <v>43025</v>
      </c>
    </row>
    <row r="3236" spans="12:12" x14ac:dyDescent="0.25">
      <c r="L3236" s="73">
        <f>_xlfn.DAYS(Dashboard!B$3,Data!F3236)</f>
        <v>43025</v>
      </c>
    </row>
    <row r="3237" spans="12:12" x14ac:dyDescent="0.25">
      <c r="L3237" s="73">
        <f>_xlfn.DAYS(Dashboard!B$3,Data!F3237)</f>
        <v>43025</v>
      </c>
    </row>
    <row r="3238" spans="12:12" x14ac:dyDescent="0.25">
      <c r="L3238" s="73">
        <f>_xlfn.DAYS(Dashboard!B$3,Data!F3238)</f>
        <v>43025</v>
      </c>
    </row>
    <row r="3239" spans="12:12" x14ac:dyDescent="0.25">
      <c r="L3239" s="73">
        <f>_xlfn.DAYS(Dashboard!B$3,Data!F3239)</f>
        <v>43025</v>
      </c>
    </row>
    <row r="3240" spans="12:12" x14ac:dyDescent="0.25">
      <c r="L3240" s="73">
        <f>_xlfn.DAYS(Dashboard!B$3,Data!F3240)</f>
        <v>43025</v>
      </c>
    </row>
    <row r="3241" spans="12:12" x14ac:dyDescent="0.25">
      <c r="L3241" s="73">
        <f>_xlfn.DAYS(Dashboard!B$3,Data!F3241)</f>
        <v>43025</v>
      </c>
    </row>
    <row r="3242" spans="12:12" x14ac:dyDescent="0.25">
      <c r="L3242" s="73">
        <f>_xlfn.DAYS(Dashboard!B$3,Data!F3242)</f>
        <v>43025</v>
      </c>
    </row>
    <row r="3243" spans="12:12" x14ac:dyDescent="0.25">
      <c r="L3243" s="73">
        <f>_xlfn.DAYS(Dashboard!B$3,Data!F3243)</f>
        <v>43025</v>
      </c>
    </row>
    <row r="3244" spans="12:12" x14ac:dyDescent="0.25">
      <c r="L3244" s="73">
        <f>_xlfn.DAYS(Dashboard!B$3,Data!F3244)</f>
        <v>43025</v>
      </c>
    </row>
    <row r="3245" spans="12:12" x14ac:dyDescent="0.25">
      <c r="L3245" s="73">
        <f>_xlfn.DAYS(Dashboard!B$3,Data!F3245)</f>
        <v>43025</v>
      </c>
    </row>
    <row r="3246" spans="12:12" x14ac:dyDescent="0.25">
      <c r="L3246" s="73">
        <f>_xlfn.DAYS(Dashboard!B$3,Data!F3246)</f>
        <v>43025</v>
      </c>
    </row>
    <row r="3247" spans="12:12" x14ac:dyDescent="0.25">
      <c r="L3247" s="73">
        <f>_xlfn.DAYS(Dashboard!B$3,Data!F3247)</f>
        <v>43025</v>
      </c>
    </row>
    <row r="3248" spans="12:12" x14ac:dyDescent="0.25">
      <c r="L3248" s="73">
        <f>_xlfn.DAYS(Dashboard!B$3,Data!F3248)</f>
        <v>43025</v>
      </c>
    </row>
    <row r="3249" spans="12:12" x14ac:dyDescent="0.25">
      <c r="L3249" s="73">
        <f>_xlfn.DAYS(Dashboard!B$3,Data!F3249)</f>
        <v>43025</v>
      </c>
    </row>
    <row r="3250" spans="12:12" x14ac:dyDescent="0.25">
      <c r="L3250" s="73">
        <f>_xlfn.DAYS(Dashboard!B$3,Data!F3250)</f>
        <v>43025</v>
      </c>
    </row>
    <row r="3251" spans="12:12" x14ac:dyDescent="0.25">
      <c r="L3251" s="73">
        <f>_xlfn.DAYS(Dashboard!B$3,Data!F3251)</f>
        <v>43025</v>
      </c>
    </row>
    <row r="3252" spans="12:12" x14ac:dyDescent="0.25">
      <c r="L3252" s="73">
        <f>_xlfn.DAYS(Dashboard!B$3,Data!F3252)</f>
        <v>43025</v>
      </c>
    </row>
    <row r="3253" spans="12:12" x14ac:dyDescent="0.25">
      <c r="L3253" s="73">
        <f>_xlfn.DAYS(Dashboard!B$3,Data!F3253)</f>
        <v>43025</v>
      </c>
    </row>
    <row r="3254" spans="12:12" x14ac:dyDescent="0.25">
      <c r="L3254" s="73">
        <f>_xlfn.DAYS(Dashboard!B$3,Data!F3254)</f>
        <v>43025</v>
      </c>
    </row>
    <row r="3255" spans="12:12" x14ac:dyDescent="0.25">
      <c r="L3255" s="73">
        <f>_xlfn.DAYS(Dashboard!B$3,Data!F3255)</f>
        <v>43025</v>
      </c>
    </row>
    <row r="3256" spans="12:12" x14ac:dyDescent="0.25">
      <c r="L3256" s="73">
        <f>_xlfn.DAYS(Dashboard!B$3,Data!F3256)</f>
        <v>43025</v>
      </c>
    </row>
    <row r="3257" spans="12:12" x14ac:dyDescent="0.25">
      <c r="L3257" s="73">
        <f>_xlfn.DAYS(Dashboard!B$3,Data!F3257)</f>
        <v>43025</v>
      </c>
    </row>
    <row r="3258" spans="12:12" x14ac:dyDescent="0.25">
      <c r="L3258" s="73">
        <f>_xlfn.DAYS(Dashboard!B$3,Data!F3258)</f>
        <v>43025</v>
      </c>
    </row>
    <row r="3259" spans="12:12" x14ac:dyDescent="0.25">
      <c r="L3259" s="73">
        <f>_xlfn.DAYS(Dashboard!B$3,Data!F3259)</f>
        <v>43025</v>
      </c>
    </row>
    <row r="3260" spans="12:12" x14ac:dyDescent="0.25">
      <c r="L3260" s="73">
        <f>_xlfn.DAYS(Dashboard!B$3,Data!F3260)</f>
        <v>43025</v>
      </c>
    </row>
    <row r="3261" spans="12:12" x14ac:dyDescent="0.25">
      <c r="L3261" s="73">
        <f>_xlfn.DAYS(Dashboard!B$3,Data!F3261)</f>
        <v>43025</v>
      </c>
    </row>
    <row r="3262" spans="12:12" x14ac:dyDescent="0.25">
      <c r="L3262" s="73">
        <f>_xlfn.DAYS(Dashboard!B$3,Data!F3262)</f>
        <v>43025</v>
      </c>
    </row>
    <row r="3263" spans="12:12" x14ac:dyDescent="0.25">
      <c r="L3263" s="73">
        <f>_xlfn.DAYS(Dashboard!B$3,Data!F3263)</f>
        <v>43025</v>
      </c>
    </row>
    <row r="3264" spans="12:12" x14ac:dyDescent="0.25">
      <c r="L3264" s="73">
        <f>_xlfn.DAYS(Dashboard!B$3,Data!F3264)</f>
        <v>43025</v>
      </c>
    </row>
    <row r="3265" spans="12:12" x14ac:dyDescent="0.25">
      <c r="L3265" s="73">
        <f>_xlfn.DAYS(Dashboard!B$3,Data!F3265)</f>
        <v>43025</v>
      </c>
    </row>
    <row r="3266" spans="12:12" x14ac:dyDescent="0.25">
      <c r="L3266" s="73">
        <f>_xlfn.DAYS(Dashboard!B$3,Data!F3266)</f>
        <v>43025</v>
      </c>
    </row>
    <row r="3267" spans="12:12" x14ac:dyDescent="0.25">
      <c r="L3267" s="73">
        <f>_xlfn.DAYS(Dashboard!B$3,Data!F3267)</f>
        <v>43025</v>
      </c>
    </row>
    <row r="3268" spans="12:12" x14ac:dyDescent="0.25">
      <c r="L3268" s="73">
        <f>_xlfn.DAYS(Dashboard!B$3,Data!F3268)</f>
        <v>43025</v>
      </c>
    </row>
    <row r="3269" spans="12:12" x14ac:dyDescent="0.25">
      <c r="L3269" s="73">
        <f>_xlfn.DAYS(Dashboard!B$3,Data!F3269)</f>
        <v>43025</v>
      </c>
    </row>
    <row r="3270" spans="12:12" x14ac:dyDescent="0.25">
      <c r="L3270" s="73">
        <f>_xlfn.DAYS(Dashboard!B$3,Data!F3270)</f>
        <v>43025</v>
      </c>
    </row>
    <row r="3271" spans="12:12" x14ac:dyDescent="0.25">
      <c r="L3271" s="73">
        <f>_xlfn.DAYS(Dashboard!B$3,Data!F3271)</f>
        <v>43025</v>
      </c>
    </row>
    <row r="3272" spans="12:12" x14ac:dyDescent="0.25">
      <c r="L3272" s="73">
        <f>_xlfn.DAYS(Dashboard!B$3,Data!F3272)</f>
        <v>43025</v>
      </c>
    </row>
    <row r="3273" spans="12:12" x14ac:dyDescent="0.25">
      <c r="L3273" s="73">
        <f>_xlfn.DAYS(Dashboard!B$3,Data!F3273)</f>
        <v>43025</v>
      </c>
    </row>
    <row r="3274" spans="12:12" x14ac:dyDescent="0.25">
      <c r="L3274" s="73">
        <f>_xlfn.DAYS(Dashboard!B$3,Data!F3274)</f>
        <v>43025</v>
      </c>
    </row>
    <row r="3275" spans="12:12" x14ac:dyDescent="0.25">
      <c r="L3275" s="73">
        <f>_xlfn.DAYS(Dashboard!B$3,Data!F3275)</f>
        <v>43025</v>
      </c>
    </row>
    <row r="3276" spans="12:12" x14ac:dyDescent="0.25">
      <c r="L3276" s="73">
        <f>_xlfn.DAYS(Dashboard!B$3,Data!F3276)</f>
        <v>43025</v>
      </c>
    </row>
    <row r="3277" spans="12:12" x14ac:dyDescent="0.25">
      <c r="L3277" s="73">
        <f>_xlfn.DAYS(Dashboard!B$3,Data!F3277)</f>
        <v>43025</v>
      </c>
    </row>
    <row r="3278" spans="12:12" x14ac:dyDescent="0.25">
      <c r="L3278" s="73">
        <f>_xlfn.DAYS(Dashboard!B$3,Data!F3278)</f>
        <v>43025</v>
      </c>
    </row>
    <row r="3279" spans="12:12" x14ac:dyDescent="0.25">
      <c r="L3279" s="73">
        <f>_xlfn.DAYS(Dashboard!B$3,Data!F3279)</f>
        <v>43025</v>
      </c>
    </row>
    <row r="3280" spans="12:12" x14ac:dyDescent="0.25">
      <c r="L3280" s="73">
        <f>_xlfn.DAYS(Dashboard!B$3,Data!F3280)</f>
        <v>43025</v>
      </c>
    </row>
    <row r="3281" spans="12:12" x14ac:dyDescent="0.25">
      <c r="L3281" s="73">
        <f>_xlfn.DAYS(Dashboard!B$3,Data!F3281)</f>
        <v>43025</v>
      </c>
    </row>
    <row r="3282" spans="12:12" x14ac:dyDescent="0.25">
      <c r="L3282" s="73">
        <f>_xlfn.DAYS(Dashboard!B$3,Data!F3282)</f>
        <v>43025</v>
      </c>
    </row>
    <row r="3283" spans="12:12" x14ac:dyDescent="0.25">
      <c r="L3283" s="73">
        <f>_xlfn.DAYS(Dashboard!B$3,Data!F3283)</f>
        <v>43025</v>
      </c>
    </row>
    <row r="3284" spans="12:12" x14ac:dyDescent="0.25">
      <c r="L3284" s="73">
        <f>_xlfn.DAYS(Dashboard!B$3,Data!F3284)</f>
        <v>43025</v>
      </c>
    </row>
    <row r="3285" spans="12:12" x14ac:dyDescent="0.25">
      <c r="L3285" s="73">
        <f>_xlfn.DAYS(Dashboard!B$3,Data!F3285)</f>
        <v>43025</v>
      </c>
    </row>
    <row r="3286" spans="12:12" x14ac:dyDescent="0.25">
      <c r="L3286" s="73">
        <f>_xlfn.DAYS(Dashboard!B$3,Data!F3286)</f>
        <v>43025</v>
      </c>
    </row>
    <row r="3287" spans="12:12" x14ac:dyDescent="0.25">
      <c r="L3287" s="73">
        <f>_xlfn.DAYS(Dashboard!B$3,Data!F3287)</f>
        <v>43025</v>
      </c>
    </row>
    <row r="3288" spans="12:12" x14ac:dyDescent="0.25">
      <c r="L3288" s="73">
        <f>_xlfn.DAYS(Dashboard!B$3,Data!F3288)</f>
        <v>43025</v>
      </c>
    </row>
    <row r="3289" spans="12:12" x14ac:dyDescent="0.25">
      <c r="L3289" s="73">
        <f>_xlfn.DAYS(Dashboard!B$3,Data!F3289)</f>
        <v>43025</v>
      </c>
    </row>
    <row r="3290" spans="12:12" x14ac:dyDescent="0.25">
      <c r="L3290" s="73">
        <f>_xlfn.DAYS(Dashboard!B$3,Data!F3290)</f>
        <v>43025</v>
      </c>
    </row>
    <row r="3291" spans="12:12" x14ac:dyDescent="0.25">
      <c r="L3291" s="73">
        <f>_xlfn.DAYS(Dashboard!B$3,Data!F3291)</f>
        <v>43025</v>
      </c>
    </row>
    <row r="3292" spans="12:12" x14ac:dyDescent="0.25">
      <c r="L3292" s="73">
        <f>_xlfn.DAYS(Dashboard!B$3,Data!F3292)</f>
        <v>43025</v>
      </c>
    </row>
    <row r="3293" spans="12:12" x14ac:dyDescent="0.25">
      <c r="L3293" s="73">
        <f>_xlfn.DAYS(Dashboard!B$3,Data!F3293)</f>
        <v>43025</v>
      </c>
    </row>
    <row r="3294" spans="12:12" x14ac:dyDescent="0.25">
      <c r="L3294" s="73">
        <f>_xlfn.DAYS(Dashboard!B$3,Data!F3294)</f>
        <v>43025</v>
      </c>
    </row>
    <row r="3295" spans="12:12" x14ac:dyDescent="0.25">
      <c r="L3295" s="73">
        <f>_xlfn.DAYS(Dashboard!B$3,Data!F3295)</f>
        <v>43025</v>
      </c>
    </row>
    <row r="3296" spans="12:12" x14ac:dyDescent="0.25">
      <c r="L3296" s="73">
        <f>_xlfn.DAYS(Dashboard!B$3,Data!F3296)</f>
        <v>43025</v>
      </c>
    </row>
    <row r="3297" spans="12:12" x14ac:dyDescent="0.25">
      <c r="L3297" s="73">
        <f>_xlfn.DAYS(Dashboard!B$3,Data!F3297)</f>
        <v>43025</v>
      </c>
    </row>
    <row r="3298" spans="12:12" x14ac:dyDescent="0.25">
      <c r="L3298" s="73">
        <f>_xlfn.DAYS(Dashboard!B$3,Data!F3298)</f>
        <v>43025</v>
      </c>
    </row>
    <row r="3299" spans="12:12" x14ac:dyDescent="0.25">
      <c r="L3299" s="73">
        <f>_xlfn.DAYS(Dashboard!B$3,Data!F3299)</f>
        <v>43025</v>
      </c>
    </row>
    <row r="3300" spans="12:12" x14ac:dyDescent="0.25">
      <c r="L3300" s="73">
        <f>_xlfn.DAYS(Dashboard!B$3,Data!F3300)</f>
        <v>43025</v>
      </c>
    </row>
    <row r="3301" spans="12:12" x14ac:dyDescent="0.25">
      <c r="L3301" s="73">
        <f>_xlfn.DAYS(Dashboard!B$3,Data!F3301)</f>
        <v>43025</v>
      </c>
    </row>
    <row r="3302" spans="12:12" x14ac:dyDescent="0.25">
      <c r="L3302" s="73">
        <f>_xlfn.DAYS(Dashboard!B$3,Data!F3302)</f>
        <v>43025</v>
      </c>
    </row>
    <row r="3303" spans="12:12" x14ac:dyDescent="0.25">
      <c r="L3303" s="73">
        <f>_xlfn.DAYS(Dashboard!B$3,Data!F3303)</f>
        <v>43025</v>
      </c>
    </row>
    <row r="3304" spans="12:12" x14ac:dyDescent="0.25">
      <c r="L3304" s="73">
        <f>_xlfn.DAYS(Dashboard!B$3,Data!F3304)</f>
        <v>43025</v>
      </c>
    </row>
    <row r="3305" spans="12:12" x14ac:dyDescent="0.25">
      <c r="L3305" s="73">
        <f>_xlfn.DAYS(Dashboard!B$3,Data!F3305)</f>
        <v>43025</v>
      </c>
    </row>
    <row r="3306" spans="12:12" x14ac:dyDescent="0.25">
      <c r="L3306" s="73">
        <f>_xlfn.DAYS(Dashboard!B$3,Data!F3306)</f>
        <v>43025</v>
      </c>
    </row>
    <row r="3307" spans="12:12" x14ac:dyDescent="0.25">
      <c r="L3307" s="73">
        <f>_xlfn.DAYS(Dashboard!B$3,Data!F3307)</f>
        <v>43025</v>
      </c>
    </row>
    <row r="3308" spans="12:12" x14ac:dyDescent="0.25">
      <c r="L3308" s="73">
        <f>_xlfn.DAYS(Dashboard!B$3,Data!F3308)</f>
        <v>43025</v>
      </c>
    </row>
    <row r="3309" spans="12:12" x14ac:dyDescent="0.25">
      <c r="L3309" s="73">
        <f>_xlfn.DAYS(Dashboard!B$3,Data!F3309)</f>
        <v>43025</v>
      </c>
    </row>
    <row r="3310" spans="12:12" x14ac:dyDescent="0.25">
      <c r="L3310" s="73">
        <f>_xlfn.DAYS(Dashboard!B$3,Data!F3310)</f>
        <v>43025</v>
      </c>
    </row>
    <row r="3311" spans="12:12" x14ac:dyDescent="0.25">
      <c r="L3311" s="73">
        <f>_xlfn.DAYS(Dashboard!B$3,Data!F3311)</f>
        <v>43025</v>
      </c>
    </row>
    <row r="3312" spans="12:12" x14ac:dyDescent="0.25">
      <c r="L3312" s="73">
        <f>_xlfn.DAYS(Dashboard!B$3,Data!F3312)</f>
        <v>43025</v>
      </c>
    </row>
    <row r="3313" spans="12:12" x14ac:dyDescent="0.25">
      <c r="L3313" s="73">
        <f>_xlfn.DAYS(Dashboard!B$3,Data!F3313)</f>
        <v>43025</v>
      </c>
    </row>
    <row r="3314" spans="12:12" x14ac:dyDescent="0.25">
      <c r="L3314" s="73">
        <f>_xlfn.DAYS(Dashboard!B$3,Data!F3314)</f>
        <v>43025</v>
      </c>
    </row>
    <row r="3315" spans="12:12" x14ac:dyDescent="0.25">
      <c r="L3315" s="73">
        <f>_xlfn.DAYS(Dashboard!B$3,Data!F3315)</f>
        <v>43025</v>
      </c>
    </row>
    <row r="3316" spans="12:12" x14ac:dyDescent="0.25">
      <c r="L3316" s="73">
        <f>_xlfn.DAYS(Dashboard!B$3,Data!F3316)</f>
        <v>43025</v>
      </c>
    </row>
    <row r="3317" spans="12:12" x14ac:dyDescent="0.25">
      <c r="L3317" s="73">
        <f>_xlfn.DAYS(Dashboard!B$3,Data!F3317)</f>
        <v>43025</v>
      </c>
    </row>
    <row r="3318" spans="12:12" x14ac:dyDescent="0.25">
      <c r="L3318" s="73">
        <f>_xlfn.DAYS(Dashboard!B$3,Data!F3318)</f>
        <v>43025</v>
      </c>
    </row>
    <row r="3319" spans="12:12" x14ac:dyDescent="0.25">
      <c r="L3319" s="73">
        <f>_xlfn.DAYS(Dashboard!B$3,Data!F3319)</f>
        <v>43025</v>
      </c>
    </row>
    <row r="3320" spans="12:12" x14ac:dyDescent="0.25">
      <c r="L3320" s="73">
        <f>_xlfn.DAYS(Dashboard!B$3,Data!F3320)</f>
        <v>43025</v>
      </c>
    </row>
    <row r="3321" spans="12:12" x14ac:dyDescent="0.25">
      <c r="L3321" s="73">
        <f>_xlfn.DAYS(Dashboard!B$3,Data!F3321)</f>
        <v>43025</v>
      </c>
    </row>
    <row r="3322" spans="12:12" x14ac:dyDescent="0.25">
      <c r="L3322" s="73">
        <f>_xlfn.DAYS(Dashboard!B$3,Data!F3322)</f>
        <v>43025</v>
      </c>
    </row>
    <row r="3323" spans="12:12" x14ac:dyDescent="0.25">
      <c r="L3323" s="73">
        <f>_xlfn.DAYS(Dashboard!B$3,Data!F3323)</f>
        <v>43025</v>
      </c>
    </row>
    <row r="3324" spans="12:12" x14ac:dyDescent="0.25">
      <c r="L3324" s="73">
        <f>_xlfn.DAYS(Dashboard!B$3,Data!F3324)</f>
        <v>43025</v>
      </c>
    </row>
    <row r="3325" spans="12:12" x14ac:dyDescent="0.25">
      <c r="L3325" s="73">
        <f>_xlfn.DAYS(Dashboard!B$3,Data!F3325)</f>
        <v>43025</v>
      </c>
    </row>
    <row r="3326" spans="12:12" x14ac:dyDescent="0.25">
      <c r="L3326" s="73">
        <f>_xlfn.DAYS(Dashboard!B$3,Data!F3326)</f>
        <v>43025</v>
      </c>
    </row>
    <row r="3327" spans="12:12" x14ac:dyDescent="0.25">
      <c r="L3327" s="73">
        <f>_xlfn.DAYS(Dashboard!B$3,Data!F3327)</f>
        <v>43025</v>
      </c>
    </row>
    <row r="3328" spans="12:12" x14ac:dyDescent="0.25">
      <c r="L3328" s="73">
        <f>_xlfn.DAYS(Dashboard!B$3,Data!F3328)</f>
        <v>43025</v>
      </c>
    </row>
    <row r="3329" spans="12:12" x14ac:dyDescent="0.25">
      <c r="L3329" s="73">
        <f>_xlfn.DAYS(Dashboard!B$3,Data!F3329)</f>
        <v>43025</v>
      </c>
    </row>
    <row r="3330" spans="12:12" x14ac:dyDescent="0.25">
      <c r="L3330" s="73">
        <f>_xlfn.DAYS(Dashboard!B$3,Data!F3330)</f>
        <v>43025</v>
      </c>
    </row>
    <row r="3331" spans="12:12" x14ac:dyDescent="0.25">
      <c r="L3331" s="73">
        <f>_xlfn.DAYS(Dashboard!B$3,Data!F3331)</f>
        <v>43025</v>
      </c>
    </row>
    <row r="3332" spans="12:12" x14ac:dyDescent="0.25">
      <c r="L3332" s="73">
        <f>_xlfn.DAYS(Dashboard!B$3,Data!F3332)</f>
        <v>43025</v>
      </c>
    </row>
    <row r="3333" spans="12:12" x14ac:dyDescent="0.25">
      <c r="L3333" s="73">
        <f>_xlfn.DAYS(Dashboard!B$3,Data!F3333)</f>
        <v>43025</v>
      </c>
    </row>
    <row r="3334" spans="12:12" x14ac:dyDescent="0.25">
      <c r="L3334" s="73">
        <f>_xlfn.DAYS(Dashboard!B$3,Data!F3334)</f>
        <v>43025</v>
      </c>
    </row>
    <row r="3335" spans="12:12" x14ac:dyDescent="0.25">
      <c r="L3335" s="73">
        <f>_xlfn.DAYS(Dashboard!B$3,Data!F3335)</f>
        <v>43025</v>
      </c>
    </row>
    <row r="3336" spans="12:12" x14ac:dyDescent="0.25">
      <c r="L3336" s="73">
        <f>_xlfn.DAYS(Dashboard!B$3,Data!F3336)</f>
        <v>43025</v>
      </c>
    </row>
    <row r="3337" spans="12:12" x14ac:dyDescent="0.25">
      <c r="L3337" s="73">
        <f>_xlfn.DAYS(Dashboard!B$3,Data!F3337)</f>
        <v>43025</v>
      </c>
    </row>
    <row r="3338" spans="12:12" x14ac:dyDescent="0.25">
      <c r="L3338" s="73">
        <f>_xlfn.DAYS(Dashboard!B$3,Data!F3338)</f>
        <v>43025</v>
      </c>
    </row>
    <row r="3339" spans="12:12" x14ac:dyDescent="0.25">
      <c r="L3339" s="73">
        <f>_xlfn.DAYS(Dashboard!B$3,Data!F3339)</f>
        <v>43025</v>
      </c>
    </row>
    <row r="3340" spans="12:12" x14ac:dyDescent="0.25">
      <c r="L3340" s="73">
        <f>_xlfn.DAYS(Dashboard!B$3,Data!F3340)</f>
        <v>43025</v>
      </c>
    </row>
    <row r="3341" spans="12:12" x14ac:dyDescent="0.25">
      <c r="L3341" s="73">
        <f>_xlfn.DAYS(Dashboard!B$3,Data!F3341)</f>
        <v>43025</v>
      </c>
    </row>
    <row r="3342" spans="12:12" x14ac:dyDescent="0.25">
      <c r="L3342" s="73">
        <f>_xlfn.DAYS(Dashboard!B$3,Data!F3342)</f>
        <v>43025</v>
      </c>
    </row>
    <row r="3343" spans="12:12" x14ac:dyDescent="0.25">
      <c r="L3343" s="73">
        <f>_xlfn.DAYS(Dashboard!B$3,Data!F3343)</f>
        <v>43025</v>
      </c>
    </row>
    <row r="3344" spans="12:12" x14ac:dyDescent="0.25">
      <c r="L3344" s="73">
        <f>_xlfn.DAYS(Dashboard!B$3,Data!F3344)</f>
        <v>43025</v>
      </c>
    </row>
    <row r="3345" spans="12:12" x14ac:dyDescent="0.25">
      <c r="L3345" s="73">
        <f>_xlfn.DAYS(Dashboard!B$3,Data!F3345)</f>
        <v>43025</v>
      </c>
    </row>
    <row r="3346" spans="12:12" x14ac:dyDescent="0.25">
      <c r="L3346" s="73">
        <f>_xlfn.DAYS(Dashboard!B$3,Data!F3346)</f>
        <v>43025</v>
      </c>
    </row>
    <row r="3347" spans="12:12" x14ac:dyDescent="0.25">
      <c r="L3347" s="73">
        <f>_xlfn.DAYS(Dashboard!B$3,Data!F3347)</f>
        <v>43025</v>
      </c>
    </row>
    <row r="3348" spans="12:12" x14ac:dyDescent="0.25">
      <c r="L3348" s="73">
        <f>_xlfn.DAYS(Dashboard!B$3,Data!F3348)</f>
        <v>43025</v>
      </c>
    </row>
    <row r="3349" spans="12:12" x14ac:dyDescent="0.25">
      <c r="L3349" s="73">
        <f>_xlfn.DAYS(Dashboard!B$3,Data!F3349)</f>
        <v>43025</v>
      </c>
    </row>
    <row r="3350" spans="12:12" x14ac:dyDescent="0.25">
      <c r="L3350" s="73">
        <f>_xlfn.DAYS(Dashboard!B$3,Data!F3350)</f>
        <v>43025</v>
      </c>
    </row>
    <row r="3351" spans="12:12" x14ac:dyDescent="0.25">
      <c r="L3351" s="73">
        <f>_xlfn.DAYS(Dashboard!B$3,Data!F3351)</f>
        <v>43025</v>
      </c>
    </row>
    <row r="3352" spans="12:12" x14ac:dyDescent="0.25">
      <c r="L3352" s="73">
        <f>_xlfn.DAYS(Dashboard!B$3,Data!F3352)</f>
        <v>43025</v>
      </c>
    </row>
    <row r="3353" spans="12:12" x14ac:dyDescent="0.25">
      <c r="L3353" s="73">
        <f>_xlfn.DAYS(Dashboard!B$3,Data!F3353)</f>
        <v>43025</v>
      </c>
    </row>
    <row r="3354" spans="12:12" x14ac:dyDescent="0.25">
      <c r="L3354" s="73">
        <f>_xlfn.DAYS(Dashboard!B$3,Data!F3354)</f>
        <v>43025</v>
      </c>
    </row>
    <row r="3355" spans="12:12" x14ac:dyDescent="0.25">
      <c r="L3355" s="73">
        <f>_xlfn.DAYS(Dashboard!B$3,Data!F3355)</f>
        <v>43025</v>
      </c>
    </row>
    <row r="3356" spans="12:12" x14ac:dyDescent="0.25">
      <c r="L3356" s="73">
        <f>_xlfn.DAYS(Dashboard!B$3,Data!F3356)</f>
        <v>43025</v>
      </c>
    </row>
    <row r="3357" spans="12:12" x14ac:dyDescent="0.25">
      <c r="L3357" s="73">
        <f>_xlfn.DAYS(Dashboard!B$3,Data!F3357)</f>
        <v>43025</v>
      </c>
    </row>
    <row r="3358" spans="12:12" x14ac:dyDescent="0.25">
      <c r="L3358" s="73">
        <f>_xlfn.DAYS(Dashboard!B$3,Data!F3358)</f>
        <v>43025</v>
      </c>
    </row>
    <row r="3359" spans="12:12" x14ac:dyDescent="0.25">
      <c r="L3359" s="73">
        <f>_xlfn.DAYS(Dashboard!B$3,Data!F3359)</f>
        <v>43025</v>
      </c>
    </row>
    <row r="3360" spans="12:12" x14ac:dyDescent="0.25">
      <c r="L3360" s="73">
        <f>_xlfn.DAYS(Dashboard!B$3,Data!F3360)</f>
        <v>43025</v>
      </c>
    </row>
    <row r="3361" spans="12:12" x14ac:dyDescent="0.25">
      <c r="L3361" s="73">
        <f>_xlfn.DAYS(Dashboard!B$3,Data!F3361)</f>
        <v>43025</v>
      </c>
    </row>
    <row r="3362" spans="12:12" x14ac:dyDescent="0.25">
      <c r="L3362" s="73">
        <f>_xlfn.DAYS(Dashboard!B$3,Data!F3362)</f>
        <v>43025</v>
      </c>
    </row>
    <row r="3363" spans="12:12" x14ac:dyDescent="0.25">
      <c r="L3363" s="73">
        <f>_xlfn.DAYS(Dashboard!B$3,Data!F3363)</f>
        <v>43025</v>
      </c>
    </row>
    <row r="3364" spans="12:12" x14ac:dyDescent="0.25">
      <c r="L3364" s="73">
        <f>_xlfn.DAYS(Dashboard!B$3,Data!F3364)</f>
        <v>43025</v>
      </c>
    </row>
    <row r="3365" spans="12:12" x14ac:dyDescent="0.25">
      <c r="L3365" s="73">
        <f>_xlfn.DAYS(Dashboard!B$3,Data!F3365)</f>
        <v>43025</v>
      </c>
    </row>
    <row r="3366" spans="12:12" x14ac:dyDescent="0.25">
      <c r="L3366" s="73">
        <f>_xlfn.DAYS(Dashboard!B$3,Data!F3366)</f>
        <v>43025</v>
      </c>
    </row>
    <row r="3367" spans="12:12" x14ac:dyDescent="0.25">
      <c r="L3367" s="73">
        <f>_xlfn.DAYS(Dashboard!B$3,Data!F3367)</f>
        <v>43025</v>
      </c>
    </row>
    <row r="3368" spans="12:12" x14ac:dyDescent="0.25">
      <c r="L3368" s="73">
        <f>_xlfn.DAYS(Dashboard!B$3,Data!F3368)</f>
        <v>43025</v>
      </c>
    </row>
    <row r="3369" spans="12:12" x14ac:dyDescent="0.25">
      <c r="L3369" s="73">
        <f>_xlfn.DAYS(Dashboard!B$3,Data!F3369)</f>
        <v>43025</v>
      </c>
    </row>
    <row r="3370" spans="12:12" x14ac:dyDescent="0.25">
      <c r="L3370" s="73">
        <f>_xlfn.DAYS(Dashboard!B$3,Data!F3370)</f>
        <v>43025</v>
      </c>
    </row>
    <row r="3371" spans="12:12" x14ac:dyDescent="0.25">
      <c r="L3371" s="73">
        <f>_xlfn.DAYS(Dashboard!B$3,Data!F3371)</f>
        <v>43025</v>
      </c>
    </row>
    <row r="3372" spans="12:12" x14ac:dyDescent="0.25">
      <c r="L3372" s="73">
        <f>_xlfn.DAYS(Dashboard!B$3,Data!F3372)</f>
        <v>43025</v>
      </c>
    </row>
    <row r="3373" spans="12:12" x14ac:dyDescent="0.25">
      <c r="L3373" s="73">
        <f>_xlfn.DAYS(Dashboard!B$3,Data!F3373)</f>
        <v>43025</v>
      </c>
    </row>
    <row r="3374" spans="12:12" x14ac:dyDescent="0.25">
      <c r="L3374" s="73">
        <f>_xlfn.DAYS(Dashboard!B$3,Data!F3374)</f>
        <v>43025</v>
      </c>
    </row>
    <row r="3375" spans="12:12" x14ac:dyDescent="0.25">
      <c r="L3375" s="73">
        <f>_xlfn.DAYS(Dashboard!B$3,Data!F3375)</f>
        <v>43025</v>
      </c>
    </row>
    <row r="3376" spans="12:12" x14ac:dyDescent="0.25">
      <c r="L3376" s="73">
        <f>_xlfn.DAYS(Dashboard!B$3,Data!F3376)</f>
        <v>43025</v>
      </c>
    </row>
    <row r="3377" spans="12:12" x14ac:dyDescent="0.25">
      <c r="L3377" s="73">
        <f>_xlfn.DAYS(Dashboard!B$3,Data!F3377)</f>
        <v>43025</v>
      </c>
    </row>
    <row r="3378" spans="12:12" x14ac:dyDescent="0.25">
      <c r="L3378" s="73">
        <f>_xlfn.DAYS(Dashboard!B$3,Data!F3378)</f>
        <v>43025</v>
      </c>
    </row>
    <row r="3379" spans="12:12" x14ac:dyDescent="0.25">
      <c r="L3379" s="73">
        <f>_xlfn.DAYS(Dashboard!B$3,Data!F3379)</f>
        <v>43025</v>
      </c>
    </row>
    <row r="3380" spans="12:12" x14ac:dyDescent="0.25">
      <c r="L3380" s="73">
        <f>_xlfn.DAYS(Dashboard!B$3,Data!F3380)</f>
        <v>43025</v>
      </c>
    </row>
    <row r="3381" spans="12:12" x14ac:dyDescent="0.25">
      <c r="L3381" s="73">
        <f>_xlfn.DAYS(Dashboard!B$3,Data!F3381)</f>
        <v>43025</v>
      </c>
    </row>
    <row r="3382" spans="12:12" x14ac:dyDescent="0.25">
      <c r="L3382" s="73">
        <f>_xlfn.DAYS(Dashboard!B$3,Data!F3382)</f>
        <v>43025</v>
      </c>
    </row>
    <row r="3383" spans="12:12" x14ac:dyDescent="0.25">
      <c r="L3383" s="73">
        <f>_xlfn.DAYS(Dashboard!B$3,Data!F3383)</f>
        <v>43025</v>
      </c>
    </row>
    <row r="3384" spans="12:12" x14ac:dyDescent="0.25">
      <c r="L3384" s="73">
        <f>_xlfn.DAYS(Dashboard!B$3,Data!F3384)</f>
        <v>43025</v>
      </c>
    </row>
    <row r="3385" spans="12:12" x14ac:dyDescent="0.25">
      <c r="L3385" s="73">
        <f>_xlfn.DAYS(Dashboard!B$3,Data!F3385)</f>
        <v>43025</v>
      </c>
    </row>
    <row r="3386" spans="12:12" x14ac:dyDescent="0.25">
      <c r="L3386" s="73">
        <f>_xlfn.DAYS(Dashboard!B$3,Data!F3386)</f>
        <v>43025</v>
      </c>
    </row>
    <row r="3387" spans="12:12" x14ac:dyDescent="0.25">
      <c r="L3387" s="73">
        <f>_xlfn.DAYS(Dashboard!B$3,Data!F3387)</f>
        <v>43025</v>
      </c>
    </row>
    <row r="3388" spans="12:12" x14ac:dyDescent="0.25">
      <c r="L3388" s="73">
        <f>_xlfn.DAYS(Dashboard!B$3,Data!F3388)</f>
        <v>43025</v>
      </c>
    </row>
    <row r="3389" spans="12:12" x14ac:dyDescent="0.25">
      <c r="L3389" s="73">
        <f>_xlfn.DAYS(Dashboard!B$3,Data!F3389)</f>
        <v>43025</v>
      </c>
    </row>
    <row r="3390" spans="12:12" x14ac:dyDescent="0.25">
      <c r="L3390" s="73">
        <f>_xlfn.DAYS(Dashboard!B$3,Data!F3390)</f>
        <v>43025</v>
      </c>
    </row>
    <row r="3391" spans="12:12" x14ac:dyDescent="0.25">
      <c r="L3391" s="73">
        <f>_xlfn.DAYS(Dashboard!B$3,Data!F3391)</f>
        <v>43025</v>
      </c>
    </row>
    <row r="3392" spans="12:12" x14ac:dyDescent="0.25">
      <c r="L3392" s="73">
        <f>_xlfn.DAYS(Dashboard!B$3,Data!F3392)</f>
        <v>43025</v>
      </c>
    </row>
    <row r="3393" spans="12:12" x14ac:dyDescent="0.25">
      <c r="L3393" s="73">
        <f>_xlfn.DAYS(Dashboard!B$3,Data!F3393)</f>
        <v>43025</v>
      </c>
    </row>
    <row r="3394" spans="12:12" x14ac:dyDescent="0.25">
      <c r="L3394" s="73">
        <f>_xlfn.DAYS(Dashboard!B$3,Data!F3394)</f>
        <v>43025</v>
      </c>
    </row>
    <row r="3395" spans="12:12" x14ac:dyDescent="0.25">
      <c r="L3395" s="73">
        <f>_xlfn.DAYS(Dashboard!B$3,Data!F3395)</f>
        <v>43025</v>
      </c>
    </row>
    <row r="3396" spans="12:12" x14ac:dyDescent="0.25">
      <c r="L3396" s="73">
        <f>_xlfn.DAYS(Dashboard!B$3,Data!F3396)</f>
        <v>43025</v>
      </c>
    </row>
    <row r="3397" spans="12:12" x14ac:dyDescent="0.25">
      <c r="L3397" s="73">
        <f>_xlfn.DAYS(Dashboard!B$3,Data!F3397)</f>
        <v>43025</v>
      </c>
    </row>
    <row r="3398" spans="12:12" x14ac:dyDescent="0.25">
      <c r="L3398" s="73">
        <f>_xlfn.DAYS(Dashboard!B$3,Data!F3398)</f>
        <v>43025</v>
      </c>
    </row>
    <row r="3399" spans="12:12" x14ac:dyDescent="0.25">
      <c r="L3399" s="73">
        <f>_xlfn.DAYS(Dashboard!B$3,Data!F3399)</f>
        <v>43025</v>
      </c>
    </row>
    <row r="3400" spans="12:12" x14ac:dyDescent="0.25">
      <c r="L3400" s="73">
        <f>_xlfn.DAYS(Dashboard!B$3,Data!F3400)</f>
        <v>43025</v>
      </c>
    </row>
    <row r="3401" spans="12:12" x14ac:dyDescent="0.25">
      <c r="L3401" s="73">
        <f>_xlfn.DAYS(Dashboard!B$3,Data!F3401)</f>
        <v>43025</v>
      </c>
    </row>
    <row r="3402" spans="12:12" x14ac:dyDescent="0.25">
      <c r="L3402" s="73">
        <f>_xlfn.DAYS(Dashboard!B$3,Data!F3402)</f>
        <v>43025</v>
      </c>
    </row>
    <row r="3403" spans="12:12" x14ac:dyDescent="0.25">
      <c r="L3403" s="73">
        <f>_xlfn.DAYS(Dashboard!B$3,Data!F3403)</f>
        <v>43025</v>
      </c>
    </row>
    <row r="3404" spans="12:12" x14ac:dyDescent="0.25">
      <c r="L3404" s="73">
        <f>_xlfn.DAYS(Dashboard!B$3,Data!F3404)</f>
        <v>43025</v>
      </c>
    </row>
    <row r="3405" spans="12:12" x14ac:dyDescent="0.25">
      <c r="L3405" s="73">
        <f>_xlfn.DAYS(Dashboard!B$3,Data!F3405)</f>
        <v>43025</v>
      </c>
    </row>
    <row r="3406" spans="12:12" x14ac:dyDescent="0.25">
      <c r="L3406" s="73">
        <f>_xlfn.DAYS(Dashboard!B$3,Data!F3406)</f>
        <v>43025</v>
      </c>
    </row>
    <row r="3407" spans="12:12" x14ac:dyDescent="0.25">
      <c r="L3407" s="73">
        <f>_xlfn.DAYS(Dashboard!B$3,Data!F3407)</f>
        <v>43025</v>
      </c>
    </row>
    <row r="3408" spans="12:12" x14ac:dyDescent="0.25">
      <c r="L3408" s="73">
        <f>_xlfn.DAYS(Dashboard!B$3,Data!F3408)</f>
        <v>43025</v>
      </c>
    </row>
    <row r="3409" spans="12:12" x14ac:dyDescent="0.25">
      <c r="L3409" s="73">
        <f>_xlfn.DAYS(Dashboard!B$3,Data!F3409)</f>
        <v>43025</v>
      </c>
    </row>
    <row r="3410" spans="12:12" x14ac:dyDescent="0.25">
      <c r="L3410" s="73">
        <f>_xlfn.DAYS(Dashboard!B$3,Data!F3410)</f>
        <v>43025</v>
      </c>
    </row>
    <row r="3411" spans="12:12" x14ac:dyDescent="0.25">
      <c r="L3411" s="73">
        <f>_xlfn.DAYS(Dashboard!B$3,Data!F3411)</f>
        <v>43025</v>
      </c>
    </row>
    <row r="3412" spans="12:12" x14ac:dyDescent="0.25">
      <c r="L3412" s="73">
        <f>_xlfn.DAYS(Dashboard!B$3,Data!F3412)</f>
        <v>43025</v>
      </c>
    </row>
    <row r="3413" spans="12:12" x14ac:dyDescent="0.25">
      <c r="L3413" s="73">
        <f>_xlfn.DAYS(Dashboard!B$3,Data!F3413)</f>
        <v>43025</v>
      </c>
    </row>
    <row r="3414" spans="12:12" x14ac:dyDescent="0.25">
      <c r="L3414" s="73">
        <f>_xlfn.DAYS(Dashboard!B$3,Data!F3414)</f>
        <v>43025</v>
      </c>
    </row>
    <row r="3415" spans="12:12" x14ac:dyDescent="0.25">
      <c r="L3415" s="73">
        <f>_xlfn.DAYS(Dashboard!B$3,Data!F3415)</f>
        <v>43025</v>
      </c>
    </row>
    <row r="3416" spans="12:12" x14ac:dyDescent="0.25">
      <c r="L3416" s="73">
        <f>_xlfn.DAYS(Dashboard!B$3,Data!F3416)</f>
        <v>43025</v>
      </c>
    </row>
    <row r="3417" spans="12:12" x14ac:dyDescent="0.25">
      <c r="L3417" s="73">
        <f>_xlfn.DAYS(Dashboard!B$3,Data!F3417)</f>
        <v>43025</v>
      </c>
    </row>
    <row r="3418" spans="12:12" x14ac:dyDescent="0.25">
      <c r="L3418" s="73">
        <f>_xlfn.DAYS(Dashboard!B$3,Data!F3418)</f>
        <v>43025</v>
      </c>
    </row>
    <row r="3419" spans="12:12" x14ac:dyDescent="0.25">
      <c r="L3419" s="73">
        <f>_xlfn.DAYS(Dashboard!B$3,Data!F3419)</f>
        <v>43025</v>
      </c>
    </row>
    <row r="3420" spans="12:12" x14ac:dyDescent="0.25">
      <c r="L3420" s="73">
        <f>_xlfn.DAYS(Dashboard!B$3,Data!F3420)</f>
        <v>43025</v>
      </c>
    </row>
    <row r="3421" spans="12:12" x14ac:dyDescent="0.25">
      <c r="L3421" s="73">
        <f>_xlfn.DAYS(Dashboard!B$3,Data!F3421)</f>
        <v>43025</v>
      </c>
    </row>
    <row r="3422" spans="12:12" x14ac:dyDescent="0.25">
      <c r="L3422" s="73">
        <f>_xlfn.DAYS(Dashboard!B$3,Data!F3422)</f>
        <v>43025</v>
      </c>
    </row>
    <row r="3423" spans="12:12" x14ac:dyDescent="0.25">
      <c r="L3423" s="73">
        <f>_xlfn.DAYS(Dashboard!B$3,Data!F3423)</f>
        <v>43025</v>
      </c>
    </row>
    <row r="3424" spans="12:12" x14ac:dyDescent="0.25">
      <c r="L3424" s="73">
        <f>_xlfn.DAYS(Dashboard!B$3,Data!F3424)</f>
        <v>43025</v>
      </c>
    </row>
    <row r="3425" spans="12:12" x14ac:dyDescent="0.25">
      <c r="L3425" s="73">
        <f>_xlfn.DAYS(Dashboard!B$3,Data!F3425)</f>
        <v>43025</v>
      </c>
    </row>
    <row r="3426" spans="12:12" x14ac:dyDescent="0.25">
      <c r="L3426" s="73">
        <f>_xlfn.DAYS(Dashboard!B$3,Data!F3426)</f>
        <v>43025</v>
      </c>
    </row>
    <row r="3427" spans="12:12" x14ac:dyDescent="0.25">
      <c r="L3427" s="73">
        <f>_xlfn.DAYS(Dashboard!B$3,Data!F3427)</f>
        <v>43025</v>
      </c>
    </row>
    <row r="3428" spans="12:12" x14ac:dyDescent="0.25">
      <c r="L3428" s="73">
        <f>_xlfn.DAYS(Dashboard!B$3,Data!F3428)</f>
        <v>43025</v>
      </c>
    </row>
    <row r="3429" spans="12:12" x14ac:dyDescent="0.25">
      <c r="L3429" s="73">
        <f>_xlfn.DAYS(Dashboard!B$3,Data!F3429)</f>
        <v>43025</v>
      </c>
    </row>
    <row r="3430" spans="12:12" x14ac:dyDescent="0.25">
      <c r="L3430" s="73">
        <f>_xlfn.DAYS(Dashboard!B$3,Data!F3430)</f>
        <v>43025</v>
      </c>
    </row>
    <row r="3431" spans="12:12" x14ac:dyDescent="0.25">
      <c r="L3431" s="73">
        <f>_xlfn.DAYS(Dashboard!B$3,Data!F3431)</f>
        <v>43025</v>
      </c>
    </row>
    <row r="3432" spans="12:12" x14ac:dyDescent="0.25">
      <c r="L3432" s="73">
        <f>_xlfn.DAYS(Dashboard!B$3,Data!F3432)</f>
        <v>43025</v>
      </c>
    </row>
    <row r="3433" spans="12:12" x14ac:dyDescent="0.25">
      <c r="L3433" s="73">
        <f>_xlfn.DAYS(Dashboard!B$3,Data!F3433)</f>
        <v>43025</v>
      </c>
    </row>
    <row r="3434" spans="12:12" x14ac:dyDescent="0.25">
      <c r="L3434" s="73">
        <f>_xlfn.DAYS(Dashboard!B$3,Data!F3434)</f>
        <v>43025</v>
      </c>
    </row>
    <row r="3435" spans="12:12" x14ac:dyDescent="0.25">
      <c r="L3435" s="73">
        <f>_xlfn.DAYS(Dashboard!B$3,Data!F3435)</f>
        <v>43025</v>
      </c>
    </row>
    <row r="3436" spans="12:12" x14ac:dyDescent="0.25">
      <c r="L3436" s="73">
        <f>_xlfn.DAYS(Dashboard!B$3,Data!F3436)</f>
        <v>43025</v>
      </c>
    </row>
    <row r="3437" spans="12:12" x14ac:dyDescent="0.25">
      <c r="L3437" s="73">
        <f>_xlfn.DAYS(Dashboard!B$3,Data!F3437)</f>
        <v>43025</v>
      </c>
    </row>
    <row r="3438" spans="12:12" x14ac:dyDescent="0.25">
      <c r="L3438" s="73">
        <f>_xlfn.DAYS(Dashboard!B$3,Data!F3438)</f>
        <v>43025</v>
      </c>
    </row>
    <row r="3439" spans="12:12" x14ac:dyDescent="0.25">
      <c r="L3439" s="73">
        <f>_xlfn.DAYS(Dashboard!B$3,Data!F3439)</f>
        <v>43025</v>
      </c>
    </row>
    <row r="3440" spans="12:12" x14ac:dyDescent="0.25">
      <c r="L3440" s="73">
        <f>_xlfn.DAYS(Dashboard!B$3,Data!F3440)</f>
        <v>43025</v>
      </c>
    </row>
    <row r="3441" spans="12:12" x14ac:dyDescent="0.25">
      <c r="L3441" s="73">
        <f>_xlfn.DAYS(Dashboard!B$3,Data!F3441)</f>
        <v>43025</v>
      </c>
    </row>
    <row r="3442" spans="12:12" x14ac:dyDescent="0.25">
      <c r="L3442" s="73">
        <f>_xlfn.DAYS(Dashboard!B$3,Data!F3442)</f>
        <v>43025</v>
      </c>
    </row>
    <row r="3443" spans="12:12" x14ac:dyDescent="0.25">
      <c r="L3443" s="73">
        <f>_xlfn.DAYS(Dashboard!B$3,Data!F3443)</f>
        <v>43025</v>
      </c>
    </row>
    <row r="3444" spans="12:12" x14ac:dyDescent="0.25">
      <c r="L3444" s="73">
        <f>_xlfn.DAYS(Dashboard!B$3,Data!F3444)</f>
        <v>43025</v>
      </c>
    </row>
    <row r="3445" spans="12:12" x14ac:dyDescent="0.25">
      <c r="L3445" s="73">
        <f>_xlfn.DAYS(Dashboard!B$3,Data!F3445)</f>
        <v>43025</v>
      </c>
    </row>
    <row r="3446" spans="12:12" x14ac:dyDescent="0.25">
      <c r="L3446" s="73">
        <f>_xlfn.DAYS(Dashboard!B$3,Data!F3446)</f>
        <v>43025</v>
      </c>
    </row>
    <row r="3447" spans="12:12" x14ac:dyDescent="0.25">
      <c r="L3447" s="73">
        <f>_xlfn.DAYS(Dashboard!B$3,Data!F3447)</f>
        <v>43025</v>
      </c>
    </row>
    <row r="3448" spans="12:12" x14ac:dyDescent="0.25">
      <c r="L3448" s="73">
        <f>_xlfn.DAYS(Dashboard!B$3,Data!F3448)</f>
        <v>43025</v>
      </c>
    </row>
    <row r="3449" spans="12:12" x14ac:dyDescent="0.25">
      <c r="L3449" s="73">
        <f>_xlfn.DAYS(Dashboard!B$3,Data!F3449)</f>
        <v>43025</v>
      </c>
    </row>
    <row r="3450" spans="12:12" x14ac:dyDescent="0.25">
      <c r="L3450" s="73">
        <f>_xlfn.DAYS(Dashboard!B$3,Data!F3450)</f>
        <v>43025</v>
      </c>
    </row>
    <row r="3451" spans="12:12" x14ac:dyDescent="0.25">
      <c r="L3451" s="73">
        <f>_xlfn.DAYS(Dashboard!B$3,Data!F3451)</f>
        <v>43025</v>
      </c>
    </row>
    <row r="3452" spans="12:12" x14ac:dyDescent="0.25">
      <c r="L3452" s="73">
        <f>_xlfn.DAYS(Dashboard!B$3,Data!F3452)</f>
        <v>43025</v>
      </c>
    </row>
    <row r="3453" spans="12:12" x14ac:dyDescent="0.25">
      <c r="L3453" s="73">
        <f>_xlfn.DAYS(Dashboard!B$3,Data!F3453)</f>
        <v>43025</v>
      </c>
    </row>
    <row r="3454" spans="12:12" x14ac:dyDescent="0.25">
      <c r="L3454" s="73">
        <f>_xlfn.DAYS(Dashboard!B$3,Data!F3454)</f>
        <v>43025</v>
      </c>
    </row>
    <row r="3455" spans="12:12" x14ac:dyDescent="0.25">
      <c r="L3455" s="73">
        <f>_xlfn.DAYS(Dashboard!B$3,Data!F3455)</f>
        <v>43025</v>
      </c>
    </row>
    <row r="3456" spans="12:12" x14ac:dyDescent="0.25">
      <c r="L3456" s="73">
        <f>_xlfn.DAYS(Dashboard!B$3,Data!F3456)</f>
        <v>43025</v>
      </c>
    </row>
    <row r="3457" spans="12:12" x14ac:dyDescent="0.25">
      <c r="L3457" s="73">
        <f>_xlfn.DAYS(Dashboard!B$3,Data!F3457)</f>
        <v>43025</v>
      </c>
    </row>
    <row r="3458" spans="12:12" x14ac:dyDescent="0.25">
      <c r="L3458" s="73">
        <f>_xlfn.DAYS(Dashboard!B$3,Data!F3458)</f>
        <v>43025</v>
      </c>
    </row>
    <row r="3459" spans="12:12" x14ac:dyDescent="0.25">
      <c r="L3459" s="73">
        <f>_xlfn.DAYS(Dashboard!B$3,Data!F3459)</f>
        <v>43025</v>
      </c>
    </row>
    <row r="3460" spans="12:12" x14ac:dyDescent="0.25">
      <c r="L3460" s="73">
        <f>_xlfn.DAYS(Dashboard!B$3,Data!F3460)</f>
        <v>43025</v>
      </c>
    </row>
    <row r="3461" spans="12:12" x14ac:dyDescent="0.25">
      <c r="L3461" s="73">
        <f>_xlfn.DAYS(Dashboard!B$3,Data!F3461)</f>
        <v>43025</v>
      </c>
    </row>
    <row r="3462" spans="12:12" x14ac:dyDescent="0.25">
      <c r="L3462" s="73">
        <f>_xlfn.DAYS(Dashboard!B$3,Data!F3462)</f>
        <v>43025</v>
      </c>
    </row>
    <row r="3463" spans="12:12" x14ac:dyDescent="0.25">
      <c r="L3463" s="73">
        <f>_xlfn.DAYS(Dashboard!B$3,Data!F3463)</f>
        <v>43025</v>
      </c>
    </row>
    <row r="3464" spans="12:12" x14ac:dyDescent="0.25">
      <c r="L3464" s="73">
        <f>_xlfn.DAYS(Dashboard!B$3,Data!F3464)</f>
        <v>43025</v>
      </c>
    </row>
    <row r="3465" spans="12:12" x14ac:dyDescent="0.25">
      <c r="L3465" s="73">
        <f>_xlfn.DAYS(Dashboard!B$3,Data!F3465)</f>
        <v>43025</v>
      </c>
    </row>
    <row r="3466" spans="12:12" x14ac:dyDescent="0.25">
      <c r="L3466" s="73">
        <f>_xlfn.DAYS(Dashboard!B$3,Data!F3466)</f>
        <v>43025</v>
      </c>
    </row>
    <row r="3467" spans="12:12" x14ac:dyDescent="0.25">
      <c r="L3467" s="73">
        <f>_xlfn.DAYS(Dashboard!B$3,Data!F3467)</f>
        <v>43025</v>
      </c>
    </row>
    <row r="3468" spans="12:12" x14ac:dyDescent="0.25">
      <c r="L3468" s="73">
        <f>_xlfn.DAYS(Dashboard!B$3,Data!F3468)</f>
        <v>43025</v>
      </c>
    </row>
    <row r="3469" spans="12:12" x14ac:dyDescent="0.25">
      <c r="L3469" s="73">
        <f>_xlfn.DAYS(Dashboard!B$3,Data!F3469)</f>
        <v>43025</v>
      </c>
    </row>
    <row r="3470" spans="12:12" x14ac:dyDescent="0.25">
      <c r="L3470" s="73">
        <f>_xlfn.DAYS(Dashboard!B$3,Data!F3470)</f>
        <v>43025</v>
      </c>
    </row>
    <row r="3471" spans="12:12" x14ac:dyDescent="0.25">
      <c r="L3471" s="73">
        <f>_xlfn.DAYS(Dashboard!B$3,Data!F3471)</f>
        <v>43025</v>
      </c>
    </row>
    <row r="3472" spans="12:12" x14ac:dyDescent="0.25">
      <c r="L3472" s="73">
        <f>_xlfn.DAYS(Dashboard!B$3,Data!F3472)</f>
        <v>43025</v>
      </c>
    </row>
    <row r="3473" spans="12:12" x14ac:dyDescent="0.25">
      <c r="L3473" s="73">
        <f>_xlfn.DAYS(Dashboard!B$3,Data!F3473)</f>
        <v>43025</v>
      </c>
    </row>
    <row r="3474" spans="12:12" x14ac:dyDescent="0.25">
      <c r="L3474" s="73">
        <f>_xlfn.DAYS(Dashboard!B$3,Data!F3474)</f>
        <v>43025</v>
      </c>
    </row>
    <row r="3475" spans="12:12" x14ac:dyDescent="0.25">
      <c r="L3475" s="73">
        <f>_xlfn.DAYS(Dashboard!B$3,Data!F3475)</f>
        <v>43025</v>
      </c>
    </row>
    <row r="3476" spans="12:12" x14ac:dyDescent="0.25">
      <c r="L3476" s="73">
        <f>_xlfn.DAYS(Dashboard!B$3,Data!F3476)</f>
        <v>43025</v>
      </c>
    </row>
    <row r="3477" spans="12:12" x14ac:dyDescent="0.25">
      <c r="L3477" s="73">
        <f>_xlfn.DAYS(Dashboard!B$3,Data!F3477)</f>
        <v>43025</v>
      </c>
    </row>
    <row r="3478" spans="12:12" x14ac:dyDescent="0.25">
      <c r="L3478" s="73">
        <f>_xlfn.DAYS(Dashboard!B$3,Data!F3478)</f>
        <v>43025</v>
      </c>
    </row>
    <row r="3479" spans="12:12" x14ac:dyDescent="0.25">
      <c r="L3479" s="73">
        <f>_xlfn.DAYS(Dashboard!B$3,Data!F3479)</f>
        <v>43025</v>
      </c>
    </row>
    <row r="3480" spans="12:12" x14ac:dyDescent="0.25">
      <c r="L3480" s="73">
        <f>_xlfn.DAYS(Dashboard!B$3,Data!F3480)</f>
        <v>43025</v>
      </c>
    </row>
    <row r="3481" spans="12:12" x14ac:dyDescent="0.25">
      <c r="L3481" s="73">
        <f>_xlfn.DAYS(Dashboard!B$3,Data!F3481)</f>
        <v>43025</v>
      </c>
    </row>
    <row r="3482" spans="12:12" x14ac:dyDescent="0.25">
      <c r="L3482" s="73">
        <f>_xlfn.DAYS(Dashboard!B$3,Data!F3482)</f>
        <v>43025</v>
      </c>
    </row>
    <row r="3483" spans="12:12" x14ac:dyDescent="0.25">
      <c r="L3483" s="73">
        <f>_xlfn.DAYS(Dashboard!B$3,Data!F3483)</f>
        <v>43025</v>
      </c>
    </row>
    <row r="3484" spans="12:12" x14ac:dyDescent="0.25">
      <c r="L3484" s="73">
        <f>_xlfn.DAYS(Dashboard!B$3,Data!F3484)</f>
        <v>43025</v>
      </c>
    </row>
    <row r="3485" spans="12:12" x14ac:dyDescent="0.25">
      <c r="L3485" s="73">
        <f>_xlfn.DAYS(Dashboard!B$3,Data!F3485)</f>
        <v>43025</v>
      </c>
    </row>
    <row r="3486" spans="12:12" x14ac:dyDescent="0.25">
      <c r="L3486" s="73">
        <f>_xlfn.DAYS(Dashboard!B$3,Data!F3486)</f>
        <v>43025</v>
      </c>
    </row>
    <row r="3487" spans="12:12" x14ac:dyDescent="0.25">
      <c r="L3487" s="73">
        <f>_xlfn.DAYS(Dashboard!B$3,Data!F3487)</f>
        <v>43025</v>
      </c>
    </row>
    <row r="3488" spans="12:12" x14ac:dyDescent="0.25">
      <c r="L3488" s="73">
        <f>_xlfn.DAYS(Dashboard!B$3,Data!F3488)</f>
        <v>43025</v>
      </c>
    </row>
    <row r="3489" spans="12:12" x14ac:dyDescent="0.25">
      <c r="L3489" s="73">
        <f>_xlfn.DAYS(Dashboard!B$3,Data!F3489)</f>
        <v>43025</v>
      </c>
    </row>
    <row r="3490" spans="12:12" x14ac:dyDescent="0.25">
      <c r="L3490" s="73">
        <f>_xlfn.DAYS(Dashboard!B$3,Data!F3490)</f>
        <v>43025</v>
      </c>
    </row>
    <row r="3491" spans="12:12" x14ac:dyDescent="0.25">
      <c r="L3491" s="73">
        <f>_xlfn.DAYS(Dashboard!B$3,Data!F3491)</f>
        <v>43025</v>
      </c>
    </row>
    <row r="3492" spans="12:12" x14ac:dyDescent="0.25">
      <c r="L3492" s="73">
        <f>_xlfn.DAYS(Dashboard!B$3,Data!F3492)</f>
        <v>43025</v>
      </c>
    </row>
    <row r="3493" spans="12:12" x14ac:dyDescent="0.25">
      <c r="L3493" s="73">
        <f>_xlfn.DAYS(Dashboard!B$3,Data!F3493)</f>
        <v>43025</v>
      </c>
    </row>
    <row r="3494" spans="12:12" x14ac:dyDescent="0.25">
      <c r="L3494" s="73">
        <f>_xlfn.DAYS(Dashboard!B$3,Data!F3494)</f>
        <v>43025</v>
      </c>
    </row>
    <row r="3495" spans="12:12" x14ac:dyDescent="0.25">
      <c r="L3495" s="73">
        <f>_xlfn.DAYS(Dashboard!B$3,Data!F3495)</f>
        <v>43025</v>
      </c>
    </row>
    <row r="3496" spans="12:12" x14ac:dyDescent="0.25">
      <c r="L3496" s="73">
        <f>_xlfn.DAYS(Dashboard!B$3,Data!F3496)</f>
        <v>43025</v>
      </c>
    </row>
    <row r="3497" spans="12:12" x14ac:dyDescent="0.25">
      <c r="L3497" s="73">
        <f>_xlfn.DAYS(Dashboard!B$3,Data!F3497)</f>
        <v>43025</v>
      </c>
    </row>
    <row r="3498" spans="12:12" x14ac:dyDescent="0.25">
      <c r="L3498" s="73">
        <f>_xlfn.DAYS(Dashboard!B$3,Data!F3498)</f>
        <v>43025</v>
      </c>
    </row>
    <row r="3499" spans="12:12" x14ac:dyDescent="0.25">
      <c r="L3499" s="73">
        <f>_xlfn.DAYS(Dashboard!B$3,Data!F3499)</f>
        <v>43025</v>
      </c>
    </row>
    <row r="3500" spans="12:12" x14ac:dyDescent="0.25">
      <c r="L3500" s="73">
        <f>_xlfn.DAYS(Dashboard!B$3,Data!F3500)</f>
        <v>43025</v>
      </c>
    </row>
    <row r="3501" spans="12:12" x14ac:dyDescent="0.25">
      <c r="L3501" s="73">
        <f>_xlfn.DAYS(Dashboard!B$3,Data!F3501)</f>
        <v>43025</v>
      </c>
    </row>
    <row r="3502" spans="12:12" x14ac:dyDescent="0.25">
      <c r="L3502" s="73">
        <f>_xlfn.DAYS(Dashboard!B$3,Data!F3502)</f>
        <v>43025</v>
      </c>
    </row>
    <row r="3503" spans="12:12" x14ac:dyDescent="0.25">
      <c r="L3503" s="73">
        <f>_xlfn.DAYS(Dashboard!B$3,Data!F3503)</f>
        <v>43025</v>
      </c>
    </row>
    <row r="3504" spans="12:12" x14ac:dyDescent="0.25">
      <c r="L3504" s="73">
        <f>_xlfn.DAYS(Dashboard!B$3,Data!F3504)</f>
        <v>43025</v>
      </c>
    </row>
    <row r="3505" spans="12:12" x14ac:dyDescent="0.25">
      <c r="L3505" s="73">
        <f>_xlfn.DAYS(Dashboard!B$3,Data!F3505)</f>
        <v>43025</v>
      </c>
    </row>
    <row r="3506" spans="12:12" x14ac:dyDescent="0.25">
      <c r="L3506" s="73">
        <f>_xlfn.DAYS(Dashboard!B$3,Data!F3506)</f>
        <v>43025</v>
      </c>
    </row>
    <row r="3507" spans="12:12" x14ac:dyDescent="0.25">
      <c r="L3507" s="73">
        <f>_xlfn.DAYS(Dashboard!B$3,Data!F3507)</f>
        <v>43025</v>
      </c>
    </row>
    <row r="3508" spans="12:12" x14ac:dyDescent="0.25">
      <c r="L3508" s="73">
        <f>_xlfn.DAYS(Dashboard!B$3,Data!F3508)</f>
        <v>43025</v>
      </c>
    </row>
    <row r="3509" spans="12:12" x14ac:dyDescent="0.25">
      <c r="L3509" s="73">
        <f>_xlfn.DAYS(Dashboard!B$3,Data!F3509)</f>
        <v>43025</v>
      </c>
    </row>
    <row r="3510" spans="12:12" x14ac:dyDescent="0.25">
      <c r="L3510" s="73">
        <f>_xlfn.DAYS(Dashboard!B$3,Data!F3510)</f>
        <v>43025</v>
      </c>
    </row>
    <row r="3511" spans="12:12" x14ac:dyDescent="0.25">
      <c r="L3511" s="73">
        <f>_xlfn.DAYS(Dashboard!B$3,Data!F3511)</f>
        <v>43025</v>
      </c>
    </row>
    <row r="3512" spans="12:12" x14ac:dyDescent="0.25">
      <c r="L3512" s="73">
        <f>_xlfn.DAYS(Dashboard!B$3,Data!F3512)</f>
        <v>43025</v>
      </c>
    </row>
    <row r="3513" spans="12:12" x14ac:dyDescent="0.25">
      <c r="L3513" s="73">
        <f>_xlfn.DAYS(Dashboard!B$3,Data!F3513)</f>
        <v>43025</v>
      </c>
    </row>
    <row r="3514" spans="12:12" x14ac:dyDescent="0.25">
      <c r="L3514" s="73">
        <f>_xlfn.DAYS(Dashboard!B$3,Data!F3514)</f>
        <v>43025</v>
      </c>
    </row>
    <row r="3515" spans="12:12" x14ac:dyDescent="0.25">
      <c r="L3515" s="73">
        <f>_xlfn.DAYS(Dashboard!B$3,Data!F3515)</f>
        <v>43025</v>
      </c>
    </row>
    <row r="3516" spans="12:12" x14ac:dyDescent="0.25">
      <c r="L3516" s="73">
        <f>_xlfn.DAYS(Dashboard!B$3,Data!F3516)</f>
        <v>43025</v>
      </c>
    </row>
    <row r="3517" spans="12:12" x14ac:dyDescent="0.25">
      <c r="L3517" s="73">
        <f>_xlfn.DAYS(Dashboard!B$3,Data!F3517)</f>
        <v>43025</v>
      </c>
    </row>
    <row r="3518" spans="12:12" x14ac:dyDescent="0.25">
      <c r="L3518" s="73">
        <f>_xlfn.DAYS(Dashboard!B$3,Data!F3518)</f>
        <v>43025</v>
      </c>
    </row>
    <row r="3519" spans="12:12" x14ac:dyDescent="0.25">
      <c r="L3519" s="73">
        <f>_xlfn.DAYS(Dashboard!B$3,Data!F3519)</f>
        <v>43025</v>
      </c>
    </row>
    <row r="3520" spans="12:12" x14ac:dyDescent="0.25">
      <c r="L3520" s="73">
        <f>_xlfn.DAYS(Dashboard!B$3,Data!F3520)</f>
        <v>43025</v>
      </c>
    </row>
    <row r="3521" spans="12:12" x14ac:dyDescent="0.25">
      <c r="L3521" s="73">
        <f>_xlfn.DAYS(Dashboard!B$3,Data!F3521)</f>
        <v>43025</v>
      </c>
    </row>
    <row r="3522" spans="12:12" x14ac:dyDescent="0.25">
      <c r="L3522" s="73">
        <f>_xlfn.DAYS(Dashboard!B$3,Data!F3522)</f>
        <v>43025</v>
      </c>
    </row>
    <row r="3523" spans="12:12" x14ac:dyDescent="0.25">
      <c r="L3523" s="73">
        <f>_xlfn.DAYS(Dashboard!B$3,Data!F3523)</f>
        <v>43025</v>
      </c>
    </row>
    <row r="3524" spans="12:12" x14ac:dyDescent="0.25">
      <c r="L3524" s="73">
        <f>_xlfn.DAYS(Dashboard!B$3,Data!F3524)</f>
        <v>43025</v>
      </c>
    </row>
    <row r="3525" spans="12:12" x14ac:dyDescent="0.25">
      <c r="L3525" s="73">
        <f>_xlfn.DAYS(Dashboard!B$3,Data!F3525)</f>
        <v>43025</v>
      </c>
    </row>
    <row r="3526" spans="12:12" x14ac:dyDescent="0.25">
      <c r="L3526" s="73">
        <f>_xlfn.DAYS(Dashboard!B$3,Data!F3526)</f>
        <v>43025</v>
      </c>
    </row>
    <row r="3527" spans="12:12" x14ac:dyDescent="0.25">
      <c r="L3527" s="73">
        <f>_xlfn.DAYS(Dashboard!B$3,Data!F3527)</f>
        <v>43025</v>
      </c>
    </row>
    <row r="3528" spans="12:12" x14ac:dyDescent="0.25">
      <c r="L3528" s="73">
        <f>_xlfn.DAYS(Dashboard!B$3,Data!F3528)</f>
        <v>43025</v>
      </c>
    </row>
    <row r="3529" spans="12:12" x14ac:dyDescent="0.25">
      <c r="L3529" s="73">
        <f>_xlfn.DAYS(Dashboard!B$3,Data!F3529)</f>
        <v>43025</v>
      </c>
    </row>
    <row r="3530" spans="12:12" x14ac:dyDescent="0.25">
      <c r="L3530" s="73">
        <f>_xlfn.DAYS(Dashboard!B$3,Data!F3530)</f>
        <v>43025</v>
      </c>
    </row>
    <row r="3531" spans="12:12" x14ac:dyDescent="0.25">
      <c r="L3531" s="73">
        <f>_xlfn.DAYS(Dashboard!B$3,Data!F3531)</f>
        <v>43025</v>
      </c>
    </row>
    <row r="3532" spans="12:12" x14ac:dyDescent="0.25">
      <c r="L3532" s="73">
        <f>_xlfn.DAYS(Dashboard!B$3,Data!F3532)</f>
        <v>43025</v>
      </c>
    </row>
    <row r="3533" spans="12:12" x14ac:dyDescent="0.25">
      <c r="L3533" s="73">
        <f>_xlfn.DAYS(Dashboard!B$3,Data!F3533)</f>
        <v>43025</v>
      </c>
    </row>
    <row r="3534" spans="12:12" x14ac:dyDescent="0.25">
      <c r="L3534" s="73">
        <f>_xlfn.DAYS(Dashboard!B$3,Data!F3534)</f>
        <v>43025</v>
      </c>
    </row>
    <row r="3535" spans="12:12" x14ac:dyDescent="0.25">
      <c r="L3535" s="73">
        <f>_xlfn.DAYS(Dashboard!B$3,Data!F3535)</f>
        <v>43025</v>
      </c>
    </row>
    <row r="3536" spans="12:12" x14ac:dyDescent="0.25">
      <c r="L3536" s="73">
        <f>_xlfn.DAYS(Dashboard!B$3,Data!F3536)</f>
        <v>43025</v>
      </c>
    </row>
    <row r="3537" spans="12:12" x14ac:dyDescent="0.25">
      <c r="L3537" s="73">
        <f>_xlfn.DAYS(Dashboard!B$3,Data!F3537)</f>
        <v>43025</v>
      </c>
    </row>
    <row r="3538" spans="12:12" x14ac:dyDescent="0.25">
      <c r="L3538" s="73">
        <f>_xlfn.DAYS(Dashboard!B$3,Data!F3538)</f>
        <v>43025</v>
      </c>
    </row>
    <row r="3539" spans="12:12" x14ac:dyDescent="0.25">
      <c r="L3539" s="73">
        <f>_xlfn.DAYS(Dashboard!B$3,Data!F3539)</f>
        <v>43025</v>
      </c>
    </row>
    <row r="3540" spans="12:12" x14ac:dyDescent="0.25">
      <c r="L3540" s="73">
        <f>_xlfn.DAYS(Dashboard!B$3,Data!F3540)</f>
        <v>43025</v>
      </c>
    </row>
    <row r="3541" spans="12:12" x14ac:dyDescent="0.25">
      <c r="L3541" s="73">
        <f>_xlfn.DAYS(Dashboard!B$3,Data!F3541)</f>
        <v>43025</v>
      </c>
    </row>
    <row r="3542" spans="12:12" x14ac:dyDescent="0.25">
      <c r="L3542" s="73">
        <f>_xlfn.DAYS(Dashboard!B$3,Data!F3542)</f>
        <v>43025</v>
      </c>
    </row>
    <row r="3543" spans="12:12" x14ac:dyDescent="0.25">
      <c r="L3543" s="73">
        <f>_xlfn.DAYS(Dashboard!B$3,Data!F3543)</f>
        <v>43025</v>
      </c>
    </row>
    <row r="3544" spans="12:12" x14ac:dyDescent="0.25">
      <c r="L3544" s="73">
        <f>_xlfn.DAYS(Dashboard!B$3,Data!F3544)</f>
        <v>43025</v>
      </c>
    </row>
    <row r="3545" spans="12:12" x14ac:dyDescent="0.25">
      <c r="L3545" s="73">
        <f>_xlfn.DAYS(Dashboard!B$3,Data!F3545)</f>
        <v>43025</v>
      </c>
    </row>
    <row r="3546" spans="12:12" x14ac:dyDescent="0.25">
      <c r="L3546" s="73">
        <f>_xlfn.DAYS(Dashboard!B$3,Data!F3546)</f>
        <v>43025</v>
      </c>
    </row>
    <row r="3547" spans="12:12" x14ac:dyDescent="0.25">
      <c r="L3547" s="73">
        <f>_xlfn.DAYS(Dashboard!B$3,Data!F3547)</f>
        <v>43025</v>
      </c>
    </row>
    <row r="3548" spans="12:12" x14ac:dyDescent="0.25">
      <c r="L3548" s="73">
        <f>_xlfn.DAYS(Dashboard!B$3,Data!F3548)</f>
        <v>43025</v>
      </c>
    </row>
    <row r="3549" spans="12:12" x14ac:dyDescent="0.25">
      <c r="L3549" s="73">
        <f>_xlfn.DAYS(Dashboard!B$3,Data!F3549)</f>
        <v>43025</v>
      </c>
    </row>
    <row r="3550" spans="12:12" x14ac:dyDescent="0.25">
      <c r="L3550" s="73">
        <f>_xlfn.DAYS(Dashboard!B$3,Data!F3550)</f>
        <v>43025</v>
      </c>
    </row>
    <row r="3551" spans="12:12" x14ac:dyDescent="0.25">
      <c r="L3551" s="73">
        <f>_xlfn.DAYS(Dashboard!B$3,Data!F3551)</f>
        <v>43025</v>
      </c>
    </row>
    <row r="3552" spans="12:12" x14ac:dyDescent="0.25">
      <c r="L3552" s="73">
        <f>_xlfn.DAYS(Dashboard!B$3,Data!F3552)</f>
        <v>43025</v>
      </c>
    </row>
    <row r="3553" spans="12:12" x14ac:dyDescent="0.25">
      <c r="L3553" s="73">
        <f>_xlfn.DAYS(Dashboard!B$3,Data!F3553)</f>
        <v>43025</v>
      </c>
    </row>
    <row r="3554" spans="12:12" x14ac:dyDescent="0.25">
      <c r="L3554" s="73">
        <f>_xlfn.DAYS(Dashboard!B$3,Data!F3554)</f>
        <v>43025</v>
      </c>
    </row>
    <row r="3555" spans="12:12" x14ac:dyDescent="0.25">
      <c r="L3555" s="73">
        <f>_xlfn.DAYS(Dashboard!B$3,Data!F3555)</f>
        <v>43025</v>
      </c>
    </row>
    <row r="3556" spans="12:12" x14ac:dyDescent="0.25">
      <c r="L3556" s="73">
        <f>_xlfn.DAYS(Dashboard!B$3,Data!F3556)</f>
        <v>43025</v>
      </c>
    </row>
    <row r="3557" spans="12:12" x14ac:dyDescent="0.25">
      <c r="L3557" s="73">
        <f>_xlfn.DAYS(Dashboard!B$3,Data!F3557)</f>
        <v>43025</v>
      </c>
    </row>
    <row r="3558" spans="12:12" x14ac:dyDescent="0.25">
      <c r="L3558" s="73">
        <f>_xlfn.DAYS(Dashboard!B$3,Data!F3558)</f>
        <v>43025</v>
      </c>
    </row>
    <row r="3559" spans="12:12" x14ac:dyDescent="0.25">
      <c r="L3559" s="73">
        <f>_xlfn.DAYS(Dashboard!B$3,Data!F3559)</f>
        <v>43025</v>
      </c>
    </row>
    <row r="3560" spans="12:12" x14ac:dyDescent="0.25">
      <c r="L3560" s="73">
        <f>_xlfn.DAYS(Dashboard!B$3,Data!F3560)</f>
        <v>43025</v>
      </c>
    </row>
    <row r="3561" spans="12:12" x14ac:dyDescent="0.25">
      <c r="L3561" s="73">
        <f>_xlfn.DAYS(Dashboard!B$3,Data!F3561)</f>
        <v>43025</v>
      </c>
    </row>
    <row r="3562" spans="12:12" x14ac:dyDescent="0.25">
      <c r="L3562" s="73">
        <f>_xlfn.DAYS(Dashboard!B$3,Data!F3562)</f>
        <v>43025</v>
      </c>
    </row>
    <row r="3563" spans="12:12" x14ac:dyDescent="0.25">
      <c r="L3563" s="73">
        <f>_xlfn.DAYS(Dashboard!B$3,Data!F3563)</f>
        <v>43025</v>
      </c>
    </row>
    <row r="3564" spans="12:12" x14ac:dyDescent="0.25">
      <c r="L3564" s="73">
        <f>_xlfn.DAYS(Dashboard!B$3,Data!F3564)</f>
        <v>43025</v>
      </c>
    </row>
    <row r="3565" spans="12:12" x14ac:dyDescent="0.25">
      <c r="L3565" s="73">
        <f>_xlfn.DAYS(Dashboard!B$3,Data!F3565)</f>
        <v>43025</v>
      </c>
    </row>
    <row r="3566" spans="12:12" x14ac:dyDescent="0.25">
      <c r="L3566" s="73">
        <f>_xlfn.DAYS(Dashboard!B$3,Data!F3566)</f>
        <v>43025</v>
      </c>
    </row>
    <row r="3567" spans="12:12" x14ac:dyDescent="0.25">
      <c r="L3567" s="73">
        <f>_xlfn.DAYS(Dashboard!B$3,Data!F3567)</f>
        <v>43025</v>
      </c>
    </row>
    <row r="3568" spans="12:12" x14ac:dyDescent="0.25">
      <c r="L3568" s="73">
        <f>_xlfn.DAYS(Dashboard!B$3,Data!F3568)</f>
        <v>43025</v>
      </c>
    </row>
    <row r="3569" spans="12:12" x14ac:dyDescent="0.25">
      <c r="L3569" s="73">
        <f>_xlfn.DAYS(Dashboard!B$3,Data!F3569)</f>
        <v>43025</v>
      </c>
    </row>
    <row r="3570" spans="12:12" x14ac:dyDescent="0.25">
      <c r="L3570" s="73">
        <f>_xlfn.DAYS(Dashboard!B$3,Data!F3570)</f>
        <v>43025</v>
      </c>
    </row>
    <row r="3571" spans="12:12" x14ac:dyDescent="0.25">
      <c r="L3571" s="73">
        <f>_xlfn.DAYS(Dashboard!B$3,Data!F3571)</f>
        <v>43025</v>
      </c>
    </row>
    <row r="3572" spans="12:12" x14ac:dyDescent="0.25">
      <c r="L3572" s="73">
        <f>_xlfn.DAYS(Dashboard!B$3,Data!F3572)</f>
        <v>43025</v>
      </c>
    </row>
    <row r="3573" spans="12:12" x14ac:dyDescent="0.25">
      <c r="L3573" s="73">
        <f>_xlfn.DAYS(Dashboard!B$3,Data!F3573)</f>
        <v>43025</v>
      </c>
    </row>
    <row r="3574" spans="12:12" x14ac:dyDescent="0.25">
      <c r="L3574" s="73">
        <f>_xlfn.DAYS(Dashboard!B$3,Data!F3574)</f>
        <v>43025</v>
      </c>
    </row>
    <row r="3575" spans="12:12" x14ac:dyDescent="0.25">
      <c r="L3575" s="73">
        <f>_xlfn.DAYS(Dashboard!B$3,Data!F3575)</f>
        <v>43025</v>
      </c>
    </row>
    <row r="3576" spans="12:12" x14ac:dyDescent="0.25">
      <c r="L3576" s="73">
        <f>_xlfn.DAYS(Dashboard!B$3,Data!F3576)</f>
        <v>43025</v>
      </c>
    </row>
    <row r="3577" spans="12:12" x14ac:dyDescent="0.25">
      <c r="L3577" s="73">
        <f>_xlfn.DAYS(Dashboard!B$3,Data!F3577)</f>
        <v>43025</v>
      </c>
    </row>
    <row r="3578" spans="12:12" x14ac:dyDescent="0.25">
      <c r="L3578" s="73">
        <f>_xlfn.DAYS(Dashboard!B$3,Data!F3578)</f>
        <v>43025</v>
      </c>
    </row>
    <row r="3579" spans="12:12" x14ac:dyDescent="0.25">
      <c r="L3579" s="73">
        <f>_xlfn.DAYS(Dashboard!B$3,Data!F3579)</f>
        <v>43025</v>
      </c>
    </row>
    <row r="3580" spans="12:12" x14ac:dyDescent="0.25">
      <c r="L3580" s="73">
        <f>_xlfn.DAYS(Dashboard!B$3,Data!F3580)</f>
        <v>43025</v>
      </c>
    </row>
    <row r="3581" spans="12:12" x14ac:dyDescent="0.25">
      <c r="L3581" s="73">
        <f>_xlfn.DAYS(Dashboard!B$3,Data!F3581)</f>
        <v>43025</v>
      </c>
    </row>
    <row r="3582" spans="12:12" x14ac:dyDescent="0.25">
      <c r="L3582" s="73">
        <f>_xlfn.DAYS(Dashboard!B$3,Data!F3582)</f>
        <v>43025</v>
      </c>
    </row>
    <row r="3583" spans="12:12" x14ac:dyDescent="0.25">
      <c r="L3583" s="73">
        <f>_xlfn.DAYS(Dashboard!B$3,Data!F3583)</f>
        <v>43025</v>
      </c>
    </row>
    <row r="3584" spans="12:12" x14ac:dyDescent="0.25">
      <c r="L3584" s="73">
        <f>_xlfn.DAYS(Dashboard!B$3,Data!F3584)</f>
        <v>43025</v>
      </c>
    </row>
    <row r="3585" spans="12:12" x14ac:dyDescent="0.25">
      <c r="L3585" s="73">
        <f>_xlfn.DAYS(Dashboard!B$3,Data!F3585)</f>
        <v>43025</v>
      </c>
    </row>
    <row r="3586" spans="12:12" x14ac:dyDescent="0.25">
      <c r="L3586" s="73">
        <f>_xlfn.DAYS(Dashboard!B$3,Data!F3586)</f>
        <v>43025</v>
      </c>
    </row>
    <row r="3587" spans="12:12" x14ac:dyDescent="0.25">
      <c r="L3587" s="73">
        <f>_xlfn.DAYS(Dashboard!B$3,Data!F3587)</f>
        <v>43025</v>
      </c>
    </row>
    <row r="3588" spans="12:12" x14ac:dyDescent="0.25">
      <c r="L3588" s="73">
        <f>_xlfn.DAYS(Dashboard!B$3,Data!F3588)</f>
        <v>43025</v>
      </c>
    </row>
    <row r="3589" spans="12:12" x14ac:dyDescent="0.25">
      <c r="L3589" s="73">
        <f>_xlfn.DAYS(Dashboard!B$3,Data!F3589)</f>
        <v>43025</v>
      </c>
    </row>
    <row r="3590" spans="12:12" x14ac:dyDescent="0.25">
      <c r="L3590" s="73">
        <f>_xlfn.DAYS(Dashboard!B$3,Data!F3590)</f>
        <v>43025</v>
      </c>
    </row>
    <row r="3591" spans="12:12" x14ac:dyDescent="0.25">
      <c r="L3591" s="73">
        <f>_xlfn.DAYS(Dashboard!B$3,Data!F3591)</f>
        <v>43025</v>
      </c>
    </row>
    <row r="3592" spans="12:12" x14ac:dyDescent="0.25">
      <c r="L3592" s="73">
        <f>_xlfn.DAYS(Dashboard!B$3,Data!F3592)</f>
        <v>43025</v>
      </c>
    </row>
    <row r="3593" spans="12:12" x14ac:dyDescent="0.25">
      <c r="L3593" s="73">
        <f>_xlfn.DAYS(Dashboard!B$3,Data!F3593)</f>
        <v>43025</v>
      </c>
    </row>
    <row r="3594" spans="12:12" x14ac:dyDescent="0.25">
      <c r="L3594" s="73">
        <f>_xlfn.DAYS(Dashboard!B$3,Data!F3594)</f>
        <v>43025</v>
      </c>
    </row>
    <row r="3595" spans="12:12" x14ac:dyDescent="0.25">
      <c r="L3595" s="73">
        <f>_xlfn.DAYS(Dashboard!B$3,Data!F3595)</f>
        <v>43025</v>
      </c>
    </row>
    <row r="3596" spans="12:12" x14ac:dyDescent="0.25">
      <c r="L3596" s="73">
        <f>_xlfn.DAYS(Dashboard!B$3,Data!F3596)</f>
        <v>43025</v>
      </c>
    </row>
    <row r="3597" spans="12:12" x14ac:dyDescent="0.25">
      <c r="L3597" s="73">
        <f>_xlfn.DAYS(Dashboard!B$3,Data!F3597)</f>
        <v>43025</v>
      </c>
    </row>
    <row r="3598" spans="12:12" x14ac:dyDescent="0.25">
      <c r="L3598" s="73">
        <f>_xlfn.DAYS(Dashboard!B$3,Data!F3598)</f>
        <v>43025</v>
      </c>
    </row>
    <row r="3599" spans="12:12" x14ac:dyDescent="0.25">
      <c r="L3599" s="73">
        <f>_xlfn.DAYS(Dashboard!B$3,Data!F3599)</f>
        <v>43025</v>
      </c>
    </row>
    <row r="3600" spans="12:12" x14ac:dyDescent="0.25">
      <c r="L3600" s="73">
        <f>_xlfn.DAYS(Dashboard!B$3,Data!F3600)</f>
        <v>43025</v>
      </c>
    </row>
    <row r="3601" spans="12:12" x14ac:dyDescent="0.25">
      <c r="L3601" s="73">
        <f>_xlfn.DAYS(Dashboard!B$3,Data!F3601)</f>
        <v>43025</v>
      </c>
    </row>
    <row r="3602" spans="12:12" x14ac:dyDescent="0.25">
      <c r="L3602" s="73">
        <f>_xlfn.DAYS(Dashboard!B$3,Data!F3602)</f>
        <v>43025</v>
      </c>
    </row>
    <row r="3603" spans="12:12" x14ac:dyDescent="0.25">
      <c r="L3603" s="73">
        <f>_xlfn.DAYS(Dashboard!B$3,Data!F3603)</f>
        <v>43025</v>
      </c>
    </row>
    <row r="3604" spans="12:12" x14ac:dyDescent="0.25">
      <c r="L3604" s="73">
        <f>_xlfn.DAYS(Dashboard!B$3,Data!F3604)</f>
        <v>43025</v>
      </c>
    </row>
    <row r="3605" spans="12:12" x14ac:dyDescent="0.25">
      <c r="L3605" s="73">
        <f>_xlfn.DAYS(Dashboard!B$3,Data!F3605)</f>
        <v>43025</v>
      </c>
    </row>
    <row r="3606" spans="12:12" x14ac:dyDescent="0.25">
      <c r="L3606" s="73">
        <f>_xlfn.DAYS(Dashboard!B$3,Data!F3606)</f>
        <v>43025</v>
      </c>
    </row>
    <row r="3607" spans="12:12" x14ac:dyDescent="0.25">
      <c r="L3607" s="73">
        <f>_xlfn.DAYS(Dashboard!B$3,Data!F3607)</f>
        <v>43025</v>
      </c>
    </row>
    <row r="3608" spans="12:12" x14ac:dyDescent="0.25">
      <c r="L3608" s="73">
        <f>_xlfn.DAYS(Dashboard!B$3,Data!F3608)</f>
        <v>43025</v>
      </c>
    </row>
    <row r="3609" spans="12:12" x14ac:dyDescent="0.25">
      <c r="L3609" s="73">
        <f>_xlfn.DAYS(Dashboard!B$3,Data!F3609)</f>
        <v>43025</v>
      </c>
    </row>
    <row r="3610" spans="12:12" x14ac:dyDescent="0.25">
      <c r="L3610" s="73">
        <f>_xlfn.DAYS(Dashboard!B$3,Data!F3610)</f>
        <v>43025</v>
      </c>
    </row>
    <row r="3611" spans="12:12" x14ac:dyDescent="0.25">
      <c r="L3611" s="73">
        <f>_xlfn.DAYS(Dashboard!B$3,Data!F3611)</f>
        <v>43025</v>
      </c>
    </row>
    <row r="3612" spans="12:12" x14ac:dyDescent="0.25">
      <c r="L3612" s="73">
        <f>_xlfn.DAYS(Dashboard!B$3,Data!F3612)</f>
        <v>43025</v>
      </c>
    </row>
    <row r="3613" spans="12:12" x14ac:dyDescent="0.25">
      <c r="L3613" s="73">
        <f>_xlfn.DAYS(Dashboard!B$3,Data!F3613)</f>
        <v>43025</v>
      </c>
    </row>
    <row r="3614" spans="12:12" x14ac:dyDescent="0.25">
      <c r="L3614" s="73">
        <f>_xlfn.DAYS(Dashboard!B$3,Data!F3614)</f>
        <v>43025</v>
      </c>
    </row>
    <row r="3615" spans="12:12" x14ac:dyDescent="0.25">
      <c r="L3615" s="73">
        <f>_xlfn.DAYS(Dashboard!B$3,Data!F3615)</f>
        <v>43025</v>
      </c>
    </row>
    <row r="3616" spans="12:12" x14ac:dyDescent="0.25">
      <c r="L3616" s="73">
        <f>_xlfn.DAYS(Dashboard!B$3,Data!F3616)</f>
        <v>43025</v>
      </c>
    </row>
    <row r="3617" spans="12:12" x14ac:dyDescent="0.25">
      <c r="L3617" s="73">
        <f>_xlfn.DAYS(Dashboard!B$3,Data!F3617)</f>
        <v>43025</v>
      </c>
    </row>
    <row r="3618" spans="12:12" x14ac:dyDescent="0.25">
      <c r="L3618" s="73">
        <f>_xlfn.DAYS(Dashboard!B$3,Data!F3618)</f>
        <v>43025</v>
      </c>
    </row>
    <row r="3619" spans="12:12" x14ac:dyDescent="0.25">
      <c r="L3619" s="73">
        <f>_xlfn.DAYS(Dashboard!B$3,Data!F3619)</f>
        <v>43025</v>
      </c>
    </row>
    <row r="3620" spans="12:12" x14ac:dyDescent="0.25">
      <c r="L3620" s="73">
        <f>_xlfn.DAYS(Dashboard!B$3,Data!F3620)</f>
        <v>43025</v>
      </c>
    </row>
    <row r="3621" spans="12:12" x14ac:dyDescent="0.25">
      <c r="L3621" s="73">
        <f>_xlfn.DAYS(Dashboard!B$3,Data!F3621)</f>
        <v>43025</v>
      </c>
    </row>
    <row r="3622" spans="12:12" x14ac:dyDescent="0.25">
      <c r="L3622" s="73">
        <f>_xlfn.DAYS(Dashboard!B$3,Data!F3622)</f>
        <v>43025</v>
      </c>
    </row>
    <row r="3623" spans="12:12" x14ac:dyDescent="0.25">
      <c r="L3623" s="73">
        <f>_xlfn.DAYS(Dashboard!B$3,Data!F3623)</f>
        <v>43025</v>
      </c>
    </row>
    <row r="3624" spans="12:12" x14ac:dyDescent="0.25">
      <c r="L3624" s="73">
        <f>_xlfn.DAYS(Dashboard!B$3,Data!F3624)</f>
        <v>43025</v>
      </c>
    </row>
    <row r="3625" spans="12:12" x14ac:dyDescent="0.25">
      <c r="L3625" s="73">
        <f>_xlfn.DAYS(Dashboard!B$3,Data!F3625)</f>
        <v>43025</v>
      </c>
    </row>
    <row r="3626" spans="12:12" x14ac:dyDescent="0.25">
      <c r="L3626" s="73">
        <f>_xlfn.DAYS(Dashboard!B$3,Data!F3626)</f>
        <v>43025</v>
      </c>
    </row>
    <row r="3627" spans="12:12" x14ac:dyDescent="0.25">
      <c r="L3627" s="73">
        <f>_xlfn.DAYS(Dashboard!B$3,Data!F3627)</f>
        <v>43025</v>
      </c>
    </row>
    <row r="3628" spans="12:12" x14ac:dyDescent="0.25">
      <c r="L3628" s="73">
        <f>_xlfn.DAYS(Dashboard!B$3,Data!F3628)</f>
        <v>43025</v>
      </c>
    </row>
    <row r="3629" spans="12:12" x14ac:dyDescent="0.25">
      <c r="L3629" s="73">
        <f>_xlfn.DAYS(Dashboard!B$3,Data!F3629)</f>
        <v>43025</v>
      </c>
    </row>
    <row r="3630" spans="12:12" x14ac:dyDescent="0.25">
      <c r="L3630" s="73">
        <f>_xlfn.DAYS(Dashboard!B$3,Data!F3630)</f>
        <v>43025</v>
      </c>
    </row>
    <row r="3631" spans="12:12" x14ac:dyDescent="0.25">
      <c r="L3631" s="73">
        <f>_xlfn.DAYS(Dashboard!B$3,Data!F3631)</f>
        <v>43025</v>
      </c>
    </row>
    <row r="3632" spans="12:12" x14ac:dyDescent="0.25">
      <c r="L3632" s="73">
        <f>_xlfn.DAYS(Dashboard!B$3,Data!F3632)</f>
        <v>43025</v>
      </c>
    </row>
    <row r="3633" spans="12:12" x14ac:dyDescent="0.25">
      <c r="L3633" s="73">
        <f>_xlfn.DAYS(Dashboard!B$3,Data!F3633)</f>
        <v>43025</v>
      </c>
    </row>
    <row r="3634" spans="12:12" x14ac:dyDescent="0.25">
      <c r="L3634" s="73">
        <f>_xlfn.DAYS(Dashboard!B$3,Data!F3634)</f>
        <v>43025</v>
      </c>
    </row>
    <row r="3635" spans="12:12" x14ac:dyDescent="0.25">
      <c r="L3635" s="73">
        <f>_xlfn.DAYS(Dashboard!B$3,Data!F3635)</f>
        <v>43025</v>
      </c>
    </row>
    <row r="3636" spans="12:12" x14ac:dyDescent="0.25">
      <c r="L3636" s="73">
        <f>_xlfn.DAYS(Dashboard!B$3,Data!F3636)</f>
        <v>43025</v>
      </c>
    </row>
    <row r="3637" spans="12:12" x14ac:dyDescent="0.25">
      <c r="L3637" s="73">
        <f>_xlfn.DAYS(Dashboard!B$3,Data!F3637)</f>
        <v>43025</v>
      </c>
    </row>
    <row r="3638" spans="12:12" x14ac:dyDescent="0.25">
      <c r="L3638" s="73">
        <f>_xlfn.DAYS(Dashboard!B$3,Data!F3638)</f>
        <v>43025</v>
      </c>
    </row>
    <row r="3639" spans="12:12" x14ac:dyDescent="0.25">
      <c r="L3639" s="73">
        <f>_xlfn.DAYS(Dashboard!B$3,Data!F3639)</f>
        <v>43025</v>
      </c>
    </row>
    <row r="3640" spans="12:12" x14ac:dyDescent="0.25">
      <c r="L3640" s="73">
        <f>_xlfn.DAYS(Dashboard!B$3,Data!F3640)</f>
        <v>43025</v>
      </c>
    </row>
    <row r="3641" spans="12:12" x14ac:dyDescent="0.25">
      <c r="L3641" s="73">
        <f>_xlfn.DAYS(Dashboard!B$3,Data!F3641)</f>
        <v>43025</v>
      </c>
    </row>
    <row r="3642" spans="12:12" x14ac:dyDescent="0.25">
      <c r="L3642" s="73">
        <f>_xlfn.DAYS(Dashboard!B$3,Data!F3642)</f>
        <v>43025</v>
      </c>
    </row>
    <row r="3643" spans="12:12" x14ac:dyDescent="0.25">
      <c r="L3643" s="73">
        <f>_xlfn.DAYS(Dashboard!B$3,Data!F3643)</f>
        <v>43025</v>
      </c>
    </row>
    <row r="3644" spans="12:12" x14ac:dyDescent="0.25">
      <c r="L3644" s="73">
        <f>_xlfn.DAYS(Dashboard!B$3,Data!F3644)</f>
        <v>43025</v>
      </c>
    </row>
    <row r="3645" spans="12:12" x14ac:dyDescent="0.25">
      <c r="L3645" s="73">
        <f>_xlfn.DAYS(Dashboard!B$3,Data!F3645)</f>
        <v>43025</v>
      </c>
    </row>
    <row r="3646" spans="12:12" x14ac:dyDescent="0.25">
      <c r="L3646" s="73">
        <f>_xlfn.DAYS(Dashboard!B$3,Data!F3646)</f>
        <v>43025</v>
      </c>
    </row>
    <row r="3647" spans="12:12" x14ac:dyDescent="0.25">
      <c r="L3647" s="73">
        <f>_xlfn.DAYS(Dashboard!B$3,Data!F3647)</f>
        <v>43025</v>
      </c>
    </row>
    <row r="3648" spans="12:12" x14ac:dyDescent="0.25">
      <c r="L3648" s="73">
        <f>_xlfn.DAYS(Dashboard!B$3,Data!F3648)</f>
        <v>43025</v>
      </c>
    </row>
    <row r="3649" spans="12:12" x14ac:dyDescent="0.25">
      <c r="L3649" s="73">
        <f>_xlfn.DAYS(Dashboard!B$3,Data!F3649)</f>
        <v>43025</v>
      </c>
    </row>
    <row r="3650" spans="12:12" x14ac:dyDescent="0.25">
      <c r="L3650" s="73">
        <f>_xlfn.DAYS(Dashboard!B$3,Data!F3650)</f>
        <v>43025</v>
      </c>
    </row>
    <row r="3651" spans="12:12" x14ac:dyDescent="0.25">
      <c r="L3651" s="73">
        <f>_xlfn.DAYS(Dashboard!B$3,Data!F3651)</f>
        <v>43025</v>
      </c>
    </row>
    <row r="3652" spans="12:12" x14ac:dyDescent="0.25">
      <c r="L3652" s="73">
        <f>_xlfn.DAYS(Dashboard!B$3,Data!F3652)</f>
        <v>43025</v>
      </c>
    </row>
    <row r="3653" spans="12:12" x14ac:dyDescent="0.25">
      <c r="L3653" s="73">
        <f>_xlfn.DAYS(Dashboard!B$3,Data!F3653)</f>
        <v>43025</v>
      </c>
    </row>
    <row r="3654" spans="12:12" x14ac:dyDescent="0.25">
      <c r="L3654" s="73">
        <f>_xlfn.DAYS(Dashboard!B$3,Data!F3654)</f>
        <v>43025</v>
      </c>
    </row>
    <row r="3655" spans="12:12" x14ac:dyDescent="0.25">
      <c r="L3655" s="73">
        <f>_xlfn.DAYS(Dashboard!B$3,Data!F3655)</f>
        <v>43025</v>
      </c>
    </row>
    <row r="3656" spans="12:12" x14ac:dyDescent="0.25">
      <c r="L3656" s="73">
        <f>_xlfn.DAYS(Dashboard!B$3,Data!F3656)</f>
        <v>43025</v>
      </c>
    </row>
    <row r="3657" spans="12:12" x14ac:dyDescent="0.25">
      <c r="L3657" s="73">
        <f>_xlfn.DAYS(Dashboard!B$3,Data!F3657)</f>
        <v>43025</v>
      </c>
    </row>
    <row r="3658" spans="12:12" x14ac:dyDescent="0.25">
      <c r="L3658" s="73">
        <f>_xlfn.DAYS(Dashboard!B$3,Data!F3658)</f>
        <v>43025</v>
      </c>
    </row>
    <row r="3659" spans="12:12" x14ac:dyDescent="0.25">
      <c r="L3659" s="73">
        <f>_xlfn.DAYS(Dashboard!B$3,Data!F3659)</f>
        <v>43025</v>
      </c>
    </row>
    <row r="3660" spans="12:12" x14ac:dyDescent="0.25">
      <c r="L3660" s="73">
        <f>_xlfn.DAYS(Dashboard!B$3,Data!F3660)</f>
        <v>43025</v>
      </c>
    </row>
    <row r="3661" spans="12:12" x14ac:dyDescent="0.25">
      <c r="L3661" s="73">
        <f>_xlfn.DAYS(Dashboard!B$3,Data!F3661)</f>
        <v>43025</v>
      </c>
    </row>
    <row r="3662" spans="12:12" x14ac:dyDescent="0.25">
      <c r="L3662" s="73">
        <f>_xlfn.DAYS(Dashboard!B$3,Data!F3662)</f>
        <v>43025</v>
      </c>
    </row>
    <row r="3663" spans="12:12" x14ac:dyDescent="0.25">
      <c r="L3663" s="73">
        <f>_xlfn.DAYS(Dashboard!B$3,Data!F3663)</f>
        <v>43025</v>
      </c>
    </row>
    <row r="3664" spans="12:12" x14ac:dyDescent="0.25">
      <c r="L3664" s="73">
        <f>_xlfn.DAYS(Dashboard!B$3,Data!F3664)</f>
        <v>43025</v>
      </c>
    </row>
    <row r="3665" spans="12:12" x14ac:dyDescent="0.25">
      <c r="L3665" s="73">
        <f>_xlfn.DAYS(Dashboard!B$3,Data!F3665)</f>
        <v>43025</v>
      </c>
    </row>
    <row r="3666" spans="12:12" x14ac:dyDescent="0.25">
      <c r="L3666" s="73">
        <f>_xlfn.DAYS(Dashboard!B$3,Data!F3666)</f>
        <v>43025</v>
      </c>
    </row>
    <row r="3667" spans="12:12" x14ac:dyDescent="0.25">
      <c r="L3667" s="73">
        <f>_xlfn.DAYS(Dashboard!B$3,Data!F3667)</f>
        <v>43025</v>
      </c>
    </row>
    <row r="3668" spans="12:12" x14ac:dyDescent="0.25">
      <c r="L3668" s="73">
        <f>_xlfn.DAYS(Dashboard!B$3,Data!F3668)</f>
        <v>43025</v>
      </c>
    </row>
    <row r="3669" spans="12:12" x14ac:dyDescent="0.25">
      <c r="L3669" s="73">
        <f>_xlfn.DAYS(Dashboard!B$3,Data!F3669)</f>
        <v>43025</v>
      </c>
    </row>
    <row r="3670" spans="12:12" x14ac:dyDescent="0.25">
      <c r="L3670" s="73">
        <f>_xlfn.DAYS(Dashboard!B$3,Data!F3670)</f>
        <v>43025</v>
      </c>
    </row>
    <row r="3671" spans="12:12" x14ac:dyDescent="0.25">
      <c r="L3671" s="73">
        <f>_xlfn.DAYS(Dashboard!B$3,Data!F3671)</f>
        <v>43025</v>
      </c>
    </row>
    <row r="3672" spans="12:12" x14ac:dyDescent="0.25">
      <c r="L3672" s="73">
        <f>_xlfn.DAYS(Dashboard!B$3,Data!F3672)</f>
        <v>43025</v>
      </c>
    </row>
    <row r="3673" spans="12:12" x14ac:dyDescent="0.25">
      <c r="L3673" s="73">
        <f>_xlfn.DAYS(Dashboard!B$3,Data!F3673)</f>
        <v>43025</v>
      </c>
    </row>
    <row r="3674" spans="12:12" x14ac:dyDescent="0.25">
      <c r="L3674" s="73">
        <f>_xlfn.DAYS(Dashboard!B$3,Data!F3674)</f>
        <v>43025</v>
      </c>
    </row>
    <row r="3675" spans="12:12" x14ac:dyDescent="0.25">
      <c r="L3675" s="73">
        <f>_xlfn.DAYS(Dashboard!B$3,Data!F3675)</f>
        <v>43025</v>
      </c>
    </row>
    <row r="3676" spans="12:12" x14ac:dyDescent="0.25">
      <c r="L3676" s="73">
        <f>_xlfn.DAYS(Dashboard!B$3,Data!F3676)</f>
        <v>43025</v>
      </c>
    </row>
    <row r="3677" spans="12:12" x14ac:dyDescent="0.25">
      <c r="L3677" s="73">
        <f>_xlfn.DAYS(Dashboard!B$3,Data!F3677)</f>
        <v>43025</v>
      </c>
    </row>
    <row r="3678" spans="12:12" x14ac:dyDescent="0.25">
      <c r="L3678" s="73">
        <f>_xlfn.DAYS(Dashboard!B$3,Data!F3678)</f>
        <v>43025</v>
      </c>
    </row>
    <row r="3679" spans="12:12" x14ac:dyDescent="0.25">
      <c r="L3679" s="73">
        <f>_xlfn.DAYS(Dashboard!B$3,Data!F3679)</f>
        <v>43025</v>
      </c>
    </row>
    <row r="3680" spans="12:12" x14ac:dyDescent="0.25">
      <c r="L3680" s="73">
        <f>_xlfn.DAYS(Dashboard!B$3,Data!F3680)</f>
        <v>43025</v>
      </c>
    </row>
    <row r="3681" spans="12:12" x14ac:dyDescent="0.25">
      <c r="L3681" s="73">
        <f>_xlfn.DAYS(Dashboard!B$3,Data!F3681)</f>
        <v>43025</v>
      </c>
    </row>
    <row r="3682" spans="12:12" x14ac:dyDescent="0.25">
      <c r="L3682" s="73">
        <f>_xlfn.DAYS(Dashboard!B$3,Data!F3682)</f>
        <v>43025</v>
      </c>
    </row>
    <row r="3683" spans="12:12" x14ac:dyDescent="0.25">
      <c r="L3683" s="73">
        <f>_xlfn.DAYS(Dashboard!B$3,Data!F3683)</f>
        <v>43025</v>
      </c>
    </row>
    <row r="3684" spans="12:12" x14ac:dyDescent="0.25">
      <c r="L3684" s="73">
        <f>_xlfn.DAYS(Dashboard!B$3,Data!F3684)</f>
        <v>43025</v>
      </c>
    </row>
    <row r="3685" spans="12:12" x14ac:dyDescent="0.25">
      <c r="L3685" s="73">
        <f>_xlfn.DAYS(Dashboard!B$3,Data!F3685)</f>
        <v>43025</v>
      </c>
    </row>
    <row r="3686" spans="12:12" x14ac:dyDescent="0.25">
      <c r="L3686" s="73">
        <f>_xlfn.DAYS(Dashboard!B$3,Data!F3686)</f>
        <v>43025</v>
      </c>
    </row>
    <row r="3687" spans="12:12" x14ac:dyDescent="0.25">
      <c r="L3687" s="73">
        <f>_xlfn.DAYS(Dashboard!B$3,Data!F3687)</f>
        <v>43025</v>
      </c>
    </row>
    <row r="3688" spans="12:12" x14ac:dyDescent="0.25">
      <c r="L3688" s="73">
        <f>_xlfn.DAYS(Dashboard!B$3,Data!F3688)</f>
        <v>43025</v>
      </c>
    </row>
    <row r="3689" spans="12:12" x14ac:dyDescent="0.25">
      <c r="L3689" s="73">
        <f>_xlfn.DAYS(Dashboard!B$3,Data!F3689)</f>
        <v>43025</v>
      </c>
    </row>
    <row r="3690" spans="12:12" x14ac:dyDescent="0.25">
      <c r="L3690" s="73">
        <f>_xlfn.DAYS(Dashboard!B$3,Data!F3690)</f>
        <v>43025</v>
      </c>
    </row>
    <row r="3691" spans="12:12" x14ac:dyDescent="0.25">
      <c r="L3691" s="73">
        <f>_xlfn.DAYS(Dashboard!B$3,Data!F3691)</f>
        <v>43025</v>
      </c>
    </row>
    <row r="3692" spans="12:12" x14ac:dyDescent="0.25">
      <c r="L3692" s="73">
        <f>_xlfn.DAYS(Dashboard!B$3,Data!F3692)</f>
        <v>43025</v>
      </c>
    </row>
    <row r="3693" spans="12:12" x14ac:dyDescent="0.25">
      <c r="L3693" s="73">
        <f>_xlfn.DAYS(Dashboard!B$3,Data!F3693)</f>
        <v>43025</v>
      </c>
    </row>
    <row r="3694" spans="12:12" x14ac:dyDescent="0.25">
      <c r="L3694" s="73">
        <f>_xlfn.DAYS(Dashboard!B$3,Data!F3694)</f>
        <v>43025</v>
      </c>
    </row>
    <row r="3695" spans="12:12" x14ac:dyDescent="0.25">
      <c r="L3695" s="73">
        <f>_xlfn.DAYS(Dashboard!B$3,Data!F3695)</f>
        <v>43025</v>
      </c>
    </row>
    <row r="3696" spans="12:12" x14ac:dyDescent="0.25">
      <c r="L3696" s="73">
        <f>_xlfn.DAYS(Dashboard!B$3,Data!F3696)</f>
        <v>43025</v>
      </c>
    </row>
    <row r="3697" spans="12:12" x14ac:dyDescent="0.25">
      <c r="L3697" s="73">
        <f>_xlfn.DAYS(Dashboard!B$3,Data!F3697)</f>
        <v>43025</v>
      </c>
    </row>
    <row r="3698" spans="12:12" x14ac:dyDescent="0.25">
      <c r="L3698" s="73">
        <f>_xlfn.DAYS(Dashboard!B$3,Data!F3698)</f>
        <v>43025</v>
      </c>
    </row>
    <row r="3699" spans="12:12" x14ac:dyDescent="0.25">
      <c r="L3699" s="73">
        <f>_xlfn.DAYS(Dashboard!B$3,Data!F3699)</f>
        <v>43025</v>
      </c>
    </row>
    <row r="3700" spans="12:12" x14ac:dyDescent="0.25">
      <c r="L3700" s="73">
        <f>_xlfn.DAYS(Dashboard!B$3,Data!F3700)</f>
        <v>43025</v>
      </c>
    </row>
    <row r="3701" spans="12:12" x14ac:dyDescent="0.25">
      <c r="L3701" s="73">
        <f>_xlfn.DAYS(Dashboard!B$3,Data!F3701)</f>
        <v>43025</v>
      </c>
    </row>
    <row r="3702" spans="12:12" x14ac:dyDescent="0.25">
      <c r="L3702" s="73">
        <f>_xlfn.DAYS(Dashboard!B$3,Data!F3702)</f>
        <v>43025</v>
      </c>
    </row>
    <row r="3703" spans="12:12" x14ac:dyDescent="0.25">
      <c r="L3703" s="73">
        <f>_xlfn.DAYS(Dashboard!B$3,Data!F3703)</f>
        <v>43025</v>
      </c>
    </row>
    <row r="3704" spans="12:12" x14ac:dyDescent="0.25">
      <c r="L3704" s="73">
        <f>_xlfn.DAYS(Dashboard!B$3,Data!F3704)</f>
        <v>43025</v>
      </c>
    </row>
    <row r="3705" spans="12:12" x14ac:dyDescent="0.25">
      <c r="L3705" s="73">
        <f>_xlfn.DAYS(Dashboard!B$3,Data!F3705)</f>
        <v>43025</v>
      </c>
    </row>
    <row r="3706" spans="12:12" x14ac:dyDescent="0.25">
      <c r="L3706" s="73">
        <f>_xlfn.DAYS(Dashboard!B$3,Data!F3706)</f>
        <v>43025</v>
      </c>
    </row>
    <row r="3707" spans="12:12" x14ac:dyDescent="0.25">
      <c r="L3707" s="73">
        <f>_xlfn.DAYS(Dashboard!B$3,Data!F3707)</f>
        <v>43025</v>
      </c>
    </row>
    <row r="3708" spans="12:12" x14ac:dyDescent="0.25">
      <c r="L3708" s="73">
        <f>_xlfn.DAYS(Dashboard!B$3,Data!F3708)</f>
        <v>43025</v>
      </c>
    </row>
    <row r="3709" spans="12:12" x14ac:dyDescent="0.25">
      <c r="L3709" s="73">
        <f>_xlfn.DAYS(Dashboard!B$3,Data!F3709)</f>
        <v>43025</v>
      </c>
    </row>
    <row r="3710" spans="12:12" x14ac:dyDescent="0.25">
      <c r="L3710" s="73">
        <f>_xlfn.DAYS(Dashboard!B$3,Data!F3710)</f>
        <v>43025</v>
      </c>
    </row>
    <row r="3711" spans="12:12" x14ac:dyDescent="0.25">
      <c r="L3711" s="73">
        <f>_xlfn.DAYS(Dashboard!B$3,Data!F3711)</f>
        <v>43025</v>
      </c>
    </row>
    <row r="3712" spans="12:12" x14ac:dyDescent="0.25">
      <c r="L3712" s="73">
        <f>_xlfn.DAYS(Dashboard!B$3,Data!F3712)</f>
        <v>43025</v>
      </c>
    </row>
    <row r="3713" spans="12:12" x14ac:dyDescent="0.25">
      <c r="L3713" s="73">
        <f>_xlfn.DAYS(Dashboard!B$3,Data!F3713)</f>
        <v>43025</v>
      </c>
    </row>
    <row r="3714" spans="12:12" x14ac:dyDescent="0.25">
      <c r="L3714" s="73">
        <f>_xlfn.DAYS(Dashboard!B$3,Data!F3714)</f>
        <v>43025</v>
      </c>
    </row>
    <row r="3715" spans="12:12" x14ac:dyDescent="0.25">
      <c r="L3715" s="73">
        <f>_xlfn.DAYS(Dashboard!B$3,Data!F3715)</f>
        <v>43025</v>
      </c>
    </row>
    <row r="3716" spans="12:12" x14ac:dyDescent="0.25">
      <c r="L3716" s="73">
        <f>_xlfn.DAYS(Dashboard!B$3,Data!F3716)</f>
        <v>43025</v>
      </c>
    </row>
    <row r="3717" spans="12:12" x14ac:dyDescent="0.25">
      <c r="L3717" s="73">
        <f>_xlfn.DAYS(Dashboard!B$3,Data!F3717)</f>
        <v>43025</v>
      </c>
    </row>
    <row r="3718" spans="12:12" x14ac:dyDescent="0.25">
      <c r="L3718" s="73">
        <f>_xlfn.DAYS(Dashboard!B$3,Data!F3718)</f>
        <v>43025</v>
      </c>
    </row>
    <row r="3719" spans="12:12" x14ac:dyDescent="0.25">
      <c r="L3719" s="73">
        <f>_xlfn.DAYS(Dashboard!B$3,Data!F3719)</f>
        <v>43025</v>
      </c>
    </row>
    <row r="3720" spans="12:12" x14ac:dyDescent="0.25">
      <c r="L3720" s="73">
        <f>_xlfn.DAYS(Dashboard!B$3,Data!F3720)</f>
        <v>43025</v>
      </c>
    </row>
    <row r="3721" spans="12:12" x14ac:dyDescent="0.25">
      <c r="L3721" s="73">
        <f>_xlfn.DAYS(Dashboard!B$3,Data!F3721)</f>
        <v>43025</v>
      </c>
    </row>
    <row r="3722" spans="12:12" x14ac:dyDescent="0.25">
      <c r="L3722" s="73">
        <f>_xlfn.DAYS(Dashboard!B$3,Data!F3722)</f>
        <v>43025</v>
      </c>
    </row>
    <row r="3723" spans="12:12" x14ac:dyDescent="0.25">
      <c r="L3723" s="73">
        <f>_xlfn.DAYS(Dashboard!B$3,Data!F3723)</f>
        <v>43025</v>
      </c>
    </row>
    <row r="3724" spans="12:12" x14ac:dyDescent="0.25">
      <c r="L3724" s="73">
        <f>_xlfn.DAYS(Dashboard!B$3,Data!F3724)</f>
        <v>43025</v>
      </c>
    </row>
    <row r="3725" spans="12:12" x14ac:dyDescent="0.25">
      <c r="L3725" s="73">
        <f>_xlfn.DAYS(Dashboard!B$3,Data!F3725)</f>
        <v>43025</v>
      </c>
    </row>
    <row r="3726" spans="12:12" x14ac:dyDescent="0.25">
      <c r="L3726" s="73">
        <f>_xlfn.DAYS(Dashboard!B$3,Data!F3726)</f>
        <v>43025</v>
      </c>
    </row>
    <row r="3727" spans="12:12" x14ac:dyDescent="0.25">
      <c r="L3727" s="73">
        <f>_xlfn.DAYS(Dashboard!B$3,Data!F3727)</f>
        <v>43025</v>
      </c>
    </row>
    <row r="3728" spans="12:12" x14ac:dyDescent="0.25">
      <c r="L3728" s="73">
        <f>_xlfn.DAYS(Dashboard!B$3,Data!F3728)</f>
        <v>43025</v>
      </c>
    </row>
    <row r="3729" spans="12:12" x14ac:dyDescent="0.25">
      <c r="L3729" s="73">
        <f>_xlfn.DAYS(Dashboard!B$3,Data!F3729)</f>
        <v>43025</v>
      </c>
    </row>
    <row r="3730" spans="12:12" x14ac:dyDescent="0.25">
      <c r="L3730" s="73">
        <f>_xlfn.DAYS(Dashboard!B$3,Data!F3730)</f>
        <v>43025</v>
      </c>
    </row>
    <row r="3731" spans="12:12" x14ac:dyDescent="0.25">
      <c r="L3731" s="73">
        <f>_xlfn.DAYS(Dashboard!B$3,Data!F3731)</f>
        <v>43025</v>
      </c>
    </row>
    <row r="3732" spans="12:12" x14ac:dyDescent="0.25">
      <c r="L3732" s="73">
        <f>_xlfn.DAYS(Dashboard!B$3,Data!F3732)</f>
        <v>43025</v>
      </c>
    </row>
    <row r="3733" spans="12:12" x14ac:dyDescent="0.25">
      <c r="L3733" s="73">
        <f>_xlfn.DAYS(Dashboard!B$3,Data!F3733)</f>
        <v>43025</v>
      </c>
    </row>
    <row r="3734" spans="12:12" x14ac:dyDescent="0.25">
      <c r="L3734" s="73">
        <f>_xlfn.DAYS(Dashboard!B$3,Data!F3734)</f>
        <v>43025</v>
      </c>
    </row>
    <row r="3735" spans="12:12" x14ac:dyDescent="0.25">
      <c r="L3735" s="73">
        <f>_xlfn.DAYS(Dashboard!B$3,Data!F3735)</f>
        <v>43025</v>
      </c>
    </row>
    <row r="3736" spans="12:12" x14ac:dyDescent="0.25">
      <c r="L3736" s="73">
        <f>_xlfn.DAYS(Dashboard!B$3,Data!F3736)</f>
        <v>43025</v>
      </c>
    </row>
    <row r="3737" spans="12:12" x14ac:dyDescent="0.25">
      <c r="L3737" s="73">
        <f>_xlfn.DAYS(Dashboard!B$3,Data!F3737)</f>
        <v>43025</v>
      </c>
    </row>
    <row r="3738" spans="12:12" x14ac:dyDescent="0.25">
      <c r="L3738" s="73">
        <f>_xlfn.DAYS(Dashboard!B$3,Data!F3738)</f>
        <v>43025</v>
      </c>
    </row>
    <row r="3739" spans="12:12" x14ac:dyDescent="0.25">
      <c r="L3739" s="73">
        <f>_xlfn.DAYS(Dashboard!B$3,Data!F3739)</f>
        <v>43025</v>
      </c>
    </row>
    <row r="3740" spans="12:12" x14ac:dyDescent="0.25">
      <c r="L3740" s="73">
        <f>_xlfn.DAYS(Dashboard!B$3,Data!F3740)</f>
        <v>43025</v>
      </c>
    </row>
    <row r="3741" spans="12:12" x14ac:dyDescent="0.25">
      <c r="L3741" s="73">
        <f>_xlfn.DAYS(Dashboard!B$3,Data!F3741)</f>
        <v>43025</v>
      </c>
    </row>
    <row r="3742" spans="12:12" x14ac:dyDescent="0.25">
      <c r="L3742" s="73">
        <f>_xlfn.DAYS(Dashboard!B$3,Data!F3742)</f>
        <v>43025</v>
      </c>
    </row>
    <row r="3743" spans="12:12" x14ac:dyDescent="0.25">
      <c r="L3743" s="73">
        <f>_xlfn.DAYS(Dashboard!B$3,Data!F3743)</f>
        <v>43025</v>
      </c>
    </row>
    <row r="3744" spans="12:12" x14ac:dyDescent="0.25">
      <c r="L3744" s="73">
        <f>_xlfn.DAYS(Dashboard!B$3,Data!F3744)</f>
        <v>43025</v>
      </c>
    </row>
    <row r="3745" spans="12:12" x14ac:dyDescent="0.25">
      <c r="L3745" s="73">
        <f>_xlfn.DAYS(Dashboard!B$3,Data!F3745)</f>
        <v>43025</v>
      </c>
    </row>
    <row r="3746" spans="12:12" x14ac:dyDescent="0.25">
      <c r="L3746" s="73">
        <f>_xlfn.DAYS(Dashboard!B$3,Data!F3746)</f>
        <v>43025</v>
      </c>
    </row>
    <row r="3747" spans="12:12" x14ac:dyDescent="0.25">
      <c r="L3747" s="73">
        <f>_xlfn.DAYS(Dashboard!B$3,Data!F3747)</f>
        <v>43025</v>
      </c>
    </row>
    <row r="3748" spans="12:12" x14ac:dyDescent="0.25">
      <c r="L3748" s="73">
        <f>_xlfn.DAYS(Dashboard!B$3,Data!F3748)</f>
        <v>43025</v>
      </c>
    </row>
    <row r="3749" spans="12:12" x14ac:dyDescent="0.25">
      <c r="L3749" s="73">
        <f>_xlfn.DAYS(Dashboard!B$3,Data!F3749)</f>
        <v>43025</v>
      </c>
    </row>
    <row r="3750" spans="12:12" x14ac:dyDescent="0.25">
      <c r="L3750" s="73">
        <f>_xlfn.DAYS(Dashboard!B$3,Data!F3750)</f>
        <v>43025</v>
      </c>
    </row>
    <row r="3751" spans="12:12" x14ac:dyDescent="0.25">
      <c r="L3751" s="73">
        <f>_xlfn.DAYS(Dashboard!B$3,Data!F3751)</f>
        <v>43025</v>
      </c>
    </row>
    <row r="3752" spans="12:12" x14ac:dyDescent="0.25">
      <c r="L3752" s="73">
        <f>_xlfn.DAYS(Dashboard!B$3,Data!F3752)</f>
        <v>43025</v>
      </c>
    </row>
    <row r="3753" spans="12:12" x14ac:dyDescent="0.25">
      <c r="L3753" s="73">
        <f>_xlfn.DAYS(Dashboard!B$3,Data!F3753)</f>
        <v>43025</v>
      </c>
    </row>
    <row r="3754" spans="12:12" x14ac:dyDescent="0.25">
      <c r="L3754" s="73">
        <f>_xlfn.DAYS(Dashboard!B$3,Data!F3754)</f>
        <v>43025</v>
      </c>
    </row>
    <row r="3755" spans="12:12" x14ac:dyDescent="0.25">
      <c r="L3755" s="73">
        <f>_xlfn.DAYS(Dashboard!B$3,Data!F3755)</f>
        <v>43025</v>
      </c>
    </row>
    <row r="3756" spans="12:12" x14ac:dyDescent="0.25">
      <c r="L3756" s="73">
        <f>_xlfn.DAYS(Dashboard!B$3,Data!F3756)</f>
        <v>43025</v>
      </c>
    </row>
    <row r="3757" spans="12:12" x14ac:dyDescent="0.25">
      <c r="L3757" s="73">
        <f>_xlfn.DAYS(Dashboard!B$3,Data!F3757)</f>
        <v>43025</v>
      </c>
    </row>
    <row r="3758" spans="12:12" x14ac:dyDescent="0.25">
      <c r="L3758" s="73">
        <f>_xlfn.DAYS(Dashboard!B$3,Data!F3758)</f>
        <v>43025</v>
      </c>
    </row>
    <row r="3759" spans="12:12" x14ac:dyDescent="0.25">
      <c r="L3759" s="73">
        <f>_xlfn.DAYS(Dashboard!B$3,Data!F3759)</f>
        <v>43025</v>
      </c>
    </row>
    <row r="3760" spans="12:12" x14ac:dyDescent="0.25">
      <c r="L3760" s="73">
        <f>_xlfn.DAYS(Dashboard!B$3,Data!F3760)</f>
        <v>43025</v>
      </c>
    </row>
    <row r="3761" spans="12:12" x14ac:dyDescent="0.25">
      <c r="L3761" s="73">
        <f>_xlfn.DAYS(Dashboard!B$3,Data!F3761)</f>
        <v>43025</v>
      </c>
    </row>
    <row r="3762" spans="12:12" x14ac:dyDescent="0.25">
      <c r="L3762" s="73">
        <f>_xlfn.DAYS(Dashboard!B$3,Data!F3762)</f>
        <v>43025</v>
      </c>
    </row>
    <row r="3763" spans="12:12" x14ac:dyDescent="0.25">
      <c r="L3763" s="73">
        <f>_xlfn.DAYS(Dashboard!B$3,Data!F3763)</f>
        <v>43025</v>
      </c>
    </row>
    <row r="3764" spans="12:12" x14ac:dyDescent="0.25">
      <c r="L3764" s="73">
        <f>_xlfn.DAYS(Dashboard!B$3,Data!F3764)</f>
        <v>43025</v>
      </c>
    </row>
    <row r="3765" spans="12:12" x14ac:dyDescent="0.25">
      <c r="L3765" s="73">
        <f>_xlfn.DAYS(Dashboard!B$3,Data!F3765)</f>
        <v>43025</v>
      </c>
    </row>
    <row r="3766" spans="12:12" x14ac:dyDescent="0.25">
      <c r="L3766" s="73">
        <f>_xlfn.DAYS(Dashboard!B$3,Data!F3766)</f>
        <v>43025</v>
      </c>
    </row>
    <row r="3767" spans="12:12" x14ac:dyDescent="0.25">
      <c r="L3767" s="73">
        <f>_xlfn.DAYS(Dashboard!B$3,Data!F3767)</f>
        <v>43025</v>
      </c>
    </row>
    <row r="3768" spans="12:12" x14ac:dyDescent="0.25">
      <c r="L3768" s="73">
        <f>_xlfn.DAYS(Dashboard!B$3,Data!F3768)</f>
        <v>43025</v>
      </c>
    </row>
    <row r="3769" spans="12:12" x14ac:dyDescent="0.25">
      <c r="L3769" s="73">
        <f>_xlfn.DAYS(Dashboard!B$3,Data!F3769)</f>
        <v>43025</v>
      </c>
    </row>
    <row r="3770" spans="12:12" x14ac:dyDescent="0.25">
      <c r="L3770" s="73">
        <f>_xlfn.DAYS(Dashboard!B$3,Data!F3770)</f>
        <v>43025</v>
      </c>
    </row>
    <row r="3771" spans="12:12" x14ac:dyDescent="0.25">
      <c r="L3771" s="73">
        <f>_xlfn.DAYS(Dashboard!B$3,Data!F3771)</f>
        <v>43025</v>
      </c>
    </row>
    <row r="3772" spans="12:12" x14ac:dyDescent="0.25">
      <c r="L3772" s="73">
        <f>_xlfn.DAYS(Dashboard!B$3,Data!F3772)</f>
        <v>43025</v>
      </c>
    </row>
    <row r="3773" spans="12:12" x14ac:dyDescent="0.25">
      <c r="L3773" s="73">
        <f>_xlfn.DAYS(Dashboard!B$3,Data!F3773)</f>
        <v>43025</v>
      </c>
    </row>
    <row r="3774" spans="12:12" x14ac:dyDescent="0.25">
      <c r="L3774" s="73">
        <f>_xlfn.DAYS(Dashboard!B$3,Data!F3774)</f>
        <v>43025</v>
      </c>
    </row>
    <row r="3775" spans="12:12" x14ac:dyDescent="0.25">
      <c r="L3775" s="73">
        <f>_xlfn.DAYS(Dashboard!B$3,Data!F3775)</f>
        <v>43025</v>
      </c>
    </row>
    <row r="3776" spans="12:12" x14ac:dyDescent="0.25">
      <c r="L3776" s="73">
        <f>_xlfn.DAYS(Dashboard!B$3,Data!F3776)</f>
        <v>43025</v>
      </c>
    </row>
    <row r="3777" spans="12:12" x14ac:dyDescent="0.25">
      <c r="L3777" s="73">
        <f>_xlfn.DAYS(Dashboard!B$3,Data!F3777)</f>
        <v>43025</v>
      </c>
    </row>
    <row r="3778" spans="12:12" x14ac:dyDescent="0.25">
      <c r="L3778" s="73">
        <f>_xlfn.DAYS(Dashboard!B$3,Data!F3778)</f>
        <v>43025</v>
      </c>
    </row>
    <row r="3779" spans="12:12" x14ac:dyDescent="0.25">
      <c r="L3779" s="73">
        <f>_xlfn.DAYS(Dashboard!B$3,Data!F3779)</f>
        <v>43025</v>
      </c>
    </row>
    <row r="3780" spans="12:12" x14ac:dyDescent="0.25">
      <c r="L3780" s="73">
        <f>_xlfn.DAYS(Dashboard!B$3,Data!F3780)</f>
        <v>43025</v>
      </c>
    </row>
    <row r="3781" spans="12:12" x14ac:dyDescent="0.25">
      <c r="L3781" s="73">
        <f>_xlfn.DAYS(Dashboard!B$3,Data!F3781)</f>
        <v>43025</v>
      </c>
    </row>
    <row r="3782" spans="12:12" x14ac:dyDescent="0.25">
      <c r="L3782" s="73">
        <f>_xlfn.DAYS(Dashboard!B$3,Data!F3782)</f>
        <v>43025</v>
      </c>
    </row>
    <row r="3783" spans="12:12" x14ac:dyDescent="0.25">
      <c r="L3783" s="73">
        <f>_xlfn.DAYS(Dashboard!B$3,Data!F3783)</f>
        <v>43025</v>
      </c>
    </row>
    <row r="3784" spans="12:12" x14ac:dyDescent="0.25">
      <c r="L3784" s="73">
        <f>_xlfn.DAYS(Dashboard!B$3,Data!F3784)</f>
        <v>43025</v>
      </c>
    </row>
    <row r="3785" spans="12:12" x14ac:dyDescent="0.25">
      <c r="L3785" s="73">
        <f>_xlfn.DAYS(Dashboard!B$3,Data!F3785)</f>
        <v>43025</v>
      </c>
    </row>
    <row r="3786" spans="12:12" x14ac:dyDescent="0.25">
      <c r="L3786" s="73">
        <f>_xlfn.DAYS(Dashboard!B$3,Data!F3786)</f>
        <v>43025</v>
      </c>
    </row>
    <row r="3787" spans="12:12" x14ac:dyDescent="0.25">
      <c r="L3787" s="73">
        <f>_xlfn.DAYS(Dashboard!B$3,Data!F3787)</f>
        <v>43025</v>
      </c>
    </row>
    <row r="3788" spans="12:12" x14ac:dyDescent="0.25">
      <c r="L3788" s="73">
        <f>_xlfn.DAYS(Dashboard!B$3,Data!F3788)</f>
        <v>43025</v>
      </c>
    </row>
    <row r="3789" spans="12:12" x14ac:dyDescent="0.25">
      <c r="L3789" s="73">
        <f>_xlfn.DAYS(Dashboard!B$3,Data!F3789)</f>
        <v>43025</v>
      </c>
    </row>
    <row r="3790" spans="12:12" x14ac:dyDescent="0.25">
      <c r="L3790" s="73">
        <f>_xlfn.DAYS(Dashboard!B$3,Data!F3790)</f>
        <v>43025</v>
      </c>
    </row>
    <row r="3791" spans="12:12" x14ac:dyDescent="0.25">
      <c r="L3791" s="73">
        <f>_xlfn.DAYS(Dashboard!B$3,Data!F3791)</f>
        <v>43025</v>
      </c>
    </row>
    <row r="3792" spans="12:12" x14ac:dyDescent="0.25">
      <c r="L3792" s="73">
        <f>_xlfn.DAYS(Dashboard!B$3,Data!F3792)</f>
        <v>43025</v>
      </c>
    </row>
    <row r="3793" spans="12:12" x14ac:dyDescent="0.25">
      <c r="L3793" s="73">
        <f>_xlfn.DAYS(Dashboard!B$3,Data!F3793)</f>
        <v>43025</v>
      </c>
    </row>
    <row r="3794" spans="12:12" x14ac:dyDescent="0.25">
      <c r="L3794" s="73">
        <f>_xlfn.DAYS(Dashboard!B$3,Data!F3794)</f>
        <v>43025</v>
      </c>
    </row>
    <row r="3795" spans="12:12" x14ac:dyDescent="0.25">
      <c r="L3795" s="73">
        <f>_xlfn.DAYS(Dashboard!B$3,Data!F3795)</f>
        <v>43025</v>
      </c>
    </row>
    <row r="3796" spans="12:12" x14ac:dyDescent="0.25">
      <c r="L3796" s="73">
        <f>_xlfn.DAYS(Dashboard!B$3,Data!F3796)</f>
        <v>43025</v>
      </c>
    </row>
    <row r="3797" spans="12:12" x14ac:dyDescent="0.25">
      <c r="L3797" s="73">
        <f>_xlfn.DAYS(Dashboard!B$3,Data!F3797)</f>
        <v>43025</v>
      </c>
    </row>
    <row r="3798" spans="12:12" x14ac:dyDescent="0.25">
      <c r="L3798" s="73">
        <f>_xlfn.DAYS(Dashboard!B$3,Data!F3798)</f>
        <v>43025</v>
      </c>
    </row>
    <row r="3799" spans="12:12" x14ac:dyDescent="0.25">
      <c r="L3799" s="73">
        <f>_xlfn.DAYS(Dashboard!B$3,Data!F3799)</f>
        <v>43025</v>
      </c>
    </row>
    <row r="3800" spans="12:12" x14ac:dyDescent="0.25">
      <c r="L3800" s="73">
        <f>_xlfn.DAYS(Dashboard!B$3,Data!F3800)</f>
        <v>43025</v>
      </c>
    </row>
    <row r="3801" spans="12:12" x14ac:dyDescent="0.25">
      <c r="L3801" s="73">
        <f>_xlfn.DAYS(Dashboard!B$3,Data!F3801)</f>
        <v>43025</v>
      </c>
    </row>
    <row r="3802" spans="12:12" x14ac:dyDescent="0.25">
      <c r="L3802" s="73">
        <f>_xlfn.DAYS(Dashboard!B$3,Data!F3802)</f>
        <v>43025</v>
      </c>
    </row>
    <row r="3803" spans="12:12" x14ac:dyDescent="0.25">
      <c r="L3803" s="73">
        <f>_xlfn.DAYS(Dashboard!B$3,Data!F3803)</f>
        <v>43025</v>
      </c>
    </row>
    <row r="3804" spans="12:12" x14ac:dyDescent="0.25">
      <c r="L3804" s="73">
        <f>_xlfn.DAYS(Dashboard!B$3,Data!F3804)</f>
        <v>43025</v>
      </c>
    </row>
    <row r="3805" spans="12:12" x14ac:dyDescent="0.25">
      <c r="L3805" s="73">
        <f>_xlfn.DAYS(Dashboard!B$3,Data!F3805)</f>
        <v>43025</v>
      </c>
    </row>
    <row r="3806" spans="12:12" x14ac:dyDescent="0.25">
      <c r="L3806" s="73">
        <f>_xlfn.DAYS(Dashboard!B$3,Data!F3806)</f>
        <v>43025</v>
      </c>
    </row>
    <row r="3807" spans="12:12" x14ac:dyDescent="0.25">
      <c r="L3807" s="73">
        <f>_xlfn.DAYS(Dashboard!B$3,Data!F3807)</f>
        <v>43025</v>
      </c>
    </row>
    <row r="3808" spans="12:12" x14ac:dyDescent="0.25">
      <c r="L3808" s="73">
        <f>_xlfn.DAYS(Dashboard!B$3,Data!F3808)</f>
        <v>43025</v>
      </c>
    </row>
    <row r="3809" spans="12:12" x14ac:dyDescent="0.25">
      <c r="L3809" s="73">
        <f>_xlfn.DAYS(Dashboard!B$3,Data!F3809)</f>
        <v>43025</v>
      </c>
    </row>
    <row r="3810" spans="12:12" x14ac:dyDescent="0.25">
      <c r="L3810" s="73">
        <f>_xlfn.DAYS(Dashboard!B$3,Data!F3810)</f>
        <v>43025</v>
      </c>
    </row>
    <row r="3811" spans="12:12" x14ac:dyDescent="0.25">
      <c r="L3811" s="73">
        <f>_xlfn.DAYS(Dashboard!B$3,Data!F3811)</f>
        <v>43025</v>
      </c>
    </row>
    <row r="3812" spans="12:12" x14ac:dyDescent="0.25">
      <c r="L3812" s="73">
        <f>_xlfn.DAYS(Dashboard!B$3,Data!F3812)</f>
        <v>43025</v>
      </c>
    </row>
    <row r="3813" spans="12:12" x14ac:dyDescent="0.25">
      <c r="L3813" s="73">
        <f>_xlfn.DAYS(Dashboard!B$3,Data!F3813)</f>
        <v>43025</v>
      </c>
    </row>
    <row r="3814" spans="12:12" x14ac:dyDescent="0.25">
      <c r="L3814" s="73">
        <f>_xlfn.DAYS(Dashboard!B$3,Data!F3814)</f>
        <v>43025</v>
      </c>
    </row>
    <row r="3815" spans="12:12" x14ac:dyDescent="0.25">
      <c r="L3815" s="73">
        <f>_xlfn.DAYS(Dashboard!B$3,Data!F3815)</f>
        <v>43025</v>
      </c>
    </row>
    <row r="3816" spans="12:12" x14ac:dyDescent="0.25">
      <c r="L3816" s="73">
        <f>_xlfn.DAYS(Dashboard!B$3,Data!F3816)</f>
        <v>43025</v>
      </c>
    </row>
    <row r="3817" spans="12:12" x14ac:dyDescent="0.25">
      <c r="L3817" s="73">
        <f>_xlfn.DAYS(Dashboard!B$3,Data!F3817)</f>
        <v>43025</v>
      </c>
    </row>
    <row r="3818" spans="12:12" x14ac:dyDescent="0.25">
      <c r="L3818" s="73">
        <f>_xlfn.DAYS(Dashboard!B$3,Data!F3818)</f>
        <v>43025</v>
      </c>
    </row>
    <row r="3819" spans="12:12" x14ac:dyDescent="0.25">
      <c r="L3819" s="73">
        <f>_xlfn.DAYS(Dashboard!B$3,Data!F3819)</f>
        <v>43025</v>
      </c>
    </row>
    <row r="3820" spans="12:12" x14ac:dyDescent="0.25">
      <c r="L3820" s="73">
        <f>_xlfn.DAYS(Dashboard!B$3,Data!F3820)</f>
        <v>43025</v>
      </c>
    </row>
    <row r="3821" spans="12:12" x14ac:dyDescent="0.25">
      <c r="L3821" s="73">
        <f>_xlfn.DAYS(Dashboard!B$3,Data!F3821)</f>
        <v>43025</v>
      </c>
    </row>
    <row r="3822" spans="12:12" x14ac:dyDescent="0.25">
      <c r="L3822" s="73">
        <f>_xlfn.DAYS(Dashboard!B$3,Data!F3822)</f>
        <v>43025</v>
      </c>
    </row>
    <row r="3823" spans="12:12" x14ac:dyDescent="0.25">
      <c r="L3823" s="73">
        <f>_xlfn.DAYS(Dashboard!B$3,Data!F3823)</f>
        <v>43025</v>
      </c>
    </row>
    <row r="3824" spans="12:12" x14ac:dyDescent="0.25">
      <c r="L3824" s="73">
        <f>_xlfn.DAYS(Dashboard!B$3,Data!F3824)</f>
        <v>43025</v>
      </c>
    </row>
    <row r="3825" spans="12:12" x14ac:dyDescent="0.25">
      <c r="L3825" s="73">
        <f>_xlfn.DAYS(Dashboard!B$3,Data!F3825)</f>
        <v>43025</v>
      </c>
    </row>
    <row r="3826" spans="12:12" x14ac:dyDescent="0.25">
      <c r="L3826" s="73">
        <f>_xlfn.DAYS(Dashboard!B$3,Data!F3826)</f>
        <v>43025</v>
      </c>
    </row>
    <row r="3827" spans="12:12" x14ac:dyDescent="0.25">
      <c r="L3827" s="73">
        <f>_xlfn.DAYS(Dashboard!B$3,Data!F3827)</f>
        <v>43025</v>
      </c>
    </row>
    <row r="3828" spans="12:12" x14ac:dyDescent="0.25">
      <c r="L3828" s="73">
        <f>_xlfn.DAYS(Dashboard!B$3,Data!F3828)</f>
        <v>43025</v>
      </c>
    </row>
    <row r="3829" spans="12:12" x14ac:dyDescent="0.25">
      <c r="L3829" s="73">
        <f>_xlfn.DAYS(Dashboard!B$3,Data!F3829)</f>
        <v>43025</v>
      </c>
    </row>
    <row r="3830" spans="12:12" x14ac:dyDescent="0.25">
      <c r="L3830" s="73">
        <f>_xlfn.DAYS(Dashboard!B$3,Data!F3830)</f>
        <v>43025</v>
      </c>
    </row>
    <row r="3831" spans="12:12" x14ac:dyDescent="0.25">
      <c r="L3831" s="73">
        <f>_xlfn.DAYS(Dashboard!B$3,Data!F3831)</f>
        <v>43025</v>
      </c>
    </row>
    <row r="3832" spans="12:12" x14ac:dyDescent="0.25">
      <c r="L3832" s="73">
        <f>_xlfn.DAYS(Dashboard!B$3,Data!F3832)</f>
        <v>43025</v>
      </c>
    </row>
    <row r="3833" spans="12:12" x14ac:dyDescent="0.25">
      <c r="L3833" s="73">
        <f>_xlfn.DAYS(Dashboard!B$3,Data!F3833)</f>
        <v>43025</v>
      </c>
    </row>
    <row r="3834" spans="12:12" x14ac:dyDescent="0.25">
      <c r="L3834" s="73">
        <f>_xlfn.DAYS(Dashboard!B$3,Data!F3834)</f>
        <v>43025</v>
      </c>
    </row>
    <row r="3835" spans="12:12" x14ac:dyDescent="0.25">
      <c r="L3835" s="73">
        <f>_xlfn.DAYS(Dashboard!B$3,Data!F3835)</f>
        <v>43025</v>
      </c>
    </row>
    <row r="3836" spans="12:12" x14ac:dyDescent="0.25">
      <c r="L3836" s="73">
        <f>_xlfn.DAYS(Dashboard!B$3,Data!F3836)</f>
        <v>43025</v>
      </c>
    </row>
    <row r="3837" spans="12:12" x14ac:dyDescent="0.25">
      <c r="L3837" s="73">
        <f>_xlfn.DAYS(Dashboard!B$3,Data!F3837)</f>
        <v>43025</v>
      </c>
    </row>
    <row r="3838" spans="12:12" x14ac:dyDescent="0.25">
      <c r="L3838" s="73">
        <f>_xlfn.DAYS(Dashboard!B$3,Data!F3838)</f>
        <v>43025</v>
      </c>
    </row>
    <row r="3839" spans="12:12" x14ac:dyDescent="0.25">
      <c r="L3839" s="73">
        <f>_xlfn.DAYS(Dashboard!B$3,Data!F3839)</f>
        <v>43025</v>
      </c>
    </row>
    <row r="3840" spans="12:12" x14ac:dyDescent="0.25">
      <c r="L3840" s="73">
        <f>_xlfn.DAYS(Dashboard!B$3,Data!F3840)</f>
        <v>43025</v>
      </c>
    </row>
    <row r="3841" spans="12:12" x14ac:dyDescent="0.25">
      <c r="L3841" s="73">
        <f>_xlfn.DAYS(Dashboard!B$3,Data!F3841)</f>
        <v>43025</v>
      </c>
    </row>
    <row r="3842" spans="12:12" x14ac:dyDescent="0.25">
      <c r="L3842" s="73">
        <f>_xlfn.DAYS(Dashboard!B$3,Data!F3842)</f>
        <v>43025</v>
      </c>
    </row>
    <row r="3843" spans="12:12" x14ac:dyDescent="0.25">
      <c r="L3843" s="73">
        <f>_xlfn.DAYS(Dashboard!B$3,Data!F3843)</f>
        <v>43025</v>
      </c>
    </row>
    <row r="3844" spans="12:12" x14ac:dyDescent="0.25">
      <c r="L3844" s="73">
        <f>_xlfn.DAYS(Dashboard!B$3,Data!F3844)</f>
        <v>43025</v>
      </c>
    </row>
    <row r="3845" spans="12:12" x14ac:dyDescent="0.25">
      <c r="L3845" s="73">
        <f>_xlfn.DAYS(Dashboard!B$3,Data!F3845)</f>
        <v>43025</v>
      </c>
    </row>
    <row r="3846" spans="12:12" x14ac:dyDescent="0.25">
      <c r="L3846" s="73">
        <f>_xlfn.DAYS(Dashboard!B$3,Data!F3846)</f>
        <v>43025</v>
      </c>
    </row>
    <row r="3847" spans="12:12" x14ac:dyDescent="0.25">
      <c r="L3847" s="73">
        <f>_xlfn.DAYS(Dashboard!B$3,Data!F3847)</f>
        <v>43025</v>
      </c>
    </row>
    <row r="3848" spans="12:12" x14ac:dyDescent="0.25">
      <c r="L3848" s="73">
        <f>_xlfn.DAYS(Dashboard!B$3,Data!F3848)</f>
        <v>43025</v>
      </c>
    </row>
    <row r="3849" spans="12:12" x14ac:dyDescent="0.25">
      <c r="L3849" s="73">
        <f>_xlfn.DAYS(Dashboard!B$3,Data!F3849)</f>
        <v>43025</v>
      </c>
    </row>
    <row r="3850" spans="12:12" x14ac:dyDescent="0.25">
      <c r="L3850" s="73">
        <f>_xlfn.DAYS(Dashboard!B$3,Data!F3850)</f>
        <v>43025</v>
      </c>
    </row>
    <row r="3851" spans="12:12" x14ac:dyDescent="0.25">
      <c r="L3851" s="73">
        <f>_xlfn.DAYS(Dashboard!B$3,Data!F3851)</f>
        <v>43025</v>
      </c>
    </row>
    <row r="3852" spans="12:12" x14ac:dyDescent="0.25">
      <c r="L3852" s="73">
        <f>_xlfn.DAYS(Dashboard!B$3,Data!F3852)</f>
        <v>43025</v>
      </c>
    </row>
    <row r="3853" spans="12:12" x14ac:dyDescent="0.25">
      <c r="L3853" s="73">
        <f>_xlfn.DAYS(Dashboard!B$3,Data!F3853)</f>
        <v>43025</v>
      </c>
    </row>
    <row r="3854" spans="12:12" x14ac:dyDescent="0.25">
      <c r="L3854" s="73">
        <f>_xlfn.DAYS(Dashboard!B$3,Data!F3854)</f>
        <v>43025</v>
      </c>
    </row>
    <row r="3855" spans="12:12" x14ac:dyDescent="0.25">
      <c r="L3855" s="73">
        <f>_xlfn.DAYS(Dashboard!B$3,Data!F3855)</f>
        <v>43025</v>
      </c>
    </row>
    <row r="3856" spans="12:12" x14ac:dyDescent="0.25">
      <c r="L3856" s="73">
        <f>_xlfn.DAYS(Dashboard!B$3,Data!F3856)</f>
        <v>43025</v>
      </c>
    </row>
    <row r="3857" spans="12:12" x14ac:dyDescent="0.25">
      <c r="L3857" s="73">
        <f>_xlfn.DAYS(Dashboard!B$3,Data!F3857)</f>
        <v>43025</v>
      </c>
    </row>
    <row r="3858" spans="12:12" x14ac:dyDescent="0.25">
      <c r="L3858" s="73">
        <f>_xlfn.DAYS(Dashboard!B$3,Data!F3858)</f>
        <v>43025</v>
      </c>
    </row>
    <row r="3859" spans="12:12" x14ac:dyDescent="0.25">
      <c r="L3859" s="73">
        <f>_xlfn.DAYS(Dashboard!B$3,Data!F3859)</f>
        <v>43025</v>
      </c>
    </row>
    <row r="3860" spans="12:12" x14ac:dyDescent="0.25">
      <c r="L3860" s="73">
        <f>_xlfn.DAYS(Dashboard!B$3,Data!F3860)</f>
        <v>43025</v>
      </c>
    </row>
    <row r="3861" spans="12:12" x14ac:dyDescent="0.25">
      <c r="L3861" s="73">
        <f>_xlfn.DAYS(Dashboard!B$3,Data!F3861)</f>
        <v>43025</v>
      </c>
    </row>
    <row r="3862" spans="12:12" x14ac:dyDescent="0.25">
      <c r="L3862" s="73">
        <f>_xlfn.DAYS(Dashboard!B$3,Data!F3862)</f>
        <v>43025</v>
      </c>
    </row>
    <row r="3863" spans="12:12" x14ac:dyDescent="0.25">
      <c r="L3863" s="73">
        <f>_xlfn.DAYS(Dashboard!B$3,Data!F3863)</f>
        <v>43025</v>
      </c>
    </row>
    <row r="3864" spans="12:12" x14ac:dyDescent="0.25">
      <c r="L3864" s="73">
        <f>_xlfn.DAYS(Dashboard!B$3,Data!F3864)</f>
        <v>43025</v>
      </c>
    </row>
    <row r="3865" spans="12:12" x14ac:dyDescent="0.25">
      <c r="L3865" s="73">
        <f>_xlfn.DAYS(Dashboard!B$3,Data!F3865)</f>
        <v>43025</v>
      </c>
    </row>
    <row r="3866" spans="12:12" x14ac:dyDescent="0.25">
      <c r="L3866" s="73">
        <f>_xlfn.DAYS(Dashboard!B$3,Data!F3866)</f>
        <v>43025</v>
      </c>
    </row>
    <row r="3867" spans="12:12" x14ac:dyDescent="0.25">
      <c r="L3867" s="73">
        <f>_xlfn.DAYS(Dashboard!B$3,Data!F3867)</f>
        <v>43025</v>
      </c>
    </row>
    <row r="3868" spans="12:12" x14ac:dyDescent="0.25">
      <c r="L3868" s="73">
        <f>_xlfn.DAYS(Dashboard!B$3,Data!F3868)</f>
        <v>43025</v>
      </c>
    </row>
    <row r="3869" spans="12:12" x14ac:dyDescent="0.25">
      <c r="L3869" s="73">
        <f>_xlfn.DAYS(Dashboard!B$3,Data!F3869)</f>
        <v>43025</v>
      </c>
    </row>
    <row r="3870" spans="12:12" x14ac:dyDescent="0.25">
      <c r="L3870" s="73">
        <f>_xlfn.DAYS(Dashboard!B$3,Data!F3870)</f>
        <v>43025</v>
      </c>
    </row>
    <row r="3871" spans="12:12" x14ac:dyDescent="0.25">
      <c r="L3871" s="73">
        <f>_xlfn.DAYS(Dashboard!B$3,Data!F3871)</f>
        <v>43025</v>
      </c>
    </row>
    <row r="3872" spans="12:12" x14ac:dyDescent="0.25">
      <c r="L3872" s="73">
        <f>_xlfn.DAYS(Dashboard!B$3,Data!F3872)</f>
        <v>43025</v>
      </c>
    </row>
    <row r="3873" spans="12:12" x14ac:dyDescent="0.25">
      <c r="L3873" s="73">
        <f>_xlfn.DAYS(Dashboard!B$3,Data!F3873)</f>
        <v>43025</v>
      </c>
    </row>
    <row r="3874" spans="12:12" x14ac:dyDescent="0.25">
      <c r="L3874" s="73">
        <f>_xlfn.DAYS(Dashboard!B$3,Data!F3874)</f>
        <v>43025</v>
      </c>
    </row>
    <row r="3875" spans="12:12" x14ac:dyDescent="0.25">
      <c r="L3875" s="73">
        <f>_xlfn.DAYS(Dashboard!B$3,Data!F3875)</f>
        <v>43025</v>
      </c>
    </row>
    <row r="3876" spans="12:12" x14ac:dyDescent="0.25">
      <c r="L3876" s="73">
        <f>_xlfn.DAYS(Dashboard!B$3,Data!F3876)</f>
        <v>43025</v>
      </c>
    </row>
    <row r="3877" spans="12:12" x14ac:dyDescent="0.25">
      <c r="L3877" s="73">
        <f>_xlfn.DAYS(Dashboard!B$3,Data!F3877)</f>
        <v>43025</v>
      </c>
    </row>
    <row r="3878" spans="12:12" x14ac:dyDescent="0.25">
      <c r="L3878" s="73">
        <f>_xlfn.DAYS(Dashboard!B$3,Data!F3878)</f>
        <v>43025</v>
      </c>
    </row>
    <row r="3879" spans="12:12" x14ac:dyDescent="0.25">
      <c r="L3879" s="73">
        <f>_xlfn.DAYS(Dashboard!B$3,Data!F3879)</f>
        <v>43025</v>
      </c>
    </row>
    <row r="3880" spans="12:12" x14ac:dyDescent="0.25">
      <c r="L3880" s="73">
        <f>_xlfn.DAYS(Dashboard!B$3,Data!F3880)</f>
        <v>43025</v>
      </c>
    </row>
    <row r="3881" spans="12:12" x14ac:dyDescent="0.25">
      <c r="L3881" s="73">
        <f>_xlfn.DAYS(Dashboard!B$3,Data!F3881)</f>
        <v>43025</v>
      </c>
    </row>
    <row r="3882" spans="12:12" x14ac:dyDescent="0.25">
      <c r="L3882" s="73">
        <f>_xlfn.DAYS(Dashboard!B$3,Data!F3882)</f>
        <v>43025</v>
      </c>
    </row>
    <row r="3883" spans="12:12" x14ac:dyDescent="0.25">
      <c r="L3883" s="73">
        <f>_xlfn.DAYS(Dashboard!B$3,Data!F3883)</f>
        <v>43025</v>
      </c>
    </row>
    <row r="3884" spans="12:12" x14ac:dyDescent="0.25">
      <c r="L3884" s="73">
        <f>_xlfn.DAYS(Dashboard!B$3,Data!F3884)</f>
        <v>43025</v>
      </c>
    </row>
    <row r="3885" spans="12:12" x14ac:dyDescent="0.25">
      <c r="L3885" s="73">
        <f>_xlfn.DAYS(Dashboard!B$3,Data!F3885)</f>
        <v>43025</v>
      </c>
    </row>
    <row r="3886" spans="12:12" x14ac:dyDescent="0.25">
      <c r="L3886" s="73">
        <f>_xlfn.DAYS(Dashboard!B$3,Data!F3886)</f>
        <v>43025</v>
      </c>
    </row>
    <row r="3887" spans="12:12" x14ac:dyDescent="0.25">
      <c r="L3887" s="73">
        <f>_xlfn.DAYS(Dashboard!B$3,Data!F3887)</f>
        <v>43025</v>
      </c>
    </row>
    <row r="3888" spans="12:12" x14ac:dyDescent="0.25">
      <c r="L3888" s="73">
        <f>_xlfn.DAYS(Dashboard!B$3,Data!F3888)</f>
        <v>43025</v>
      </c>
    </row>
    <row r="3889" spans="12:12" x14ac:dyDescent="0.25">
      <c r="L3889" s="73">
        <f>_xlfn.DAYS(Dashboard!B$3,Data!F3889)</f>
        <v>43025</v>
      </c>
    </row>
    <row r="3890" spans="12:12" x14ac:dyDescent="0.25">
      <c r="L3890" s="73">
        <f>_xlfn.DAYS(Dashboard!B$3,Data!F3890)</f>
        <v>43025</v>
      </c>
    </row>
    <row r="3891" spans="12:12" x14ac:dyDescent="0.25">
      <c r="L3891" s="73">
        <f>_xlfn.DAYS(Dashboard!B$3,Data!F3891)</f>
        <v>43025</v>
      </c>
    </row>
    <row r="3892" spans="12:12" x14ac:dyDescent="0.25">
      <c r="L3892" s="73">
        <f>_xlfn.DAYS(Dashboard!B$3,Data!F3892)</f>
        <v>43025</v>
      </c>
    </row>
    <row r="3893" spans="12:12" x14ac:dyDescent="0.25">
      <c r="L3893" s="73">
        <f>_xlfn.DAYS(Dashboard!B$3,Data!F3893)</f>
        <v>43025</v>
      </c>
    </row>
    <row r="3894" spans="12:12" x14ac:dyDescent="0.25">
      <c r="L3894" s="73">
        <f>_xlfn.DAYS(Dashboard!B$3,Data!F3894)</f>
        <v>43025</v>
      </c>
    </row>
    <row r="3895" spans="12:12" x14ac:dyDescent="0.25">
      <c r="L3895" s="73">
        <f>_xlfn.DAYS(Dashboard!B$3,Data!F3895)</f>
        <v>43025</v>
      </c>
    </row>
    <row r="3896" spans="12:12" x14ac:dyDescent="0.25">
      <c r="L3896" s="73">
        <f>_xlfn.DAYS(Dashboard!B$3,Data!F3896)</f>
        <v>43025</v>
      </c>
    </row>
    <row r="3897" spans="12:12" x14ac:dyDescent="0.25">
      <c r="L3897" s="73">
        <f>_xlfn.DAYS(Dashboard!B$3,Data!F3897)</f>
        <v>43025</v>
      </c>
    </row>
    <row r="3898" spans="12:12" x14ac:dyDescent="0.25">
      <c r="L3898" s="73">
        <f>_xlfn.DAYS(Dashboard!B$3,Data!F3898)</f>
        <v>43025</v>
      </c>
    </row>
    <row r="3899" spans="12:12" x14ac:dyDescent="0.25">
      <c r="L3899" s="73">
        <f>_xlfn.DAYS(Dashboard!B$3,Data!F3899)</f>
        <v>43025</v>
      </c>
    </row>
    <row r="3900" spans="12:12" x14ac:dyDescent="0.25">
      <c r="L3900" s="73">
        <f>_xlfn.DAYS(Dashboard!B$3,Data!F3900)</f>
        <v>43025</v>
      </c>
    </row>
    <row r="3901" spans="12:12" x14ac:dyDescent="0.25">
      <c r="L3901" s="73">
        <f>_xlfn.DAYS(Dashboard!B$3,Data!F3901)</f>
        <v>43025</v>
      </c>
    </row>
    <row r="3902" spans="12:12" x14ac:dyDescent="0.25">
      <c r="L3902" s="73">
        <f>_xlfn.DAYS(Dashboard!B$3,Data!F3902)</f>
        <v>43025</v>
      </c>
    </row>
    <row r="3903" spans="12:12" x14ac:dyDescent="0.25">
      <c r="L3903" s="73">
        <f>_xlfn.DAYS(Dashboard!B$3,Data!F3903)</f>
        <v>43025</v>
      </c>
    </row>
    <row r="3904" spans="12:12" x14ac:dyDescent="0.25">
      <c r="L3904" s="73">
        <f>_xlfn.DAYS(Dashboard!B$3,Data!F3904)</f>
        <v>43025</v>
      </c>
    </row>
    <row r="3905" spans="12:12" x14ac:dyDescent="0.25">
      <c r="L3905" s="73">
        <f>_xlfn.DAYS(Dashboard!B$3,Data!F3905)</f>
        <v>43025</v>
      </c>
    </row>
    <row r="3906" spans="12:12" x14ac:dyDescent="0.25">
      <c r="L3906" s="73">
        <f>_xlfn.DAYS(Dashboard!B$3,Data!F3906)</f>
        <v>43025</v>
      </c>
    </row>
    <row r="3907" spans="12:12" x14ac:dyDescent="0.25">
      <c r="L3907" s="73">
        <f>_xlfn.DAYS(Dashboard!B$3,Data!F3907)</f>
        <v>43025</v>
      </c>
    </row>
    <row r="3908" spans="12:12" x14ac:dyDescent="0.25">
      <c r="L3908" s="73">
        <f>_xlfn.DAYS(Dashboard!B$3,Data!F3908)</f>
        <v>43025</v>
      </c>
    </row>
    <row r="3909" spans="12:12" x14ac:dyDescent="0.25">
      <c r="L3909" s="73">
        <f>_xlfn.DAYS(Dashboard!B$3,Data!F3909)</f>
        <v>43025</v>
      </c>
    </row>
    <row r="3910" spans="12:12" x14ac:dyDescent="0.25">
      <c r="L3910" s="73">
        <f>_xlfn.DAYS(Dashboard!B$3,Data!F3910)</f>
        <v>43025</v>
      </c>
    </row>
    <row r="3911" spans="12:12" x14ac:dyDescent="0.25">
      <c r="L3911" s="73">
        <f>_xlfn.DAYS(Dashboard!B$3,Data!F3911)</f>
        <v>43025</v>
      </c>
    </row>
    <row r="3912" spans="12:12" x14ac:dyDescent="0.25">
      <c r="L3912" s="73">
        <f>_xlfn.DAYS(Dashboard!B$3,Data!F3912)</f>
        <v>43025</v>
      </c>
    </row>
    <row r="3913" spans="12:12" x14ac:dyDescent="0.25">
      <c r="L3913" s="73">
        <f>_xlfn.DAYS(Dashboard!B$3,Data!F3913)</f>
        <v>43025</v>
      </c>
    </row>
    <row r="3914" spans="12:12" x14ac:dyDescent="0.25">
      <c r="L3914" s="73">
        <f>_xlfn.DAYS(Dashboard!B$3,Data!F3914)</f>
        <v>43025</v>
      </c>
    </row>
    <row r="3915" spans="12:12" x14ac:dyDescent="0.25">
      <c r="L3915" s="73">
        <f>_xlfn.DAYS(Dashboard!B$3,Data!F3915)</f>
        <v>43025</v>
      </c>
    </row>
    <row r="3916" spans="12:12" x14ac:dyDescent="0.25">
      <c r="L3916" s="73">
        <f>_xlfn.DAYS(Dashboard!B$3,Data!F3916)</f>
        <v>43025</v>
      </c>
    </row>
    <row r="3917" spans="12:12" x14ac:dyDescent="0.25">
      <c r="L3917" s="73">
        <f>_xlfn.DAYS(Dashboard!B$3,Data!F3917)</f>
        <v>43025</v>
      </c>
    </row>
    <row r="3918" spans="12:12" x14ac:dyDescent="0.25">
      <c r="L3918" s="73">
        <f>_xlfn.DAYS(Dashboard!B$3,Data!F3918)</f>
        <v>43025</v>
      </c>
    </row>
    <row r="3919" spans="12:12" x14ac:dyDescent="0.25">
      <c r="L3919" s="73">
        <f>_xlfn.DAYS(Dashboard!B$3,Data!F3919)</f>
        <v>43025</v>
      </c>
    </row>
    <row r="3920" spans="12:12" x14ac:dyDescent="0.25">
      <c r="L3920" s="73">
        <f>_xlfn.DAYS(Dashboard!B$3,Data!F3920)</f>
        <v>43025</v>
      </c>
    </row>
    <row r="3921" spans="12:12" x14ac:dyDescent="0.25">
      <c r="L3921" s="73">
        <f>_xlfn.DAYS(Dashboard!B$3,Data!F3921)</f>
        <v>43025</v>
      </c>
    </row>
    <row r="3922" spans="12:12" x14ac:dyDescent="0.25">
      <c r="L3922" s="73">
        <f>_xlfn.DAYS(Dashboard!B$3,Data!F3922)</f>
        <v>43025</v>
      </c>
    </row>
    <row r="3923" spans="12:12" x14ac:dyDescent="0.25">
      <c r="L3923" s="73">
        <f>_xlfn.DAYS(Dashboard!B$3,Data!F3923)</f>
        <v>43025</v>
      </c>
    </row>
    <row r="3924" spans="12:12" x14ac:dyDescent="0.25">
      <c r="L3924" s="73">
        <f>_xlfn.DAYS(Dashboard!B$3,Data!F3924)</f>
        <v>43025</v>
      </c>
    </row>
    <row r="3925" spans="12:12" x14ac:dyDescent="0.25">
      <c r="L3925" s="73">
        <f>_xlfn.DAYS(Dashboard!B$3,Data!F3925)</f>
        <v>43025</v>
      </c>
    </row>
    <row r="3926" spans="12:12" x14ac:dyDescent="0.25">
      <c r="L3926" s="73">
        <f>_xlfn.DAYS(Dashboard!B$3,Data!F3926)</f>
        <v>43025</v>
      </c>
    </row>
    <row r="3927" spans="12:12" x14ac:dyDescent="0.25">
      <c r="L3927" s="73">
        <f>_xlfn.DAYS(Dashboard!B$3,Data!F3927)</f>
        <v>43025</v>
      </c>
    </row>
    <row r="3928" spans="12:12" x14ac:dyDescent="0.25">
      <c r="L3928" s="73">
        <f>_xlfn.DAYS(Dashboard!B$3,Data!F3928)</f>
        <v>43025</v>
      </c>
    </row>
    <row r="3929" spans="12:12" x14ac:dyDescent="0.25">
      <c r="L3929" s="73">
        <f>_xlfn.DAYS(Dashboard!B$3,Data!F3929)</f>
        <v>43025</v>
      </c>
    </row>
    <row r="3930" spans="12:12" x14ac:dyDescent="0.25">
      <c r="L3930" s="73">
        <f>_xlfn.DAYS(Dashboard!B$3,Data!F3930)</f>
        <v>43025</v>
      </c>
    </row>
    <row r="3931" spans="12:12" x14ac:dyDescent="0.25">
      <c r="L3931" s="73">
        <f>_xlfn.DAYS(Dashboard!B$3,Data!F3931)</f>
        <v>43025</v>
      </c>
    </row>
    <row r="3932" spans="12:12" x14ac:dyDescent="0.25">
      <c r="L3932" s="73">
        <f>_xlfn.DAYS(Dashboard!B$3,Data!F3932)</f>
        <v>43025</v>
      </c>
    </row>
    <row r="3933" spans="12:12" x14ac:dyDescent="0.25">
      <c r="L3933" s="73">
        <f>_xlfn.DAYS(Dashboard!B$3,Data!F3933)</f>
        <v>43025</v>
      </c>
    </row>
    <row r="3934" spans="12:12" x14ac:dyDescent="0.25">
      <c r="L3934" s="73">
        <f>_xlfn.DAYS(Dashboard!B$3,Data!F3934)</f>
        <v>43025</v>
      </c>
    </row>
    <row r="3935" spans="12:12" x14ac:dyDescent="0.25">
      <c r="L3935" s="73">
        <f>_xlfn.DAYS(Dashboard!B$3,Data!F3935)</f>
        <v>43025</v>
      </c>
    </row>
    <row r="3936" spans="12:12" x14ac:dyDescent="0.25">
      <c r="L3936" s="73">
        <f>_xlfn.DAYS(Dashboard!B$3,Data!F3936)</f>
        <v>43025</v>
      </c>
    </row>
    <row r="3937" spans="12:12" x14ac:dyDescent="0.25">
      <c r="L3937" s="73">
        <f>_xlfn.DAYS(Dashboard!B$3,Data!F3937)</f>
        <v>43025</v>
      </c>
    </row>
    <row r="3938" spans="12:12" x14ac:dyDescent="0.25">
      <c r="L3938" s="73">
        <f>_xlfn.DAYS(Dashboard!B$3,Data!F3938)</f>
        <v>43025</v>
      </c>
    </row>
    <row r="3939" spans="12:12" x14ac:dyDescent="0.25">
      <c r="L3939" s="73">
        <f>_xlfn.DAYS(Dashboard!B$3,Data!F3939)</f>
        <v>43025</v>
      </c>
    </row>
    <row r="3940" spans="12:12" x14ac:dyDescent="0.25">
      <c r="L3940" s="73">
        <f>_xlfn.DAYS(Dashboard!B$3,Data!F3940)</f>
        <v>43025</v>
      </c>
    </row>
    <row r="3941" spans="12:12" x14ac:dyDescent="0.25">
      <c r="L3941" s="73">
        <f>_xlfn.DAYS(Dashboard!B$3,Data!F3941)</f>
        <v>43025</v>
      </c>
    </row>
    <row r="3942" spans="12:12" x14ac:dyDescent="0.25">
      <c r="L3942" s="73">
        <f>_xlfn.DAYS(Dashboard!B$3,Data!F3942)</f>
        <v>43025</v>
      </c>
    </row>
    <row r="3943" spans="12:12" x14ac:dyDescent="0.25">
      <c r="L3943" s="73">
        <f>_xlfn.DAYS(Dashboard!B$3,Data!F3943)</f>
        <v>43025</v>
      </c>
    </row>
    <row r="3944" spans="12:12" x14ac:dyDescent="0.25">
      <c r="L3944" s="73">
        <f>_xlfn.DAYS(Dashboard!B$3,Data!F3944)</f>
        <v>43025</v>
      </c>
    </row>
    <row r="3945" spans="12:12" x14ac:dyDescent="0.25">
      <c r="L3945" s="73">
        <f>_xlfn.DAYS(Dashboard!B$3,Data!F3945)</f>
        <v>43025</v>
      </c>
    </row>
    <row r="3946" spans="12:12" x14ac:dyDescent="0.25">
      <c r="L3946" s="73">
        <f>_xlfn.DAYS(Dashboard!B$3,Data!F3946)</f>
        <v>43025</v>
      </c>
    </row>
    <row r="3947" spans="12:12" x14ac:dyDescent="0.25">
      <c r="L3947" s="73">
        <f>_xlfn.DAYS(Dashboard!B$3,Data!F3947)</f>
        <v>43025</v>
      </c>
    </row>
    <row r="3948" spans="12:12" x14ac:dyDescent="0.25">
      <c r="L3948" s="73">
        <f>_xlfn.DAYS(Dashboard!B$3,Data!F3948)</f>
        <v>43025</v>
      </c>
    </row>
    <row r="3949" spans="12:12" x14ac:dyDescent="0.25">
      <c r="L3949" s="73">
        <f>_xlfn.DAYS(Dashboard!B$3,Data!F3949)</f>
        <v>43025</v>
      </c>
    </row>
    <row r="3950" spans="12:12" x14ac:dyDescent="0.25">
      <c r="L3950" s="73">
        <f>_xlfn.DAYS(Dashboard!B$3,Data!F3950)</f>
        <v>43025</v>
      </c>
    </row>
    <row r="3951" spans="12:12" x14ac:dyDescent="0.25">
      <c r="L3951" s="73">
        <f>_xlfn.DAYS(Dashboard!B$3,Data!F3951)</f>
        <v>43025</v>
      </c>
    </row>
    <row r="3952" spans="12:12" x14ac:dyDescent="0.25">
      <c r="L3952" s="73">
        <f>_xlfn.DAYS(Dashboard!B$3,Data!F3952)</f>
        <v>43025</v>
      </c>
    </row>
    <row r="3953" spans="12:12" x14ac:dyDescent="0.25">
      <c r="L3953" s="73">
        <f>_xlfn.DAYS(Dashboard!B$3,Data!F3953)</f>
        <v>43025</v>
      </c>
    </row>
    <row r="3954" spans="12:12" x14ac:dyDescent="0.25">
      <c r="L3954" s="73">
        <f>_xlfn.DAYS(Dashboard!B$3,Data!F3954)</f>
        <v>43025</v>
      </c>
    </row>
    <row r="3955" spans="12:12" x14ac:dyDescent="0.25">
      <c r="L3955" s="73">
        <f>_xlfn.DAYS(Dashboard!B$3,Data!F3955)</f>
        <v>43025</v>
      </c>
    </row>
    <row r="3956" spans="12:12" x14ac:dyDescent="0.25">
      <c r="L3956" s="73">
        <f>_xlfn.DAYS(Dashboard!B$3,Data!F3956)</f>
        <v>43025</v>
      </c>
    </row>
    <row r="3957" spans="12:12" x14ac:dyDescent="0.25">
      <c r="L3957" s="73">
        <f>_xlfn.DAYS(Dashboard!B$3,Data!F3957)</f>
        <v>43025</v>
      </c>
    </row>
    <row r="3958" spans="12:12" x14ac:dyDescent="0.25">
      <c r="L3958" s="73">
        <f>_xlfn.DAYS(Dashboard!B$3,Data!F3958)</f>
        <v>43025</v>
      </c>
    </row>
    <row r="3959" spans="12:12" x14ac:dyDescent="0.25">
      <c r="L3959" s="73">
        <f>_xlfn.DAYS(Dashboard!B$3,Data!F3959)</f>
        <v>43025</v>
      </c>
    </row>
    <row r="3960" spans="12:12" x14ac:dyDescent="0.25">
      <c r="L3960" s="73">
        <f>_xlfn.DAYS(Dashboard!B$3,Data!F3960)</f>
        <v>43025</v>
      </c>
    </row>
    <row r="3961" spans="12:12" x14ac:dyDescent="0.25">
      <c r="L3961" s="73">
        <f>_xlfn.DAYS(Dashboard!B$3,Data!F3961)</f>
        <v>43025</v>
      </c>
    </row>
    <row r="3962" spans="12:12" x14ac:dyDescent="0.25">
      <c r="L3962" s="73">
        <f>_xlfn.DAYS(Dashboard!B$3,Data!F3962)</f>
        <v>43025</v>
      </c>
    </row>
    <row r="3963" spans="12:12" x14ac:dyDescent="0.25">
      <c r="L3963" s="73">
        <f>_xlfn.DAYS(Dashboard!B$3,Data!F3963)</f>
        <v>43025</v>
      </c>
    </row>
    <row r="3964" spans="12:12" x14ac:dyDescent="0.25">
      <c r="L3964" s="73">
        <f>_xlfn.DAYS(Dashboard!B$3,Data!F3964)</f>
        <v>43025</v>
      </c>
    </row>
    <row r="3965" spans="12:12" x14ac:dyDescent="0.25">
      <c r="L3965" s="73">
        <f>_xlfn.DAYS(Dashboard!B$3,Data!F3965)</f>
        <v>43025</v>
      </c>
    </row>
    <row r="3966" spans="12:12" x14ac:dyDescent="0.25">
      <c r="L3966" s="73">
        <f>_xlfn.DAYS(Dashboard!B$3,Data!F3966)</f>
        <v>43025</v>
      </c>
    </row>
    <row r="3967" spans="12:12" x14ac:dyDescent="0.25">
      <c r="L3967" s="73">
        <f>_xlfn.DAYS(Dashboard!B$3,Data!F3967)</f>
        <v>43025</v>
      </c>
    </row>
    <row r="3968" spans="12:12" x14ac:dyDescent="0.25">
      <c r="L3968" s="73">
        <f>_xlfn.DAYS(Dashboard!B$3,Data!F3968)</f>
        <v>43025</v>
      </c>
    </row>
    <row r="3969" spans="12:12" x14ac:dyDescent="0.25">
      <c r="L3969" s="73">
        <f>_xlfn.DAYS(Dashboard!B$3,Data!F3969)</f>
        <v>43025</v>
      </c>
    </row>
    <row r="3970" spans="12:12" x14ac:dyDescent="0.25">
      <c r="L3970" s="73">
        <f>_xlfn.DAYS(Dashboard!B$3,Data!F3970)</f>
        <v>43025</v>
      </c>
    </row>
    <row r="3971" spans="12:12" x14ac:dyDescent="0.25">
      <c r="L3971" s="73">
        <f>_xlfn.DAYS(Dashboard!B$3,Data!F3971)</f>
        <v>43025</v>
      </c>
    </row>
    <row r="3972" spans="12:12" x14ac:dyDescent="0.25">
      <c r="L3972" s="73">
        <f>_xlfn.DAYS(Dashboard!B$3,Data!F3972)</f>
        <v>43025</v>
      </c>
    </row>
    <row r="3973" spans="12:12" x14ac:dyDescent="0.25">
      <c r="L3973" s="73">
        <f>_xlfn.DAYS(Dashboard!B$3,Data!F3973)</f>
        <v>43025</v>
      </c>
    </row>
    <row r="3974" spans="12:12" x14ac:dyDescent="0.25">
      <c r="L3974" s="73">
        <f>_xlfn.DAYS(Dashboard!B$3,Data!F3974)</f>
        <v>43025</v>
      </c>
    </row>
    <row r="3975" spans="12:12" x14ac:dyDescent="0.25">
      <c r="L3975" s="73">
        <f>_xlfn.DAYS(Dashboard!B$3,Data!F3975)</f>
        <v>43025</v>
      </c>
    </row>
    <row r="3976" spans="12:12" x14ac:dyDescent="0.25">
      <c r="L3976" s="73">
        <f>_xlfn.DAYS(Dashboard!B$3,Data!F3976)</f>
        <v>43025</v>
      </c>
    </row>
    <row r="3977" spans="12:12" x14ac:dyDescent="0.25">
      <c r="L3977" s="73">
        <f>_xlfn.DAYS(Dashboard!B$3,Data!F3977)</f>
        <v>43025</v>
      </c>
    </row>
    <row r="3978" spans="12:12" x14ac:dyDescent="0.25">
      <c r="L3978" s="73">
        <f>_xlfn.DAYS(Dashboard!B$3,Data!F3978)</f>
        <v>43025</v>
      </c>
    </row>
    <row r="3979" spans="12:12" x14ac:dyDescent="0.25">
      <c r="L3979" s="73">
        <f>_xlfn.DAYS(Dashboard!B$3,Data!F3979)</f>
        <v>43025</v>
      </c>
    </row>
    <row r="3980" spans="12:12" x14ac:dyDescent="0.25">
      <c r="L3980" s="73">
        <f>_xlfn.DAYS(Dashboard!B$3,Data!F3980)</f>
        <v>43025</v>
      </c>
    </row>
    <row r="3981" spans="12:12" x14ac:dyDescent="0.25">
      <c r="L3981" s="73">
        <f>_xlfn.DAYS(Dashboard!B$3,Data!F3981)</f>
        <v>43025</v>
      </c>
    </row>
    <row r="3982" spans="12:12" x14ac:dyDescent="0.25">
      <c r="L3982" s="73">
        <f>_xlfn.DAYS(Dashboard!B$3,Data!F3982)</f>
        <v>43025</v>
      </c>
    </row>
    <row r="3983" spans="12:12" x14ac:dyDescent="0.25">
      <c r="L3983" s="73">
        <f>_xlfn.DAYS(Dashboard!B$3,Data!F3983)</f>
        <v>43025</v>
      </c>
    </row>
    <row r="3984" spans="12:12" x14ac:dyDescent="0.25">
      <c r="L3984" s="73">
        <f>_xlfn.DAYS(Dashboard!B$3,Data!F3984)</f>
        <v>43025</v>
      </c>
    </row>
    <row r="3985" spans="12:12" x14ac:dyDescent="0.25">
      <c r="L3985" s="73">
        <f>_xlfn.DAYS(Dashboard!B$3,Data!F3985)</f>
        <v>43025</v>
      </c>
    </row>
    <row r="3986" spans="12:12" x14ac:dyDescent="0.25">
      <c r="L3986" s="73">
        <f>_xlfn.DAYS(Dashboard!B$3,Data!F3986)</f>
        <v>43025</v>
      </c>
    </row>
    <row r="3987" spans="12:12" x14ac:dyDescent="0.25">
      <c r="L3987" s="73">
        <f>_xlfn.DAYS(Dashboard!B$3,Data!F3987)</f>
        <v>43025</v>
      </c>
    </row>
    <row r="3988" spans="12:12" x14ac:dyDescent="0.25">
      <c r="L3988" s="73">
        <f>_xlfn.DAYS(Dashboard!B$3,Data!F3988)</f>
        <v>43025</v>
      </c>
    </row>
    <row r="3989" spans="12:12" x14ac:dyDescent="0.25">
      <c r="L3989" s="73">
        <f>_xlfn.DAYS(Dashboard!B$3,Data!F3989)</f>
        <v>43025</v>
      </c>
    </row>
    <row r="3990" spans="12:12" x14ac:dyDescent="0.25">
      <c r="L3990" s="73">
        <f>_xlfn.DAYS(Dashboard!B$3,Data!F3990)</f>
        <v>43025</v>
      </c>
    </row>
    <row r="3991" spans="12:12" x14ac:dyDescent="0.25">
      <c r="L3991" s="73">
        <f>_xlfn.DAYS(Dashboard!B$3,Data!F3991)</f>
        <v>43025</v>
      </c>
    </row>
    <row r="3992" spans="12:12" x14ac:dyDescent="0.25">
      <c r="L3992" s="73">
        <f>_xlfn.DAYS(Dashboard!B$3,Data!F3992)</f>
        <v>43025</v>
      </c>
    </row>
    <row r="3993" spans="12:12" x14ac:dyDescent="0.25">
      <c r="L3993" s="73">
        <f>_xlfn.DAYS(Dashboard!B$3,Data!F3993)</f>
        <v>43025</v>
      </c>
    </row>
    <row r="3994" spans="12:12" x14ac:dyDescent="0.25">
      <c r="L3994" s="73">
        <f>_xlfn.DAYS(Dashboard!B$3,Data!F3994)</f>
        <v>43025</v>
      </c>
    </row>
    <row r="3995" spans="12:12" x14ac:dyDescent="0.25">
      <c r="L3995" s="73">
        <f>_xlfn.DAYS(Dashboard!B$3,Data!F3995)</f>
        <v>43025</v>
      </c>
    </row>
    <row r="3996" spans="12:12" x14ac:dyDescent="0.25">
      <c r="L3996" s="73">
        <f>_xlfn.DAYS(Dashboard!B$3,Data!F3996)</f>
        <v>43025</v>
      </c>
    </row>
    <row r="3997" spans="12:12" x14ac:dyDescent="0.25">
      <c r="L3997" s="73">
        <f>_xlfn.DAYS(Dashboard!B$3,Data!F3997)</f>
        <v>43025</v>
      </c>
    </row>
    <row r="3998" spans="12:12" x14ac:dyDescent="0.25">
      <c r="L3998" s="73">
        <f>_xlfn.DAYS(Dashboard!B$3,Data!F3998)</f>
        <v>43025</v>
      </c>
    </row>
    <row r="3999" spans="12:12" x14ac:dyDescent="0.25">
      <c r="L3999" s="73">
        <f>_xlfn.DAYS(Dashboard!B$3,Data!F3999)</f>
        <v>43025</v>
      </c>
    </row>
    <row r="4000" spans="12:12" x14ac:dyDescent="0.25">
      <c r="L4000" s="73">
        <f>_xlfn.DAYS(Dashboard!B$3,Data!F4000)</f>
        <v>43025</v>
      </c>
    </row>
    <row r="4001" spans="12:12" x14ac:dyDescent="0.25">
      <c r="L4001" s="73">
        <f>_xlfn.DAYS(Dashboard!B$3,Data!F4001)</f>
        <v>43025</v>
      </c>
    </row>
    <row r="4002" spans="12:12" x14ac:dyDescent="0.25">
      <c r="L4002" s="73">
        <f>_xlfn.DAYS(Dashboard!B$3,Data!F4002)</f>
        <v>43025</v>
      </c>
    </row>
    <row r="4003" spans="12:12" x14ac:dyDescent="0.25">
      <c r="L4003" s="73">
        <f>_xlfn.DAYS(Dashboard!B$3,Data!F4003)</f>
        <v>43025</v>
      </c>
    </row>
    <row r="4004" spans="12:12" x14ac:dyDescent="0.25">
      <c r="L4004" s="73">
        <f>_xlfn.DAYS(Dashboard!B$3,Data!F4004)</f>
        <v>43025</v>
      </c>
    </row>
    <row r="4005" spans="12:12" x14ac:dyDescent="0.25">
      <c r="L4005" s="73">
        <f>_xlfn.DAYS(Dashboard!B$3,Data!F4005)</f>
        <v>43025</v>
      </c>
    </row>
    <row r="4006" spans="12:12" x14ac:dyDescent="0.25">
      <c r="L4006" s="73">
        <f>_xlfn.DAYS(Dashboard!B$3,Data!F4006)</f>
        <v>43025</v>
      </c>
    </row>
    <row r="4007" spans="12:12" x14ac:dyDescent="0.25">
      <c r="L4007" s="73">
        <f>_xlfn.DAYS(Dashboard!B$3,Data!F4007)</f>
        <v>43025</v>
      </c>
    </row>
    <row r="4008" spans="12:12" x14ac:dyDescent="0.25">
      <c r="L4008" s="73">
        <f>_xlfn.DAYS(Dashboard!B$3,Data!F4008)</f>
        <v>43025</v>
      </c>
    </row>
    <row r="4009" spans="12:12" x14ac:dyDescent="0.25">
      <c r="L4009" s="73">
        <f>_xlfn.DAYS(Dashboard!B$3,Data!F4009)</f>
        <v>43025</v>
      </c>
    </row>
    <row r="4010" spans="12:12" x14ac:dyDescent="0.25">
      <c r="L4010" s="73">
        <f>_xlfn.DAYS(Dashboard!B$3,Data!F4010)</f>
        <v>43025</v>
      </c>
    </row>
    <row r="4011" spans="12:12" x14ac:dyDescent="0.25">
      <c r="L4011" s="73">
        <f>_xlfn.DAYS(Dashboard!B$3,Data!F4011)</f>
        <v>43025</v>
      </c>
    </row>
    <row r="4012" spans="12:12" x14ac:dyDescent="0.25">
      <c r="L4012" s="73">
        <f>_xlfn.DAYS(Dashboard!B$3,Data!F4012)</f>
        <v>43025</v>
      </c>
    </row>
    <row r="4013" spans="12:12" x14ac:dyDescent="0.25">
      <c r="L4013" s="73">
        <f>_xlfn.DAYS(Dashboard!B$3,Data!F4013)</f>
        <v>43025</v>
      </c>
    </row>
    <row r="4014" spans="12:12" x14ac:dyDescent="0.25">
      <c r="L4014" s="73">
        <f>_xlfn.DAYS(Dashboard!B$3,Data!F4014)</f>
        <v>43025</v>
      </c>
    </row>
    <row r="4015" spans="12:12" x14ac:dyDescent="0.25">
      <c r="L4015" s="73">
        <f>_xlfn.DAYS(Dashboard!B$3,Data!F4015)</f>
        <v>43025</v>
      </c>
    </row>
    <row r="4016" spans="12:12" x14ac:dyDescent="0.25">
      <c r="L4016" s="73">
        <f>_xlfn.DAYS(Dashboard!B$3,Data!F4016)</f>
        <v>43025</v>
      </c>
    </row>
    <row r="4017" spans="12:12" x14ac:dyDescent="0.25">
      <c r="L4017" s="73">
        <f>_xlfn.DAYS(Dashboard!B$3,Data!F4017)</f>
        <v>43025</v>
      </c>
    </row>
    <row r="4018" spans="12:12" x14ac:dyDescent="0.25">
      <c r="L4018" s="73">
        <f>_xlfn.DAYS(Dashboard!B$3,Data!F4018)</f>
        <v>43025</v>
      </c>
    </row>
    <row r="4019" spans="12:12" x14ac:dyDescent="0.25">
      <c r="L4019" s="73">
        <f>_xlfn.DAYS(Dashboard!B$3,Data!F4019)</f>
        <v>43025</v>
      </c>
    </row>
    <row r="4020" spans="12:12" x14ac:dyDescent="0.25">
      <c r="L4020" s="73">
        <f>_xlfn.DAYS(Dashboard!B$3,Data!F4020)</f>
        <v>43025</v>
      </c>
    </row>
    <row r="4021" spans="12:12" x14ac:dyDescent="0.25">
      <c r="L4021" s="73">
        <f>_xlfn.DAYS(Dashboard!B$3,Data!F4021)</f>
        <v>43025</v>
      </c>
    </row>
    <row r="4022" spans="12:12" x14ac:dyDescent="0.25">
      <c r="L4022" s="73">
        <f>_xlfn.DAYS(Dashboard!B$3,Data!F4022)</f>
        <v>43025</v>
      </c>
    </row>
    <row r="4023" spans="12:12" x14ac:dyDescent="0.25">
      <c r="L4023" s="73">
        <f>_xlfn.DAYS(Dashboard!B$3,Data!F4023)</f>
        <v>43025</v>
      </c>
    </row>
    <row r="4024" spans="12:12" x14ac:dyDescent="0.25">
      <c r="L4024" s="73">
        <f>_xlfn.DAYS(Dashboard!B$3,Data!F4024)</f>
        <v>43025</v>
      </c>
    </row>
    <row r="4025" spans="12:12" x14ac:dyDescent="0.25">
      <c r="L4025" s="73">
        <f>_xlfn.DAYS(Dashboard!B$3,Data!F4025)</f>
        <v>43025</v>
      </c>
    </row>
    <row r="4026" spans="12:12" x14ac:dyDescent="0.25">
      <c r="L4026" s="73">
        <f>_xlfn.DAYS(Dashboard!B$3,Data!F4026)</f>
        <v>43025</v>
      </c>
    </row>
    <row r="4027" spans="12:12" x14ac:dyDescent="0.25">
      <c r="L4027" s="73">
        <f>_xlfn.DAYS(Dashboard!B$3,Data!F4027)</f>
        <v>43025</v>
      </c>
    </row>
    <row r="4028" spans="12:12" x14ac:dyDescent="0.25">
      <c r="L4028" s="73">
        <f>_xlfn.DAYS(Dashboard!B$3,Data!F4028)</f>
        <v>43025</v>
      </c>
    </row>
    <row r="4029" spans="12:12" x14ac:dyDescent="0.25">
      <c r="L4029" s="73">
        <f>_xlfn.DAYS(Dashboard!B$3,Data!F4029)</f>
        <v>43025</v>
      </c>
    </row>
    <row r="4030" spans="12:12" x14ac:dyDescent="0.25">
      <c r="L4030" s="73">
        <f>_xlfn.DAYS(Dashboard!B$3,Data!F4030)</f>
        <v>43025</v>
      </c>
    </row>
    <row r="4031" spans="12:12" x14ac:dyDescent="0.25">
      <c r="L4031" s="73">
        <f>_xlfn.DAYS(Dashboard!B$3,Data!F4031)</f>
        <v>43025</v>
      </c>
    </row>
    <row r="4032" spans="12:12" x14ac:dyDescent="0.25">
      <c r="L4032" s="73">
        <f>_xlfn.DAYS(Dashboard!B$3,Data!F4032)</f>
        <v>43025</v>
      </c>
    </row>
    <row r="4033" spans="12:12" x14ac:dyDescent="0.25">
      <c r="L4033" s="73">
        <f>_xlfn.DAYS(Dashboard!B$3,Data!F4033)</f>
        <v>43025</v>
      </c>
    </row>
    <row r="4034" spans="12:12" x14ac:dyDescent="0.25">
      <c r="L4034" s="73">
        <f>_xlfn.DAYS(Dashboard!B$3,Data!F4034)</f>
        <v>43025</v>
      </c>
    </row>
    <row r="4035" spans="12:12" x14ac:dyDescent="0.25">
      <c r="L4035" s="73">
        <f>_xlfn.DAYS(Dashboard!B$3,Data!F4035)</f>
        <v>43025</v>
      </c>
    </row>
    <row r="4036" spans="12:12" x14ac:dyDescent="0.25">
      <c r="L4036" s="73">
        <f>_xlfn.DAYS(Dashboard!B$3,Data!F4036)</f>
        <v>43025</v>
      </c>
    </row>
    <row r="4037" spans="12:12" x14ac:dyDescent="0.25">
      <c r="L4037" s="73">
        <f>_xlfn.DAYS(Dashboard!B$3,Data!F4037)</f>
        <v>43025</v>
      </c>
    </row>
    <row r="4038" spans="12:12" x14ac:dyDescent="0.25">
      <c r="L4038" s="73">
        <f>_xlfn.DAYS(Dashboard!B$3,Data!F4038)</f>
        <v>43025</v>
      </c>
    </row>
    <row r="4039" spans="12:12" x14ac:dyDescent="0.25">
      <c r="L4039" s="73">
        <f>_xlfn.DAYS(Dashboard!B$3,Data!F4039)</f>
        <v>43025</v>
      </c>
    </row>
    <row r="4040" spans="12:12" x14ac:dyDescent="0.25">
      <c r="L4040" s="73">
        <f>_xlfn.DAYS(Dashboard!B$3,Data!F4040)</f>
        <v>43025</v>
      </c>
    </row>
    <row r="4041" spans="12:12" x14ac:dyDescent="0.25">
      <c r="L4041" s="73">
        <f>_xlfn.DAYS(Dashboard!B$3,Data!F4041)</f>
        <v>43025</v>
      </c>
    </row>
    <row r="4042" spans="12:12" x14ac:dyDescent="0.25">
      <c r="L4042" s="73">
        <f>_xlfn.DAYS(Dashboard!B$3,Data!F4042)</f>
        <v>43025</v>
      </c>
    </row>
    <row r="4043" spans="12:12" x14ac:dyDescent="0.25">
      <c r="L4043" s="73">
        <f>_xlfn.DAYS(Dashboard!B$3,Data!F4043)</f>
        <v>43025</v>
      </c>
    </row>
    <row r="4044" spans="12:12" x14ac:dyDescent="0.25">
      <c r="L4044" s="73">
        <f>_xlfn.DAYS(Dashboard!B$3,Data!F4044)</f>
        <v>43025</v>
      </c>
    </row>
    <row r="4045" spans="12:12" x14ac:dyDescent="0.25">
      <c r="L4045" s="73">
        <f>_xlfn.DAYS(Dashboard!B$3,Data!F4045)</f>
        <v>43025</v>
      </c>
    </row>
    <row r="4046" spans="12:12" x14ac:dyDescent="0.25">
      <c r="L4046" s="73">
        <f>_xlfn.DAYS(Dashboard!B$3,Data!F4046)</f>
        <v>43025</v>
      </c>
    </row>
    <row r="4047" spans="12:12" x14ac:dyDescent="0.25">
      <c r="L4047" s="73">
        <f>_xlfn.DAYS(Dashboard!B$3,Data!F4047)</f>
        <v>43025</v>
      </c>
    </row>
    <row r="4048" spans="12:12" x14ac:dyDescent="0.25">
      <c r="L4048" s="73">
        <f>_xlfn.DAYS(Dashboard!B$3,Data!F4048)</f>
        <v>43025</v>
      </c>
    </row>
    <row r="4049" spans="12:12" x14ac:dyDescent="0.25">
      <c r="L4049" s="73">
        <f>_xlfn.DAYS(Dashboard!B$3,Data!F4049)</f>
        <v>43025</v>
      </c>
    </row>
    <row r="4050" spans="12:12" x14ac:dyDescent="0.25">
      <c r="L4050" s="73">
        <f>_xlfn.DAYS(Dashboard!B$3,Data!F4050)</f>
        <v>43025</v>
      </c>
    </row>
    <row r="4051" spans="12:12" x14ac:dyDescent="0.25">
      <c r="L4051" s="73">
        <f>_xlfn.DAYS(Dashboard!B$3,Data!F4051)</f>
        <v>43025</v>
      </c>
    </row>
    <row r="4052" spans="12:12" x14ac:dyDescent="0.25">
      <c r="L4052" s="73">
        <f>_xlfn.DAYS(Dashboard!B$3,Data!F4052)</f>
        <v>43025</v>
      </c>
    </row>
    <row r="4053" spans="12:12" x14ac:dyDescent="0.25">
      <c r="L4053" s="73">
        <f>_xlfn.DAYS(Dashboard!B$3,Data!F4053)</f>
        <v>43025</v>
      </c>
    </row>
    <row r="4054" spans="12:12" x14ac:dyDescent="0.25">
      <c r="L4054" s="73">
        <f>_xlfn.DAYS(Dashboard!B$3,Data!F4054)</f>
        <v>43025</v>
      </c>
    </row>
    <row r="4055" spans="12:12" x14ac:dyDescent="0.25">
      <c r="L4055" s="73">
        <f>_xlfn.DAYS(Dashboard!B$3,Data!F4055)</f>
        <v>43025</v>
      </c>
    </row>
    <row r="4056" spans="12:12" x14ac:dyDescent="0.25">
      <c r="L4056" s="73">
        <f>_xlfn.DAYS(Dashboard!B$3,Data!F4056)</f>
        <v>43025</v>
      </c>
    </row>
    <row r="4057" spans="12:12" x14ac:dyDescent="0.25">
      <c r="L4057" s="73">
        <f>_xlfn.DAYS(Dashboard!B$3,Data!F4057)</f>
        <v>43025</v>
      </c>
    </row>
    <row r="4058" spans="12:12" x14ac:dyDescent="0.25">
      <c r="L4058" s="73">
        <f>_xlfn.DAYS(Dashboard!B$3,Data!F4058)</f>
        <v>43025</v>
      </c>
    </row>
    <row r="4059" spans="12:12" x14ac:dyDescent="0.25">
      <c r="L4059" s="73">
        <f>_xlfn.DAYS(Dashboard!B$3,Data!F4059)</f>
        <v>43025</v>
      </c>
    </row>
    <row r="4060" spans="12:12" x14ac:dyDescent="0.25">
      <c r="L4060" s="73">
        <f>_xlfn.DAYS(Dashboard!B$3,Data!F4060)</f>
        <v>43025</v>
      </c>
    </row>
    <row r="4061" spans="12:12" x14ac:dyDescent="0.25">
      <c r="L4061" s="73">
        <f>_xlfn.DAYS(Dashboard!B$3,Data!F4061)</f>
        <v>43025</v>
      </c>
    </row>
    <row r="4062" spans="12:12" x14ac:dyDescent="0.25">
      <c r="L4062" s="73">
        <f>_xlfn.DAYS(Dashboard!B$3,Data!F4062)</f>
        <v>43025</v>
      </c>
    </row>
    <row r="4063" spans="12:12" x14ac:dyDescent="0.25">
      <c r="L4063" s="73">
        <f>_xlfn.DAYS(Dashboard!B$3,Data!F4063)</f>
        <v>43025</v>
      </c>
    </row>
    <row r="4064" spans="12:12" x14ac:dyDescent="0.25">
      <c r="L4064" s="73">
        <f>_xlfn.DAYS(Dashboard!B$3,Data!F4064)</f>
        <v>43025</v>
      </c>
    </row>
    <row r="4065" spans="12:12" x14ac:dyDescent="0.25">
      <c r="L4065" s="73">
        <f>_xlfn.DAYS(Dashboard!B$3,Data!F4065)</f>
        <v>43025</v>
      </c>
    </row>
    <row r="4066" spans="12:12" x14ac:dyDescent="0.25">
      <c r="L4066" s="73">
        <f>_xlfn.DAYS(Dashboard!B$3,Data!F4066)</f>
        <v>43025</v>
      </c>
    </row>
    <row r="4067" spans="12:12" x14ac:dyDescent="0.25">
      <c r="L4067" s="73">
        <f>_xlfn.DAYS(Dashboard!B$3,Data!F4067)</f>
        <v>43025</v>
      </c>
    </row>
    <row r="4068" spans="12:12" x14ac:dyDescent="0.25">
      <c r="L4068" s="73">
        <f>_xlfn.DAYS(Dashboard!B$3,Data!F4068)</f>
        <v>43025</v>
      </c>
    </row>
    <row r="4069" spans="12:12" x14ac:dyDescent="0.25">
      <c r="L4069" s="73">
        <f>_xlfn.DAYS(Dashboard!B$3,Data!F4069)</f>
        <v>43025</v>
      </c>
    </row>
    <row r="4070" spans="12:12" x14ac:dyDescent="0.25">
      <c r="L4070" s="73">
        <f>_xlfn.DAYS(Dashboard!B$3,Data!F4070)</f>
        <v>43025</v>
      </c>
    </row>
    <row r="4071" spans="12:12" x14ac:dyDescent="0.25">
      <c r="L4071" s="73">
        <f>_xlfn.DAYS(Dashboard!B$3,Data!F4071)</f>
        <v>43025</v>
      </c>
    </row>
    <row r="4072" spans="12:12" x14ac:dyDescent="0.25">
      <c r="L4072" s="73">
        <f>_xlfn.DAYS(Dashboard!B$3,Data!F4072)</f>
        <v>43025</v>
      </c>
    </row>
    <row r="4073" spans="12:12" x14ac:dyDescent="0.25">
      <c r="L4073" s="73">
        <f>_xlfn.DAYS(Dashboard!B$3,Data!F4073)</f>
        <v>43025</v>
      </c>
    </row>
    <row r="4074" spans="12:12" x14ac:dyDescent="0.25">
      <c r="L4074" s="73">
        <f>_xlfn.DAYS(Dashboard!B$3,Data!F4074)</f>
        <v>43025</v>
      </c>
    </row>
    <row r="4075" spans="12:12" x14ac:dyDescent="0.25">
      <c r="L4075" s="73">
        <f>_xlfn.DAYS(Dashboard!B$3,Data!F4075)</f>
        <v>43025</v>
      </c>
    </row>
    <row r="4076" spans="12:12" x14ac:dyDescent="0.25">
      <c r="L4076" s="73">
        <f>_xlfn.DAYS(Dashboard!B$3,Data!F4076)</f>
        <v>43025</v>
      </c>
    </row>
    <row r="4077" spans="12:12" x14ac:dyDescent="0.25">
      <c r="L4077" s="73">
        <f>_xlfn.DAYS(Dashboard!B$3,Data!F4077)</f>
        <v>43025</v>
      </c>
    </row>
    <row r="4078" spans="12:12" x14ac:dyDescent="0.25">
      <c r="L4078" s="73">
        <f>_xlfn.DAYS(Dashboard!B$3,Data!F4078)</f>
        <v>43025</v>
      </c>
    </row>
    <row r="4079" spans="12:12" x14ac:dyDescent="0.25">
      <c r="L4079" s="73">
        <f>_xlfn.DAYS(Dashboard!B$3,Data!F4079)</f>
        <v>43025</v>
      </c>
    </row>
    <row r="4080" spans="12:12" x14ac:dyDescent="0.25">
      <c r="L4080" s="73">
        <f>_xlfn.DAYS(Dashboard!B$3,Data!F4080)</f>
        <v>43025</v>
      </c>
    </row>
    <row r="4081" spans="12:12" x14ac:dyDescent="0.25">
      <c r="L4081" s="73">
        <f>_xlfn.DAYS(Dashboard!B$3,Data!F4081)</f>
        <v>43025</v>
      </c>
    </row>
    <row r="4082" spans="12:12" x14ac:dyDescent="0.25">
      <c r="L4082" s="73">
        <f>_xlfn.DAYS(Dashboard!B$3,Data!F4082)</f>
        <v>43025</v>
      </c>
    </row>
    <row r="4083" spans="12:12" x14ac:dyDescent="0.25">
      <c r="L4083" s="73">
        <f>_xlfn.DAYS(Dashboard!B$3,Data!F4083)</f>
        <v>43025</v>
      </c>
    </row>
    <row r="4084" spans="12:12" x14ac:dyDescent="0.25">
      <c r="L4084" s="73">
        <f>_xlfn.DAYS(Dashboard!B$3,Data!F4084)</f>
        <v>43025</v>
      </c>
    </row>
    <row r="4085" spans="12:12" x14ac:dyDescent="0.25">
      <c r="L4085" s="73">
        <f>_xlfn.DAYS(Dashboard!B$3,Data!F4085)</f>
        <v>43025</v>
      </c>
    </row>
    <row r="4086" spans="12:12" x14ac:dyDescent="0.25">
      <c r="L4086" s="73">
        <f>_xlfn.DAYS(Dashboard!B$3,Data!F4086)</f>
        <v>43025</v>
      </c>
    </row>
    <row r="4087" spans="12:12" x14ac:dyDescent="0.25">
      <c r="L4087" s="73">
        <f>_xlfn.DAYS(Dashboard!B$3,Data!F4087)</f>
        <v>43025</v>
      </c>
    </row>
    <row r="4088" spans="12:12" x14ac:dyDescent="0.25">
      <c r="L4088" s="73">
        <f>_xlfn.DAYS(Dashboard!B$3,Data!F4088)</f>
        <v>43025</v>
      </c>
    </row>
    <row r="4089" spans="12:12" x14ac:dyDescent="0.25">
      <c r="L4089" s="73">
        <f>_xlfn.DAYS(Dashboard!B$3,Data!F4089)</f>
        <v>43025</v>
      </c>
    </row>
    <row r="4090" spans="12:12" x14ac:dyDescent="0.25">
      <c r="L4090" s="73">
        <f>_xlfn.DAYS(Dashboard!B$3,Data!F4090)</f>
        <v>43025</v>
      </c>
    </row>
    <row r="4091" spans="12:12" x14ac:dyDescent="0.25">
      <c r="L4091" s="73">
        <f>_xlfn.DAYS(Dashboard!B$3,Data!F4091)</f>
        <v>43025</v>
      </c>
    </row>
    <row r="4092" spans="12:12" x14ac:dyDescent="0.25">
      <c r="L4092" s="73">
        <f>_xlfn.DAYS(Dashboard!B$3,Data!F4092)</f>
        <v>43025</v>
      </c>
    </row>
    <row r="4093" spans="12:12" x14ac:dyDescent="0.25">
      <c r="L4093" s="73">
        <f>_xlfn.DAYS(Dashboard!B$3,Data!F4093)</f>
        <v>43025</v>
      </c>
    </row>
    <row r="4094" spans="12:12" x14ac:dyDescent="0.25">
      <c r="L4094" s="73">
        <f>_xlfn.DAYS(Dashboard!B$3,Data!F4094)</f>
        <v>43025</v>
      </c>
    </row>
    <row r="4095" spans="12:12" x14ac:dyDescent="0.25">
      <c r="L4095" s="73">
        <f>_xlfn.DAYS(Dashboard!B$3,Data!F4095)</f>
        <v>43025</v>
      </c>
    </row>
    <row r="4096" spans="12:12" x14ac:dyDescent="0.25">
      <c r="L4096" s="73">
        <f>_xlfn.DAYS(Dashboard!B$3,Data!F4096)</f>
        <v>43025</v>
      </c>
    </row>
    <row r="4097" spans="12:12" x14ac:dyDescent="0.25">
      <c r="L4097" s="73">
        <f>_xlfn.DAYS(Dashboard!B$3,Data!F4097)</f>
        <v>43025</v>
      </c>
    </row>
    <row r="4098" spans="12:12" x14ac:dyDescent="0.25">
      <c r="L4098" s="73">
        <f>_xlfn.DAYS(Dashboard!B$3,Data!F4098)</f>
        <v>43025</v>
      </c>
    </row>
    <row r="4099" spans="12:12" x14ac:dyDescent="0.25">
      <c r="L4099" s="73">
        <f>_xlfn.DAYS(Dashboard!B$3,Data!F4099)</f>
        <v>43025</v>
      </c>
    </row>
    <row r="4100" spans="12:12" x14ac:dyDescent="0.25">
      <c r="L4100" s="73">
        <f>_xlfn.DAYS(Dashboard!B$3,Data!F4100)</f>
        <v>43025</v>
      </c>
    </row>
    <row r="4101" spans="12:12" x14ac:dyDescent="0.25">
      <c r="L4101" s="73">
        <f>_xlfn.DAYS(Dashboard!B$3,Data!F4101)</f>
        <v>43025</v>
      </c>
    </row>
    <row r="4102" spans="12:12" x14ac:dyDescent="0.25">
      <c r="L4102" s="73">
        <f>_xlfn.DAYS(Dashboard!B$3,Data!F4102)</f>
        <v>43025</v>
      </c>
    </row>
    <row r="4103" spans="12:12" x14ac:dyDescent="0.25">
      <c r="L4103" s="73">
        <f>_xlfn.DAYS(Dashboard!B$3,Data!F4103)</f>
        <v>43025</v>
      </c>
    </row>
    <row r="4104" spans="12:12" x14ac:dyDescent="0.25">
      <c r="L4104" s="73">
        <f>_xlfn.DAYS(Dashboard!B$3,Data!F4104)</f>
        <v>43025</v>
      </c>
    </row>
    <row r="4105" spans="12:12" x14ac:dyDescent="0.25">
      <c r="L4105" s="73">
        <f>_xlfn.DAYS(Dashboard!B$3,Data!F4105)</f>
        <v>43025</v>
      </c>
    </row>
    <row r="4106" spans="12:12" x14ac:dyDescent="0.25">
      <c r="L4106" s="73">
        <f>_xlfn.DAYS(Dashboard!B$3,Data!F4106)</f>
        <v>43025</v>
      </c>
    </row>
    <row r="4107" spans="12:12" x14ac:dyDescent="0.25">
      <c r="L4107" s="73">
        <f>_xlfn.DAYS(Dashboard!B$3,Data!F4107)</f>
        <v>43025</v>
      </c>
    </row>
    <row r="4108" spans="12:12" x14ac:dyDescent="0.25">
      <c r="L4108" s="73">
        <f>_xlfn.DAYS(Dashboard!B$3,Data!F4108)</f>
        <v>43025</v>
      </c>
    </row>
    <row r="4109" spans="12:12" x14ac:dyDescent="0.25">
      <c r="L4109" s="73">
        <f>_xlfn.DAYS(Dashboard!B$3,Data!F4109)</f>
        <v>43025</v>
      </c>
    </row>
    <row r="4110" spans="12:12" x14ac:dyDescent="0.25">
      <c r="L4110" s="73">
        <f>_xlfn.DAYS(Dashboard!B$3,Data!F4110)</f>
        <v>43025</v>
      </c>
    </row>
    <row r="4111" spans="12:12" x14ac:dyDescent="0.25">
      <c r="L4111" s="73">
        <f>_xlfn.DAYS(Dashboard!B$3,Data!F4111)</f>
        <v>43025</v>
      </c>
    </row>
    <row r="4112" spans="12:12" x14ac:dyDescent="0.25">
      <c r="L4112" s="73">
        <f>_xlfn.DAYS(Dashboard!B$3,Data!F4112)</f>
        <v>43025</v>
      </c>
    </row>
    <row r="4113" spans="12:12" x14ac:dyDescent="0.25">
      <c r="L4113" s="73">
        <f>_xlfn.DAYS(Dashboard!B$3,Data!F4113)</f>
        <v>43025</v>
      </c>
    </row>
    <row r="4114" spans="12:12" x14ac:dyDescent="0.25">
      <c r="L4114" s="73">
        <f>_xlfn.DAYS(Dashboard!B$3,Data!F4114)</f>
        <v>43025</v>
      </c>
    </row>
    <row r="4115" spans="12:12" x14ac:dyDescent="0.25">
      <c r="L4115" s="73">
        <f>_xlfn.DAYS(Dashboard!B$3,Data!F4115)</f>
        <v>43025</v>
      </c>
    </row>
    <row r="4116" spans="12:12" x14ac:dyDescent="0.25">
      <c r="L4116" s="73">
        <f>_xlfn.DAYS(Dashboard!B$3,Data!F4116)</f>
        <v>43025</v>
      </c>
    </row>
    <row r="4117" spans="12:12" x14ac:dyDescent="0.25">
      <c r="L4117" s="73">
        <f>_xlfn.DAYS(Dashboard!B$3,Data!F4117)</f>
        <v>43025</v>
      </c>
    </row>
    <row r="4118" spans="12:12" x14ac:dyDescent="0.25">
      <c r="L4118" s="73">
        <f>_xlfn.DAYS(Dashboard!B$3,Data!F4118)</f>
        <v>43025</v>
      </c>
    </row>
    <row r="4119" spans="12:12" x14ac:dyDescent="0.25">
      <c r="L4119" s="73">
        <f>_xlfn.DAYS(Dashboard!B$3,Data!F4119)</f>
        <v>43025</v>
      </c>
    </row>
    <row r="4120" spans="12:12" x14ac:dyDescent="0.25">
      <c r="L4120" s="73">
        <f>_xlfn.DAYS(Dashboard!B$3,Data!F4120)</f>
        <v>43025</v>
      </c>
    </row>
    <row r="4121" spans="12:12" x14ac:dyDescent="0.25">
      <c r="L4121" s="73">
        <f>_xlfn.DAYS(Dashboard!B$3,Data!F4121)</f>
        <v>43025</v>
      </c>
    </row>
    <row r="4122" spans="12:12" x14ac:dyDescent="0.25">
      <c r="L4122" s="73">
        <f>_xlfn.DAYS(Dashboard!B$3,Data!F4122)</f>
        <v>43025</v>
      </c>
    </row>
    <row r="4123" spans="12:12" x14ac:dyDescent="0.25">
      <c r="L4123" s="73">
        <f>_xlfn.DAYS(Dashboard!B$3,Data!F4123)</f>
        <v>43025</v>
      </c>
    </row>
    <row r="4124" spans="12:12" x14ac:dyDescent="0.25">
      <c r="L4124" s="73">
        <f>_xlfn.DAYS(Dashboard!B$3,Data!F4124)</f>
        <v>43025</v>
      </c>
    </row>
    <row r="4125" spans="12:12" x14ac:dyDescent="0.25">
      <c r="L4125" s="73">
        <f>_xlfn.DAYS(Dashboard!B$3,Data!F4125)</f>
        <v>43025</v>
      </c>
    </row>
    <row r="4126" spans="12:12" x14ac:dyDescent="0.25">
      <c r="L4126" s="73">
        <f>_xlfn.DAYS(Dashboard!B$3,Data!F4126)</f>
        <v>43025</v>
      </c>
    </row>
    <row r="4127" spans="12:12" x14ac:dyDescent="0.25">
      <c r="L4127" s="73">
        <f>_xlfn.DAYS(Dashboard!B$3,Data!F4127)</f>
        <v>43025</v>
      </c>
    </row>
    <row r="4128" spans="12:12" x14ac:dyDescent="0.25">
      <c r="L4128" s="73">
        <f>_xlfn.DAYS(Dashboard!B$3,Data!F4128)</f>
        <v>43025</v>
      </c>
    </row>
    <row r="4129" spans="12:12" x14ac:dyDescent="0.25">
      <c r="L4129" s="73">
        <f>_xlfn.DAYS(Dashboard!B$3,Data!F4129)</f>
        <v>43025</v>
      </c>
    </row>
    <row r="4130" spans="12:12" x14ac:dyDescent="0.25">
      <c r="L4130" s="73">
        <f>_xlfn.DAYS(Dashboard!B$3,Data!F4130)</f>
        <v>43025</v>
      </c>
    </row>
    <row r="4131" spans="12:12" x14ac:dyDescent="0.25">
      <c r="L4131" s="73">
        <f>_xlfn.DAYS(Dashboard!B$3,Data!F4131)</f>
        <v>43025</v>
      </c>
    </row>
    <row r="4132" spans="12:12" x14ac:dyDescent="0.25">
      <c r="L4132" s="73">
        <f>_xlfn.DAYS(Dashboard!B$3,Data!F4132)</f>
        <v>43025</v>
      </c>
    </row>
    <row r="4133" spans="12:12" x14ac:dyDescent="0.25">
      <c r="L4133" s="73">
        <f>_xlfn.DAYS(Dashboard!B$3,Data!F4133)</f>
        <v>43025</v>
      </c>
    </row>
    <row r="4134" spans="12:12" x14ac:dyDescent="0.25">
      <c r="L4134" s="73">
        <f>_xlfn.DAYS(Dashboard!B$3,Data!F4134)</f>
        <v>43025</v>
      </c>
    </row>
    <row r="4135" spans="12:12" x14ac:dyDescent="0.25">
      <c r="L4135" s="73">
        <f>_xlfn.DAYS(Dashboard!B$3,Data!F4135)</f>
        <v>43025</v>
      </c>
    </row>
    <row r="4136" spans="12:12" x14ac:dyDescent="0.25">
      <c r="L4136" s="73">
        <f>_xlfn.DAYS(Dashboard!B$3,Data!F4136)</f>
        <v>43025</v>
      </c>
    </row>
    <row r="4137" spans="12:12" x14ac:dyDescent="0.25">
      <c r="L4137" s="73">
        <f>_xlfn.DAYS(Dashboard!B$3,Data!F4137)</f>
        <v>43025</v>
      </c>
    </row>
    <row r="4138" spans="12:12" x14ac:dyDescent="0.25">
      <c r="L4138" s="73">
        <f>_xlfn.DAYS(Dashboard!B$3,Data!F4138)</f>
        <v>43025</v>
      </c>
    </row>
    <row r="4139" spans="12:12" x14ac:dyDescent="0.25">
      <c r="L4139" s="73">
        <f>_xlfn.DAYS(Dashboard!B$3,Data!F4139)</f>
        <v>43025</v>
      </c>
    </row>
    <row r="4140" spans="12:12" x14ac:dyDescent="0.25">
      <c r="L4140" s="73">
        <f>_xlfn.DAYS(Dashboard!B$3,Data!F4140)</f>
        <v>43025</v>
      </c>
    </row>
    <row r="4141" spans="12:12" x14ac:dyDescent="0.25">
      <c r="L4141" s="73">
        <f>_xlfn.DAYS(Dashboard!B$3,Data!F4141)</f>
        <v>43025</v>
      </c>
    </row>
    <row r="4142" spans="12:12" x14ac:dyDescent="0.25">
      <c r="L4142" s="73">
        <f>_xlfn.DAYS(Dashboard!B$3,Data!F4142)</f>
        <v>43025</v>
      </c>
    </row>
    <row r="4143" spans="12:12" x14ac:dyDescent="0.25">
      <c r="L4143" s="73">
        <f>_xlfn.DAYS(Dashboard!B$3,Data!F4143)</f>
        <v>43025</v>
      </c>
    </row>
    <row r="4144" spans="12:12" x14ac:dyDescent="0.25">
      <c r="L4144" s="73">
        <f>_xlfn.DAYS(Dashboard!B$3,Data!F4144)</f>
        <v>43025</v>
      </c>
    </row>
    <row r="4145" spans="12:12" x14ac:dyDescent="0.25">
      <c r="L4145" s="73">
        <f>_xlfn.DAYS(Dashboard!B$3,Data!F4145)</f>
        <v>43025</v>
      </c>
    </row>
    <row r="4146" spans="12:12" x14ac:dyDescent="0.25">
      <c r="L4146" s="73">
        <f>_xlfn.DAYS(Dashboard!B$3,Data!F4146)</f>
        <v>43025</v>
      </c>
    </row>
    <row r="4147" spans="12:12" x14ac:dyDescent="0.25">
      <c r="L4147" s="73">
        <f>_xlfn.DAYS(Dashboard!B$3,Data!F4147)</f>
        <v>43025</v>
      </c>
    </row>
    <row r="4148" spans="12:12" x14ac:dyDescent="0.25">
      <c r="L4148" s="73">
        <f>_xlfn.DAYS(Dashboard!B$3,Data!F4148)</f>
        <v>43025</v>
      </c>
    </row>
    <row r="4149" spans="12:12" x14ac:dyDescent="0.25">
      <c r="L4149" s="73">
        <f>_xlfn.DAYS(Dashboard!B$3,Data!F4149)</f>
        <v>43025</v>
      </c>
    </row>
    <row r="4150" spans="12:12" x14ac:dyDescent="0.25">
      <c r="L4150" s="73">
        <f>_xlfn.DAYS(Dashboard!B$3,Data!F4150)</f>
        <v>43025</v>
      </c>
    </row>
    <row r="4151" spans="12:12" x14ac:dyDescent="0.25">
      <c r="L4151" s="73">
        <f>_xlfn.DAYS(Dashboard!B$3,Data!F4151)</f>
        <v>43025</v>
      </c>
    </row>
    <row r="4152" spans="12:12" x14ac:dyDescent="0.25">
      <c r="L4152" s="73">
        <f>_xlfn.DAYS(Dashboard!B$3,Data!F4152)</f>
        <v>43025</v>
      </c>
    </row>
    <row r="4153" spans="12:12" x14ac:dyDescent="0.25">
      <c r="L4153" s="73">
        <f>_xlfn.DAYS(Dashboard!B$3,Data!F4153)</f>
        <v>43025</v>
      </c>
    </row>
    <row r="4154" spans="12:12" x14ac:dyDescent="0.25">
      <c r="L4154" s="73">
        <f>_xlfn.DAYS(Dashboard!B$3,Data!F4154)</f>
        <v>43025</v>
      </c>
    </row>
    <row r="4155" spans="12:12" x14ac:dyDescent="0.25">
      <c r="L4155" s="73">
        <f>_xlfn.DAYS(Dashboard!B$3,Data!F4155)</f>
        <v>43025</v>
      </c>
    </row>
    <row r="4156" spans="12:12" x14ac:dyDescent="0.25">
      <c r="L4156" s="73">
        <f>_xlfn.DAYS(Dashboard!B$3,Data!F4156)</f>
        <v>43025</v>
      </c>
    </row>
    <row r="4157" spans="12:12" x14ac:dyDescent="0.25">
      <c r="L4157" s="73">
        <f>_xlfn.DAYS(Dashboard!B$3,Data!F4157)</f>
        <v>43025</v>
      </c>
    </row>
    <row r="4158" spans="12:12" x14ac:dyDescent="0.25">
      <c r="L4158" s="73">
        <f>_xlfn.DAYS(Dashboard!B$3,Data!F4158)</f>
        <v>43025</v>
      </c>
    </row>
    <row r="4159" spans="12:12" x14ac:dyDescent="0.25">
      <c r="L4159" s="73">
        <f>_xlfn.DAYS(Dashboard!B$3,Data!F4159)</f>
        <v>43025</v>
      </c>
    </row>
    <row r="4160" spans="12:12" x14ac:dyDescent="0.25">
      <c r="L4160" s="73">
        <f>_xlfn.DAYS(Dashboard!B$3,Data!F4160)</f>
        <v>43025</v>
      </c>
    </row>
    <row r="4161" spans="12:12" x14ac:dyDescent="0.25">
      <c r="L4161" s="73">
        <f>_xlfn.DAYS(Dashboard!B$3,Data!F4161)</f>
        <v>43025</v>
      </c>
    </row>
    <row r="4162" spans="12:12" x14ac:dyDescent="0.25">
      <c r="L4162" s="73">
        <f>_xlfn.DAYS(Dashboard!B$3,Data!F4162)</f>
        <v>43025</v>
      </c>
    </row>
    <row r="4163" spans="12:12" x14ac:dyDescent="0.25">
      <c r="L4163" s="73">
        <f>_xlfn.DAYS(Dashboard!B$3,Data!F4163)</f>
        <v>43025</v>
      </c>
    </row>
    <row r="4164" spans="12:12" x14ac:dyDescent="0.25">
      <c r="L4164" s="73">
        <f>_xlfn.DAYS(Dashboard!B$3,Data!F4164)</f>
        <v>43025</v>
      </c>
    </row>
    <row r="4165" spans="12:12" x14ac:dyDescent="0.25">
      <c r="L4165" s="73">
        <f>_xlfn.DAYS(Dashboard!B$3,Data!F4165)</f>
        <v>43025</v>
      </c>
    </row>
    <row r="4166" spans="12:12" x14ac:dyDescent="0.25">
      <c r="L4166" s="73">
        <f>_xlfn.DAYS(Dashboard!B$3,Data!F4166)</f>
        <v>43025</v>
      </c>
    </row>
    <row r="4167" spans="12:12" x14ac:dyDescent="0.25">
      <c r="L4167" s="73">
        <f>_xlfn.DAYS(Dashboard!B$3,Data!F4167)</f>
        <v>43025</v>
      </c>
    </row>
    <row r="4168" spans="12:12" x14ac:dyDescent="0.25">
      <c r="L4168" s="73">
        <f>_xlfn.DAYS(Dashboard!B$3,Data!F4168)</f>
        <v>43025</v>
      </c>
    </row>
    <row r="4169" spans="12:12" x14ac:dyDescent="0.25">
      <c r="L4169" s="73">
        <f>_xlfn.DAYS(Dashboard!B$3,Data!F4169)</f>
        <v>43025</v>
      </c>
    </row>
    <row r="4170" spans="12:12" x14ac:dyDescent="0.25">
      <c r="L4170" s="73">
        <f>_xlfn.DAYS(Dashboard!B$3,Data!F4170)</f>
        <v>43025</v>
      </c>
    </row>
    <row r="4171" spans="12:12" x14ac:dyDescent="0.25">
      <c r="L4171" s="73">
        <f>_xlfn.DAYS(Dashboard!B$3,Data!F4171)</f>
        <v>43025</v>
      </c>
    </row>
    <row r="4172" spans="12:12" x14ac:dyDescent="0.25">
      <c r="L4172" s="73">
        <f>_xlfn.DAYS(Dashboard!B$3,Data!F4172)</f>
        <v>43025</v>
      </c>
    </row>
    <row r="4173" spans="12:12" x14ac:dyDescent="0.25">
      <c r="L4173" s="73">
        <f>_xlfn.DAYS(Dashboard!B$3,Data!F4173)</f>
        <v>43025</v>
      </c>
    </row>
    <row r="4174" spans="12:12" x14ac:dyDescent="0.25">
      <c r="L4174" s="73">
        <f>_xlfn.DAYS(Dashboard!B$3,Data!F4174)</f>
        <v>43025</v>
      </c>
    </row>
    <row r="4175" spans="12:12" x14ac:dyDescent="0.25">
      <c r="L4175" s="73">
        <f>_xlfn.DAYS(Dashboard!B$3,Data!F4175)</f>
        <v>43025</v>
      </c>
    </row>
    <row r="4176" spans="12:12" x14ac:dyDescent="0.25">
      <c r="L4176" s="73">
        <f>_xlfn.DAYS(Dashboard!B$3,Data!F4176)</f>
        <v>43025</v>
      </c>
    </row>
    <row r="4177" spans="12:12" x14ac:dyDescent="0.25">
      <c r="L4177" s="73">
        <f>_xlfn.DAYS(Dashboard!B$3,Data!F4177)</f>
        <v>43025</v>
      </c>
    </row>
    <row r="4178" spans="12:12" x14ac:dyDescent="0.25">
      <c r="L4178" s="73">
        <f>_xlfn.DAYS(Dashboard!B$3,Data!F4178)</f>
        <v>43025</v>
      </c>
    </row>
    <row r="4179" spans="12:12" x14ac:dyDescent="0.25">
      <c r="L4179" s="73">
        <f>_xlfn.DAYS(Dashboard!B$3,Data!F4179)</f>
        <v>43025</v>
      </c>
    </row>
    <row r="4180" spans="12:12" x14ac:dyDescent="0.25">
      <c r="L4180" s="73">
        <f>_xlfn.DAYS(Dashboard!B$3,Data!F4180)</f>
        <v>43025</v>
      </c>
    </row>
    <row r="4181" spans="12:12" x14ac:dyDescent="0.25">
      <c r="L4181" s="73">
        <f>_xlfn.DAYS(Dashboard!B$3,Data!F4181)</f>
        <v>43025</v>
      </c>
    </row>
    <row r="4182" spans="12:12" x14ac:dyDescent="0.25">
      <c r="L4182" s="73">
        <f>_xlfn.DAYS(Dashboard!B$3,Data!F4182)</f>
        <v>43025</v>
      </c>
    </row>
    <row r="4183" spans="12:12" x14ac:dyDescent="0.25">
      <c r="L4183" s="73">
        <f>_xlfn.DAYS(Dashboard!B$3,Data!F4183)</f>
        <v>43025</v>
      </c>
    </row>
    <row r="4184" spans="12:12" x14ac:dyDescent="0.25">
      <c r="L4184" s="73">
        <f>_xlfn.DAYS(Dashboard!B$3,Data!F4184)</f>
        <v>43025</v>
      </c>
    </row>
    <row r="4185" spans="12:12" x14ac:dyDescent="0.25">
      <c r="L4185" s="73">
        <f>_xlfn.DAYS(Dashboard!B$3,Data!F4185)</f>
        <v>43025</v>
      </c>
    </row>
    <row r="4186" spans="12:12" x14ac:dyDescent="0.25">
      <c r="L4186" s="73">
        <f>_xlfn.DAYS(Dashboard!B$3,Data!F4186)</f>
        <v>43025</v>
      </c>
    </row>
    <row r="4187" spans="12:12" x14ac:dyDescent="0.25">
      <c r="L4187" s="73">
        <f>_xlfn.DAYS(Dashboard!B$3,Data!F4187)</f>
        <v>43025</v>
      </c>
    </row>
    <row r="4188" spans="12:12" x14ac:dyDescent="0.25">
      <c r="L4188" s="73">
        <f>_xlfn.DAYS(Dashboard!B$3,Data!F4188)</f>
        <v>43025</v>
      </c>
    </row>
    <row r="4189" spans="12:12" x14ac:dyDescent="0.25">
      <c r="L4189" s="73">
        <f>_xlfn.DAYS(Dashboard!B$3,Data!F4189)</f>
        <v>43025</v>
      </c>
    </row>
    <row r="4190" spans="12:12" x14ac:dyDescent="0.25">
      <c r="L4190" s="73">
        <f>_xlfn.DAYS(Dashboard!B$3,Data!F4190)</f>
        <v>43025</v>
      </c>
    </row>
    <row r="4191" spans="12:12" x14ac:dyDescent="0.25">
      <c r="L4191" s="73">
        <f>_xlfn.DAYS(Dashboard!B$3,Data!F4191)</f>
        <v>43025</v>
      </c>
    </row>
    <row r="4192" spans="12:12" x14ac:dyDescent="0.25">
      <c r="L4192" s="73">
        <f>_xlfn.DAYS(Dashboard!B$3,Data!F4192)</f>
        <v>43025</v>
      </c>
    </row>
    <row r="4193" spans="12:12" x14ac:dyDescent="0.25">
      <c r="L4193" s="73">
        <f>_xlfn.DAYS(Dashboard!B$3,Data!F4193)</f>
        <v>43025</v>
      </c>
    </row>
    <row r="4194" spans="12:12" x14ac:dyDescent="0.25">
      <c r="L4194" s="73">
        <f>_xlfn.DAYS(Dashboard!B$3,Data!F4194)</f>
        <v>43025</v>
      </c>
    </row>
    <row r="4195" spans="12:12" x14ac:dyDescent="0.25">
      <c r="L4195" s="73">
        <f>_xlfn.DAYS(Dashboard!B$3,Data!F4195)</f>
        <v>43025</v>
      </c>
    </row>
    <row r="4196" spans="12:12" x14ac:dyDescent="0.25">
      <c r="L4196" s="73">
        <f>_xlfn.DAYS(Dashboard!B$3,Data!F4196)</f>
        <v>43025</v>
      </c>
    </row>
    <row r="4197" spans="12:12" x14ac:dyDescent="0.25">
      <c r="L4197" s="73">
        <f>_xlfn.DAYS(Dashboard!B$3,Data!F4197)</f>
        <v>43025</v>
      </c>
    </row>
    <row r="4198" spans="12:12" x14ac:dyDescent="0.25">
      <c r="L4198" s="73">
        <f>_xlfn.DAYS(Dashboard!B$3,Data!F4198)</f>
        <v>43025</v>
      </c>
    </row>
    <row r="4199" spans="12:12" x14ac:dyDescent="0.25">
      <c r="L4199" s="73">
        <f>_xlfn.DAYS(Dashboard!B$3,Data!F4199)</f>
        <v>43025</v>
      </c>
    </row>
    <row r="4200" spans="12:12" x14ac:dyDescent="0.25">
      <c r="L4200" s="73">
        <f>_xlfn.DAYS(Dashboard!B$3,Data!F4200)</f>
        <v>43025</v>
      </c>
    </row>
    <row r="4201" spans="12:12" x14ac:dyDescent="0.25">
      <c r="L4201" s="73">
        <f>_xlfn.DAYS(Dashboard!B$3,Data!F4201)</f>
        <v>43025</v>
      </c>
    </row>
    <row r="4202" spans="12:12" x14ac:dyDescent="0.25">
      <c r="L4202" s="73">
        <f>_xlfn.DAYS(Dashboard!B$3,Data!F4202)</f>
        <v>43025</v>
      </c>
    </row>
    <row r="4203" spans="12:12" x14ac:dyDescent="0.25">
      <c r="L4203" s="73">
        <f>_xlfn.DAYS(Dashboard!B$3,Data!F4203)</f>
        <v>43025</v>
      </c>
    </row>
    <row r="4204" spans="12:12" x14ac:dyDescent="0.25">
      <c r="L4204" s="73">
        <f>_xlfn.DAYS(Dashboard!B$3,Data!F4204)</f>
        <v>43025</v>
      </c>
    </row>
    <row r="4205" spans="12:12" x14ac:dyDescent="0.25">
      <c r="L4205" s="73">
        <f>_xlfn.DAYS(Dashboard!B$3,Data!F4205)</f>
        <v>43025</v>
      </c>
    </row>
    <row r="4206" spans="12:12" x14ac:dyDescent="0.25">
      <c r="L4206" s="73">
        <f>_xlfn.DAYS(Dashboard!B$3,Data!F4206)</f>
        <v>43025</v>
      </c>
    </row>
    <row r="4207" spans="12:12" x14ac:dyDescent="0.25">
      <c r="L4207" s="73">
        <f>_xlfn.DAYS(Dashboard!B$3,Data!F4207)</f>
        <v>43025</v>
      </c>
    </row>
    <row r="4208" spans="12:12" x14ac:dyDescent="0.25">
      <c r="L4208" s="73">
        <f>_xlfn.DAYS(Dashboard!B$3,Data!F4208)</f>
        <v>43025</v>
      </c>
    </row>
    <row r="4209" spans="12:12" x14ac:dyDescent="0.25">
      <c r="L4209" s="73">
        <f>_xlfn.DAYS(Dashboard!B$3,Data!F4209)</f>
        <v>43025</v>
      </c>
    </row>
    <row r="4210" spans="12:12" x14ac:dyDescent="0.25">
      <c r="L4210" s="73">
        <f>_xlfn.DAYS(Dashboard!B$3,Data!F4210)</f>
        <v>43025</v>
      </c>
    </row>
    <row r="4211" spans="12:12" x14ac:dyDescent="0.25">
      <c r="L4211" s="73">
        <f>_xlfn.DAYS(Dashboard!B$3,Data!F4211)</f>
        <v>43025</v>
      </c>
    </row>
    <row r="4212" spans="12:12" x14ac:dyDescent="0.25">
      <c r="L4212" s="73">
        <f>_xlfn.DAYS(Dashboard!B$3,Data!F4212)</f>
        <v>43025</v>
      </c>
    </row>
    <row r="4213" spans="12:12" x14ac:dyDescent="0.25">
      <c r="L4213" s="73">
        <f>_xlfn.DAYS(Dashboard!B$3,Data!F4213)</f>
        <v>43025</v>
      </c>
    </row>
    <row r="4214" spans="12:12" x14ac:dyDescent="0.25">
      <c r="L4214" s="73">
        <f>_xlfn.DAYS(Dashboard!B$3,Data!F4214)</f>
        <v>43025</v>
      </c>
    </row>
    <row r="4215" spans="12:12" x14ac:dyDescent="0.25">
      <c r="L4215" s="73">
        <f>_xlfn.DAYS(Dashboard!B$3,Data!F4215)</f>
        <v>43025</v>
      </c>
    </row>
    <row r="4216" spans="12:12" x14ac:dyDescent="0.25">
      <c r="L4216" s="73">
        <f>_xlfn.DAYS(Dashboard!B$3,Data!F4216)</f>
        <v>43025</v>
      </c>
    </row>
    <row r="4217" spans="12:12" x14ac:dyDescent="0.25">
      <c r="L4217" s="73">
        <f>_xlfn.DAYS(Dashboard!B$3,Data!F4217)</f>
        <v>43025</v>
      </c>
    </row>
    <row r="4218" spans="12:12" x14ac:dyDescent="0.25">
      <c r="L4218" s="73">
        <f>_xlfn.DAYS(Dashboard!B$3,Data!F4218)</f>
        <v>43025</v>
      </c>
    </row>
    <row r="4219" spans="12:12" x14ac:dyDescent="0.25">
      <c r="L4219" s="73">
        <f>_xlfn.DAYS(Dashboard!B$3,Data!F4219)</f>
        <v>43025</v>
      </c>
    </row>
    <row r="4220" spans="12:12" x14ac:dyDescent="0.25">
      <c r="L4220" s="73">
        <f>_xlfn.DAYS(Dashboard!B$3,Data!F4220)</f>
        <v>43025</v>
      </c>
    </row>
    <row r="4221" spans="12:12" x14ac:dyDescent="0.25">
      <c r="L4221" s="73">
        <f>_xlfn.DAYS(Dashboard!B$3,Data!F4221)</f>
        <v>43025</v>
      </c>
    </row>
    <row r="4222" spans="12:12" x14ac:dyDescent="0.25">
      <c r="L4222" s="73">
        <f>_xlfn.DAYS(Dashboard!B$3,Data!F4222)</f>
        <v>43025</v>
      </c>
    </row>
    <row r="4223" spans="12:12" x14ac:dyDescent="0.25">
      <c r="L4223" s="73">
        <f>_xlfn.DAYS(Dashboard!B$3,Data!F4223)</f>
        <v>43025</v>
      </c>
    </row>
    <row r="4224" spans="12:12" x14ac:dyDescent="0.25">
      <c r="L4224" s="73">
        <f>_xlfn.DAYS(Dashboard!B$3,Data!F4224)</f>
        <v>43025</v>
      </c>
    </row>
    <row r="4225" spans="12:12" x14ac:dyDescent="0.25">
      <c r="L4225" s="73">
        <f>_xlfn.DAYS(Dashboard!B$3,Data!F4225)</f>
        <v>43025</v>
      </c>
    </row>
    <row r="4226" spans="12:12" x14ac:dyDescent="0.25">
      <c r="L4226" s="73">
        <f>_xlfn.DAYS(Dashboard!B$3,Data!F4226)</f>
        <v>43025</v>
      </c>
    </row>
    <row r="4227" spans="12:12" x14ac:dyDescent="0.25">
      <c r="L4227" s="73">
        <f>_xlfn.DAYS(Dashboard!B$3,Data!F4227)</f>
        <v>43025</v>
      </c>
    </row>
    <row r="4228" spans="12:12" x14ac:dyDescent="0.25">
      <c r="L4228" s="73">
        <f>_xlfn.DAYS(Dashboard!B$3,Data!F4228)</f>
        <v>43025</v>
      </c>
    </row>
    <row r="4229" spans="12:12" x14ac:dyDescent="0.25">
      <c r="L4229" s="73">
        <f>_xlfn.DAYS(Dashboard!B$3,Data!F4229)</f>
        <v>43025</v>
      </c>
    </row>
    <row r="4230" spans="12:12" x14ac:dyDescent="0.25">
      <c r="L4230" s="73">
        <f>_xlfn.DAYS(Dashboard!B$3,Data!F4230)</f>
        <v>43025</v>
      </c>
    </row>
    <row r="4231" spans="12:12" x14ac:dyDescent="0.25">
      <c r="L4231" s="73">
        <f>_xlfn.DAYS(Dashboard!B$3,Data!F4231)</f>
        <v>43025</v>
      </c>
    </row>
    <row r="4232" spans="12:12" x14ac:dyDescent="0.25">
      <c r="L4232" s="73">
        <f>_xlfn.DAYS(Dashboard!B$3,Data!F4232)</f>
        <v>43025</v>
      </c>
    </row>
    <row r="4233" spans="12:12" x14ac:dyDescent="0.25">
      <c r="L4233" s="73">
        <f>_xlfn.DAYS(Dashboard!B$3,Data!F4233)</f>
        <v>43025</v>
      </c>
    </row>
    <row r="4234" spans="12:12" x14ac:dyDescent="0.25">
      <c r="L4234" s="73">
        <f>_xlfn.DAYS(Dashboard!B$3,Data!F4234)</f>
        <v>43025</v>
      </c>
    </row>
    <row r="4235" spans="12:12" x14ac:dyDescent="0.25">
      <c r="L4235" s="73">
        <f>_xlfn.DAYS(Dashboard!B$3,Data!F4235)</f>
        <v>43025</v>
      </c>
    </row>
    <row r="4236" spans="12:12" x14ac:dyDescent="0.25">
      <c r="L4236" s="73">
        <f>_xlfn.DAYS(Dashboard!B$3,Data!F4236)</f>
        <v>43025</v>
      </c>
    </row>
    <row r="4237" spans="12:12" x14ac:dyDescent="0.25">
      <c r="L4237" s="73">
        <f>_xlfn.DAYS(Dashboard!B$3,Data!F4237)</f>
        <v>43025</v>
      </c>
    </row>
    <row r="4238" spans="12:12" x14ac:dyDescent="0.25">
      <c r="L4238" s="73">
        <f>_xlfn.DAYS(Dashboard!B$3,Data!F4238)</f>
        <v>43025</v>
      </c>
    </row>
    <row r="4239" spans="12:12" x14ac:dyDescent="0.25">
      <c r="L4239" s="73">
        <f>_xlfn.DAYS(Dashboard!B$3,Data!F4239)</f>
        <v>43025</v>
      </c>
    </row>
    <row r="4240" spans="12:12" x14ac:dyDescent="0.25">
      <c r="L4240" s="73">
        <f>_xlfn.DAYS(Dashboard!B$3,Data!F4240)</f>
        <v>43025</v>
      </c>
    </row>
    <row r="4241" spans="12:12" x14ac:dyDescent="0.25">
      <c r="L4241" s="73">
        <f>_xlfn.DAYS(Dashboard!B$3,Data!F4241)</f>
        <v>43025</v>
      </c>
    </row>
    <row r="4242" spans="12:12" x14ac:dyDescent="0.25">
      <c r="L4242" s="73">
        <f>_xlfn.DAYS(Dashboard!B$3,Data!F4242)</f>
        <v>43025</v>
      </c>
    </row>
    <row r="4243" spans="12:12" x14ac:dyDescent="0.25">
      <c r="L4243" s="73">
        <f>_xlfn.DAYS(Dashboard!B$3,Data!F4243)</f>
        <v>43025</v>
      </c>
    </row>
    <row r="4244" spans="12:12" x14ac:dyDescent="0.25">
      <c r="L4244" s="73">
        <f>_xlfn.DAYS(Dashboard!B$3,Data!F4244)</f>
        <v>43025</v>
      </c>
    </row>
    <row r="4245" spans="12:12" x14ac:dyDescent="0.25">
      <c r="L4245" s="73">
        <f>_xlfn.DAYS(Dashboard!B$3,Data!F4245)</f>
        <v>43025</v>
      </c>
    </row>
    <row r="4246" spans="12:12" x14ac:dyDescent="0.25">
      <c r="L4246" s="73">
        <f>_xlfn.DAYS(Dashboard!B$3,Data!F4246)</f>
        <v>43025</v>
      </c>
    </row>
    <row r="4247" spans="12:12" x14ac:dyDescent="0.25">
      <c r="L4247" s="73">
        <f>_xlfn.DAYS(Dashboard!B$3,Data!F4247)</f>
        <v>43025</v>
      </c>
    </row>
    <row r="4248" spans="12:12" x14ac:dyDescent="0.25">
      <c r="L4248" s="73">
        <f>_xlfn.DAYS(Dashboard!B$3,Data!F4248)</f>
        <v>43025</v>
      </c>
    </row>
    <row r="4249" spans="12:12" x14ac:dyDescent="0.25">
      <c r="L4249" s="73">
        <f>_xlfn.DAYS(Dashboard!B$3,Data!F4249)</f>
        <v>43025</v>
      </c>
    </row>
    <row r="4250" spans="12:12" x14ac:dyDescent="0.25">
      <c r="L4250" s="73">
        <f>_xlfn.DAYS(Dashboard!B$3,Data!F4250)</f>
        <v>43025</v>
      </c>
    </row>
    <row r="4251" spans="12:12" x14ac:dyDescent="0.25">
      <c r="L4251" s="73">
        <f>_xlfn.DAYS(Dashboard!B$3,Data!F4251)</f>
        <v>43025</v>
      </c>
    </row>
    <row r="4252" spans="12:12" x14ac:dyDescent="0.25">
      <c r="L4252" s="73">
        <f>_xlfn.DAYS(Dashboard!B$3,Data!F4252)</f>
        <v>43025</v>
      </c>
    </row>
    <row r="4253" spans="12:12" x14ac:dyDescent="0.25">
      <c r="L4253" s="73">
        <f>_xlfn.DAYS(Dashboard!B$3,Data!F4253)</f>
        <v>43025</v>
      </c>
    </row>
    <row r="4254" spans="12:12" x14ac:dyDescent="0.25">
      <c r="L4254" s="73">
        <f>_xlfn.DAYS(Dashboard!B$3,Data!F4254)</f>
        <v>43025</v>
      </c>
    </row>
    <row r="4255" spans="12:12" x14ac:dyDescent="0.25">
      <c r="L4255" s="73">
        <f>_xlfn.DAYS(Dashboard!B$3,Data!F4255)</f>
        <v>43025</v>
      </c>
    </row>
    <row r="4256" spans="12:12" x14ac:dyDescent="0.25">
      <c r="L4256" s="73">
        <f>_xlfn.DAYS(Dashboard!B$3,Data!F4256)</f>
        <v>43025</v>
      </c>
    </row>
    <row r="4257" spans="12:12" x14ac:dyDescent="0.25">
      <c r="L4257" s="73">
        <f>_xlfn.DAYS(Dashboard!B$3,Data!F4257)</f>
        <v>43025</v>
      </c>
    </row>
    <row r="4258" spans="12:12" x14ac:dyDescent="0.25">
      <c r="L4258" s="73">
        <f>_xlfn.DAYS(Dashboard!B$3,Data!F4258)</f>
        <v>43025</v>
      </c>
    </row>
    <row r="4259" spans="12:12" x14ac:dyDescent="0.25">
      <c r="L4259" s="73">
        <f>_xlfn.DAYS(Dashboard!B$3,Data!F4259)</f>
        <v>43025</v>
      </c>
    </row>
    <row r="4260" spans="12:12" x14ac:dyDescent="0.25">
      <c r="L4260" s="73">
        <f>_xlfn.DAYS(Dashboard!B$3,Data!F4260)</f>
        <v>43025</v>
      </c>
    </row>
    <row r="4261" spans="12:12" x14ac:dyDescent="0.25">
      <c r="L4261" s="73">
        <f>_xlfn.DAYS(Dashboard!B$3,Data!F4261)</f>
        <v>43025</v>
      </c>
    </row>
    <row r="4262" spans="12:12" x14ac:dyDescent="0.25">
      <c r="L4262" s="73">
        <f>_xlfn.DAYS(Dashboard!B$3,Data!F4262)</f>
        <v>43025</v>
      </c>
    </row>
    <row r="4263" spans="12:12" x14ac:dyDescent="0.25">
      <c r="L4263" s="73">
        <f>_xlfn.DAYS(Dashboard!B$3,Data!F4263)</f>
        <v>43025</v>
      </c>
    </row>
    <row r="4264" spans="12:12" x14ac:dyDescent="0.25">
      <c r="L4264" s="73">
        <f>_xlfn.DAYS(Dashboard!B$3,Data!F4264)</f>
        <v>43025</v>
      </c>
    </row>
    <row r="4265" spans="12:12" x14ac:dyDescent="0.25">
      <c r="L4265" s="73">
        <f>_xlfn.DAYS(Dashboard!B$3,Data!F4265)</f>
        <v>43025</v>
      </c>
    </row>
    <row r="4266" spans="12:12" x14ac:dyDescent="0.25">
      <c r="L4266" s="73">
        <f>_xlfn.DAYS(Dashboard!B$3,Data!F4266)</f>
        <v>43025</v>
      </c>
    </row>
    <row r="4267" spans="12:12" x14ac:dyDescent="0.25">
      <c r="L4267" s="73">
        <f>_xlfn.DAYS(Dashboard!B$3,Data!F4267)</f>
        <v>43025</v>
      </c>
    </row>
    <row r="4268" spans="12:12" x14ac:dyDescent="0.25">
      <c r="L4268" s="73">
        <f>_xlfn.DAYS(Dashboard!B$3,Data!F4268)</f>
        <v>43025</v>
      </c>
    </row>
    <row r="4269" spans="12:12" x14ac:dyDescent="0.25">
      <c r="L4269" s="73">
        <f>_xlfn.DAYS(Dashboard!B$3,Data!F4269)</f>
        <v>43025</v>
      </c>
    </row>
    <row r="4270" spans="12:12" x14ac:dyDescent="0.25">
      <c r="L4270" s="73">
        <f>_xlfn.DAYS(Dashboard!B$3,Data!F4270)</f>
        <v>43025</v>
      </c>
    </row>
    <row r="4271" spans="12:12" x14ac:dyDescent="0.25">
      <c r="L4271" s="73">
        <f>_xlfn.DAYS(Dashboard!B$3,Data!F4271)</f>
        <v>43025</v>
      </c>
    </row>
    <row r="4272" spans="12:12" x14ac:dyDescent="0.25">
      <c r="L4272" s="73">
        <f>_xlfn.DAYS(Dashboard!B$3,Data!F4272)</f>
        <v>43025</v>
      </c>
    </row>
    <row r="4273" spans="12:12" x14ac:dyDescent="0.25">
      <c r="L4273" s="73">
        <f>_xlfn.DAYS(Dashboard!B$3,Data!F4273)</f>
        <v>43025</v>
      </c>
    </row>
    <row r="4274" spans="12:12" x14ac:dyDescent="0.25">
      <c r="L4274" s="73">
        <f>_xlfn.DAYS(Dashboard!B$3,Data!F4274)</f>
        <v>43025</v>
      </c>
    </row>
    <row r="4275" spans="12:12" x14ac:dyDescent="0.25">
      <c r="L4275" s="73">
        <f>_xlfn.DAYS(Dashboard!B$3,Data!F4275)</f>
        <v>43025</v>
      </c>
    </row>
    <row r="4276" spans="12:12" x14ac:dyDescent="0.25">
      <c r="L4276" s="73">
        <f>_xlfn.DAYS(Dashboard!B$3,Data!F4276)</f>
        <v>43025</v>
      </c>
    </row>
    <row r="4277" spans="12:12" x14ac:dyDescent="0.25">
      <c r="L4277" s="73">
        <f>_xlfn.DAYS(Dashboard!B$3,Data!F4277)</f>
        <v>43025</v>
      </c>
    </row>
    <row r="4278" spans="12:12" x14ac:dyDescent="0.25">
      <c r="L4278" s="73">
        <f>_xlfn.DAYS(Dashboard!B$3,Data!F4278)</f>
        <v>43025</v>
      </c>
    </row>
    <row r="4279" spans="12:12" x14ac:dyDescent="0.25">
      <c r="L4279" s="73">
        <f>_xlfn.DAYS(Dashboard!B$3,Data!F4279)</f>
        <v>43025</v>
      </c>
    </row>
    <row r="4280" spans="12:12" x14ac:dyDescent="0.25">
      <c r="L4280" s="73">
        <f>_xlfn.DAYS(Dashboard!B$3,Data!F4280)</f>
        <v>43025</v>
      </c>
    </row>
    <row r="4281" spans="12:12" x14ac:dyDescent="0.25">
      <c r="L4281" s="73">
        <f>_xlfn.DAYS(Dashboard!B$3,Data!F4281)</f>
        <v>43025</v>
      </c>
    </row>
    <row r="4282" spans="12:12" x14ac:dyDescent="0.25">
      <c r="L4282" s="73">
        <f>_xlfn.DAYS(Dashboard!B$3,Data!F4282)</f>
        <v>43025</v>
      </c>
    </row>
    <row r="4283" spans="12:12" x14ac:dyDescent="0.25">
      <c r="L4283" s="73">
        <f>_xlfn.DAYS(Dashboard!B$3,Data!F4283)</f>
        <v>43025</v>
      </c>
    </row>
    <row r="4284" spans="12:12" x14ac:dyDescent="0.25">
      <c r="L4284" s="73">
        <f>_xlfn.DAYS(Dashboard!B$3,Data!F4284)</f>
        <v>43025</v>
      </c>
    </row>
    <row r="4285" spans="12:12" x14ac:dyDescent="0.25">
      <c r="L4285" s="73">
        <f>_xlfn.DAYS(Dashboard!B$3,Data!F4285)</f>
        <v>43025</v>
      </c>
    </row>
    <row r="4286" spans="12:12" x14ac:dyDescent="0.25">
      <c r="L4286" s="73">
        <f>_xlfn.DAYS(Dashboard!B$3,Data!F4286)</f>
        <v>43025</v>
      </c>
    </row>
    <row r="4287" spans="12:12" x14ac:dyDescent="0.25">
      <c r="L4287" s="73">
        <f>_xlfn.DAYS(Dashboard!B$3,Data!F4287)</f>
        <v>43025</v>
      </c>
    </row>
    <row r="4288" spans="12:12" x14ac:dyDescent="0.25">
      <c r="L4288" s="73">
        <f>_xlfn.DAYS(Dashboard!B$3,Data!F4288)</f>
        <v>43025</v>
      </c>
    </row>
    <row r="4289" spans="12:12" x14ac:dyDescent="0.25">
      <c r="L4289" s="73">
        <f>_xlfn.DAYS(Dashboard!B$3,Data!F4289)</f>
        <v>43025</v>
      </c>
    </row>
    <row r="4290" spans="12:12" x14ac:dyDescent="0.25">
      <c r="L4290" s="73">
        <f>_xlfn.DAYS(Dashboard!B$3,Data!F4290)</f>
        <v>43025</v>
      </c>
    </row>
    <row r="4291" spans="12:12" x14ac:dyDescent="0.25">
      <c r="L4291" s="73">
        <f>_xlfn.DAYS(Dashboard!B$3,Data!F4291)</f>
        <v>43025</v>
      </c>
    </row>
    <row r="4292" spans="12:12" x14ac:dyDescent="0.25">
      <c r="L4292" s="73">
        <f>_xlfn.DAYS(Dashboard!B$3,Data!F4292)</f>
        <v>43025</v>
      </c>
    </row>
    <row r="4293" spans="12:12" x14ac:dyDescent="0.25">
      <c r="L4293" s="73">
        <f>_xlfn.DAYS(Dashboard!B$3,Data!F4293)</f>
        <v>43025</v>
      </c>
    </row>
    <row r="4294" spans="12:12" x14ac:dyDescent="0.25">
      <c r="L4294" s="73">
        <f>_xlfn.DAYS(Dashboard!B$3,Data!F4294)</f>
        <v>43025</v>
      </c>
    </row>
    <row r="4295" spans="12:12" x14ac:dyDescent="0.25">
      <c r="L4295" s="73">
        <f>_xlfn.DAYS(Dashboard!B$3,Data!F4295)</f>
        <v>43025</v>
      </c>
    </row>
    <row r="4296" spans="12:12" x14ac:dyDescent="0.25">
      <c r="L4296" s="73">
        <f>_xlfn.DAYS(Dashboard!B$3,Data!F4296)</f>
        <v>43025</v>
      </c>
    </row>
    <row r="4297" spans="12:12" x14ac:dyDescent="0.25">
      <c r="L4297" s="73">
        <f>_xlfn.DAYS(Dashboard!B$3,Data!F4297)</f>
        <v>43025</v>
      </c>
    </row>
    <row r="4298" spans="12:12" x14ac:dyDescent="0.25">
      <c r="L4298" s="73">
        <f>_xlfn.DAYS(Dashboard!B$3,Data!F4298)</f>
        <v>43025</v>
      </c>
    </row>
    <row r="4299" spans="12:12" x14ac:dyDescent="0.25">
      <c r="L4299" s="73">
        <f>_xlfn.DAYS(Dashboard!B$3,Data!F4299)</f>
        <v>43025</v>
      </c>
    </row>
    <row r="4300" spans="12:12" x14ac:dyDescent="0.25">
      <c r="L4300" s="73">
        <f>_xlfn.DAYS(Dashboard!B$3,Data!F4300)</f>
        <v>43025</v>
      </c>
    </row>
    <row r="4301" spans="12:12" x14ac:dyDescent="0.25">
      <c r="L4301" s="73">
        <f>_xlfn.DAYS(Dashboard!B$3,Data!F4301)</f>
        <v>43025</v>
      </c>
    </row>
    <row r="4302" spans="12:12" x14ac:dyDescent="0.25">
      <c r="L4302" s="73">
        <f>_xlfn.DAYS(Dashboard!B$3,Data!F4302)</f>
        <v>43025</v>
      </c>
    </row>
    <row r="4303" spans="12:12" x14ac:dyDescent="0.25">
      <c r="L4303" s="73">
        <f>_xlfn.DAYS(Dashboard!B$3,Data!F4303)</f>
        <v>43025</v>
      </c>
    </row>
    <row r="4304" spans="12:12" x14ac:dyDescent="0.25">
      <c r="L4304" s="73">
        <f>_xlfn.DAYS(Dashboard!B$3,Data!F4304)</f>
        <v>43025</v>
      </c>
    </row>
    <row r="4305" spans="12:12" x14ac:dyDescent="0.25">
      <c r="L4305" s="73">
        <f>_xlfn.DAYS(Dashboard!B$3,Data!F4305)</f>
        <v>43025</v>
      </c>
    </row>
    <row r="4306" spans="12:12" x14ac:dyDescent="0.25">
      <c r="L4306" s="73">
        <f>_xlfn.DAYS(Dashboard!B$3,Data!F4306)</f>
        <v>43025</v>
      </c>
    </row>
    <row r="4307" spans="12:12" x14ac:dyDescent="0.25">
      <c r="L4307" s="73">
        <f>_xlfn.DAYS(Dashboard!B$3,Data!F4307)</f>
        <v>43025</v>
      </c>
    </row>
    <row r="4308" spans="12:12" x14ac:dyDescent="0.25">
      <c r="L4308" s="73">
        <f>_xlfn.DAYS(Dashboard!B$3,Data!F4308)</f>
        <v>43025</v>
      </c>
    </row>
    <row r="4309" spans="12:12" x14ac:dyDescent="0.25">
      <c r="L4309" s="73">
        <f>_xlfn.DAYS(Dashboard!B$3,Data!F4309)</f>
        <v>43025</v>
      </c>
    </row>
    <row r="4310" spans="12:12" x14ac:dyDescent="0.25">
      <c r="L4310" s="73">
        <f>_xlfn.DAYS(Dashboard!B$3,Data!F4310)</f>
        <v>43025</v>
      </c>
    </row>
    <row r="4311" spans="12:12" x14ac:dyDescent="0.25">
      <c r="L4311" s="73">
        <f>_xlfn.DAYS(Dashboard!B$3,Data!F4311)</f>
        <v>43025</v>
      </c>
    </row>
    <row r="4312" spans="12:12" x14ac:dyDescent="0.25">
      <c r="L4312" s="73">
        <f>_xlfn.DAYS(Dashboard!B$3,Data!F4312)</f>
        <v>43025</v>
      </c>
    </row>
    <row r="4313" spans="12:12" x14ac:dyDescent="0.25">
      <c r="L4313" s="73">
        <f>_xlfn.DAYS(Dashboard!B$3,Data!F4313)</f>
        <v>43025</v>
      </c>
    </row>
    <row r="4314" spans="12:12" x14ac:dyDescent="0.25">
      <c r="L4314" s="73">
        <f>_xlfn.DAYS(Dashboard!B$3,Data!F4314)</f>
        <v>43025</v>
      </c>
    </row>
    <row r="4315" spans="12:12" x14ac:dyDescent="0.25">
      <c r="L4315" s="73">
        <f>_xlfn.DAYS(Dashboard!B$3,Data!F4315)</f>
        <v>43025</v>
      </c>
    </row>
    <row r="4316" spans="12:12" x14ac:dyDescent="0.25">
      <c r="L4316" s="73">
        <f>_xlfn.DAYS(Dashboard!B$3,Data!F4316)</f>
        <v>43025</v>
      </c>
    </row>
    <row r="4317" spans="12:12" x14ac:dyDescent="0.25">
      <c r="L4317" s="73">
        <f>_xlfn.DAYS(Dashboard!B$3,Data!F4317)</f>
        <v>43025</v>
      </c>
    </row>
    <row r="4318" spans="12:12" x14ac:dyDescent="0.25">
      <c r="L4318" s="73">
        <f>_xlfn.DAYS(Dashboard!B$3,Data!F4318)</f>
        <v>43025</v>
      </c>
    </row>
    <row r="4319" spans="12:12" x14ac:dyDescent="0.25">
      <c r="L4319" s="73">
        <f>_xlfn.DAYS(Dashboard!B$3,Data!F4319)</f>
        <v>43025</v>
      </c>
    </row>
    <row r="4320" spans="12:12" x14ac:dyDescent="0.25">
      <c r="L4320" s="73">
        <f>_xlfn.DAYS(Dashboard!B$3,Data!F4320)</f>
        <v>43025</v>
      </c>
    </row>
    <row r="4321" spans="12:12" x14ac:dyDescent="0.25">
      <c r="L4321" s="73">
        <f>_xlfn.DAYS(Dashboard!B$3,Data!F4321)</f>
        <v>43025</v>
      </c>
    </row>
    <row r="4322" spans="12:12" x14ac:dyDescent="0.25">
      <c r="L4322" s="73">
        <f>_xlfn.DAYS(Dashboard!B$3,Data!F4322)</f>
        <v>43025</v>
      </c>
    </row>
    <row r="4323" spans="12:12" x14ac:dyDescent="0.25">
      <c r="L4323" s="73">
        <f>_xlfn.DAYS(Dashboard!B$3,Data!F4323)</f>
        <v>43025</v>
      </c>
    </row>
    <row r="4324" spans="12:12" x14ac:dyDescent="0.25">
      <c r="L4324" s="73">
        <f>_xlfn.DAYS(Dashboard!B$3,Data!F4324)</f>
        <v>43025</v>
      </c>
    </row>
    <row r="4325" spans="12:12" x14ac:dyDescent="0.25">
      <c r="L4325" s="73">
        <f>_xlfn.DAYS(Dashboard!B$3,Data!F4325)</f>
        <v>43025</v>
      </c>
    </row>
    <row r="4326" spans="12:12" x14ac:dyDescent="0.25">
      <c r="L4326" s="73">
        <f>_xlfn.DAYS(Dashboard!B$3,Data!F4326)</f>
        <v>43025</v>
      </c>
    </row>
    <row r="4327" spans="12:12" x14ac:dyDescent="0.25">
      <c r="L4327" s="73">
        <f>_xlfn.DAYS(Dashboard!B$3,Data!F4327)</f>
        <v>43025</v>
      </c>
    </row>
    <row r="4328" spans="12:12" x14ac:dyDescent="0.25">
      <c r="L4328" s="73">
        <f>_xlfn.DAYS(Dashboard!B$3,Data!F4328)</f>
        <v>43025</v>
      </c>
    </row>
    <row r="4329" spans="12:12" x14ac:dyDescent="0.25">
      <c r="L4329" s="73">
        <f>_xlfn.DAYS(Dashboard!B$3,Data!F4329)</f>
        <v>43025</v>
      </c>
    </row>
    <row r="4330" spans="12:12" x14ac:dyDescent="0.25">
      <c r="L4330" s="73">
        <f>_xlfn.DAYS(Dashboard!B$3,Data!F4330)</f>
        <v>43025</v>
      </c>
    </row>
    <row r="4331" spans="12:12" x14ac:dyDescent="0.25">
      <c r="L4331" s="73">
        <f>_xlfn.DAYS(Dashboard!B$3,Data!F4331)</f>
        <v>43025</v>
      </c>
    </row>
    <row r="4332" spans="12:12" x14ac:dyDescent="0.25">
      <c r="L4332" s="73">
        <f>_xlfn.DAYS(Dashboard!B$3,Data!F4332)</f>
        <v>43025</v>
      </c>
    </row>
    <row r="4333" spans="12:12" x14ac:dyDescent="0.25">
      <c r="L4333" s="73">
        <f>_xlfn.DAYS(Dashboard!B$3,Data!F4333)</f>
        <v>43025</v>
      </c>
    </row>
    <row r="4334" spans="12:12" x14ac:dyDescent="0.25">
      <c r="L4334" s="73">
        <f>_xlfn.DAYS(Dashboard!B$3,Data!F4334)</f>
        <v>43025</v>
      </c>
    </row>
    <row r="4335" spans="12:12" x14ac:dyDescent="0.25">
      <c r="L4335" s="73">
        <f>_xlfn.DAYS(Dashboard!B$3,Data!F4335)</f>
        <v>43025</v>
      </c>
    </row>
    <row r="4336" spans="12:12" x14ac:dyDescent="0.25">
      <c r="L4336" s="73">
        <f>_xlfn.DAYS(Dashboard!B$3,Data!F4336)</f>
        <v>43025</v>
      </c>
    </row>
    <row r="4337" spans="12:12" x14ac:dyDescent="0.25">
      <c r="L4337" s="73">
        <f>_xlfn.DAYS(Dashboard!B$3,Data!F4337)</f>
        <v>43025</v>
      </c>
    </row>
    <row r="4338" spans="12:12" x14ac:dyDescent="0.25">
      <c r="L4338" s="73">
        <f>_xlfn.DAYS(Dashboard!B$3,Data!F4338)</f>
        <v>43025</v>
      </c>
    </row>
    <row r="4339" spans="12:12" x14ac:dyDescent="0.25">
      <c r="L4339" s="73">
        <f>_xlfn.DAYS(Dashboard!B$3,Data!F4339)</f>
        <v>43025</v>
      </c>
    </row>
    <row r="4340" spans="12:12" x14ac:dyDescent="0.25">
      <c r="L4340" s="73">
        <f>_xlfn.DAYS(Dashboard!B$3,Data!F4340)</f>
        <v>43025</v>
      </c>
    </row>
    <row r="4341" spans="12:12" x14ac:dyDescent="0.25">
      <c r="L4341" s="73">
        <f>_xlfn.DAYS(Dashboard!B$3,Data!F4341)</f>
        <v>43025</v>
      </c>
    </row>
    <row r="4342" spans="12:12" x14ac:dyDescent="0.25">
      <c r="L4342" s="73">
        <f>_xlfn.DAYS(Dashboard!B$3,Data!F4342)</f>
        <v>43025</v>
      </c>
    </row>
    <row r="4343" spans="12:12" x14ac:dyDescent="0.25">
      <c r="L4343" s="73">
        <f>_xlfn.DAYS(Dashboard!B$3,Data!F4343)</f>
        <v>43025</v>
      </c>
    </row>
    <row r="4344" spans="12:12" x14ac:dyDescent="0.25">
      <c r="L4344" s="73">
        <f>_xlfn.DAYS(Dashboard!B$3,Data!F4344)</f>
        <v>43025</v>
      </c>
    </row>
    <row r="4345" spans="12:12" x14ac:dyDescent="0.25">
      <c r="L4345" s="73">
        <f>_xlfn.DAYS(Dashboard!B$3,Data!F4345)</f>
        <v>43025</v>
      </c>
    </row>
    <row r="4346" spans="12:12" x14ac:dyDescent="0.25">
      <c r="L4346" s="73">
        <f>_xlfn.DAYS(Dashboard!B$3,Data!F4346)</f>
        <v>43025</v>
      </c>
    </row>
    <row r="4347" spans="12:12" x14ac:dyDescent="0.25">
      <c r="L4347" s="73">
        <f>_xlfn.DAYS(Dashboard!B$3,Data!F4347)</f>
        <v>43025</v>
      </c>
    </row>
    <row r="4348" spans="12:12" x14ac:dyDescent="0.25">
      <c r="L4348" s="73">
        <f>_xlfn.DAYS(Dashboard!B$3,Data!F4348)</f>
        <v>43025</v>
      </c>
    </row>
    <row r="4349" spans="12:12" x14ac:dyDescent="0.25">
      <c r="L4349" s="73">
        <f>_xlfn.DAYS(Dashboard!B$3,Data!F4349)</f>
        <v>43025</v>
      </c>
    </row>
    <row r="4350" spans="12:12" x14ac:dyDescent="0.25">
      <c r="L4350" s="73">
        <f>_xlfn.DAYS(Dashboard!B$3,Data!F4350)</f>
        <v>43025</v>
      </c>
    </row>
    <row r="4351" spans="12:12" x14ac:dyDescent="0.25">
      <c r="L4351" s="73">
        <f>_xlfn.DAYS(Dashboard!B$3,Data!F4351)</f>
        <v>43025</v>
      </c>
    </row>
    <row r="4352" spans="12:12" x14ac:dyDescent="0.25">
      <c r="L4352" s="73">
        <f>_xlfn.DAYS(Dashboard!B$3,Data!F4352)</f>
        <v>43025</v>
      </c>
    </row>
    <row r="4353" spans="12:12" x14ac:dyDescent="0.25">
      <c r="L4353" s="73">
        <f>_xlfn.DAYS(Dashboard!B$3,Data!F4353)</f>
        <v>43025</v>
      </c>
    </row>
    <row r="4354" spans="12:12" x14ac:dyDescent="0.25">
      <c r="L4354" s="73">
        <f>_xlfn.DAYS(Dashboard!B$3,Data!F4354)</f>
        <v>43025</v>
      </c>
    </row>
    <row r="4355" spans="12:12" x14ac:dyDescent="0.25">
      <c r="L4355" s="73">
        <f>_xlfn.DAYS(Dashboard!B$3,Data!F4355)</f>
        <v>43025</v>
      </c>
    </row>
    <row r="4356" spans="12:12" x14ac:dyDescent="0.25">
      <c r="L4356" s="73">
        <f>_xlfn.DAYS(Dashboard!B$3,Data!F4356)</f>
        <v>43025</v>
      </c>
    </row>
    <row r="4357" spans="12:12" x14ac:dyDescent="0.25">
      <c r="L4357" s="73">
        <f>_xlfn.DAYS(Dashboard!B$3,Data!F4357)</f>
        <v>43025</v>
      </c>
    </row>
    <row r="4358" spans="12:12" x14ac:dyDescent="0.25">
      <c r="L4358" s="73">
        <f>_xlfn.DAYS(Dashboard!B$3,Data!F4358)</f>
        <v>43025</v>
      </c>
    </row>
    <row r="4359" spans="12:12" x14ac:dyDescent="0.25">
      <c r="L4359" s="73">
        <f>_xlfn.DAYS(Dashboard!B$3,Data!F4359)</f>
        <v>43025</v>
      </c>
    </row>
    <row r="4360" spans="12:12" x14ac:dyDescent="0.25">
      <c r="L4360" s="73">
        <f>_xlfn.DAYS(Dashboard!B$3,Data!F4360)</f>
        <v>43025</v>
      </c>
    </row>
    <row r="4361" spans="12:12" x14ac:dyDescent="0.25">
      <c r="L4361" s="73">
        <f>_xlfn.DAYS(Dashboard!B$3,Data!F4361)</f>
        <v>43025</v>
      </c>
    </row>
    <row r="4362" spans="12:12" x14ac:dyDescent="0.25">
      <c r="L4362" s="73">
        <f>_xlfn.DAYS(Dashboard!B$3,Data!F4362)</f>
        <v>43025</v>
      </c>
    </row>
    <row r="4363" spans="12:12" x14ac:dyDescent="0.25">
      <c r="L4363" s="73">
        <f>_xlfn.DAYS(Dashboard!B$3,Data!F4363)</f>
        <v>43025</v>
      </c>
    </row>
    <row r="4364" spans="12:12" x14ac:dyDescent="0.25">
      <c r="L4364" s="73">
        <f>_xlfn.DAYS(Dashboard!B$3,Data!F4364)</f>
        <v>43025</v>
      </c>
    </row>
    <row r="4365" spans="12:12" x14ac:dyDescent="0.25">
      <c r="L4365" s="73">
        <f>_xlfn.DAYS(Dashboard!B$3,Data!F4365)</f>
        <v>43025</v>
      </c>
    </row>
    <row r="4366" spans="12:12" x14ac:dyDescent="0.25">
      <c r="L4366" s="73">
        <f>_xlfn.DAYS(Dashboard!B$3,Data!F4366)</f>
        <v>43025</v>
      </c>
    </row>
    <row r="4367" spans="12:12" x14ac:dyDescent="0.25">
      <c r="L4367" s="73">
        <f>_xlfn.DAYS(Dashboard!B$3,Data!F4367)</f>
        <v>43025</v>
      </c>
    </row>
    <row r="4368" spans="12:12" x14ac:dyDescent="0.25">
      <c r="L4368" s="73">
        <f>_xlfn.DAYS(Dashboard!B$3,Data!F4368)</f>
        <v>43025</v>
      </c>
    </row>
    <row r="4369" spans="12:12" x14ac:dyDescent="0.25">
      <c r="L4369" s="73">
        <f>_xlfn.DAYS(Dashboard!B$3,Data!F4369)</f>
        <v>43025</v>
      </c>
    </row>
    <row r="4370" spans="12:12" x14ac:dyDescent="0.25">
      <c r="L4370" s="73">
        <f>_xlfn.DAYS(Dashboard!B$3,Data!F4370)</f>
        <v>43025</v>
      </c>
    </row>
    <row r="4371" spans="12:12" x14ac:dyDescent="0.25">
      <c r="L4371" s="73">
        <f>_xlfn.DAYS(Dashboard!B$3,Data!F4371)</f>
        <v>43025</v>
      </c>
    </row>
    <row r="4372" spans="12:12" x14ac:dyDescent="0.25">
      <c r="L4372" s="73">
        <f>_xlfn.DAYS(Dashboard!B$3,Data!F4372)</f>
        <v>43025</v>
      </c>
    </row>
    <row r="4373" spans="12:12" x14ac:dyDescent="0.25">
      <c r="L4373" s="73">
        <f>_xlfn.DAYS(Dashboard!B$3,Data!F4373)</f>
        <v>43025</v>
      </c>
    </row>
    <row r="4374" spans="12:12" x14ac:dyDescent="0.25">
      <c r="L4374" s="73">
        <f>_xlfn.DAYS(Dashboard!B$3,Data!F4374)</f>
        <v>43025</v>
      </c>
    </row>
    <row r="4375" spans="12:12" x14ac:dyDescent="0.25">
      <c r="L4375" s="73">
        <f>_xlfn.DAYS(Dashboard!B$3,Data!F4375)</f>
        <v>43025</v>
      </c>
    </row>
    <row r="4376" spans="12:12" x14ac:dyDescent="0.25">
      <c r="L4376" s="73">
        <f>_xlfn.DAYS(Dashboard!B$3,Data!F4376)</f>
        <v>43025</v>
      </c>
    </row>
    <row r="4377" spans="12:12" x14ac:dyDescent="0.25">
      <c r="L4377" s="73">
        <f>_xlfn.DAYS(Dashboard!B$3,Data!F4377)</f>
        <v>43025</v>
      </c>
    </row>
    <row r="4378" spans="12:12" x14ac:dyDescent="0.25">
      <c r="L4378" s="73">
        <f>_xlfn.DAYS(Dashboard!B$3,Data!F4378)</f>
        <v>43025</v>
      </c>
    </row>
    <row r="4379" spans="12:12" x14ac:dyDescent="0.25">
      <c r="L4379" s="73">
        <f>_xlfn.DAYS(Dashboard!B$3,Data!F4379)</f>
        <v>43025</v>
      </c>
    </row>
    <row r="4380" spans="12:12" x14ac:dyDescent="0.25">
      <c r="L4380" s="73">
        <f>_xlfn.DAYS(Dashboard!B$3,Data!F4380)</f>
        <v>43025</v>
      </c>
    </row>
    <row r="4381" spans="12:12" x14ac:dyDescent="0.25">
      <c r="L4381" s="73">
        <f>_xlfn.DAYS(Dashboard!B$3,Data!F4381)</f>
        <v>43025</v>
      </c>
    </row>
    <row r="4382" spans="12:12" x14ac:dyDescent="0.25">
      <c r="L4382" s="73">
        <f>_xlfn.DAYS(Dashboard!B$3,Data!F4382)</f>
        <v>43025</v>
      </c>
    </row>
    <row r="4383" spans="12:12" x14ac:dyDescent="0.25">
      <c r="L4383" s="73">
        <f>_xlfn.DAYS(Dashboard!B$3,Data!F4383)</f>
        <v>43025</v>
      </c>
    </row>
    <row r="4384" spans="12:12" x14ac:dyDescent="0.25">
      <c r="L4384" s="73">
        <f>_xlfn.DAYS(Dashboard!B$3,Data!F4384)</f>
        <v>43025</v>
      </c>
    </row>
    <row r="4385" spans="12:12" x14ac:dyDescent="0.25">
      <c r="L4385" s="73">
        <f>_xlfn.DAYS(Dashboard!B$3,Data!F4385)</f>
        <v>43025</v>
      </c>
    </row>
    <row r="4386" spans="12:12" x14ac:dyDescent="0.25">
      <c r="L4386" s="73">
        <f>_xlfn.DAYS(Dashboard!B$3,Data!F4386)</f>
        <v>43025</v>
      </c>
    </row>
    <row r="4387" spans="12:12" x14ac:dyDescent="0.25">
      <c r="L4387" s="73">
        <f>_xlfn.DAYS(Dashboard!B$3,Data!F4387)</f>
        <v>43025</v>
      </c>
    </row>
    <row r="4388" spans="12:12" x14ac:dyDescent="0.25">
      <c r="L4388" s="73">
        <f>_xlfn.DAYS(Dashboard!B$3,Data!F4388)</f>
        <v>43025</v>
      </c>
    </row>
    <row r="4389" spans="12:12" x14ac:dyDescent="0.25">
      <c r="L4389" s="73">
        <f>_xlfn.DAYS(Dashboard!B$3,Data!F4389)</f>
        <v>43025</v>
      </c>
    </row>
    <row r="4390" spans="12:12" x14ac:dyDescent="0.25">
      <c r="L4390" s="73">
        <f>_xlfn.DAYS(Dashboard!B$3,Data!F4390)</f>
        <v>43025</v>
      </c>
    </row>
    <row r="4391" spans="12:12" x14ac:dyDescent="0.25">
      <c r="L4391" s="73">
        <f>_xlfn.DAYS(Dashboard!B$3,Data!F4391)</f>
        <v>43025</v>
      </c>
    </row>
    <row r="4392" spans="12:12" x14ac:dyDescent="0.25">
      <c r="L4392" s="73">
        <f>_xlfn.DAYS(Dashboard!B$3,Data!F4392)</f>
        <v>43025</v>
      </c>
    </row>
    <row r="4393" spans="12:12" x14ac:dyDescent="0.25">
      <c r="L4393" s="73">
        <f>_xlfn.DAYS(Dashboard!B$3,Data!F4393)</f>
        <v>43025</v>
      </c>
    </row>
    <row r="4394" spans="12:12" x14ac:dyDescent="0.25">
      <c r="L4394" s="73">
        <f>_xlfn.DAYS(Dashboard!B$3,Data!F4394)</f>
        <v>43025</v>
      </c>
    </row>
    <row r="4395" spans="12:12" x14ac:dyDescent="0.25">
      <c r="L4395" s="73">
        <f>_xlfn.DAYS(Dashboard!B$3,Data!F4395)</f>
        <v>43025</v>
      </c>
    </row>
    <row r="4396" spans="12:12" x14ac:dyDescent="0.25">
      <c r="L4396" s="73">
        <f>_xlfn.DAYS(Dashboard!B$3,Data!F4396)</f>
        <v>43025</v>
      </c>
    </row>
    <row r="4397" spans="12:12" x14ac:dyDescent="0.25">
      <c r="L4397" s="73">
        <f>_xlfn.DAYS(Dashboard!B$3,Data!F4397)</f>
        <v>43025</v>
      </c>
    </row>
    <row r="4398" spans="12:12" x14ac:dyDescent="0.25">
      <c r="L4398" s="73">
        <f>_xlfn.DAYS(Dashboard!B$3,Data!F4398)</f>
        <v>43025</v>
      </c>
    </row>
    <row r="4399" spans="12:12" x14ac:dyDescent="0.25">
      <c r="L4399" s="73">
        <f>_xlfn.DAYS(Dashboard!B$3,Data!F4399)</f>
        <v>43025</v>
      </c>
    </row>
    <row r="4400" spans="12:12" x14ac:dyDescent="0.25">
      <c r="L4400" s="73">
        <f>_xlfn.DAYS(Dashboard!B$3,Data!F4400)</f>
        <v>43025</v>
      </c>
    </row>
    <row r="4401" spans="12:12" x14ac:dyDescent="0.25">
      <c r="L4401" s="73">
        <f>_xlfn.DAYS(Dashboard!B$3,Data!F4401)</f>
        <v>43025</v>
      </c>
    </row>
    <row r="4402" spans="12:12" x14ac:dyDescent="0.25">
      <c r="L4402" s="73">
        <f>_xlfn.DAYS(Dashboard!B$3,Data!F4402)</f>
        <v>43025</v>
      </c>
    </row>
    <row r="4403" spans="12:12" x14ac:dyDescent="0.25">
      <c r="L4403" s="73">
        <f>_xlfn.DAYS(Dashboard!B$3,Data!F4403)</f>
        <v>43025</v>
      </c>
    </row>
    <row r="4404" spans="12:12" x14ac:dyDescent="0.25">
      <c r="L4404" s="73">
        <f>_xlfn.DAYS(Dashboard!B$3,Data!F4404)</f>
        <v>43025</v>
      </c>
    </row>
    <row r="4405" spans="12:12" x14ac:dyDescent="0.25">
      <c r="L4405" s="73">
        <f>_xlfn.DAYS(Dashboard!B$3,Data!F4405)</f>
        <v>43025</v>
      </c>
    </row>
    <row r="4406" spans="12:12" x14ac:dyDescent="0.25">
      <c r="L4406" s="73">
        <f>_xlfn.DAYS(Dashboard!B$3,Data!F4406)</f>
        <v>43025</v>
      </c>
    </row>
    <row r="4407" spans="12:12" x14ac:dyDescent="0.25">
      <c r="L4407" s="73">
        <f>_xlfn.DAYS(Dashboard!B$3,Data!F4407)</f>
        <v>43025</v>
      </c>
    </row>
    <row r="4408" spans="12:12" x14ac:dyDescent="0.25">
      <c r="L4408" s="73">
        <f>_xlfn.DAYS(Dashboard!B$3,Data!F4408)</f>
        <v>43025</v>
      </c>
    </row>
    <row r="4409" spans="12:12" x14ac:dyDescent="0.25">
      <c r="L4409" s="73">
        <f>_xlfn.DAYS(Dashboard!B$3,Data!F4409)</f>
        <v>43025</v>
      </c>
    </row>
    <row r="4410" spans="12:12" x14ac:dyDescent="0.25">
      <c r="L4410" s="73">
        <f>_xlfn.DAYS(Dashboard!B$3,Data!F4410)</f>
        <v>43025</v>
      </c>
    </row>
    <row r="4411" spans="12:12" x14ac:dyDescent="0.25">
      <c r="L4411" s="73">
        <f>_xlfn.DAYS(Dashboard!B$3,Data!F4411)</f>
        <v>43025</v>
      </c>
    </row>
    <row r="4412" spans="12:12" x14ac:dyDescent="0.25">
      <c r="L4412" s="73">
        <f>_xlfn.DAYS(Dashboard!B$3,Data!F4412)</f>
        <v>43025</v>
      </c>
    </row>
    <row r="4413" spans="12:12" x14ac:dyDescent="0.25">
      <c r="L4413" s="73">
        <f>_xlfn.DAYS(Dashboard!B$3,Data!F4413)</f>
        <v>43025</v>
      </c>
    </row>
    <row r="4414" spans="12:12" x14ac:dyDescent="0.25">
      <c r="L4414" s="73">
        <f>_xlfn.DAYS(Dashboard!B$3,Data!F4414)</f>
        <v>43025</v>
      </c>
    </row>
    <row r="4415" spans="12:12" x14ac:dyDescent="0.25">
      <c r="L4415" s="73">
        <f>_xlfn.DAYS(Dashboard!B$3,Data!F4415)</f>
        <v>43025</v>
      </c>
    </row>
    <row r="4416" spans="12:12" x14ac:dyDescent="0.25">
      <c r="L4416" s="73">
        <f>_xlfn.DAYS(Dashboard!B$3,Data!F4416)</f>
        <v>43025</v>
      </c>
    </row>
    <row r="4417" spans="12:12" x14ac:dyDescent="0.25">
      <c r="L4417" s="73">
        <f>_xlfn.DAYS(Dashboard!B$3,Data!F4417)</f>
        <v>43025</v>
      </c>
    </row>
    <row r="4418" spans="12:12" x14ac:dyDescent="0.25">
      <c r="L4418" s="73">
        <f>_xlfn.DAYS(Dashboard!B$3,Data!F4418)</f>
        <v>43025</v>
      </c>
    </row>
    <row r="4419" spans="12:12" x14ac:dyDescent="0.25">
      <c r="L4419" s="73">
        <f>_xlfn.DAYS(Dashboard!B$3,Data!F4419)</f>
        <v>43025</v>
      </c>
    </row>
    <row r="4420" spans="12:12" x14ac:dyDescent="0.25">
      <c r="L4420" s="73">
        <f>_xlfn.DAYS(Dashboard!B$3,Data!F4420)</f>
        <v>43025</v>
      </c>
    </row>
    <row r="4421" spans="12:12" x14ac:dyDescent="0.25">
      <c r="L4421" s="73">
        <f>_xlfn.DAYS(Dashboard!B$3,Data!F4421)</f>
        <v>43025</v>
      </c>
    </row>
    <row r="4422" spans="12:12" x14ac:dyDescent="0.25">
      <c r="L4422" s="73">
        <f>_xlfn.DAYS(Dashboard!B$3,Data!F4422)</f>
        <v>43025</v>
      </c>
    </row>
    <row r="4423" spans="12:12" x14ac:dyDescent="0.25">
      <c r="L4423" s="73">
        <f>_xlfn.DAYS(Dashboard!B$3,Data!F4423)</f>
        <v>43025</v>
      </c>
    </row>
    <row r="4424" spans="12:12" x14ac:dyDescent="0.25">
      <c r="L4424" s="73">
        <f>_xlfn.DAYS(Dashboard!B$3,Data!F4424)</f>
        <v>43025</v>
      </c>
    </row>
    <row r="4425" spans="12:12" x14ac:dyDescent="0.25">
      <c r="L4425" s="73">
        <f>_xlfn.DAYS(Dashboard!B$3,Data!F4425)</f>
        <v>43025</v>
      </c>
    </row>
    <row r="4426" spans="12:12" x14ac:dyDescent="0.25">
      <c r="L4426" s="73">
        <f>_xlfn.DAYS(Dashboard!B$3,Data!F4426)</f>
        <v>43025</v>
      </c>
    </row>
    <row r="4427" spans="12:12" x14ac:dyDescent="0.25">
      <c r="L4427" s="73">
        <f>_xlfn.DAYS(Dashboard!B$3,Data!F4427)</f>
        <v>43025</v>
      </c>
    </row>
    <row r="4428" spans="12:12" x14ac:dyDescent="0.25">
      <c r="L4428" s="73">
        <f>_xlfn.DAYS(Dashboard!B$3,Data!F4428)</f>
        <v>43025</v>
      </c>
    </row>
    <row r="4429" spans="12:12" x14ac:dyDescent="0.25">
      <c r="L4429" s="73">
        <f>_xlfn.DAYS(Dashboard!B$3,Data!F4429)</f>
        <v>43025</v>
      </c>
    </row>
    <row r="4430" spans="12:12" x14ac:dyDescent="0.25">
      <c r="L4430" s="73">
        <f>_xlfn.DAYS(Dashboard!B$3,Data!F4430)</f>
        <v>43025</v>
      </c>
    </row>
    <row r="4431" spans="12:12" x14ac:dyDescent="0.25">
      <c r="L4431" s="73">
        <f>_xlfn.DAYS(Dashboard!B$3,Data!F4431)</f>
        <v>43025</v>
      </c>
    </row>
    <row r="4432" spans="12:12" x14ac:dyDescent="0.25">
      <c r="L4432" s="73">
        <f>_xlfn.DAYS(Dashboard!B$3,Data!F4432)</f>
        <v>43025</v>
      </c>
    </row>
    <row r="4433" spans="12:12" x14ac:dyDescent="0.25">
      <c r="L4433" s="73">
        <f>_xlfn.DAYS(Dashboard!B$3,Data!F4433)</f>
        <v>43025</v>
      </c>
    </row>
    <row r="4434" spans="12:12" x14ac:dyDescent="0.25">
      <c r="L4434" s="73">
        <f>_xlfn.DAYS(Dashboard!B$3,Data!F4434)</f>
        <v>43025</v>
      </c>
    </row>
    <row r="4435" spans="12:12" x14ac:dyDescent="0.25">
      <c r="L4435" s="73">
        <f>_xlfn.DAYS(Dashboard!B$3,Data!F4435)</f>
        <v>43025</v>
      </c>
    </row>
    <row r="4436" spans="12:12" x14ac:dyDescent="0.25">
      <c r="L4436" s="73">
        <f>_xlfn.DAYS(Dashboard!B$3,Data!F4436)</f>
        <v>43025</v>
      </c>
    </row>
    <row r="4437" spans="12:12" x14ac:dyDescent="0.25">
      <c r="L4437" s="73">
        <f>_xlfn.DAYS(Dashboard!B$3,Data!F4437)</f>
        <v>43025</v>
      </c>
    </row>
    <row r="4438" spans="12:12" x14ac:dyDescent="0.25">
      <c r="L4438" s="73">
        <f>_xlfn.DAYS(Dashboard!B$3,Data!F4438)</f>
        <v>43025</v>
      </c>
    </row>
    <row r="4439" spans="12:12" x14ac:dyDescent="0.25">
      <c r="L4439" s="73">
        <f>_xlfn.DAYS(Dashboard!B$3,Data!F4439)</f>
        <v>43025</v>
      </c>
    </row>
    <row r="4440" spans="12:12" x14ac:dyDescent="0.25">
      <c r="L4440" s="73">
        <f>_xlfn.DAYS(Dashboard!B$3,Data!F4440)</f>
        <v>43025</v>
      </c>
    </row>
    <row r="4441" spans="12:12" x14ac:dyDescent="0.25">
      <c r="L4441" s="73">
        <f>_xlfn.DAYS(Dashboard!B$3,Data!F4441)</f>
        <v>43025</v>
      </c>
    </row>
    <row r="4442" spans="12:12" x14ac:dyDescent="0.25">
      <c r="L4442" s="73">
        <f>_xlfn.DAYS(Dashboard!B$3,Data!F4442)</f>
        <v>43025</v>
      </c>
    </row>
    <row r="4443" spans="12:12" x14ac:dyDescent="0.25">
      <c r="L4443" s="73">
        <f>_xlfn.DAYS(Dashboard!B$3,Data!F4443)</f>
        <v>43025</v>
      </c>
    </row>
    <row r="4444" spans="12:12" x14ac:dyDescent="0.25">
      <c r="L4444" s="73">
        <f>_xlfn.DAYS(Dashboard!B$3,Data!F4444)</f>
        <v>43025</v>
      </c>
    </row>
    <row r="4445" spans="12:12" x14ac:dyDescent="0.25">
      <c r="L4445" s="73">
        <f>_xlfn.DAYS(Dashboard!B$3,Data!F4445)</f>
        <v>43025</v>
      </c>
    </row>
    <row r="4446" spans="12:12" x14ac:dyDescent="0.25">
      <c r="L4446" s="73">
        <f>_xlfn.DAYS(Dashboard!B$3,Data!F4446)</f>
        <v>43025</v>
      </c>
    </row>
    <row r="4447" spans="12:12" x14ac:dyDescent="0.25">
      <c r="L4447" s="73">
        <f>_xlfn.DAYS(Dashboard!B$3,Data!F4447)</f>
        <v>43025</v>
      </c>
    </row>
    <row r="4448" spans="12:12" x14ac:dyDescent="0.25">
      <c r="L4448" s="73">
        <f>_xlfn.DAYS(Dashboard!B$3,Data!F4448)</f>
        <v>43025</v>
      </c>
    </row>
    <row r="4449" spans="12:12" x14ac:dyDescent="0.25">
      <c r="L4449" s="73">
        <f>_xlfn.DAYS(Dashboard!B$3,Data!F4449)</f>
        <v>43025</v>
      </c>
    </row>
    <row r="4450" spans="12:12" x14ac:dyDescent="0.25">
      <c r="L4450" s="73">
        <f>_xlfn.DAYS(Dashboard!B$3,Data!F4450)</f>
        <v>43025</v>
      </c>
    </row>
    <row r="4451" spans="12:12" x14ac:dyDescent="0.25">
      <c r="L4451" s="73">
        <f>_xlfn.DAYS(Dashboard!B$3,Data!F4451)</f>
        <v>43025</v>
      </c>
    </row>
    <row r="4452" spans="12:12" x14ac:dyDescent="0.25">
      <c r="L4452" s="73">
        <f>_xlfn.DAYS(Dashboard!B$3,Data!F4452)</f>
        <v>43025</v>
      </c>
    </row>
    <row r="4453" spans="12:12" x14ac:dyDescent="0.25">
      <c r="L4453" s="73">
        <f>_xlfn.DAYS(Dashboard!B$3,Data!F4453)</f>
        <v>43025</v>
      </c>
    </row>
    <row r="4454" spans="12:12" x14ac:dyDescent="0.25">
      <c r="L4454" s="73">
        <f>_xlfn.DAYS(Dashboard!B$3,Data!F4454)</f>
        <v>43025</v>
      </c>
    </row>
    <row r="4455" spans="12:12" x14ac:dyDescent="0.25">
      <c r="L4455" s="73">
        <f>_xlfn.DAYS(Dashboard!B$3,Data!F4455)</f>
        <v>43025</v>
      </c>
    </row>
    <row r="4456" spans="12:12" x14ac:dyDescent="0.25">
      <c r="L4456" s="73">
        <f>_xlfn.DAYS(Dashboard!B$3,Data!F4456)</f>
        <v>43025</v>
      </c>
    </row>
    <row r="4457" spans="12:12" x14ac:dyDescent="0.25">
      <c r="L4457" s="73">
        <f>_xlfn.DAYS(Dashboard!B$3,Data!F4457)</f>
        <v>43025</v>
      </c>
    </row>
    <row r="4458" spans="12:12" x14ac:dyDescent="0.25">
      <c r="L4458" s="73">
        <f>_xlfn.DAYS(Dashboard!B$3,Data!F4458)</f>
        <v>43025</v>
      </c>
    </row>
    <row r="4459" spans="12:12" x14ac:dyDescent="0.25">
      <c r="L4459" s="73">
        <f>_xlfn.DAYS(Dashboard!B$3,Data!F4459)</f>
        <v>43025</v>
      </c>
    </row>
    <row r="4460" spans="12:12" x14ac:dyDescent="0.25">
      <c r="L4460" s="73">
        <f>_xlfn.DAYS(Dashboard!B$3,Data!F4460)</f>
        <v>43025</v>
      </c>
    </row>
    <row r="4461" spans="12:12" x14ac:dyDescent="0.25">
      <c r="L4461" s="73">
        <f>_xlfn.DAYS(Dashboard!B$3,Data!F4461)</f>
        <v>43025</v>
      </c>
    </row>
    <row r="4462" spans="12:12" x14ac:dyDescent="0.25">
      <c r="L4462" s="73">
        <f>_xlfn.DAYS(Dashboard!B$3,Data!F4462)</f>
        <v>43025</v>
      </c>
    </row>
    <row r="4463" spans="12:12" x14ac:dyDescent="0.25">
      <c r="L4463" s="73">
        <f>_xlfn.DAYS(Dashboard!B$3,Data!F4463)</f>
        <v>43025</v>
      </c>
    </row>
    <row r="4464" spans="12:12" x14ac:dyDescent="0.25">
      <c r="L4464" s="73">
        <f>_xlfn.DAYS(Dashboard!B$3,Data!F4464)</f>
        <v>43025</v>
      </c>
    </row>
    <row r="4465" spans="12:12" x14ac:dyDescent="0.25">
      <c r="L4465" s="73">
        <f>_xlfn.DAYS(Dashboard!B$3,Data!F4465)</f>
        <v>43025</v>
      </c>
    </row>
    <row r="4466" spans="12:12" x14ac:dyDescent="0.25">
      <c r="L4466" s="73">
        <f>_xlfn.DAYS(Dashboard!B$3,Data!F4466)</f>
        <v>43025</v>
      </c>
    </row>
    <row r="4467" spans="12:12" x14ac:dyDescent="0.25">
      <c r="L4467" s="73">
        <f>_xlfn.DAYS(Dashboard!B$3,Data!F4467)</f>
        <v>43025</v>
      </c>
    </row>
    <row r="4468" spans="12:12" x14ac:dyDescent="0.25">
      <c r="L4468" s="73">
        <f>_xlfn.DAYS(Dashboard!B$3,Data!F4468)</f>
        <v>43025</v>
      </c>
    </row>
    <row r="4469" spans="12:12" x14ac:dyDescent="0.25">
      <c r="L4469" s="73">
        <f>_xlfn.DAYS(Dashboard!B$3,Data!F4469)</f>
        <v>43025</v>
      </c>
    </row>
    <row r="4470" spans="12:12" x14ac:dyDescent="0.25">
      <c r="L4470" s="73">
        <f>_xlfn.DAYS(Dashboard!B$3,Data!F4470)</f>
        <v>43025</v>
      </c>
    </row>
    <row r="4471" spans="12:12" x14ac:dyDescent="0.25">
      <c r="L4471" s="73">
        <f>_xlfn.DAYS(Dashboard!B$3,Data!F4471)</f>
        <v>43025</v>
      </c>
    </row>
    <row r="4472" spans="12:12" x14ac:dyDescent="0.25">
      <c r="L4472" s="73">
        <f>_xlfn.DAYS(Dashboard!B$3,Data!F4472)</f>
        <v>43025</v>
      </c>
    </row>
    <row r="4473" spans="12:12" x14ac:dyDescent="0.25">
      <c r="L4473" s="73">
        <f>_xlfn.DAYS(Dashboard!B$3,Data!F4473)</f>
        <v>43025</v>
      </c>
    </row>
    <row r="4474" spans="12:12" x14ac:dyDescent="0.25">
      <c r="L4474" s="73">
        <f>_xlfn.DAYS(Dashboard!B$3,Data!F4474)</f>
        <v>43025</v>
      </c>
    </row>
    <row r="4475" spans="12:12" x14ac:dyDescent="0.25">
      <c r="L4475" s="73">
        <f>_xlfn.DAYS(Dashboard!B$3,Data!F4475)</f>
        <v>43025</v>
      </c>
    </row>
    <row r="4476" spans="12:12" x14ac:dyDescent="0.25">
      <c r="L4476" s="73">
        <f>_xlfn.DAYS(Dashboard!B$3,Data!F4476)</f>
        <v>43025</v>
      </c>
    </row>
    <row r="4477" spans="12:12" x14ac:dyDescent="0.25">
      <c r="L4477" s="73">
        <f>_xlfn.DAYS(Dashboard!B$3,Data!F4477)</f>
        <v>43025</v>
      </c>
    </row>
    <row r="4478" spans="12:12" x14ac:dyDescent="0.25">
      <c r="L4478" s="73">
        <f>_xlfn.DAYS(Dashboard!B$3,Data!F4478)</f>
        <v>43025</v>
      </c>
    </row>
    <row r="4479" spans="12:12" x14ac:dyDescent="0.25">
      <c r="L4479" s="73">
        <f>_xlfn.DAYS(Dashboard!B$3,Data!F4479)</f>
        <v>43025</v>
      </c>
    </row>
    <row r="4480" spans="12:12" x14ac:dyDescent="0.25">
      <c r="L4480" s="73">
        <f>_xlfn.DAYS(Dashboard!B$3,Data!F4480)</f>
        <v>43025</v>
      </c>
    </row>
    <row r="4481" spans="12:12" x14ac:dyDescent="0.25">
      <c r="L4481" s="73">
        <f>_xlfn.DAYS(Dashboard!B$3,Data!F4481)</f>
        <v>43025</v>
      </c>
    </row>
    <row r="4482" spans="12:12" x14ac:dyDescent="0.25">
      <c r="L4482" s="73">
        <f>_xlfn.DAYS(Dashboard!B$3,Data!F4482)</f>
        <v>43025</v>
      </c>
    </row>
    <row r="4483" spans="12:12" x14ac:dyDescent="0.25">
      <c r="L4483" s="73">
        <f>_xlfn.DAYS(Dashboard!B$3,Data!F4483)</f>
        <v>43025</v>
      </c>
    </row>
    <row r="4484" spans="12:12" x14ac:dyDescent="0.25">
      <c r="L4484" s="73">
        <f>_xlfn.DAYS(Dashboard!B$3,Data!F4484)</f>
        <v>43025</v>
      </c>
    </row>
    <row r="4485" spans="12:12" x14ac:dyDescent="0.25">
      <c r="L4485" s="73">
        <f>_xlfn.DAYS(Dashboard!B$3,Data!F4485)</f>
        <v>43025</v>
      </c>
    </row>
    <row r="4486" spans="12:12" x14ac:dyDescent="0.25">
      <c r="L4486" s="73">
        <f>_xlfn.DAYS(Dashboard!B$3,Data!F4486)</f>
        <v>43025</v>
      </c>
    </row>
    <row r="4487" spans="12:12" x14ac:dyDescent="0.25">
      <c r="L4487" s="73">
        <f>_xlfn.DAYS(Dashboard!B$3,Data!F4487)</f>
        <v>43025</v>
      </c>
    </row>
    <row r="4488" spans="12:12" x14ac:dyDescent="0.25">
      <c r="L4488" s="73">
        <f>_xlfn.DAYS(Dashboard!B$3,Data!F4488)</f>
        <v>43025</v>
      </c>
    </row>
    <row r="4489" spans="12:12" x14ac:dyDescent="0.25">
      <c r="L4489" s="73">
        <f>_xlfn.DAYS(Dashboard!B$3,Data!F4489)</f>
        <v>43025</v>
      </c>
    </row>
    <row r="4490" spans="12:12" x14ac:dyDescent="0.25">
      <c r="L4490" s="73">
        <f>_xlfn.DAYS(Dashboard!B$3,Data!F4490)</f>
        <v>43025</v>
      </c>
    </row>
    <row r="4491" spans="12:12" x14ac:dyDescent="0.25">
      <c r="L4491" s="73">
        <f>_xlfn.DAYS(Dashboard!B$3,Data!F4491)</f>
        <v>43025</v>
      </c>
    </row>
    <row r="4492" spans="12:12" x14ac:dyDescent="0.25">
      <c r="L4492" s="73">
        <f>_xlfn.DAYS(Dashboard!B$3,Data!F4492)</f>
        <v>43025</v>
      </c>
    </row>
    <row r="4493" spans="12:12" x14ac:dyDescent="0.25">
      <c r="L4493" s="73">
        <f>_xlfn.DAYS(Dashboard!B$3,Data!F4493)</f>
        <v>43025</v>
      </c>
    </row>
    <row r="4494" spans="12:12" x14ac:dyDescent="0.25">
      <c r="L4494" s="73">
        <f>_xlfn.DAYS(Dashboard!B$3,Data!F4494)</f>
        <v>43025</v>
      </c>
    </row>
    <row r="4495" spans="12:12" x14ac:dyDescent="0.25">
      <c r="L4495" s="73">
        <f>_xlfn.DAYS(Dashboard!B$3,Data!F4495)</f>
        <v>43025</v>
      </c>
    </row>
    <row r="4496" spans="12:12" x14ac:dyDescent="0.25">
      <c r="L4496" s="73">
        <f>_xlfn.DAYS(Dashboard!B$3,Data!F4496)</f>
        <v>43025</v>
      </c>
    </row>
    <row r="4497" spans="12:12" x14ac:dyDescent="0.25">
      <c r="L4497" s="73">
        <f>_xlfn.DAYS(Dashboard!B$3,Data!F4497)</f>
        <v>43025</v>
      </c>
    </row>
    <row r="4498" spans="12:12" x14ac:dyDescent="0.25">
      <c r="L4498" s="73">
        <f>_xlfn.DAYS(Dashboard!B$3,Data!F4498)</f>
        <v>43025</v>
      </c>
    </row>
    <row r="4499" spans="12:12" x14ac:dyDescent="0.25">
      <c r="L4499" s="73">
        <f>_xlfn.DAYS(Dashboard!B$3,Data!F4499)</f>
        <v>43025</v>
      </c>
    </row>
    <row r="4500" spans="12:12" x14ac:dyDescent="0.25">
      <c r="L4500" s="73">
        <f>_xlfn.DAYS(Dashboard!B$3,Data!F4500)</f>
        <v>43025</v>
      </c>
    </row>
    <row r="4501" spans="12:12" x14ac:dyDescent="0.25">
      <c r="L4501" s="73">
        <f>_xlfn.DAYS(Dashboard!B$3,Data!F4501)</f>
        <v>43025</v>
      </c>
    </row>
    <row r="4502" spans="12:12" x14ac:dyDescent="0.25">
      <c r="L4502" s="73">
        <f>_xlfn.DAYS(Dashboard!B$3,Data!F4502)</f>
        <v>43025</v>
      </c>
    </row>
    <row r="4503" spans="12:12" x14ac:dyDescent="0.25">
      <c r="L4503" s="73">
        <f>_xlfn.DAYS(Dashboard!B$3,Data!F4503)</f>
        <v>43025</v>
      </c>
    </row>
    <row r="4504" spans="12:12" x14ac:dyDescent="0.25">
      <c r="L4504" s="73">
        <f>_xlfn.DAYS(Dashboard!B$3,Data!F4504)</f>
        <v>43025</v>
      </c>
    </row>
    <row r="4505" spans="12:12" x14ac:dyDescent="0.25">
      <c r="L4505" s="73">
        <f>_xlfn.DAYS(Dashboard!B$3,Data!F4505)</f>
        <v>43025</v>
      </c>
    </row>
    <row r="4506" spans="12:12" x14ac:dyDescent="0.25">
      <c r="L4506" s="73">
        <f>_xlfn.DAYS(Dashboard!B$3,Data!F4506)</f>
        <v>43025</v>
      </c>
    </row>
    <row r="4507" spans="12:12" x14ac:dyDescent="0.25">
      <c r="L4507" s="73">
        <f>_xlfn.DAYS(Dashboard!B$3,Data!F4507)</f>
        <v>43025</v>
      </c>
    </row>
    <row r="4508" spans="12:12" x14ac:dyDescent="0.25">
      <c r="L4508" s="73">
        <f>_xlfn.DAYS(Dashboard!B$3,Data!F4508)</f>
        <v>43025</v>
      </c>
    </row>
    <row r="4509" spans="12:12" x14ac:dyDescent="0.25">
      <c r="L4509" s="73">
        <f>_xlfn.DAYS(Dashboard!B$3,Data!F4509)</f>
        <v>43025</v>
      </c>
    </row>
    <row r="4510" spans="12:12" x14ac:dyDescent="0.25">
      <c r="L4510" s="73">
        <f>_xlfn.DAYS(Dashboard!B$3,Data!F4510)</f>
        <v>43025</v>
      </c>
    </row>
    <row r="4511" spans="12:12" x14ac:dyDescent="0.25">
      <c r="L4511" s="73">
        <f>_xlfn.DAYS(Dashboard!B$3,Data!F4511)</f>
        <v>43025</v>
      </c>
    </row>
    <row r="4512" spans="12:12" x14ac:dyDescent="0.25">
      <c r="L4512" s="73">
        <f>_xlfn.DAYS(Dashboard!B$3,Data!F4512)</f>
        <v>43025</v>
      </c>
    </row>
    <row r="4513" spans="12:12" x14ac:dyDescent="0.25">
      <c r="L4513" s="73">
        <f>_xlfn.DAYS(Dashboard!B$3,Data!F4513)</f>
        <v>43025</v>
      </c>
    </row>
    <row r="4514" spans="12:12" x14ac:dyDescent="0.25">
      <c r="L4514" s="73">
        <f>_xlfn.DAYS(Dashboard!B$3,Data!F4514)</f>
        <v>43025</v>
      </c>
    </row>
    <row r="4515" spans="12:12" x14ac:dyDescent="0.25">
      <c r="L4515" s="73">
        <f>_xlfn.DAYS(Dashboard!B$3,Data!F4515)</f>
        <v>43025</v>
      </c>
    </row>
    <row r="4516" spans="12:12" x14ac:dyDescent="0.25">
      <c r="L4516" s="73">
        <f>_xlfn.DAYS(Dashboard!B$3,Data!F4516)</f>
        <v>43025</v>
      </c>
    </row>
    <row r="4517" spans="12:12" x14ac:dyDescent="0.25">
      <c r="L4517" s="73">
        <f>_xlfn.DAYS(Dashboard!B$3,Data!F4517)</f>
        <v>43025</v>
      </c>
    </row>
    <row r="4518" spans="12:12" x14ac:dyDescent="0.25">
      <c r="L4518" s="73">
        <f>_xlfn.DAYS(Dashboard!B$3,Data!F4518)</f>
        <v>43025</v>
      </c>
    </row>
    <row r="4519" spans="12:12" x14ac:dyDescent="0.25">
      <c r="L4519" s="73">
        <f>_xlfn.DAYS(Dashboard!B$3,Data!F4519)</f>
        <v>43025</v>
      </c>
    </row>
    <row r="4520" spans="12:12" x14ac:dyDescent="0.25">
      <c r="L4520" s="73">
        <f>_xlfn.DAYS(Dashboard!B$3,Data!F4520)</f>
        <v>43025</v>
      </c>
    </row>
    <row r="4521" spans="12:12" x14ac:dyDescent="0.25">
      <c r="L4521" s="73">
        <f>_xlfn.DAYS(Dashboard!B$3,Data!F4521)</f>
        <v>43025</v>
      </c>
    </row>
    <row r="4522" spans="12:12" x14ac:dyDescent="0.25">
      <c r="L4522" s="73">
        <f>_xlfn.DAYS(Dashboard!B$3,Data!F4522)</f>
        <v>43025</v>
      </c>
    </row>
    <row r="4523" spans="12:12" x14ac:dyDescent="0.25">
      <c r="L4523" s="73">
        <f>_xlfn.DAYS(Dashboard!B$3,Data!F4523)</f>
        <v>43025</v>
      </c>
    </row>
    <row r="4524" spans="12:12" x14ac:dyDescent="0.25">
      <c r="L4524" s="73">
        <f>_xlfn.DAYS(Dashboard!B$3,Data!F4524)</f>
        <v>43025</v>
      </c>
    </row>
    <row r="4525" spans="12:12" x14ac:dyDescent="0.25">
      <c r="L4525" s="73">
        <f>_xlfn.DAYS(Dashboard!B$3,Data!F4525)</f>
        <v>43025</v>
      </c>
    </row>
    <row r="4526" spans="12:12" x14ac:dyDescent="0.25">
      <c r="L4526" s="73">
        <f>_xlfn.DAYS(Dashboard!B$3,Data!F4526)</f>
        <v>43025</v>
      </c>
    </row>
    <row r="4527" spans="12:12" x14ac:dyDescent="0.25">
      <c r="L4527" s="73">
        <f>_xlfn.DAYS(Dashboard!B$3,Data!F4527)</f>
        <v>43025</v>
      </c>
    </row>
    <row r="4528" spans="12:12" x14ac:dyDescent="0.25">
      <c r="L4528" s="73">
        <f>_xlfn.DAYS(Dashboard!B$3,Data!F4528)</f>
        <v>43025</v>
      </c>
    </row>
    <row r="4529" spans="12:12" x14ac:dyDescent="0.25">
      <c r="L4529" s="73">
        <f>_xlfn.DAYS(Dashboard!B$3,Data!F4529)</f>
        <v>43025</v>
      </c>
    </row>
    <row r="4530" spans="12:12" x14ac:dyDescent="0.25">
      <c r="L4530" s="73">
        <f>_xlfn.DAYS(Dashboard!B$3,Data!F4530)</f>
        <v>43025</v>
      </c>
    </row>
    <row r="4531" spans="12:12" x14ac:dyDescent="0.25">
      <c r="L4531" s="73">
        <f>_xlfn.DAYS(Dashboard!B$3,Data!F4531)</f>
        <v>43025</v>
      </c>
    </row>
    <row r="4532" spans="12:12" x14ac:dyDescent="0.25">
      <c r="L4532" s="73">
        <f>_xlfn.DAYS(Dashboard!B$3,Data!F4532)</f>
        <v>43025</v>
      </c>
    </row>
    <row r="4533" spans="12:12" x14ac:dyDescent="0.25">
      <c r="L4533" s="73">
        <f>_xlfn.DAYS(Dashboard!B$3,Data!F4533)</f>
        <v>43025</v>
      </c>
    </row>
    <row r="4534" spans="12:12" x14ac:dyDescent="0.25">
      <c r="L4534" s="73">
        <f>_xlfn.DAYS(Dashboard!B$3,Data!F4534)</f>
        <v>43025</v>
      </c>
    </row>
    <row r="4535" spans="12:12" x14ac:dyDescent="0.25">
      <c r="L4535" s="73">
        <f>_xlfn.DAYS(Dashboard!B$3,Data!F4535)</f>
        <v>43025</v>
      </c>
    </row>
    <row r="4536" spans="12:12" x14ac:dyDescent="0.25">
      <c r="L4536" s="73">
        <f>_xlfn.DAYS(Dashboard!B$3,Data!F4536)</f>
        <v>43025</v>
      </c>
    </row>
    <row r="4537" spans="12:12" x14ac:dyDescent="0.25">
      <c r="L4537" s="73">
        <f>_xlfn.DAYS(Dashboard!B$3,Data!F4537)</f>
        <v>43025</v>
      </c>
    </row>
    <row r="4538" spans="12:12" x14ac:dyDescent="0.25">
      <c r="L4538" s="73">
        <f>_xlfn.DAYS(Dashboard!B$3,Data!F4538)</f>
        <v>43025</v>
      </c>
    </row>
    <row r="4539" spans="12:12" x14ac:dyDescent="0.25">
      <c r="L4539" s="73">
        <f>_xlfn.DAYS(Dashboard!B$3,Data!F4539)</f>
        <v>43025</v>
      </c>
    </row>
    <row r="4540" spans="12:12" x14ac:dyDescent="0.25">
      <c r="L4540" s="73">
        <f>_xlfn.DAYS(Dashboard!B$3,Data!F4540)</f>
        <v>43025</v>
      </c>
    </row>
    <row r="4541" spans="12:12" x14ac:dyDescent="0.25">
      <c r="L4541" s="73">
        <f>_xlfn.DAYS(Dashboard!B$3,Data!F4541)</f>
        <v>43025</v>
      </c>
    </row>
    <row r="4542" spans="12:12" x14ac:dyDescent="0.25">
      <c r="L4542" s="73">
        <f>_xlfn.DAYS(Dashboard!B$3,Data!F4542)</f>
        <v>43025</v>
      </c>
    </row>
    <row r="4543" spans="12:12" x14ac:dyDescent="0.25">
      <c r="L4543" s="73">
        <f>_xlfn.DAYS(Dashboard!B$3,Data!F4543)</f>
        <v>43025</v>
      </c>
    </row>
    <row r="4544" spans="12:12" x14ac:dyDescent="0.25">
      <c r="L4544" s="73">
        <f>_xlfn.DAYS(Dashboard!B$3,Data!F4544)</f>
        <v>43025</v>
      </c>
    </row>
    <row r="4545" spans="12:12" x14ac:dyDescent="0.25">
      <c r="L4545" s="73">
        <f>_xlfn.DAYS(Dashboard!B$3,Data!F4545)</f>
        <v>43025</v>
      </c>
    </row>
    <row r="4546" spans="12:12" x14ac:dyDescent="0.25">
      <c r="L4546" s="73">
        <f>_xlfn.DAYS(Dashboard!B$3,Data!F4546)</f>
        <v>43025</v>
      </c>
    </row>
    <row r="4547" spans="12:12" x14ac:dyDescent="0.25">
      <c r="L4547" s="73">
        <f>_xlfn.DAYS(Dashboard!B$3,Data!F4547)</f>
        <v>43025</v>
      </c>
    </row>
    <row r="4548" spans="12:12" x14ac:dyDescent="0.25">
      <c r="L4548" s="73">
        <f>_xlfn.DAYS(Dashboard!B$3,Data!F4548)</f>
        <v>43025</v>
      </c>
    </row>
    <row r="4549" spans="12:12" x14ac:dyDescent="0.25">
      <c r="L4549" s="73">
        <f>_xlfn.DAYS(Dashboard!B$3,Data!F4549)</f>
        <v>43025</v>
      </c>
    </row>
    <row r="4550" spans="12:12" x14ac:dyDescent="0.25">
      <c r="L4550" s="73">
        <f>_xlfn.DAYS(Dashboard!B$3,Data!F4550)</f>
        <v>43025</v>
      </c>
    </row>
    <row r="4551" spans="12:12" x14ac:dyDescent="0.25">
      <c r="L4551" s="73">
        <f>_xlfn.DAYS(Dashboard!B$3,Data!F4551)</f>
        <v>43025</v>
      </c>
    </row>
    <row r="4552" spans="12:12" x14ac:dyDescent="0.25">
      <c r="L4552" s="73">
        <f>_xlfn.DAYS(Dashboard!B$3,Data!F4552)</f>
        <v>43025</v>
      </c>
    </row>
    <row r="4553" spans="12:12" x14ac:dyDescent="0.25">
      <c r="L4553" s="73">
        <f>_xlfn.DAYS(Dashboard!B$3,Data!F4553)</f>
        <v>43025</v>
      </c>
    </row>
    <row r="4554" spans="12:12" x14ac:dyDescent="0.25">
      <c r="L4554" s="73">
        <f>_xlfn.DAYS(Dashboard!B$3,Data!F4554)</f>
        <v>43025</v>
      </c>
    </row>
    <row r="4555" spans="12:12" x14ac:dyDescent="0.25">
      <c r="L4555" s="73">
        <f>_xlfn.DAYS(Dashboard!B$3,Data!F4555)</f>
        <v>43025</v>
      </c>
    </row>
    <row r="4556" spans="12:12" x14ac:dyDescent="0.25">
      <c r="L4556" s="73">
        <f>_xlfn.DAYS(Dashboard!B$3,Data!F4556)</f>
        <v>43025</v>
      </c>
    </row>
    <row r="4557" spans="12:12" x14ac:dyDescent="0.25">
      <c r="L4557" s="73">
        <f>_xlfn.DAYS(Dashboard!B$3,Data!F4557)</f>
        <v>43025</v>
      </c>
    </row>
    <row r="4558" spans="12:12" x14ac:dyDescent="0.25">
      <c r="L4558" s="73">
        <f>_xlfn.DAYS(Dashboard!B$3,Data!F4558)</f>
        <v>43025</v>
      </c>
    </row>
    <row r="4559" spans="12:12" x14ac:dyDescent="0.25">
      <c r="L4559" s="73">
        <f>_xlfn.DAYS(Dashboard!B$3,Data!F4559)</f>
        <v>43025</v>
      </c>
    </row>
    <row r="4560" spans="12:12" x14ac:dyDescent="0.25">
      <c r="L4560" s="73">
        <f>_xlfn.DAYS(Dashboard!B$3,Data!F4560)</f>
        <v>43025</v>
      </c>
    </row>
    <row r="4561" spans="12:12" x14ac:dyDescent="0.25">
      <c r="L4561" s="73">
        <f>_xlfn.DAYS(Dashboard!B$3,Data!F4561)</f>
        <v>43025</v>
      </c>
    </row>
    <row r="4562" spans="12:12" x14ac:dyDescent="0.25">
      <c r="L4562" s="73">
        <f>_xlfn.DAYS(Dashboard!B$3,Data!F4562)</f>
        <v>43025</v>
      </c>
    </row>
    <row r="4563" spans="12:12" x14ac:dyDescent="0.25">
      <c r="L4563" s="73">
        <f>_xlfn.DAYS(Dashboard!B$3,Data!F4563)</f>
        <v>43025</v>
      </c>
    </row>
    <row r="4564" spans="12:12" x14ac:dyDescent="0.25">
      <c r="L4564" s="73">
        <f>_xlfn.DAYS(Dashboard!B$3,Data!F4564)</f>
        <v>43025</v>
      </c>
    </row>
    <row r="4565" spans="12:12" x14ac:dyDescent="0.25">
      <c r="L4565" s="73">
        <f>_xlfn.DAYS(Dashboard!B$3,Data!F4565)</f>
        <v>43025</v>
      </c>
    </row>
    <row r="4566" spans="12:12" x14ac:dyDescent="0.25">
      <c r="L4566" s="73">
        <f>_xlfn.DAYS(Dashboard!B$3,Data!F4566)</f>
        <v>43025</v>
      </c>
    </row>
    <row r="4567" spans="12:12" x14ac:dyDescent="0.25">
      <c r="L4567" s="73">
        <f>_xlfn.DAYS(Dashboard!B$3,Data!F4567)</f>
        <v>43025</v>
      </c>
    </row>
    <row r="4568" spans="12:12" x14ac:dyDescent="0.25">
      <c r="L4568" s="73">
        <f>_xlfn.DAYS(Dashboard!B$3,Data!F4568)</f>
        <v>43025</v>
      </c>
    </row>
    <row r="4569" spans="12:12" x14ac:dyDescent="0.25">
      <c r="L4569" s="73">
        <f>_xlfn.DAYS(Dashboard!B$3,Data!F4569)</f>
        <v>43025</v>
      </c>
    </row>
    <row r="4570" spans="12:12" x14ac:dyDescent="0.25">
      <c r="L4570" s="73">
        <f>_xlfn.DAYS(Dashboard!B$3,Data!F4570)</f>
        <v>43025</v>
      </c>
    </row>
    <row r="4571" spans="12:12" x14ac:dyDescent="0.25">
      <c r="L4571" s="73">
        <f>_xlfn.DAYS(Dashboard!B$3,Data!F4571)</f>
        <v>43025</v>
      </c>
    </row>
    <row r="4572" spans="12:12" x14ac:dyDescent="0.25">
      <c r="L4572" s="73">
        <f>_xlfn.DAYS(Dashboard!B$3,Data!F4572)</f>
        <v>43025</v>
      </c>
    </row>
    <row r="4573" spans="12:12" x14ac:dyDescent="0.25">
      <c r="L4573" s="73">
        <f>_xlfn.DAYS(Dashboard!B$3,Data!F4573)</f>
        <v>43025</v>
      </c>
    </row>
    <row r="4574" spans="12:12" x14ac:dyDescent="0.25">
      <c r="L4574" s="73">
        <f>_xlfn.DAYS(Dashboard!B$3,Data!F4574)</f>
        <v>43025</v>
      </c>
    </row>
    <row r="4575" spans="12:12" x14ac:dyDescent="0.25">
      <c r="L4575" s="73">
        <f>_xlfn.DAYS(Dashboard!B$3,Data!F4575)</f>
        <v>43025</v>
      </c>
    </row>
    <row r="4576" spans="12:12" x14ac:dyDescent="0.25">
      <c r="L4576" s="73">
        <f>_xlfn.DAYS(Dashboard!B$3,Data!F4576)</f>
        <v>43025</v>
      </c>
    </row>
    <row r="4577" spans="12:12" x14ac:dyDescent="0.25">
      <c r="L4577" s="73">
        <f>_xlfn.DAYS(Dashboard!B$3,Data!F4577)</f>
        <v>43025</v>
      </c>
    </row>
    <row r="4578" spans="12:12" x14ac:dyDescent="0.25">
      <c r="L4578" s="73">
        <f>_xlfn.DAYS(Dashboard!B$3,Data!F4578)</f>
        <v>43025</v>
      </c>
    </row>
    <row r="4579" spans="12:12" x14ac:dyDescent="0.25">
      <c r="L4579" s="73">
        <f>_xlfn.DAYS(Dashboard!B$3,Data!F4579)</f>
        <v>43025</v>
      </c>
    </row>
    <row r="4580" spans="12:12" x14ac:dyDescent="0.25">
      <c r="L4580" s="73">
        <f>_xlfn.DAYS(Dashboard!B$3,Data!F4580)</f>
        <v>43025</v>
      </c>
    </row>
    <row r="4581" spans="12:12" x14ac:dyDescent="0.25">
      <c r="L4581" s="73">
        <f>_xlfn.DAYS(Dashboard!B$3,Data!F4581)</f>
        <v>43025</v>
      </c>
    </row>
    <row r="4582" spans="12:12" x14ac:dyDescent="0.25">
      <c r="L4582" s="73">
        <f>_xlfn.DAYS(Dashboard!B$3,Data!F4582)</f>
        <v>43025</v>
      </c>
    </row>
    <row r="4583" spans="12:12" x14ac:dyDescent="0.25">
      <c r="L4583" s="73">
        <f>_xlfn.DAYS(Dashboard!B$3,Data!F4583)</f>
        <v>43025</v>
      </c>
    </row>
    <row r="4584" spans="12:12" x14ac:dyDescent="0.25">
      <c r="L4584" s="73">
        <f>_xlfn.DAYS(Dashboard!B$3,Data!F4584)</f>
        <v>43025</v>
      </c>
    </row>
    <row r="4585" spans="12:12" x14ac:dyDescent="0.25">
      <c r="L4585" s="73">
        <f>_xlfn.DAYS(Dashboard!B$3,Data!F4585)</f>
        <v>43025</v>
      </c>
    </row>
    <row r="4586" spans="12:12" x14ac:dyDescent="0.25">
      <c r="L4586" s="73">
        <f>_xlfn.DAYS(Dashboard!B$3,Data!F4586)</f>
        <v>43025</v>
      </c>
    </row>
    <row r="4587" spans="12:12" x14ac:dyDescent="0.25">
      <c r="L4587" s="73">
        <f>_xlfn.DAYS(Dashboard!B$3,Data!F4587)</f>
        <v>43025</v>
      </c>
    </row>
    <row r="4588" spans="12:12" x14ac:dyDescent="0.25">
      <c r="L4588" s="73">
        <f>_xlfn.DAYS(Dashboard!B$3,Data!F4588)</f>
        <v>43025</v>
      </c>
    </row>
    <row r="4589" spans="12:12" x14ac:dyDescent="0.25">
      <c r="L4589" s="73">
        <f>_xlfn.DAYS(Dashboard!B$3,Data!F4589)</f>
        <v>43025</v>
      </c>
    </row>
    <row r="4590" spans="12:12" x14ac:dyDescent="0.25">
      <c r="L4590" s="73">
        <f>_xlfn.DAYS(Dashboard!B$3,Data!F4590)</f>
        <v>43025</v>
      </c>
    </row>
    <row r="4591" spans="12:12" x14ac:dyDescent="0.25">
      <c r="L4591" s="73">
        <f>_xlfn.DAYS(Dashboard!B$3,Data!F4591)</f>
        <v>43025</v>
      </c>
    </row>
    <row r="4592" spans="12:12" x14ac:dyDescent="0.25">
      <c r="L4592" s="73">
        <f>_xlfn.DAYS(Dashboard!B$3,Data!F4592)</f>
        <v>43025</v>
      </c>
    </row>
    <row r="4593" spans="12:12" x14ac:dyDescent="0.25">
      <c r="L4593" s="73">
        <f>_xlfn.DAYS(Dashboard!B$3,Data!F4593)</f>
        <v>43025</v>
      </c>
    </row>
    <row r="4594" spans="12:12" x14ac:dyDescent="0.25">
      <c r="L4594" s="73">
        <f>_xlfn.DAYS(Dashboard!B$3,Data!F4594)</f>
        <v>43025</v>
      </c>
    </row>
    <row r="4595" spans="12:12" x14ac:dyDescent="0.25">
      <c r="L4595" s="73">
        <f>_xlfn.DAYS(Dashboard!B$3,Data!F4595)</f>
        <v>43025</v>
      </c>
    </row>
    <row r="4596" spans="12:12" x14ac:dyDescent="0.25">
      <c r="L4596" s="73">
        <f>_xlfn.DAYS(Dashboard!B$3,Data!F4596)</f>
        <v>43025</v>
      </c>
    </row>
    <row r="4597" spans="12:12" x14ac:dyDescent="0.25">
      <c r="L4597" s="73">
        <f>_xlfn.DAYS(Dashboard!B$3,Data!F4597)</f>
        <v>43025</v>
      </c>
    </row>
    <row r="4598" spans="12:12" x14ac:dyDescent="0.25">
      <c r="L4598" s="73">
        <f>_xlfn.DAYS(Dashboard!B$3,Data!F4598)</f>
        <v>43025</v>
      </c>
    </row>
    <row r="4599" spans="12:12" x14ac:dyDescent="0.25">
      <c r="L4599" s="73">
        <f>_xlfn.DAYS(Dashboard!B$3,Data!F4599)</f>
        <v>43025</v>
      </c>
    </row>
    <row r="4600" spans="12:12" x14ac:dyDescent="0.25">
      <c r="L4600" s="73">
        <f>_xlfn.DAYS(Dashboard!B$3,Data!F4600)</f>
        <v>43025</v>
      </c>
    </row>
    <row r="4601" spans="12:12" x14ac:dyDescent="0.25">
      <c r="L4601" s="73">
        <f>_xlfn.DAYS(Dashboard!B$3,Data!F4601)</f>
        <v>43025</v>
      </c>
    </row>
    <row r="4602" spans="12:12" x14ac:dyDescent="0.25">
      <c r="L4602" s="73">
        <f>_xlfn.DAYS(Dashboard!B$3,Data!F4602)</f>
        <v>43025</v>
      </c>
    </row>
    <row r="4603" spans="12:12" x14ac:dyDescent="0.25">
      <c r="L4603" s="73">
        <f>_xlfn.DAYS(Dashboard!B$3,Data!F4603)</f>
        <v>43025</v>
      </c>
    </row>
    <row r="4604" spans="12:12" x14ac:dyDescent="0.25">
      <c r="L4604" s="73">
        <f>_xlfn.DAYS(Dashboard!B$3,Data!F4604)</f>
        <v>43025</v>
      </c>
    </row>
    <row r="4605" spans="12:12" x14ac:dyDescent="0.25">
      <c r="L4605" s="73">
        <f>_xlfn.DAYS(Dashboard!B$3,Data!F4605)</f>
        <v>43025</v>
      </c>
    </row>
    <row r="4606" spans="12:12" x14ac:dyDescent="0.25">
      <c r="L4606" s="73">
        <f>_xlfn.DAYS(Dashboard!B$3,Data!F4606)</f>
        <v>43025</v>
      </c>
    </row>
    <row r="4607" spans="12:12" x14ac:dyDescent="0.25">
      <c r="L4607" s="73">
        <f>_xlfn.DAYS(Dashboard!B$3,Data!F4607)</f>
        <v>43025</v>
      </c>
    </row>
    <row r="4608" spans="12:12" x14ac:dyDescent="0.25">
      <c r="L4608" s="73">
        <f>_xlfn.DAYS(Dashboard!B$3,Data!F4608)</f>
        <v>43025</v>
      </c>
    </row>
    <row r="4609" spans="12:12" x14ac:dyDescent="0.25">
      <c r="L4609" s="73">
        <f>_xlfn.DAYS(Dashboard!B$3,Data!F4609)</f>
        <v>43025</v>
      </c>
    </row>
    <row r="4610" spans="12:12" x14ac:dyDescent="0.25">
      <c r="L4610" s="73">
        <f>_xlfn.DAYS(Dashboard!B$3,Data!F4610)</f>
        <v>43025</v>
      </c>
    </row>
    <row r="4611" spans="12:12" x14ac:dyDescent="0.25">
      <c r="L4611" s="73">
        <f>_xlfn.DAYS(Dashboard!B$3,Data!F4611)</f>
        <v>43025</v>
      </c>
    </row>
    <row r="4612" spans="12:12" x14ac:dyDescent="0.25">
      <c r="L4612" s="73">
        <f>_xlfn.DAYS(Dashboard!B$3,Data!F4612)</f>
        <v>43025</v>
      </c>
    </row>
    <row r="4613" spans="12:12" x14ac:dyDescent="0.25">
      <c r="L4613" s="73">
        <f>_xlfn.DAYS(Dashboard!B$3,Data!F4613)</f>
        <v>43025</v>
      </c>
    </row>
    <row r="4614" spans="12:12" x14ac:dyDescent="0.25">
      <c r="L4614" s="73">
        <f>_xlfn.DAYS(Dashboard!B$3,Data!F4614)</f>
        <v>43025</v>
      </c>
    </row>
    <row r="4615" spans="12:12" x14ac:dyDescent="0.25">
      <c r="L4615" s="73">
        <f>_xlfn.DAYS(Dashboard!B$3,Data!F4615)</f>
        <v>43025</v>
      </c>
    </row>
    <row r="4616" spans="12:12" x14ac:dyDescent="0.25">
      <c r="L4616" s="73">
        <f>_xlfn.DAYS(Dashboard!B$3,Data!F4616)</f>
        <v>43025</v>
      </c>
    </row>
    <row r="4617" spans="12:12" x14ac:dyDescent="0.25">
      <c r="L4617" s="73">
        <f>_xlfn.DAYS(Dashboard!B$3,Data!F4617)</f>
        <v>43025</v>
      </c>
    </row>
    <row r="4618" spans="12:12" x14ac:dyDescent="0.25">
      <c r="L4618" s="73">
        <f>_xlfn.DAYS(Dashboard!B$3,Data!F4618)</f>
        <v>43025</v>
      </c>
    </row>
    <row r="4619" spans="12:12" x14ac:dyDescent="0.25">
      <c r="L4619" s="73">
        <f>_xlfn.DAYS(Dashboard!B$3,Data!F4619)</f>
        <v>43025</v>
      </c>
    </row>
    <row r="4620" spans="12:12" x14ac:dyDescent="0.25">
      <c r="L4620" s="73">
        <f>_xlfn.DAYS(Dashboard!B$3,Data!F4620)</f>
        <v>43025</v>
      </c>
    </row>
    <row r="4621" spans="12:12" x14ac:dyDescent="0.25">
      <c r="L4621" s="73">
        <f>_xlfn.DAYS(Dashboard!B$3,Data!F4621)</f>
        <v>43025</v>
      </c>
    </row>
    <row r="4622" spans="12:12" x14ac:dyDescent="0.25">
      <c r="L4622" s="73">
        <f>_xlfn.DAYS(Dashboard!B$3,Data!F4622)</f>
        <v>43025</v>
      </c>
    </row>
    <row r="4623" spans="12:12" x14ac:dyDescent="0.25">
      <c r="L4623" s="73">
        <f>_xlfn.DAYS(Dashboard!B$3,Data!F4623)</f>
        <v>43025</v>
      </c>
    </row>
    <row r="4624" spans="12:12" x14ac:dyDescent="0.25">
      <c r="L4624" s="73">
        <f>_xlfn.DAYS(Dashboard!B$3,Data!F4624)</f>
        <v>43025</v>
      </c>
    </row>
    <row r="4625" spans="12:12" x14ac:dyDescent="0.25">
      <c r="L4625" s="73">
        <f>_xlfn.DAYS(Dashboard!B$3,Data!F4625)</f>
        <v>43025</v>
      </c>
    </row>
    <row r="4626" spans="12:12" x14ac:dyDescent="0.25">
      <c r="L4626" s="73">
        <f>_xlfn.DAYS(Dashboard!B$3,Data!F4626)</f>
        <v>43025</v>
      </c>
    </row>
    <row r="4627" spans="12:12" x14ac:dyDescent="0.25">
      <c r="L4627" s="73">
        <f>_xlfn.DAYS(Dashboard!B$3,Data!F4627)</f>
        <v>43025</v>
      </c>
    </row>
    <row r="4628" spans="12:12" x14ac:dyDescent="0.25">
      <c r="L4628" s="73">
        <f>_xlfn.DAYS(Dashboard!B$3,Data!F4628)</f>
        <v>43025</v>
      </c>
    </row>
    <row r="4629" spans="12:12" x14ac:dyDescent="0.25">
      <c r="L4629" s="73">
        <f>_xlfn.DAYS(Dashboard!B$3,Data!F4629)</f>
        <v>43025</v>
      </c>
    </row>
    <row r="4630" spans="12:12" x14ac:dyDescent="0.25">
      <c r="L4630" s="73">
        <f>_xlfn.DAYS(Dashboard!B$3,Data!F4630)</f>
        <v>43025</v>
      </c>
    </row>
    <row r="4631" spans="12:12" x14ac:dyDescent="0.25">
      <c r="L4631" s="73">
        <f>_xlfn.DAYS(Dashboard!B$3,Data!F4631)</f>
        <v>43025</v>
      </c>
    </row>
    <row r="4632" spans="12:12" x14ac:dyDescent="0.25">
      <c r="L4632" s="73">
        <f>_xlfn.DAYS(Dashboard!B$3,Data!F4632)</f>
        <v>43025</v>
      </c>
    </row>
    <row r="4633" spans="12:12" x14ac:dyDescent="0.25">
      <c r="L4633" s="73">
        <f>_xlfn.DAYS(Dashboard!B$3,Data!F4633)</f>
        <v>43025</v>
      </c>
    </row>
    <row r="4634" spans="12:12" x14ac:dyDescent="0.25">
      <c r="L4634" s="73">
        <f>_xlfn.DAYS(Dashboard!B$3,Data!F4634)</f>
        <v>43025</v>
      </c>
    </row>
    <row r="4635" spans="12:12" x14ac:dyDescent="0.25">
      <c r="L4635" s="73">
        <f>_xlfn.DAYS(Dashboard!B$3,Data!F4635)</f>
        <v>43025</v>
      </c>
    </row>
    <row r="4636" spans="12:12" x14ac:dyDescent="0.25">
      <c r="L4636" s="73">
        <f>_xlfn.DAYS(Dashboard!B$3,Data!F4636)</f>
        <v>43025</v>
      </c>
    </row>
    <row r="4637" spans="12:12" x14ac:dyDescent="0.25">
      <c r="L4637" s="73">
        <f>_xlfn.DAYS(Dashboard!B$3,Data!F4637)</f>
        <v>43025</v>
      </c>
    </row>
    <row r="4638" spans="12:12" x14ac:dyDescent="0.25">
      <c r="L4638" s="73">
        <f>_xlfn.DAYS(Dashboard!B$3,Data!F4638)</f>
        <v>43025</v>
      </c>
    </row>
    <row r="4639" spans="12:12" x14ac:dyDescent="0.25">
      <c r="L4639" s="73">
        <f>_xlfn.DAYS(Dashboard!B$3,Data!F4639)</f>
        <v>43025</v>
      </c>
    </row>
    <row r="4640" spans="12:12" x14ac:dyDescent="0.25">
      <c r="L4640" s="73">
        <f>_xlfn.DAYS(Dashboard!B$3,Data!F4640)</f>
        <v>43025</v>
      </c>
    </row>
    <row r="4641" spans="12:12" x14ac:dyDescent="0.25">
      <c r="L4641" s="73">
        <f>_xlfn.DAYS(Dashboard!B$3,Data!F4641)</f>
        <v>43025</v>
      </c>
    </row>
    <row r="4642" spans="12:12" x14ac:dyDescent="0.25">
      <c r="L4642" s="73">
        <f>_xlfn.DAYS(Dashboard!B$3,Data!F4642)</f>
        <v>43025</v>
      </c>
    </row>
    <row r="4643" spans="12:12" x14ac:dyDescent="0.25">
      <c r="L4643" s="73">
        <f>_xlfn.DAYS(Dashboard!B$3,Data!F4643)</f>
        <v>43025</v>
      </c>
    </row>
    <row r="4644" spans="12:12" x14ac:dyDescent="0.25">
      <c r="L4644" s="73">
        <f>_xlfn.DAYS(Dashboard!B$3,Data!F4644)</f>
        <v>43025</v>
      </c>
    </row>
    <row r="4645" spans="12:12" x14ac:dyDescent="0.25">
      <c r="L4645" s="73">
        <f>_xlfn.DAYS(Dashboard!B$3,Data!F4645)</f>
        <v>43025</v>
      </c>
    </row>
    <row r="4646" spans="12:12" x14ac:dyDescent="0.25">
      <c r="L4646" s="73">
        <f>_xlfn.DAYS(Dashboard!B$3,Data!F4646)</f>
        <v>43025</v>
      </c>
    </row>
    <row r="4647" spans="12:12" x14ac:dyDescent="0.25">
      <c r="L4647" s="73">
        <f>_xlfn.DAYS(Dashboard!B$3,Data!F4647)</f>
        <v>43025</v>
      </c>
    </row>
    <row r="4648" spans="12:12" x14ac:dyDescent="0.25">
      <c r="L4648" s="73">
        <f>_xlfn.DAYS(Dashboard!B$3,Data!F4648)</f>
        <v>43025</v>
      </c>
    </row>
    <row r="4649" spans="12:12" x14ac:dyDescent="0.25">
      <c r="L4649" s="73">
        <f>_xlfn.DAYS(Dashboard!B$3,Data!F4649)</f>
        <v>43025</v>
      </c>
    </row>
    <row r="4650" spans="12:12" x14ac:dyDescent="0.25">
      <c r="L4650" s="73">
        <f>_xlfn.DAYS(Dashboard!B$3,Data!F4650)</f>
        <v>43025</v>
      </c>
    </row>
    <row r="4651" spans="12:12" x14ac:dyDescent="0.25">
      <c r="L4651" s="73">
        <f>_xlfn.DAYS(Dashboard!B$3,Data!F4651)</f>
        <v>43025</v>
      </c>
    </row>
    <row r="4652" spans="12:12" x14ac:dyDescent="0.25">
      <c r="L4652" s="73">
        <f>_xlfn.DAYS(Dashboard!B$3,Data!F4652)</f>
        <v>43025</v>
      </c>
    </row>
    <row r="4653" spans="12:12" x14ac:dyDescent="0.25">
      <c r="L4653" s="73">
        <f>_xlfn.DAYS(Dashboard!B$3,Data!F4653)</f>
        <v>43025</v>
      </c>
    </row>
    <row r="4654" spans="12:12" x14ac:dyDescent="0.25">
      <c r="L4654" s="73">
        <f>_xlfn.DAYS(Dashboard!B$3,Data!F4654)</f>
        <v>43025</v>
      </c>
    </row>
    <row r="4655" spans="12:12" x14ac:dyDescent="0.25">
      <c r="L4655" s="73">
        <f>_xlfn.DAYS(Dashboard!B$3,Data!F4655)</f>
        <v>43025</v>
      </c>
    </row>
    <row r="4656" spans="12:12" x14ac:dyDescent="0.25">
      <c r="L4656" s="73">
        <f>_xlfn.DAYS(Dashboard!B$3,Data!F4656)</f>
        <v>43025</v>
      </c>
    </row>
    <row r="4657" spans="12:12" x14ac:dyDescent="0.25">
      <c r="L4657" s="73">
        <f>_xlfn.DAYS(Dashboard!B$3,Data!F4657)</f>
        <v>43025</v>
      </c>
    </row>
    <row r="4658" spans="12:12" x14ac:dyDescent="0.25">
      <c r="L4658" s="73">
        <f>_xlfn.DAYS(Dashboard!B$3,Data!F4658)</f>
        <v>43025</v>
      </c>
    </row>
    <row r="4659" spans="12:12" x14ac:dyDescent="0.25">
      <c r="L4659" s="73">
        <f>_xlfn.DAYS(Dashboard!B$3,Data!F4659)</f>
        <v>43025</v>
      </c>
    </row>
    <row r="4660" spans="12:12" x14ac:dyDescent="0.25">
      <c r="L4660" s="73">
        <f>_xlfn.DAYS(Dashboard!B$3,Data!F4660)</f>
        <v>43025</v>
      </c>
    </row>
    <row r="4661" spans="12:12" x14ac:dyDescent="0.25">
      <c r="L4661" s="73">
        <f>_xlfn.DAYS(Dashboard!B$3,Data!F4661)</f>
        <v>43025</v>
      </c>
    </row>
    <row r="4662" spans="12:12" x14ac:dyDescent="0.25">
      <c r="L4662" s="73">
        <f>_xlfn.DAYS(Dashboard!B$3,Data!F4662)</f>
        <v>43025</v>
      </c>
    </row>
    <row r="4663" spans="12:12" x14ac:dyDescent="0.25">
      <c r="L4663" s="73">
        <f>_xlfn.DAYS(Dashboard!B$3,Data!F4663)</f>
        <v>43025</v>
      </c>
    </row>
    <row r="4664" spans="12:12" x14ac:dyDescent="0.25">
      <c r="L4664" s="73">
        <f>_xlfn.DAYS(Dashboard!B$3,Data!F4664)</f>
        <v>43025</v>
      </c>
    </row>
    <row r="4665" spans="12:12" x14ac:dyDescent="0.25">
      <c r="L4665" s="73">
        <f>_xlfn.DAYS(Dashboard!B$3,Data!F4665)</f>
        <v>43025</v>
      </c>
    </row>
    <row r="4666" spans="12:12" x14ac:dyDescent="0.25">
      <c r="L4666" s="73">
        <f>_xlfn.DAYS(Dashboard!B$3,Data!F4666)</f>
        <v>43025</v>
      </c>
    </row>
    <row r="4667" spans="12:12" x14ac:dyDescent="0.25">
      <c r="L4667" s="73">
        <f>_xlfn.DAYS(Dashboard!B$3,Data!F4667)</f>
        <v>43025</v>
      </c>
    </row>
    <row r="4668" spans="12:12" x14ac:dyDescent="0.25">
      <c r="L4668" s="73">
        <f>_xlfn.DAYS(Dashboard!B$3,Data!F4668)</f>
        <v>43025</v>
      </c>
    </row>
    <row r="4669" spans="12:12" x14ac:dyDescent="0.25">
      <c r="L4669" s="73">
        <f>_xlfn.DAYS(Dashboard!B$3,Data!F4669)</f>
        <v>43025</v>
      </c>
    </row>
    <row r="4670" spans="12:12" x14ac:dyDescent="0.25">
      <c r="L4670" s="73">
        <f>_xlfn.DAYS(Dashboard!B$3,Data!F4670)</f>
        <v>43025</v>
      </c>
    </row>
    <row r="4671" spans="12:12" x14ac:dyDescent="0.25">
      <c r="L4671" s="73">
        <f>_xlfn.DAYS(Dashboard!B$3,Data!F4671)</f>
        <v>43025</v>
      </c>
    </row>
    <row r="4672" spans="12:12" x14ac:dyDescent="0.25">
      <c r="L4672" s="73">
        <f>_xlfn.DAYS(Dashboard!B$3,Data!F4672)</f>
        <v>43025</v>
      </c>
    </row>
    <row r="4673" spans="12:12" x14ac:dyDescent="0.25">
      <c r="L4673" s="73">
        <f>_xlfn.DAYS(Dashboard!B$3,Data!F4673)</f>
        <v>43025</v>
      </c>
    </row>
    <row r="4674" spans="12:12" x14ac:dyDescent="0.25">
      <c r="L4674" s="73">
        <f>_xlfn.DAYS(Dashboard!B$3,Data!F4674)</f>
        <v>43025</v>
      </c>
    </row>
    <row r="4675" spans="12:12" x14ac:dyDescent="0.25">
      <c r="L4675" s="73">
        <f>_xlfn.DAYS(Dashboard!B$3,Data!F4675)</f>
        <v>43025</v>
      </c>
    </row>
    <row r="4676" spans="12:12" x14ac:dyDescent="0.25">
      <c r="L4676" s="73">
        <f>_xlfn.DAYS(Dashboard!B$3,Data!F4676)</f>
        <v>43025</v>
      </c>
    </row>
    <row r="4677" spans="12:12" x14ac:dyDescent="0.25">
      <c r="L4677" s="73">
        <f>_xlfn.DAYS(Dashboard!B$3,Data!F4677)</f>
        <v>43025</v>
      </c>
    </row>
    <row r="4678" spans="12:12" x14ac:dyDescent="0.25">
      <c r="L4678" s="73">
        <f>_xlfn.DAYS(Dashboard!B$3,Data!F4678)</f>
        <v>43025</v>
      </c>
    </row>
    <row r="4679" spans="12:12" x14ac:dyDescent="0.25">
      <c r="L4679" s="73">
        <f>_xlfn.DAYS(Dashboard!B$3,Data!F4679)</f>
        <v>43025</v>
      </c>
    </row>
    <row r="4680" spans="12:12" x14ac:dyDescent="0.25">
      <c r="L4680" s="73">
        <f>_xlfn.DAYS(Dashboard!B$3,Data!F4680)</f>
        <v>43025</v>
      </c>
    </row>
    <row r="4681" spans="12:12" x14ac:dyDescent="0.25">
      <c r="L4681" s="73">
        <f>_xlfn.DAYS(Dashboard!B$3,Data!F4681)</f>
        <v>43025</v>
      </c>
    </row>
    <row r="4682" spans="12:12" x14ac:dyDescent="0.25">
      <c r="L4682" s="73">
        <f>_xlfn.DAYS(Dashboard!B$3,Data!F4682)</f>
        <v>43025</v>
      </c>
    </row>
    <row r="4683" spans="12:12" x14ac:dyDescent="0.25">
      <c r="L4683" s="73">
        <f>_xlfn.DAYS(Dashboard!B$3,Data!F4683)</f>
        <v>43025</v>
      </c>
    </row>
    <row r="4684" spans="12:12" x14ac:dyDescent="0.25">
      <c r="L4684" s="73">
        <f>_xlfn.DAYS(Dashboard!B$3,Data!F4684)</f>
        <v>43025</v>
      </c>
    </row>
    <row r="4685" spans="12:12" x14ac:dyDescent="0.25">
      <c r="L4685" s="73">
        <f>_xlfn.DAYS(Dashboard!B$3,Data!F4685)</f>
        <v>43025</v>
      </c>
    </row>
    <row r="4686" spans="12:12" x14ac:dyDescent="0.25">
      <c r="L4686" s="73">
        <f>_xlfn.DAYS(Dashboard!B$3,Data!F4686)</f>
        <v>43025</v>
      </c>
    </row>
    <row r="4687" spans="12:12" x14ac:dyDescent="0.25">
      <c r="L4687" s="73">
        <f>_xlfn.DAYS(Dashboard!B$3,Data!F4687)</f>
        <v>43025</v>
      </c>
    </row>
    <row r="4688" spans="12:12" x14ac:dyDescent="0.25">
      <c r="L4688" s="73">
        <f>_xlfn.DAYS(Dashboard!B$3,Data!F4688)</f>
        <v>43025</v>
      </c>
    </row>
    <row r="4689" spans="12:12" x14ac:dyDescent="0.25">
      <c r="L4689" s="73">
        <f>_xlfn.DAYS(Dashboard!B$3,Data!F4689)</f>
        <v>43025</v>
      </c>
    </row>
    <row r="4690" spans="12:12" x14ac:dyDescent="0.25">
      <c r="L4690" s="73">
        <f>_xlfn.DAYS(Dashboard!B$3,Data!F4690)</f>
        <v>43025</v>
      </c>
    </row>
    <row r="4691" spans="12:12" x14ac:dyDescent="0.25">
      <c r="L4691" s="73">
        <f>_xlfn.DAYS(Dashboard!B$3,Data!F4691)</f>
        <v>43025</v>
      </c>
    </row>
    <row r="4692" spans="12:12" x14ac:dyDescent="0.25">
      <c r="L4692" s="73">
        <f>_xlfn.DAYS(Dashboard!B$3,Data!F4692)</f>
        <v>43025</v>
      </c>
    </row>
    <row r="4693" spans="12:12" x14ac:dyDescent="0.25">
      <c r="L4693" s="73">
        <f>_xlfn.DAYS(Dashboard!B$3,Data!F4693)</f>
        <v>43025</v>
      </c>
    </row>
    <row r="4694" spans="12:12" x14ac:dyDescent="0.25">
      <c r="L4694" s="73">
        <f>_xlfn.DAYS(Dashboard!B$3,Data!F4694)</f>
        <v>43025</v>
      </c>
    </row>
    <row r="4695" spans="12:12" x14ac:dyDescent="0.25">
      <c r="L4695" s="73">
        <f>_xlfn.DAYS(Dashboard!B$3,Data!F4695)</f>
        <v>43025</v>
      </c>
    </row>
    <row r="4696" spans="12:12" x14ac:dyDescent="0.25">
      <c r="L4696" s="73">
        <f>_xlfn.DAYS(Dashboard!B$3,Data!F4696)</f>
        <v>43025</v>
      </c>
    </row>
    <row r="4697" spans="12:12" x14ac:dyDescent="0.25">
      <c r="L4697" s="73">
        <f>_xlfn.DAYS(Dashboard!B$3,Data!F4697)</f>
        <v>43025</v>
      </c>
    </row>
    <row r="4698" spans="12:12" x14ac:dyDescent="0.25">
      <c r="L4698" s="73">
        <f>_xlfn.DAYS(Dashboard!B$3,Data!F4698)</f>
        <v>43025</v>
      </c>
    </row>
    <row r="4699" spans="12:12" x14ac:dyDescent="0.25">
      <c r="L4699" s="73">
        <f>_xlfn.DAYS(Dashboard!B$3,Data!F4699)</f>
        <v>43025</v>
      </c>
    </row>
    <row r="4700" spans="12:12" x14ac:dyDescent="0.25">
      <c r="L4700" s="73">
        <f>_xlfn.DAYS(Dashboard!B$3,Data!F4700)</f>
        <v>43025</v>
      </c>
    </row>
    <row r="4701" spans="12:12" x14ac:dyDescent="0.25">
      <c r="L4701" s="73">
        <f>_xlfn.DAYS(Dashboard!B$3,Data!F4701)</f>
        <v>43025</v>
      </c>
    </row>
    <row r="4702" spans="12:12" x14ac:dyDescent="0.25">
      <c r="L4702" s="73">
        <f>_xlfn.DAYS(Dashboard!B$3,Data!F4702)</f>
        <v>43025</v>
      </c>
    </row>
    <row r="4703" spans="12:12" x14ac:dyDescent="0.25">
      <c r="L4703" s="73">
        <f>_xlfn.DAYS(Dashboard!B$3,Data!F4703)</f>
        <v>43025</v>
      </c>
    </row>
    <row r="4704" spans="12:12" x14ac:dyDescent="0.25">
      <c r="L4704" s="73">
        <f>_xlfn.DAYS(Dashboard!B$3,Data!F4704)</f>
        <v>43025</v>
      </c>
    </row>
    <row r="4705" spans="12:12" x14ac:dyDescent="0.25">
      <c r="L4705" s="73">
        <f>_xlfn.DAYS(Dashboard!B$3,Data!F4705)</f>
        <v>43025</v>
      </c>
    </row>
    <row r="4706" spans="12:12" x14ac:dyDescent="0.25">
      <c r="L4706" s="73">
        <f>_xlfn.DAYS(Dashboard!B$3,Data!F4706)</f>
        <v>43025</v>
      </c>
    </row>
    <row r="4707" spans="12:12" x14ac:dyDescent="0.25">
      <c r="L4707" s="73">
        <f>_xlfn.DAYS(Dashboard!B$3,Data!F4707)</f>
        <v>43025</v>
      </c>
    </row>
    <row r="4708" spans="12:12" x14ac:dyDescent="0.25">
      <c r="L4708" s="73">
        <f>_xlfn.DAYS(Dashboard!B$3,Data!F4708)</f>
        <v>43025</v>
      </c>
    </row>
    <row r="4709" spans="12:12" x14ac:dyDescent="0.25">
      <c r="L4709" s="73">
        <f>_xlfn.DAYS(Dashboard!B$3,Data!F4709)</f>
        <v>43025</v>
      </c>
    </row>
    <row r="4710" spans="12:12" x14ac:dyDescent="0.25">
      <c r="L4710" s="73">
        <f>_xlfn.DAYS(Dashboard!B$3,Data!F4710)</f>
        <v>43025</v>
      </c>
    </row>
    <row r="4711" spans="12:12" x14ac:dyDescent="0.25">
      <c r="L4711" s="73">
        <f>_xlfn.DAYS(Dashboard!B$3,Data!F4711)</f>
        <v>43025</v>
      </c>
    </row>
    <row r="4712" spans="12:12" x14ac:dyDescent="0.25">
      <c r="L4712" s="73">
        <f>_xlfn.DAYS(Dashboard!B$3,Data!F4712)</f>
        <v>43025</v>
      </c>
    </row>
    <row r="4713" spans="12:12" x14ac:dyDescent="0.25">
      <c r="L4713" s="73">
        <f>_xlfn.DAYS(Dashboard!B$3,Data!F4713)</f>
        <v>43025</v>
      </c>
    </row>
    <row r="4714" spans="12:12" x14ac:dyDescent="0.25">
      <c r="L4714" s="73">
        <f>_xlfn.DAYS(Dashboard!B$3,Data!F4714)</f>
        <v>43025</v>
      </c>
    </row>
    <row r="4715" spans="12:12" x14ac:dyDescent="0.25">
      <c r="L4715" s="73">
        <f>_xlfn.DAYS(Dashboard!B$3,Data!F4715)</f>
        <v>43025</v>
      </c>
    </row>
    <row r="4716" spans="12:12" x14ac:dyDescent="0.25">
      <c r="L4716" s="73">
        <f>_xlfn.DAYS(Dashboard!B$3,Data!F4716)</f>
        <v>43025</v>
      </c>
    </row>
    <row r="4717" spans="12:12" x14ac:dyDescent="0.25">
      <c r="L4717" s="73">
        <f>_xlfn.DAYS(Dashboard!B$3,Data!F4717)</f>
        <v>43025</v>
      </c>
    </row>
    <row r="4718" spans="12:12" x14ac:dyDescent="0.25">
      <c r="L4718" s="73">
        <f>_xlfn.DAYS(Dashboard!B$3,Data!F4718)</f>
        <v>43025</v>
      </c>
    </row>
    <row r="4719" spans="12:12" x14ac:dyDescent="0.25">
      <c r="L4719" s="73">
        <f>_xlfn.DAYS(Dashboard!B$3,Data!F4719)</f>
        <v>43025</v>
      </c>
    </row>
    <row r="4720" spans="12:12" x14ac:dyDescent="0.25">
      <c r="L4720" s="73">
        <f>_xlfn.DAYS(Dashboard!B$3,Data!F4720)</f>
        <v>43025</v>
      </c>
    </row>
    <row r="4721" spans="12:12" x14ac:dyDescent="0.25">
      <c r="L4721" s="73">
        <f>_xlfn.DAYS(Dashboard!B$3,Data!F4721)</f>
        <v>43025</v>
      </c>
    </row>
    <row r="4722" spans="12:12" x14ac:dyDescent="0.25">
      <c r="L4722" s="73">
        <f>_xlfn.DAYS(Dashboard!B$3,Data!F4722)</f>
        <v>43025</v>
      </c>
    </row>
    <row r="4723" spans="12:12" x14ac:dyDescent="0.25">
      <c r="L4723" s="73">
        <f>_xlfn.DAYS(Dashboard!B$3,Data!F4723)</f>
        <v>43025</v>
      </c>
    </row>
    <row r="4724" spans="12:12" x14ac:dyDescent="0.25">
      <c r="L4724" s="73">
        <f>_xlfn.DAYS(Dashboard!B$3,Data!F4724)</f>
        <v>43025</v>
      </c>
    </row>
    <row r="4725" spans="12:12" x14ac:dyDescent="0.25">
      <c r="L4725" s="73">
        <f>_xlfn.DAYS(Dashboard!B$3,Data!F4725)</f>
        <v>43025</v>
      </c>
    </row>
    <row r="4726" spans="12:12" x14ac:dyDescent="0.25">
      <c r="L4726" s="73">
        <f>_xlfn.DAYS(Dashboard!B$3,Data!F4726)</f>
        <v>43025</v>
      </c>
    </row>
    <row r="4727" spans="12:12" x14ac:dyDescent="0.25">
      <c r="L4727" s="73">
        <f>_xlfn.DAYS(Dashboard!B$3,Data!F4727)</f>
        <v>43025</v>
      </c>
    </row>
    <row r="4728" spans="12:12" x14ac:dyDescent="0.25">
      <c r="L4728" s="73">
        <f>_xlfn.DAYS(Dashboard!B$3,Data!F4728)</f>
        <v>43025</v>
      </c>
    </row>
    <row r="4729" spans="12:12" x14ac:dyDescent="0.25">
      <c r="L4729" s="73">
        <f>_xlfn.DAYS(Dashboard!B$3,Data!F4729)</f>
        <v>43025</v>
      </c>
    </row>
    <row r="4730" spans="12:12" x14ac:dyDescent="0.25">
      <c r="L4730" s="73">
        <f>_xlfn.DAYS(Dashboard!B$3,Data!F4730)</f>
        <v>43025</v>
      </c>
    </row>
    <row r="4731" spans="12:12" x14ac:dyDescent="0.25">
      <c r="L4731" s="73">
        <f>_xlfn.DAYS(Dashboard!B$3,Data!F4731)</f>
        <v>43025</v>
      </c>
    </row>
    <row r="4732" spans="12:12" x14ac:dyDescent="0.25">
      <c r="L4732" s="73">
        <f>_xlfn.DAYS(Dashboard!B$3,Data!F4732)</f>
        <v>43025</v>
      </c>
    </row>
    <row r="4733" spans="12:12" x14ac:dyDescent="0.25">
      <c r="L4733" s="73">
        <f>_xlfn.DAYS(Dashboard!B$3,Data!F4733)</f>
        <v>43025</v>
      </c>
    </row>
    <row r="4734" spans="12:12" x14ac:dyDescent="0.25">
      <c r="L4734" s="73">
        <f>_xlfn.DAYS(Dashboard!B$3,Data!F4734)</f>
        <v>43025</v>
      </c>
    </row>
    <row r="4735" spans="12:12" x14ac:dyDescent="0.25">
      <c r="L4735" s="73">
        <f>_xlfn.DAYS(Dashboard!B$3,Data!F4735)</f>
        <v>43025</v>
      </c>
    </row>
    <row r="4736" spans="12:12" x14ac:dyDescent="0.25">
      <c r="L4736" s="73">
        <f>_xlfn.DAYS(Dashboard!B$3,Data!F4736)</f>
        <v>43025</v>
      </c>
    </row>
    <row r="4737" spans="12:12" x14ac:dyDescent="0.25">
      <c r="L4737" s="73">
        <f>_xlfn.DAYS(Dashboard!B$3,Data!F4737)</f>
        <v>43025</v>
      </c>
    </row>
    <row r="4738" spans="12:12" x14ac:dyDescent="0.25">
      <c r="L4738" s="73">
        <f>_xlfn.DAYS(Dashboard!B$3,Data!F4738)</f>
        <v>43025</v>
      </c>
    </row>
    <row r="4739" spans="12:12" x14ac:dyDescent="0.25">
      <c r="L4739" s="73">
        <f>_xlfn.DAYS(Dashboard!B$3,Data!F4739)</f>
        <v>43025</v>
      </c>
    </row>
    <row r="4740" spans="12:12" x14ac:dyDescent="0.25">
      <c r="L4740" s="73">
        <f>_xlfn.DAYS(Dashboard!B$3,Data!F4740)</f>
        <v>43025</v>
      </c>
    </row>
    <row r="4741" spans="12:12" x14ac:dyDescent="0.25">
      <c r="L4741" s="73">
        <f>_xlfn.DAYS(Dashboard!B$3,Data!F4741)</f>
        <v>43025</v>
      </c>
    </row>
    <row r="4742" spans="12:12" x14ac:dyDescent="0.25">
      <c r="L4742" s="73">
        <f>_xlfn.DAYS(Dashboard!B$3,Data!F4742)</f>
        <v>43025</v>
      </c>
    </row>
    <row r="4743" spans="12:12" x14ac:dyDescent="0.25">
      <c r="L4743" s="73">
        <f>_xlfn.DAYS(Dashboard!B$3,Data!F4743)</f>
        <v>43025</v>
      </c>
    </row>
    <row r="4744" spans="12:12" x14ac:dyDescent="0.25">
      <c r="L4744" s="73">
        <f>_xlfn.DAYS(Dashboard!B$3,Data!F4744)</f>
        <v>43025</v>
      </c>
    </row>
    <row r="4745" spans="12:12" x14ac:dyDescent="0.25">
      <c r="L4745" s="73">
        <f>_xlfn.DAYS(Dashboard!B$3,Data!F4745)</f>
        <v>43025</v>
      </c>
    </row>
    <row r="4746" spans="12:12" x14ac:dyDescent="0.25">
      <c r="L4746" s="73">
        <f>_xlfn.DAYS(Dashboard!B$3,Data!F4746)</f>
        <v>43025</v>
      </c>
    </row>
    <row r="4747" spans="12:12" x14ac:dyDescent="0.25">
      <c r="L4747" s="73">
        <f>_xlfn.DAYS(Dashboard!B$3,Data!F4747)</f>
        <v>43025</v>
      </c>
    </row>
    <row r="4748" spans="12:12" x14ac:dyDescent="0.25">
      <c r="L4748" s="73">
        <f>_xlfn.DAYS(Dashboard!B$3,Data!F4748)</f>
        <v>43025</v>
      </c>
    </row>
    <row r="4749" spans="12:12" x14ac:dyDescent="0.25">
      <c r="L4749" s="73">
        <f>_xlfn.DAYS(Dashboard!B$3,Data!F4749)</f>
        <v>43025</v>
      </c>
    </row>
    <row r="4750" spans="12:12" x14ac:dyDescent="0.25">
      <c r="L4750" s="73">
        <f>_xlfn.DAYS(Dashboard!B$3,Data!F4750)</f>
        <v>43025</v>
      </c>
    </row>
    <row r="4751" spans="12:12" x14ac:dyDescent="0.25">
      <c r="L4751" s="73">
        <f>_xlfn.DAYS(Dashboard!B$3,Data!F4751)</f>
        <v>43025</v>
      </c>
    </row>
    <row r="4752" spans="12:12" x14ac:dyDescent="0.25">
      <c r="L4752" s="73">
        <f>_xlfn.DAYS(Dashboard!B$3,Data!F4752)</f>
        <v>43025</v>
      </c>
    </row>
    <row r="4753" spans="12:12" x14ac:dyDescent="0.25">
      <c r="L4753" s="73">
        <f>_xlfn.DAYS(Dashboard!B$3,Data!F4753)</f>
        <v>43025</v>
      </c>
    </row>
    <row r="4754" spans="12:12" x14ac:dyDescent="0.25">
      <c r="L4754" s="73">
        <f>_xlfn.DAYS(Dashboard!B$3,Data!F4754)</f>
        <v>43025</v>
      </c>
    </row>
    <row r="4755" spans="12:12" x14ac:dyDescent="0.25">
      <c r="L4755" s="73">
        <f>_xlfn.DAYS(Dashboard!B$3,Data!F4755)</f>
        <v>43025</v>
      </c>
    </row>
    <row r="4756" spans="12:12" x14ac:dyDescent="0.25">
      <c r="L4756" s="73">
        <f>_xlfn.DAYS(Dashboard!B$3,Data!F4756)</f>
        <v>43025</v>
      </c>
    </row>
    <row r="4757" spans="12:12" x14ac:dyDescent="0.25">
      <c r="L4757" s="73">
        <f>_xlfn.DAYS(Dashboard!B$3,Data!F4757)</f>
        <v>43025</v>
      </c>
    </row>
    <row r="4758" spans="12:12" x14ac:dyDescent="0.25">
      <c r="L4758" s="73">
        <f>_xlfn.DAYS(Dashboard!B$3,Data!F4758)</f>
        <v>43025</v>
      </c>
    </row>
    <row r="4759" spans="12:12" x14ac:dyDescent="0.25">
      <c r="L4759" s="73">
        <f>_xlfn.DAYS(Dashboard!B$3,Data!F4759)</f>
        <v>43025</v>
      </c>
    </row>
    <row r="4760" spans="12:12" x14ac:dyDescent="0.25">
      <c r="L4760" s="73">
        <f>_xlfn.DAYS(Dashboard!B$3,Data!F4760)</f>
        <v>43025</v>
      </c>
    </row>
    <row r="4761" spans="12:12" x14ac:dyDescent="0.25">
      <c r="L4761" s="73">
        <f>_xlfn.DAYS(Dashboard!B$3,Data!F4761)</f>
        <v>43025</v>
      </c>
    </row>
    <row r="4762" spans="12:12" x14ac:dyDescent="0.25">
      <c r="L4762" s="73">
        <f>_xlfn.DAYS(Dashboard!B$3,Data!F4762)</f>
        <v>43025</v>
      </c>
    </row>
    <row r="4763" spans="12:12" x14ac:dyDescent="0.25">
      <c r="L4763" s="73">
        <f>_xlfn.DAYS(Dashboard!B$3,Data!F4763)</f>
        <v>43025</v>
      </c>
    </row>
    <row r="4764" spans="12:12" x14ac:dyDescent="0.25">
      <c r="L4764" s="73">
        <f>_xlfn.DAYS(Dashboard!B$3,Data!F4764)</f>
        <v>43025</v>
      </c>
    </row>
    <row r="4765" spans="12:12" x14ac:dyDescent="0.25">
      <c r="L4765" s="73">
        <f>_xlfn.DAYS(Dashboard!B$3,Data!F4765)</f>
        <v>43025</v>
      </c>
    </row>
    <row r="4766" spans="12:12" x14ac:dyDescent="0.25">
      <c r="L4766" s="73">
        <f>_xlfn.DAYS(Dashboard!B$3,Data!F4766)</f>
        <v>43025</v>
      </c>
    </row>
    <row r="4767" spans="12:12" x14ac:dyDescent="0.25">
      <c r="L4767" s="73">
        <f>_xlfn.DAYS(Dashboard!B$3,Data!F4767)</f>
        <v>43025</v>
      </c>
    </row>
    <row r="4768" spans="12:12" x14ac:dyDescent="0.25">
      <c r="L4768" s="73">
        <f>_xlfn.DAYS(Dashboard!B$3,Data!F4768)</f>
        <v>43025</v>
      </c>
    </row>
    <row r="4769" spans="12:12" x14ac:dyDescent="0.25">
      <c r="L4769" s="73">
        <f>_xlfn.DAYS(Dashboard!B$3,Data!F4769)</f>
        <v>43025</v>
      </c>
    </row>
    <row r="4770" spans="12:12" x14ac:dyDescent="0.25">
      <c r="L4770" s="73">
        <f>_xlfn.DAYS(Dashboard!B$3,Data!F4770)</f>
        <v>43025</v>
      </c>
    </row>
    <row r="4771" spans="12:12" x14ac:dyDescent="0.25">
      <c r="L4771" s="73">
        <f>_xlfn.DAYS(Dashboard!B$3,Data!F4771)</f>
        <v>43025</v>
      </c>
    </row>
    <row r="4772" spans="12:12" x14ac:dyDescent="0.25">
      <c r="L4772" s="73">
        <f>_xlfn.DAYS(Dashboard!B$3,Data!F4772)</f>
        <v>43025</v>
      </c>
    </row>
    <row r="4773" spans="12:12" x14ac:dyDescent="0.25">
      <c r="L4773" s="73">
        <f>_xlfn.DAYS(Dashboard!B$3,Data!F4773)</f>
        <v>43025</v>
      </c>
    </row>
    <row r="4774" spans="12:12" x14ac:dyDescent="0.25">
      <c r="L4774" s="73">
        <f>_xlfn.DAYS(Dashboard!B$3,Data!F4774)</f>
        <v>43025</v>
      </c>
    </row>
    <row r="4775" spans="12:12" x14ac:dyDescent="0.25">
      <c r="L4775" s="73">
        <f>_xlfn.DAYS(Dashboard!B$3,Data!F4775)</f>
        <v>43025</v>
      </c>
    </row>
    <row r="4776" spans="12:12" x14ac:dyDescent="0.25">
      <c r="L4776" s="73">
        <f>_xlfn.DAYS(Dashboard!B$3,Data!F4776)</f>
        <v>43025</v>
      </c>
    </row>
    <row r="4777" spans="12:12" x14ac:dyDescent="0.25">
      <c r="L4777" s="73">
        <f>_xlfn.DAYS(Dashboard!B$3,Data!F4777)</f>
        <v>43025</v>
      </c>
    </row>
    <row r="4778" spans="12:12" x14ac:dyDescent="0.25">
      <c r="L4778" s="73">
        <f>_xlfn.DAYS(Dashboard!B$3,Data!F4778)</f>
        <v>43025</v>
      </c>
    </row>
    <row r="4779" spans="12:12" x14ac:dyDescent="0.25">
      <c r="L4779" s="73">
        <f>_xlfn.DAYS(Dashboard!B$3,Data!F4779)</f>
        <v>43025</v>
      </c>
    </row>
    <row r="4780" spans="12:12" x14ac:dyDescent="0.25">
      <c r="L4780" s="73">
        <f>_xlfn.DAYS(Dashboard!B$3,Data!F4780)</f>
        <v>43025</v>
      </c>
    </row>
    <row r="4781" spans="12:12" x14ac:dyDescent="0.25">
      <c r="L4781" s="73">
        <f>_xlfn.DAYS(Dashboard!B$3,Data!F4781)</f>
        <v>43025</v>
      </c>
    </row>
    <row r="4782" spans="12:12" x14ac:dyDescent="0.25">
      <c r="L4782" s="73">
        <f>_xlfn.DAYS(Dashboard!B$3,Data!F4782)</f>
        <v>43025</v>
      </c>
    </row>
    <row r="4783" spans="12:12" x14ac:dyDescent="0.25">
      <c r="L4783" s="73">
        <f>_xlfn.DAYS(Dashboard!B$3,Data!F4783)</f>
        <v>43025</v>
      </c>
    </row>
    <row r="4784" spans="12:12" x14ac:dyDescent="0.25">
      <c r="L4784" s="73">
        <f>_xlfn.DAYS(Dashboard!B$3,Data!F4784)</f>
        <v>43025</v>
      </c>
    </row>
    <row r="4785" spans="12:12" x14ac:dyDescent="0.25">
      <c r="L4785" s="73">
        <f>_xlfn.DAYS(Dashboard!B$3,Data!F4785)</f>
        <v>43025</v>
      </c>
    </row>
    <row r="4786" spans="12:12" x14ac:dyDescent="0.25">
      <c r="L4786" s="73">
        <f>_xlfn.DAYS(Dashboard!B$3,Data!F4786)</f>
        <v>43025</v>
      </c>
    </row>
    <row r="4787" spans="12:12" x14ac:dyDescent="0.25">
      <c r="L4787" s="73">
        <f>_xlfn.DAYS(Dashboard!B$3,Data!F4787)</f>
        <v>43025</v>
      </c>
    </row>
    <row r="4788" spans="12:12" x14ac:dyDescent="0.25">
      <c r="L4788" s="73">
        <f>_xlfn.DAYS(Dashboard!B$3,Data!F4788)</f>
        <v>43025</v>
      </c>
    </row>
    <row r="4789" spans="12:12" x14ac:dyDescent="0.25">
      <c r="L4789" s="73">
        <f>_xlfn.DAYS(Dashboard!B$3,Data!F4789)</f>
        <v>43025</v>
      </c>
    </row>
    <row r="4790" spans="12:12" x14ac:dyDescent="0.25">
      <c r="L4790" s="73">
        <f>_xlfn.DAYS(Dashboard!B$3,Data!F4790)</f>
        <v>43025</v>
      </c>
    </row>
    <row r="4791" spans="12:12" x14ac:dyDescent="0.25">
      <c r="L4791" s="73">
        <f>_xlfn.DAYS(Dashboard!B$3,Data!F4791)</f>
        <v>43025</v>
      </c>
    </row>
    <row r="4792" spans="12:12" x14ac:dyDescent="0.25">
      <c r="L4792" s="73">
        <f>_xlfn.DAYS(Dashboard!B$3,Data!F4792)</f>
        <v>43025</v>
      </c>
    </row>
    <row r="4793" spans="12:12" x14ac:dyDescent="0.25">
      <c r="L4793" s="73">
        <f>_xlfn.DAYS(Dashboard!B$3,Data!F4793)</f>
        <v>43025</v>
      </c>
    </row>
    <row r="4794" spans="12:12" x14ac:dyDescent="0.25">
      <c r="L4794" s="73">
        <f>_xlfn.DAYS(Dashboard!B$3,Data!F4794)</f>
        <v>43025</v>
      </c>
    </row>
    <row r="4795" spans="12:12" x14ac:dyDescent="0.25">
      <c r="L4795" s="73">
        <f>_xlfn.DAYS(Dashboard!B$3,Data!F4795)</f>
        <v>43025</v>
      </c>
    </row>
    <row r="4796" spans="12:12" x14ac:dyDescent="0.25">
      <c r="L4796" s="73">
        <f>_xlfn.DAYS(Dashboard!B$3,Data!F4796)</f>
        <v>43025</v>
      </c>
    </row>
    <row r="4797" spans="12:12" x14ac:dyDescent="0.25">
      <c r="L4797" s="73">
        <f>_xlfn.DAYS(Dashboard!B$3,Data!F4797)</f>
        <v>43025</v>
      </c>
    </row>
    <row r="4798" spans="12:12" x14ac:dyDescent="0.25">
      <c r="L4798" s="73">
        <f>_xlfn.DAYS(Dashboard!B$3,Data!F4798)</f>
        <v>43025</v>
      </c>
    </row>
    <row r="4799" spans="12:12" x14ac:dyDescent="0.25">
      <c r="L4799" s="73">
        <f>_xlfn.DAYS(Dashboard!B$3,Data!F4799)</f>
        <v>43025</v>
      </c>
    </row>
    <row r="4800" spans="12:12" x14ac:dyDescent="0.25">
      <c r="L4800" s="73">
        <f>_xlfn.DAYS(Dashboard!B$3,Data!F4800)</f>
        <v>43025</v>
      </c>
    </row>
    <row r="4801" spans="12:12" x14ac:dyDescent="0.25">
      <c r="L4801" s="73">
        <f>_xlfn.DAYS(Dashboard!B$3,Data!F4801)</f>
        <v>43025</v>
      </c>
    </row>
    <row r="4802" spans="12:12" x14ac:dyDescent="0.25">
      <c r="L4802" s="73">
        <f>_xlfn.DAYS(Dashboard!B$3,Data!F4802)</f>
        <v>43025</v>
      </c>
    </row>
    <row r="4803" spans="12:12" x14ac:dyDescent="0.25">
      <c r="L4803" s="73">
        <f>_xlfn.DAYS(Dashboard!B$3,Data!F4803)</f>
        <v>43025</v>
      </c>
    </row>
    <row r="4804" spans="12:12" x14ac:dyDescent="0.25">
      <c r="L4804" s="73">
        <f>_xlfn.DAYS(Dashboard!B$3,Data!F4804)</f>
        <v>43025</v>
      </c>
    </row>
    <row r="4805" spans="12:12" x14ac:dyDescent="0.25">
      <c r="L4805" s="73">
        <f>_xlfn.DAYS(Dashboard!B$3,Data!F4805)</f>
        <v>43025</v>
      </c>
    </row>
    <row r="4806" spans="12:12" x14ac:dyDescent="0.25">
      <c r="L4806" s="73">
        <f>_xlfn.DAYS(Dashboard!B$3,Data!F4806)</f>
        <v>43025</v>
      </c>
    </row>
    <row r="4807" spans="12:12" x14ac:dyDescent="0.25">
      <c r="L4807" s="73">
        <f>_xlfn.DAYS(Dashboard!B$3,Data!F4807)</f>
        <v>43025</v>
      </c>
    </row>
    <row r="4808" spans="12:12" x14ac:dyDescent="0.25">
      <c r="L4808" s="73">
        <f>_xlfn.DAYS(Dashboard!B$3,Data!F4808)</f>
        <v>43025</v>
      </c>
    </row>
    <row r="4809" spans="12:12" x14ac:dyDescent="0.25">
      <c r="L4809" s="73">
        <f>_xlfn.DAYS(Dashboard!B$3,Data!F4809)</f>
        <v>43025</v>
      </c>
    </row>
    <row r="4810" spans="12:12" x14ac:dyDescent="0.25">
      <c r="L4810" s="73">
        <f>_xlfn.DAYS(Dashboard!B$3,Data!F4810)</f>
        <v>43025</v>
      </c>
    </row>
    <row r="4811" spans="12:12" x14ac:dyDescent="0.25">
      <c r="L4811" s="73">
        <f>_xlfn.DAYS(Dashboard!B$3,Data!F4811)</f>
        <v>43025</v>
      </c>
    </row>
    <row r="4812" spans="12:12" x14ac:dyDescent="0.25">
      <c r="L4812" s="73">
        <f>_xlfn.DAYS(Dashboard!B$3,Data!F4812)</f>
        <v>43025</v>
      </c>
    </row>
    <row r="4813" spans="12:12" x14ac:dyDescent="0.25">
      <c r="L4813" s="73">
        <f>_xlfn.DAYS(Dashboard!B$3,Data!F4813)</f>
        <v>43025</v>
      </c>
    </row>
    <row r="4814" spans="12:12" x14ac:dyDescent="0.25">
      <c r="L4814" s="73">
        <f>_xlfn.DAYS(Dashboard!B$3,Data!F4814)</f>
        <v>43025</v>
      </c>
    </row>
    <row r="4815" spans="12:12" x14ac:dyDescent="0.25">
      <c r="L4815" s="73">
        <f>_xlfn.DAYS(Dashboard!B$3,Data!F4815)</f>
        <v>43025</v>
      </c>
    </row>
    <row r="4816" spans="12:12" x14ac:dyDescent="0.25">
      <c r="L4816" s="73">
        <f>_xlfn.DAYS(Dashboard!B$3,Data!F4816)</f>
        <v>43025</v>
      </c>
    </row>
    <row r="4817" spans="12:12" x14ac:dyDescent="0.25">
      <c r="L4817" s="73">
        <f>_xlfn.DAYS(Dashboard!B$3,Data!F4817)</f>
        <v>43025</v>
      </c>
    </row>
    <row r="4818" spans="12:12" x14ac:dyDescent="0.25">
      <c r="L4818" s="73">
        <f>_xlfn.DAYS(Dashboard!B$3,Data!F4818)</f>
        <v>43025</v>
      </c>
    </row>
    <row r="4819" spans="12:12" x14ac:dyDescent="0.25">
      <c r="L4819" s="73">
        <f>_xlfn.DAYS(Dashboard!B$3,Data!F4819)</f>
        <v>43025</v>
      </c>
    </row>
    <row r="4820" spans="12:12" x14ac:dyDescent="0.25">
      <c r="L4820" s="73">
        <f>_xlfn.DAYS(Dashboard!B$3,Data!F4820)</f>
        <v>43025</v>
      </c>
    </row>
    <row r="4821" spans="12:12" x14ac:dyDescent="0.25">
      <c r="L4821" s="73">
        <f>_xlfn.DAYS(Dashboard!B$3,Data!F4821)</f>
        <v>43025</v>
      </c>
    </row>
    <row r="4822" spans="12:12" x14ac:dyDescent="0.25">
      <c r="L4822" s="73">
        <f>_xlfn.DAYS(Dashboard!B$3,Data!F4822)</f>
        <v>43025</v>
      </c>
    </row>
    <row r="4823" spans="12:12" x14ac:dyDescent="0.25">
      <c r="L4823" s="73">
        <f>_xlfn.DAYS(Dashboard!B$3,Data!F4823)</f>
        <v>43025</v>
      </c>
    </row>
    <row r="4824" spans="12:12" x14ac:dyDescent="0.25">
      <c r="L4824" s="73">
        <f>_xlfn.DAYS(Dashboard!B$3,Data!F4824)</f>
        <v>43025</v>
      </c>
    </row>
    <row r="4825" spans="12:12" x14ac:dyDescent="0.25">
      <c r="L4825" s="73">
        <f>_xlfn.DAYS(Dashboard!B$3,Data!F4825)</f>
        <v>43025</v>
      </c>
    </row>
    <row r="4826" spans="12:12" x14ac:dyDescent="0.25">
      <c r="L4826" s="73">
        <f>_xlfn.DAYS(Dashboard!B$3,Data!F4826)</f>
        <v>43025</v>
      </c>
    </row>
    <row r="4827" spans="12:12" x14ac:dyDescent="0.25">
      <c r="L4827" s="73">
        <f>_xlfn.DAYS(Dashboard!B$3,Data!F4827)</f>
        <v>43025</v>
      </c>
    </row>
    <row r="4828" spans="12:12" x14ac:dyDescent="0.25">
      <c r="L4828" s="73">
        <f>_xlfn.DAYS(Dashboard!B$3,Data!F4828)</f>
        <v>43025</v>
      </c>
    </row>
    <row r="4829" spans="12:12" x14ac:dyDescent="0.25">
      <c r="L4829" s="73">
        <f>_xlfn.DAYS(Dashboard!B$3,Data!F4829)</f>
        <v>43025</v>
      </c>
    </row>
    <row r="4830" spans="12:12" x14ac:dyDescent="0.25">
      <c r="L4830" s="73">
        <f>_xlfn.DAYS(Dashboard!B$3,Data!F4830)</f>
        <v>43025</v>
      </c>
    </row>
    <row r="4831" spans="12:12" x14ac:dyDescent="0.25">
      <c r="L4831" s="73">
        <f>_xlfn.DAYS(Dashboard!B$3,Data!F4831)</f>
        <v>43025</v>
      </c>
    </row>
    <row r="4832" spans="12:12" x14ac:dyDescent="0.25">
      <c r="L4832" s="73">
        <f>_xlfn.DAYS(Dashboard!B$3,Data!F4832)</f>
        <v>43025</v>
      </c>
    </row>
    <row r="4833" spans="12:12" x14ac:dyDescent="0.25">
      <c r="L4833" s="73">
        <f>_xlfn.DAYS(Dashboard!B$3,Data!F4833)</f>
        <v>43025</v>
      </c>
    </row>
    <row r="4834" spans="12:12" x14ac:dyDescent="0.25">
      <c r="L4834" s="73">
        <f>_xlfn.DAYS(Dashboard!B$3,Data!F4834)</f>
        <v>43025</v>
      </c>
    </row>
    <row r="4835" spans="12:12" x14ac:dyDescent="0.25">
      <c r="L4835" s="73">
        <f>_xlfn.DAYS(Dashboard!B$3,Data!F4835)</f>
        <v>43025</v>
      </c>
    </row>
    <row r="4836" spans="12:12" x14ac:dyDescent="0.25">
      <c r="L4836" s="73">
        <f>_xlfn.DAYS(Dashboard!B$3,Data!F4836)</f>
        <v>43025</v>
      </c>
    </row>
    <row r="4837" spans="12:12" x14ac:dyDescent="0.25">
      <c r="L4837" s="73">
        <f>_xlfn.DAYS(Dashboard!B$3,Data!F4837)</f>
        <v>43025</v>
      </c>
    </row>
    <row r="4838" spans="12:12" x14ac:dyDescent="0.25">
      <c r="L4838" s="73">
        <f>_xlfn.DAYS(Dashboard!B$3,Data!F4838)</f>
        <v>43025</v>
      </c>
    </row>
    <row r="4839" spans="12:12" x14ac:dyDescent="0.25">
      <c r="L4839" s="73">
        <f>_xlfn.DAYS(Dashboard!B$3,Data!F4839)</f>
        <v>43025</v>
      </c>
    </row>
    <row r="4840" spans="12:12" x14ac:dyDescent="0.25">
      <c r="L4840" s="73">
        <f>_xlfn.DAYS(Dashboard!B$3,Data!F4840)</f>
        <v>43025</v>
      </c>
    </row>
    <row r="4841" spans="12:12" x14ac:dyDescent="0.25">
      <c r="L4841" s="73">
        <f>_xlfn.DAYS(Dashboard!B$3,Data!F4841)</f>
        <v>43025</v>
      </c>
    </row>
    <row r="4842" spans="12:12" x14ac:dyDescent="0.25">
      <c r="L4842" s="73">
        <f>_xlfn.DAYS(Dashboard!B$3,Data!F4842)</f>
        <v>43025</v>
      </c>
    </row>
    <row r="4843" spans="12:12" x14ac:dyDescent="0.25">
      <c r="L4843" s="73">
        <f>_xlfn.DAYS(Dashboard!B$3,Data!F4843)</f>
        <v>43025</v>
      </c>
    </row>
    <row r="4844" spans="12:12" x14ac:dyDescent="0.25">
      <c r="L4844" s="73">
        <f>_xlfn.DAYS(Dashboard!B$3,Data!F4844)</f>
        <v>43025</v>
      </c>
    </row>
    <row r="4845" spans="12:12" x14ac:dyDescent="0.25">
      <c r="L4845" s="73">
        <f>_xlfn.DAYS(Dashboard!B$3,Data!F4845)</f>
        <v>43025</v>
      </c>
    </row>
    <row r="4846" spans="12:12" x14ac:dyDescent="0.25">
      <c r="L4846" s="73">
        <f>_xlfn.DAYS(Dashboard!B$3,Data!F4846)</f>
        <v>43025</v>
      </c>
    </row>
    <row r="4847" spans="12:12" x14ac:dyDescent="0.25">
      <c r="L4847" s="73">
        <f>_xlfn.DAYS(Dashboard!B$3,Data!F4847)</f>
        <v>43025</v>
      </c>
    </row>
    <row r="4848" spans="12:12" x14ac:dyDescent="0.25">
      <c r="L4848" s="73">
        <f>_xlfn.DAYS(Dashboard!B$3,Data!F4848)</f>
        <v>43025</v>
      </c>
    </row>
    <row r="4849" spans="12:12" x14ac:dyDescent="0.25">
      <c r="L4849" s="73">
        <f>_xlfn.DAYS(Dashboard!B$3,Data!F4849)</f>
        <v>43025</v>
      </c>
    </row>
    <row r="4850" spans="12:12" x14ac:dyDescent="0.25">
      <c r="L4850" s="73">
        <f>_xlfn.DAYS(Dashboard!B$3,Data!F4850)</f>
        <v>43025</v>
      </c>
    </row>
    <row r="4851" spans="12:12" x14ac:dyDescent="0.25">
      <c r="L4851" s="73">
        <f>_xlfn.DAYS(Dashboard!B$3,Data!F4851)</f>
        <v>43025</v>
      </c>
    </row>
    <row r="4852" spans="12:12" x14ac:dyDescent="0.25">
      <c r="L4852" s="73">
        <f>_xlfn.DAYS(Dashboard!B$3,Data!F4852)</f>
        <v>43025</v>
      </c>
    </row>
    <row r="4853" spans="12:12" x14ac:dyDescent="0.25">
      <c r="L4853" s="73">
        <f>_xlfn.DAYS(Dashboard!B$3,Data!F4853)</f>
        <v>43025</v>
      </c>
    </row>
    <row r="4854" spans="12:12" x14ac:dyDescent="0.25">
      <c r="L4854" s="73">
        <f>_xlfn.DAYS(Dashboard!B$3,Data!F4854)</f>
        <v>43025</v>
      </c>
    </row>
    <row r="4855" spans="12:12" x14ac:dyDescent="0.25">
      <c r="L4855" s="73">
        <f>_xlfn.DAYS(Dashboard!B$3,Data!F4855)</f>
        <v>43025</v>
      </c>
    </row>
    <row r="4856" spans="12:12" x14ac:dyDescent="0.25">
      <c r="L4856" s="73">
        <f>_xlfn.DAYS(Dashboard!B$3,Data!F4856)</f>
        <v>43025</v>
      </c>
    </row>
    <row r="4857" spans="12:12" x14ac:dyDescent="0.25">
      <c r="L4857" s="73">
        <f>_xlfn.DAYS(Dashboard!B$3,Data!F4857)</f>
        <v>43025</v>
      </c>
    </row>
    <row r="4858" spans="12:12" x14ac:dyDescent="0.25">
      <c r="L4858" s="73">
        <f>_xlfn.DAYS(Dashboard!B$3,Data!F4858)</f>
        <v>43025</v>
      </c>
    </row>
    <row r="4859" spans="12:12" x14ac:dyDescent="0.25">
      <c r="L4859" s="73">
        <f>_xlfn.DAYS(Dashboard!B$3,Data!F4859)</f>
        <v>43025</v>
      </c>
    </row>
    <row r="4860" spans="12:12" x14ac:dyDescent="0.25">
      <c r="L4860" s="73">
        <f>_xlfn.DAYS(Dashboard!B$3,Data!F4860)</f>
        <v>43025</v>
      </c>
    </row>
    <row r="4861" spans="12:12" x14ac:dyDescent="0.25">
      <c r="L4861" s="73">
        <f>_xlfn.DAYS(Dashboard!B$3,Data!F4861)</f>
        <v>43025</v>
      </c>
    </row>
    <row r="4862" spans="12:12" x14ac:dyDescent="0.25">
      <c r="L4862" s="73">
        <f>_xlfn.DAYS(Dashboard!B$3,Data!F4862)</f>
        <v>43025</v>
      </c>
    </row>
    <row r="4863" spans="12:12" x14ac:dyDescent="0.25">
      <c r="L4863" s="73">
        <f>_xlfn.DAYS(Dashboard!B$3,Data!F4863)</f>
        <v>43025</v>
      </c>
    </row>
    <row r="4864" spans="12:12" x14ac:dyDescent="0.25">
      <c r="L4864" s="73">
        <f>_xlfn.DAYS(Dashboard!B$3,Data!F4864)</f>
        <v>43025</v>
      </c>
    </row>
    <row r="4865" spans="12:12" x14ac:dyDescent="0.25">
      <c r="L4865" s="73">
        <f>_xlfn.DAYS(Dashboard!B$3,Data!F4865)</f>
        <v>43025</v>
      </c>
    </row>
    <row r="4866" spans="12:12" x14ac:dyDescent="0.25">
      <c r="L4866" s="73">
        <f>_xlfn.DAYS(Dashboard!B$3,Data!F4866)</f>
        <v>43025</v>
      </c>
    </row>
    <row r="4867" spans="12:12" x14ac:dyDescent="0.25">
      <c r="L4867" s="73">
        <f>_xlfn.DAYS(Dashboard!B$3,Data!F4867)</f>
        <v>43025</v>
      </c>
    </row>
    <row r="4868" spans="12:12" x14ac:dyDescent="0.25">
      <c r="L4868" s="73">
        <f>_xlfn.DAYS(Dashboard!B$3,Data!F4868)</f>
        <v>43025</v>
      </c>
    </row>
    <row r="4869" spans="12:12" x14ac:dyDescent="0.25">
      <c r="L4869" s="73">
        <f>_xlfn.DAYS(Dashboard!B$3,Data!F4869)</f>
        <v>43025</v>
      </c>
    </row>
    <row r="4870" spans="12:12" x14ac:dyDescent="0.25">
      <c r="L4870" s="73">
        <f>_xlfn.DAYS(Dashboard!B$3,Data!F4870)</f>
        <v>43025</v>
      </c>
    </row>
    <row r="4871" spans="12:12" x14ac:dyDescent="0.25">
      <c r="L4871" s="73">
        <f>_xlfn.DAYS(Dashboard!B$3,Data!F4871)</f>
        <v>43025</v>
      </c>
    </row>
    <row r="4872" spans="12:12" x14ac:dyDescent="0.25">
      <c r="L4872" s="73">
        <f>_xlfn.DAYS(Dashboard!B$3,Data!F4872)</f>
        <v>43025</v>
      </c>
    </row>
    <row r="4873" spans="12:12" x14ac:dyDescent="0.25">
      <c r="L4873" s="73">
        <f>_xlfn.DAYS(Dashboard!B$3,Data!F4873)</f>
        <v>43025</v>
      </c>
    </row>
    <row r="4874" spans="12:12" x14ac:dyDescent="0.25">
      <c r="L4874" s="73">
        <f>_xlfn.DAYS(Dashboard!B$3,Data!F4874)</f>
        <v>43025</v>
      </c>
    </row>
    <row r="4875" spans="12:12" x14ac:dyDescent="0.25">
      <c r="L4875" s="73">
        <f>_xlfn.DAYS(Dashboard!B$3,Data!F4875)</f>
        <v>43025</v>
      </c>
    </row>
    <row r="4876" spans="12:12" x14ac:dyDescent="0.25">
      <c r="L4876" s="73">
        <f>_xlfn.DAYS(Dashboard!B$3,Data!F4876)</f>
        <v>43025</v>
      </c>
    </row>
    <row r="4877" spans="12:12" x14ac:dyDescent="0.25">
      <c r="L4877" s="73">
        <f>_xlfn.DAYS(Dashboard!B$3,Data!F4877)</f>
        <v>43025</v>
      </c>
    </row>
    <row r="4878" spans="12:12" x14ac:dyDescent="0.25">
      <c r="L4878" s="73">
        <f>_xlfn.DAYS(Dashboard!B$3,Data!F4878)</f>
        <v>43025</v>
      </c>
    </row>
    <row r="4879" spans="12:12" x14ac:dyDescent="0.25">
      <c r="L4879" s="73">
        <f>_xlfn.DAYS(Dashboard!B$3,Data!F4879)</f>
        <v>43025</v>
      </c>
    </row>
    <row r="4880" spans="12:12" x14ac:dyDescent="0.25">
      <c r="L4880" s="73">
        <f>_xlfn.DAYS(Dashboard!B$3,Data!F4880)</f>
        <v>43025</v>
      </c>
    </row>
    <row r="4881" spans="12:12" x14ac:dyDescent="0.25">
      <c r="L4881" s="73">
        <f>_xlfn.DAYS(Dashboard!B$3,Data!F4881)</f>
        <v>43025</v>
      </c>
    </row>
    <row r="4882" spans="12:12" x14ac:dyDescent="0.25">
      <c r="L4882" s="73">
        <f>_xlfn.DAYS(Dashboard!B$3,Data!F4882)</f>
        <v>43025</v>
      </c>
    </row>
    <row r="4883" spans="12:12" x14ac:dyDescent="0.25">
      <c r="L4883" s="73">
        <f>_xlfn.DAYS(Dashboard!B$3,Data!F4883)</f>
        <v>43025</v>
      </c>
    </row>
    <row r="4884" spans="12:12" x14ac:dyDescent="0.25">
      <c r="L4884" s="73">
        <f>_xlfn.DAYS(Dashboard!B$3,Data!F4884)</f>
        <v>43025</v>
      </c>
    </row>
    <row r="4885" spans="12:12" x14ac:dyDescent="0.25">
      <c r="L4885" s="73">
        <f>_xlfn.DAYS(Dashboard!B$3,Data!F4885)</f>
        <v>43025</v>
      </c>
    </row>
    <row r="4886" spans="12:12" x14ac:dyDescent="0.25">
      <c r="L4886" s="73">
        <f>_xlfn.DAYS(Dashboard!B$3,Data!F4886)</f>
        <v>43025</v>
      </c>
    </row>
    <row r="4887" spans="12:12" x14ac:dyDescent="0.25">
      <c r="L4887" s="73">
        <f>_xlfn.DAYS(Dashboard!B$3,Data!F4887)</f>
        <v>43025</v>
      </c>
    </row>
    <row r="4888" spans="12:12" x14ac:dyDescent="0.25">
      <c r="L4888" s="73">
        <f>_xlfn.DAYS(Dashboard!B$3,Data!F4888)</f>
        <v>43025</v>
      </c>
    </row>
    <row r="4889" spans="12:12" x14ac:dyDescent="0.25">
      <c r="L4889" s="73">
        <f>_xlfn.DAYS(Dashboard!B$3,Data!F4889)</f>
        <v>43025</v>
      </c>
    </row>
    <row r="4890" spans="12:12" x14ac:dyDescent="0.25">
      <c r="L4890" s="73">
        <f>_xlfn.DAYS(Dashboard!B$3,Data!F4890)</f>
        <v>43025</v>
      </c>
    </row>
    <row r="4891" spans="12:12" x14ac:dyDescent="0.25">
      <c r="L4891" s="73">
        <f>_xlfn.DAYS(Dashboard!B$3,Data!F4891)</f>
        <v>43025</v>
      </c>
    </row>
    <row r="4892" spans="12:12" x14ac:dyDescent="0.25">
      <c r="L4892" s="73">
        <f>_xlfn.DAYS(Dashboard!B$3,Data!F4892)</f>
        <v>43025</v>
      </c>
    </row>
    <row r="4893" spans="12:12" x14ac:dyDescent="0.25">
      <c r="L4893" s="73">
        <f>_xlfn.DAYS(Dashboard!B$3,Data!F4893)</f>
        <v>43025</v>
      </c>
    </row>
    <row r="4894" spans="12:12" x14ac:dyDescent="0.25">
      <c r="L4894" s="73">
        <f>_xlfn.DAYS(Dashboard!B$3,Data!F4894)</f>
        <v>43025</v>
      </c>
    </row>
    <row r="4895" spans="12:12" x14ac:dyDescent="0.25">
      <c r="L4895" s="73">
        <f>_xlfn.DAYS(Dashboard!B$3,Data!F4895)</f>
        <v>43025</v>
      </c>
    </row>
    <row r="4896" spans="12:12" x14ac:dyDescent="0.25">
      <c r="L4896" s="73">
        <f>_xlfn.DAYS(Dashboard!B$3,Data!F4896)</f>
        <v>43025</v>
      </c>
    </row>
    <row r="4897" spans="12:12" x14ac:dyDescent="0.25">
      <c r="L4897" s="73">
        <f>_xlfn.DAYS(Dashboard!B$3,Data!F4897)</f>
        <v>43025</v>
      </c>
    </row>
    <row r="4898" spans="12:12" x14ac:dyDescent="0.25">
      <c r="L4898" s="73">
        <f>_xlfn.DAYS(Dashboard!B$3,Data!F4898)</f>
        <v>43025</v>
      </c>
    </row>
    <row r="4899" spans="12:12" x14ac:dyDescent="0.25">
      <c r="L4899" s="73">
        <f>_xlfn.DAYS(Dashboard!B$3,Data!F4899)</f>
        <v>43025</v>
      </c>
    </row>
    <row r="4900" spans="12:12" x14ac:dyDescent="0.25">
      <c r="L4900" s="73">
        <f>_xlfn.DAYS(Dashboard!B$3,Data!F4900)</f>
        <v>43025</v>
      </c>
    </row>
    <row r="4901" spans="12:12" x14ac:dyDescent="0.25">
      <c r="L4901" s="73">
        <f>_xlfn.DAYS(Dashboard!B$3,Data!F4901)</f>
        <v>43025</v>
      </c>
    </row>
    <row r="4902" spans="12:12" x14ac:dyDescent="0.25">
      <c r="L4902" s="73">
        <f>_xlfn.DAYS(Dashboard!B$3,Data!F4902)</f>
        <v>43025</v>
      </c>
    </row>
    <row r="4903" spans="12:12" x14ac:dyDescent="0.25">
      <c r="L4903" s="73">
        <f>_xlfn.DAYS(Dashboard!B$3,Data!F4903)</f>
        <v>43025</v>
      </c>
    </row>
    <row r="4904" spans="12:12" x14ac:dyDescent="0.25">
      <c r="L4904" s="73">
        <f>_xlfn.DAYS(Dashboard!B$3,Data!F4904)</f>
        <v>43025</v>
      </c>
    </row>
    <row r="4905" spans="12:12" x14ac:dyDescent="0.25">
      <c r="L4905" s="73">
        <f>_xlfn.DAYS(Dashboard!B$3,Data!F4905)</f>
        <v>43025</v>
      </c>
    </row>
    <row r="4906" spans="12:12" x14ac:dyDescent="0.25">
      <c r="L4906" s="73">
        <f>_xlfn.DAYS(Dashboard!B$3,Data!F4906)</f>
        <v>43025</v>
      </c>
    </row>
    <row r="4907" spans="12:12" x14ac:dyDescent="0.25">
      <c r="L4907" s="73">
        <f>_xlfn.DAYS(Dashboard!B$3,Data!F4907)</f>
        <v>43025</v>
      </c>
    </row>
    <row r="4908" spans="12:12" x14ac:dyDescent="0.25">
      <c r="L4908" s="73">
        <f>_xlfn.DAYS(Dashboard!B$3,Data!F4908)</f>
        <v>43025</v>
      </c>
    </row>
    <row r="4909" spans="12:12" x14ac:dyDescent="0.25">
      <c r="L4909" s="73">
        <f>_xlfn.DAYS(Dashboard!B$3,Data!F4909)</f>
        <v>43025</v>
      </c>
    </row>
    <row r="4910" spans="12:12" x14ac:dyDescent="0.25">
      <c r="L4910" s="73">
        <f>_xlfn.DAYS(Dashboard!B$3,Data!F4910)</f>
        <v>43025</v>
      </c>
    </row>
    <row r="4911" spans="12:12" x14ac:dyDescent="0.25">
      <c r="L4911" s="73">
        <f>_xlfn.DAYS(Dashboard!B$3,Data!F4911)</f>
        <v>43025</v>
      </c>
    </row>
    <row r="4912" spans="12:12" x14ac:dyDescent="0.25">
      <c r="L4912" s="73">
        <f>_xlfn.DAYS(Dashboard!B$3,Data!F4912)</f>
        <v>43025</v>
      </c>
    </row>
    <row r="4913" spans="12:12" x14ac:dyDescent="0.25">
      <c r="L4913" s="73">
        <f>_xlfn.DAYS(Dashboard!B$3,Data!F4913)</f>
        <v>43025</v>
      </c>
    </row>
    <row r="4914" spans="12:12" x14ac:dyDescent="0.25">
      <c r="L4914" s="73">
        <f>_xlfn.DAYS(Dashboard!B$3,Data!F4914)</f>
        <v>43025</v>
      </c>
    </row>
    <row r="4915" spans="12:12" x14ac:dyDescent="0.25">
      <c r="L4915" s="73">
        <f>_xlfn.DAYS(Dashboard!B$3,Data!F4915)</f>
        <v>43025</v>
      </c>
    </row>
    <row r="4916" spans="12:12" x14ac:dyDescent="0.25">
      <c r="L4916" s="73">
        <f>_xlfn.DAYS(Dashboard!B$3,Data!F4916)</f>
        <v>43025</v>
      </c>
    </row>
    <row r="4917" spans="12:12" x14ac:dyDescent="0.25">
      <c r="L4917" s="73">
        <f>_xlfn.DAYS(Dashboard!B$3,Data!F4917)</f>
        <v>43025</v>
      </c>
    </row>
    <row r="4918" spans="12:12" x14ac:dyDescent="0.25">
      <c r="L4918" s="73">
        <f>_xlfn.DAYS(Dashboard!B$3,Data!F4918)</f>
        <v>43025</v>
      </c>
    </row>
    <row r="4919" spans="12:12" x14ac:dyDescent="0.25">
      <c r="L4919" s="73">
        <f>_xlfn.DAYS(Dashboard!B$3,Data!F4919)</f>
        <v>43025</v>
      </c>
    </row>
    <row r="4920" spans="12:12" x14ac:dyDescent="0.25">
      <c r="L4920" s="73">
        <f>_xlfn.DAYS(Dashboard!B$3,Data!F4920)</f>
        <v>43025</v>
      </c>
    </row>
    <row r="4921" spans="12:12" x14ac:dyDescent="0.25">
      <c r="L4921" s="73">
        <f>_xlfn.DAYS(Dashboard!B$3,Data!F4921)</f>
        <v>43025</v>
      </c>
    </row>
    <row r="4922" spans="12:12" x14ac:dyDescent="0.25">
      <c r="L4922" s="73">
        <f>_xlfn.DAYS(Dashboard!B$3,Data!F4922)</f>
        <v>43025</v>
      </c>
    </row>
    <row r="4923" spans="12:12" x14ac:dyDescent="0.25">
      <c r="L4923" s="73">
        <f>_xlfn.DAYS(Dashboard!B$3,Data!F4923)</f>
        <v>43025</v>
      </c>
    </row>
    <row r="4924" spans="12:12" x14ac:dyDescent="0.25">
      <c r="L4924" s="73">
        <f>_xlfn.DAYS(Dashboard!B$3,Data!F4924)</f>
        <v>43025</v>
      </c>
    </row>
    <row r="4925" spans="12:12" x14ac:dyDescent="0.25">
      <c r="L4925" s="73">
        <f>_xlfn.DAYS(Dashboard!B$3,Data!F4925)</f>
        <v>43025</v>
      </c>
    </row>
    <row r="4926" spans="12:12" x14ac:dyDescent="0.25">
      <c r="L4926" s="73">
        <f>_xlfn.DAYS(Dashboard!B$3,Data!F4926)</f>
        <v>43025</v>
      </c>
    </row>
    <row r="4927" spans="12:12" x14ac:dyDescent="0.25">
      <c r="L4927" s="73">
        <f>_xlfn.DAYS(Dashboard!B$3,Data!F4927)</f>
        <v>43025</v>
      </c>
    </row>
    <row r="4928" spans="12:12" x14ac:dyDescent="0.25">
      <c r="L4928" s="73">
        <f>_xlfn.DAYS(Dashboard!B$3,Data!F4928)</f>
        <v>43025</v>
      </c>
    </row>
    <row r="4929" spans="12:12" x14ac:dyDescent="0.25">
      <c r="L4929" s="73">
        <f>_xlfn.DAYS(Dashboard!B$3,Data!F4929)</f>
        <v>43025</v>
      </c>
    </row>
    <row r="4930" spans="12:12" x14ac:dyDescent="0.25">
      <c r="L4930" s="73">
        <f>_xlfn.DAYS(Dashboard!B$3,Data!F4930)</f>
        <v>43025</v>
      </c>
    </row>
    <row r="4931" spans="12:12" x14ac:dyDescent="0.25">
      <c r="L4931" s="73">
        <f>_xlfn.DAYS(Dashboard!B$3,Data!F4931)</f>
        <v>43025</v>
      </c>
    </row>
    <row r="4932" spans="12:12" x14ac:dyDescent="0.25">
      <c r="L4932" s="73">
        <f>_xlfn.DAYS(Dashboard!B$3,Data!F4932)</f>
        <v>43025</v>
      </c>
    </row>
    <row r="4933" spans="12:12" x14ac:dyDescent="0.25">
      <c r="L4933" s="73">
        <f>_xlfn.DAYS(Dashboard!B$3,Data!F4933)</f>
        <v>43025</v>
      </c>
    </row>
    <row r="4934" spans="12:12" x14ac:dyDescent="0.25">
      <c r="L4934" s="73">
        <f>_xlfn.DAYS(Dashboard!B$3,Data!F4934)</f>
        <v>43025</v>
      </c>
    </row>
    <row r="4935" spans="12:12" x14ac:dyDescent="0.25">
      <c r="L4935" s="73">
        <f>_xlfn.DAYS(Dashboard!B$3,Data!F4935)</f>
        <v>43025</v>
      </c>
    </row>
    <row r="4936" spans="12:12" x14ac:dyDescent="0.25">
      <c r="L4936" s="73">
        <f>_xlfn.DAYS(Dashboard!B$3,Data!F4936)</f>
        <v>43025</v>
      </c>
    </row>
    <row r="4937" spans="12:12" x14ac:dyDescent="0.25">
      <c r="L4937" s="73">
        <f>_xlfn.DAYS(Dashboard!B$3,Data!F4937)</f>
        <v>43025</v>
      </c>
    </row>
    <row r="4938" spans="12:12" x14ac:dyDescent="0.25">
      <c r="L4938" s="73">
        <f>_xlfn.DAYS(Dashboard!B$3,Data!F4938)</f>
        <v>43025</v>
      </c>
    </row>
    <row r="4939" spans="12:12" x14ac:dyDescent="0.25">
      <c r="L4939" s="73">
        <f>_xlfn.DAYS(Dashboard!B$3,Data!F4939)</f>
        <v>43025</v>
      </c>
    </row>
    <row r="4940" spans="12:12" x14ac:dyDescent="0.25">
      <c r="L4940" s="73">
        <f>_xlfn.DAYS(Dashboard!B$3,Data!F4940)</f>
        <v>43025</v>
      </c>
    </row>
    <row r="4941" spans="12:12" x14ac:dyDescent="0.25">
      <c r="L4941" s="73">
        <f>_xlfn.DAYS(Dashboard!B$3,Data!F4941)</f>
        <v>43025</v>
      </c>
    </row>
    <row r="4942" spans="12:12" x14ac:dyDescent="0.25">
      <c r="L4942" s="73">
        <f>_xlfn.DAYS(Dashboard!B$3,Data!F4942)</f>
        <v>43025</v>
      </c>
    </row>
    <row r="4943" spans="12:12" x14ac:dyDescent="0.25">
      <c r="L4943" s="73">
        <f>_xlfn.DAYS(Dashboard!B$3,Data!F4943)</f>
        <v>43025</v>
      </c>
    </row>
    <row r="4944" spans="12:12" x14ac:dyDescent="0.25">
      <c r="L4944" s="73">
        <f>_xlfn.DAYS(Dashboard!B$3,Data!F4944)</f>
        <v>43025</v>
      </c>
    </row>
    <row r="4945" spans="12:12" x14ac:dyDescent="0.25">
      <c r="L4945" s="73">
        <f>_xlfn.DAYS(Dashboard!B$3,Data!F4945)</f>
        <v>43025</v>
      </c>
    </row>
    <row r="4946" spans="12:12" x14ac:dyDescent="0.25">
      <c r="L4946" s="73">
        <f>_xlfn.DAYS(Dashboard!B$3,Data!F4946)</f>
        <v>43025</v>
      </c>
    </row>
    <row r="4947" spans="12:12" x14ac:dyDescent="0.25">
      <c r="L4947" s="73">
        <f>_xlfn.DAYS(Dashboard!B$3,Data!F4947)</f>
        <v>43025</v>
      </c>
    </row>
    <row r="4948" spans="12:12" x14ac:dyDescent="0.25">
      <c r="L4948" s="73">
        <f>_xlfn.DAYS(Dashboard!B$3,Data!F4948)</f>
        <v>43025</v>
      </c>
    </row>
    <row r="4949" spans="12:12" x14ac:dyDescent="0.25">
      <c r="L4949" s="73">
        <f>_xlfn.DAYS(Dashboard!B$3,Data!F4949)</f>
        <v>43025</v>
      </c>
    </row>
    <row r="4950" spans="12:12" x14ac:dyDescent="0.25">
      <c r="L4950" s="73">
        <f>_xlfn.DAYS(Dashboard!B$3,Data!F4950)</f>
        <v>43025</v>
      </c>
    </row>
    <row r="4951" spans="12:12" x14ac:dyDescent="0.25">
      <c r="L4951" s="73">
        <f>_xlfn.DAYS(Dashboard!B$3,Data!F4951)</f>
        <v>43025</v>
      </c>
    </row>
    <row r="4952" spans="12:12" x14ac:dyDescent="0.25">
      <c r="L4952" s="73">
        <f>_xlfn.DAYS(Dashboard!B$3,Data!F4952)</f>
        <v>43025</v>
      </c>
    </row>
    <row r="4953" spans="12:12" x14ac:dyDescent="0.25">
      <c r="L4953" s="73">
        <f>_xlfn.DAYS(Dashboard!B$3,Data!F4953)</f>
        <v>43025</v>
      </c>
    </row>
    <row r="4954" spans="12:12" x14ac:dyDescent="0.25">
      <c r="L4954" s="73">
        <f>_xlfn.DAYS(Dashboard!B$3,Data!F4954)</f>
        <v>43025</v>
      </c>
    </row>
    <row r="4955" spans="12:12" x14ac:dyDescent="0.25">
      <c r="L4955" s="73">
        <f>_xlfn.DAYS(Dashboard!B$3,Data!F4955)</f>
        <v>43025</v>
      </c>
    </row>
    <row r="4956" spans="12:12" x14ac:dyDescent="0.25">
      <c r="L4956" s="73">
        <f>_xlfn.DAYS(Dashboard!B$3,Data!F4956)</f>
        <v>43025</v>
      </c>
    </row>
    <row r="4957" spans="12:12" x14ac:dyDescent="0.25">
      <c r="L4957" s="73">
        <f>_xlfn.DAYS(Dashboard!B$3,Data!F4957)</f>
        <v>43025</v>
      </c>
    </row>
    <row r="4958" spans="12:12" x14ac:dyDescent="0.25">
      <c r="L4958" s="73">
        <f>_xlfn.DAYS(Dashboard!B$3,Data!F4958)</f>
        <v>43025</v>
      </c>
    </row>
    <row r="4959" spans="12:12" x14ac:dyDescent="0.25">
      <c r="L4959" s="73">
        <f>_xlfn.DAYS(Dashboard!B$3,Data!F4959)</f>
        <v>43025</v>
      </c>
    </row>
    <row r="4960" spans="12:12" x14ac:dyDescent="0.25">
      <c r="L4960" s="73">
        <f>_xlfn.DAYS(Dashboard!B$3,Data!F4960)</f>
        <v>43025</v>
      </c>
    </row>
    <row r="4961" spans="12:12" x14ac:dyDescent="0.25">
      <c r="L4961" s="73">
        <f>_xlfn.DAYS(Dashboard!B$3,Data!F4961)</f>
        <v>43025</v>
      </c>
    </row>
    <row r="4962" spans="12:12" x14ac:dyDescent="0.25">
      <c r="L4962" s="73">
        <f>_xlfn.DAYS(Dashboard!B$3,Data!F4962)</f>
        <v>43025</v>
      </c>
    </row>
    <row r="4963" spans="12:12" x14ac:dyDescent="0.25">
      <c r="L4963" s="73">
        <f>_xlfn.DAYS(Dashboard!B$3,Data!F4963)</f>
        <v>43025</v>
      </c>
    </row>
    <row r="4964" spans="12:12" x14ac:dyDescent="0.25">
      <c r="L4964" s="73">
        <f>_xlfn.DAYS(Dashboard!B$3,Data!F4964)</f>
        <v>43025</v>
      </c>
    </row>
    <row r="4965" spans="12:12" x14ac:dyDescent="0.25">
      <c r="L4965" s="73">
        <f>_xlfn.DAYS(Dashboard!B$3,Data!F4965)</f>
        <v>43025</v>
      </c>
    </row>
    <row r="4966" spans="12:12" x14ac:dyDescent="0.25">
      <c r="L4966" s="73">
        <f>_xlfn.DAYS(Dashboard!B$3,Data!F4966)</f>
        <v>43025</v>
      </c>
    </row>
    <row r="4967" spans="12:12" x14ac:dyDescent="0.25">
      <c r="L4967" s="73">
        <f>_xlfn.DAYS(Dashboard!B$3,Data!F4967)</f>
        <v>43025</v>
      </c>
    </row>
    <row r="4968" spans="12:12" x14ac:dyDescent="0.25">
      <c r="L4968" s="73">
        <f>_xlfn.DAYS(Dashboard!B$3,Data!F4968)</f>
        <v>43025</v>
      </c>
    </row>
    <row r="4969" spans="12:12" x14ac:dyDescent="0.25">
      <c r="L4969" s="73">
        <f>_xlfn.DAYS(Dashboard!B$3,Data!F4969)</f>
        <v>43025</v>
      </c>
    </row>
    <row r="4970" spans="12:12" x14ac:dyDescent="0.25">
      <c r="L4970" s="73">
        <f>_xlfn.DAYS(Dashboard!B$3,Data!F4970)</f>
        <v>43025</v>
      </c>
    </row>
    <row r="4971" spans="12:12" x14ac:dyDescent="0.25">
      <c r="L4971" s="73">
        <f>_xlfn.DAYS(Dashboard!B$3,Data!F4971)</f>
        <v>43025</v>
      </c>
    </row>
    <row r="4972" spans="12:12" x14ac:dyDescent="0.25">
      <c r="L4972" s="73">
        <f>_xlfn.DAYS(Dashboard!B$3,Data!F4972)</f>
        <v>43025</v>
      </c>
    </row>
    <row r="4973" spans="12:12" x14ac:dyDescent="0.25">
      <c r="L4973" s="73">
        <f>_xlfn.DAYS(Dashboard!B$3,Data!F4973)</f>
        <v>43025</v>
      </c>
    </row>
    <row r="4974" spans="12:12" x14ac:dyDescent="0.25">
      <c r="L4974" s="73">
        <f>_xlfn.DAYS(Dashboard!B$3,Data!F4974)</f>
        <v>43025</v>
      </c>
    </row>
    <row r="4975" spans="12:12" x14ac:dyDescent="0.25">
      <c r="L4975" s="73">
        <f>_xlfn.DAYS(Dashboard!B$3,Data!F4975)</f>
        <v>43025</v>
      </c>
    </row>
    <row r="4976" spans="12:12" x14ac:dyDescent="0.25">
      <c r="L4976" s="73">
        <f>_xlfn.DAYS(Dashboard!B$3,Data!F4976)</f>
        <v>43025</v>
      </c>
    </row>
    <row r="4977" spans="12:12" x14ac:dyDescent="0.25">
      <c r="L4977" s="73">
        <f>_xlfn.DAYS(Dashboard!B$3,Data!F4977)</f>
        <v>43025</v>
      </c>
    </row>
    <row r="4978" spans="12:12" x14ac:dyDescent="0.25">
      <c r="L4978" s="73">
        <f>_xlfn.DAYS(Dashboard!B$3,Data!F4978)</f>
        <v>43025</v>
      </c>
    </row>
    <row r="4979" spans="12:12" x14ac:dyDescent="0.25">
      <c r="L4979" s="73">
        <f>_xlfn.DAYS(Dashboard!B$3,Data!F4979)</f>
        <v>43025</v>
      </c>
    </row>
    <row r="4980" spans="12:12" x14ac:dyDescent="0.25">
      <c r="L4980" s="73">
        <f>_xlfn.DAYS(Dashboard!B$3,Data!F4980)</f>
        <v>43025</v>
      </c>
    </row>
    <row r="4981" spans="12:12" x14ac:dyDescent="0.25">
      <c r="L4981" s="73">
        <f>_xlfn.DAYS(Dashboard!B$3,Data!F4981)</f>
        <v>43025</v>
      </c>
    </row>
    <row r="4982" spans="12:12" x14ac:dyDescent="0.25">
      <c r="L4982" s="73">
        <f>_xlfn.DAYS(Dashboard!B$3,Data!F4982)</f>
        <v>43025</v>
      </c>
    </row>
    <row r="4983" spans="12:12" x14ac:dyDescent="0.25">
      <c r="L4983" s="73">
        <f>_xlfn.DAYS(Dashboard!B$3,Data!F4983)</f>
        <v>43025</v>
      </c>
    </row>
    <row r="4984" spans="12:12" x14ac:dyDescent="0.25">
      <c r="L4984" s="73">
        <f>_xlfn.DAYS(Dashboard!B$3,Data!F4984)</f>
        <v>43025</v>
      </c>
    </row>
    <row r="4985" spans="12:12" x14ac:dyDescent="0.25">
      <c r="L4985" s="73">
        <f>_xlfn.DAYS(Dashboard!B$3,Data!F4985)</f>
        <v>43025</v>
      </c>
    </row>
    <row r="4986" spans="12:12" x14ac:dyDescent="0.25">
      <c r="L4986" s="73">
        <f>_xlfn.DAYS(Dashboard!B$3,Data!F4986)</f>
        <v>43025</v>
      </c>
    </row>
    <row r="4987" spans="12:12" x14ac:dyDescent="0.25">
      <c r="L4987" s="73">
        <f>_xlfn.DAYS(Dashboard!B$3,Data!F4987)</f>
        <v>43025</v>
      </c>
    </row>
    <row r="4988" spans="12:12" x14ac:dyDescent="0.25">
      <c r="L4988" s="73">
        <f>_xlfn.DAYS(Dashboard!B$3,Data!F4988)</f>
        <v>43025</v>
      </c>
    </row>
    <row r="4989" spans="12:12" x14ac:dyDescent="0.25">
      <c r="L4989" s="73">
        <f>_xlfn.DAYS(Dashboard!B$3,Data!F4989)</f>
        <v>43025</v>
      </c>
    </row>
    <row r="4990" spans="12:12" x14ac:dyDescent="0.25">
      <c r="L4990" s="73">
        <f>_xlfn.DAYS(Dashboard!B$3,Data!F4990)</f>
        <v>43025</v>
      </c>
    </row>
    <row r="4991" spans="12:12" x14ac:dyDescent="0.25">
      <c r="L4991" s="73">
        <f>_xlfn.DAYS(Dashboard!B$3,Data!F4991)</f>
        <v>43025</v>
      </c>
    </row>
    <row r="4992" spans="12:12" x14ac:dyDescent="0.25">
      <c r="L4992" s="73">
        <f>_xlfn.DAYS(Dashboard!B$3,Data!F4992)</f>
        <v>43025</v>
      </c>
    </row>
    <row r="4993" spans="12:12" x14ac:dyDescent="0.25">
      <c r="L4993" s="73">
        <f>_xlfn.DAYS(Dashboard!B$3,Data!F4993)</f>
        <v>43025</v>
      </c>
    </row>
    <row r="4994" spans="12:12" x14ac:dyDescent="0.25">
      <c r="L4994" s="73">
        <f>_xlfn.DAYS(Dashboard!B$3,Data!F4994)</f>
        <v>43025</v>
      </c>
    </row>
    <row r="4995" spans="12:12" x14ac:dyDescent="0.25">
      <c r="L4995" s="73">
        <f>_xlfn.DAYS(Dashboard!B$3,Data!F4995)</f>
        <v>43025</v>
      </c>
    </row>
    <row r="4996" spans="12:12" x14ac:dyDescent="0.25">
      <c r="L4996" s="73">
        <f>_xlfn.DAYS(Dashboard!B$3,Data!F4996)</f>
        <v>43025</v>
      </c>
    </row>
    <row r="4997" spans="12:12" x14ac:dyDescent="0.25">
      <c r="L4997" s="73">
        <f>_xlfn.DAYS(Dashboard!B$3,Data!F4997)</f>
        <v>43025</v>
      </c>
    </row>
    <row r="4998" spans="12:12" x14ac:dyDescent="0.25">
      <c r="L4998" s="73">
        <f>_xlfn.DAYS(Dashboard!B$3,Data!F4998)</f>
        <v>43025</v>
      </c>
    </row>
    <row r="4999" spans="12:12" x14ac:dyDescent="0.25">
      <c r="L4999" s="73">
        <f>_xlfn.DAYS(Dashboard!B$3,Data!F4999)</f>
        <v>43025</v>
      </c>
    </row>
    <row r="5000" spans="12:12" x14ac:dyDescent="0.25">
      <c r="L5000" s="73">
        <f>_xlfn.DAYS(Dashboard!B$3,Data!F5000)</f>
        <v>43025</v>
      </c>
    </row>
  </sheetData>
  <sortState ref="A1:K2617">
    <sortCondition ref="F1:F2617"/>
  </sortState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Sheet3</vt:lpstr>
    </vt:vector>
  </TitlesOfParts>
  <Company>Jeld-Wen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sw.rwilliams</cp:lastModifiedBy>
  <cp:lastPrinted>2017-12-07T22:16:28Z</cp:lastPrinted>
  <dcterms:created xsi:type="dcterms:W3CDTF">2014-05-08T21:31:47Z</dcterms:created>
  <dcterms:modified xsi:type="dcterms:W3CDTF">2017-12-12T22:23:01Z</dcterms:modified>
</cp:coreProperties>
</file>