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.NAPIER-MAIL\Documents\GitHub\CPS-Coursework\"/>
    </mc:Choice>
  </mc:AlternateContent>
  <bookViews>
    <workbookView xWindow="0" yWindow="0" windowWidth="28800" windowHeight="12300"/>
  </bookViews>
  <sheets>
    <sheet name="Complete Table Of Results" sheetId="1" r:id="rId1"/>
    <sheet name="Graphs" sheetId="2" r:id="rId2"/>
    <sheet name="Quick results comparison" sheetId="3" r:id="rId3"/>
  </sheets>
  <externalReferences>
    <externalReference r:id="rId4"/>
  </externalReferences>
  <definedNames>
    <definedName name="_xlnm._FilterDatabase" localSheetId="0" hidden="1">'Complete Table Of Results'!$D$28:$E$32</definedName>
  </definedNames>
  <calcPr calcId="162913"/>
</workbook>
</file>

<file path=xl/calcChain.xml><?xml version="1.0" encoding="utf-8"?>
<calcChain xmlns="http://schemas.openxmlformats.org/spreadsheetml/2006/main">
  <c r="AB17" i="1" l="1"/>
  <c r="AA17" i="1"/>
  <c r="AB97" i="1"/>
  <c r="AA97" i="1"/>
  <c r="AB87" i="1"/>
  <c r="AA87" i="1"/>
  <c r="AB7" i="1"/>
  <c r="AA7" i="1"/>
  <c r="Z105" i="1"/>
  <c r="D100" i="2"/>
  <c r="D101" i="2"/>
  <c r="G99" i="2"/>
  <c r="Z125" i="1"/>
  <c r="Z124" i="1"/>
  <c r="Z123" i="1"/>
  <c r="Z122" i="1"/>
  <c r="Z120" i="1"/>
  <c r="Z119" i="1"/>
  <c r="Z118" i="1"/>
  <c r="Z117" i="1"/>
  <c r="Z115" i="1"/>
  <c r="Z114" i="1"/>
  <c r="Z113" i="1"/>
  <c r="Z112" i="1"/>
  <c r="Z110" i="1"/>
  <c r="Z109" i="1"/>
  <c r="Z108" i="1"/>
  <c r="Z107" i="1"/>
  <c r="Z104" i="1"/>
  <c r="Z103" i="1"/>
  <c r="Z102" i="1"/>
  <c r="Z100" i="1"/>
  <c r="Z99" i="1"/>
  <c r="Z98" i="1"/>
  <c r="Z97" i="1"/>
  <c r="Z95" i="1"/>
  <c r="Z94" i="1"/>
  <c r="Z93" i="1"/>
  <c r="Z92" i="1"/>
  <c r="Z90" i="1"/>
  <c r="Z89" i="1"/>
  <c r="Z88" i="1"/>
  <c r="Z87" i="1"/>
  <c r="Z85" i="1"/>
  <c r="Z84" i="1"/>
  <c r="Z83" i="1"/>
  <c r="Z82" i="1"/>
  <c r="Z80" i="1"/>
  <c r="Z79" i="1"/>
  <c r="Z78" i="1"/>
  <c r="Z77" i="1"/>
  <c r="Z75" i="1"/>
  <c r="Z74" i="1"/>
  <c r="Z73" i="1"/>
  <c r="Z72" i="1"/>
  <c r="Z70" i="1"/>
  <c r="Z69" i="1"/>
  <c r="Z68" i="1"/>
  <c r="Z67" i="1"/>
  <c r="Z65" i="1"/>
  <c r="Z64" i="1"/>
  <c r="Z63" i="1"/>
  <c r="Z62" i="1"/>
  <c r="Z60" i="1"/>
  <c r="Z59" i="1"/>
  <c r="Z58" i="1"/>
  <c r="Z57" i="1"/>
  <c r="Z55" i="1"/>
  <c r="Z54" i="1"/>
  <c r="Z53" i="1"/>
  <c r="Z52" i="1"/>
  <c r="Z50" i="1"/>
  <c r="Z49" i="1"/>
  <c r="Z48" i="1"/>
  <c r="Z47" i="1"/>
  <c r="G71" i="2"/>
  <c r="R70" i="2"/>
  <c r="Z28" i="1"/>
  <c r="Z14" i="1"/>
  <c r="Z25" i="1"/>
  <c r="Z24" i="1"/>
  <c r="Z23" i="1"/>
  <c r="Z22" i="1"/>
  <c r="Z20" i="1"/>
  <c r="Z19" i="1"/>
  <c r="Z18" i="1"/>
  <c r="Z17" i="1"/>
  <c r="Z15" i="1"/>
  <c r="Z13" i="1"/>
  <c r="Z12" i="1"/>
  <c r="Z40" i="1"/>
  <c r="Z39" i="1"/>
  <c r="Z38" i="1"/>
  <c r="Z37" i="1"/>
  <c r="Z30" i="1"/>
  <c r="Z29" i="1"/>
  <c r="Z27" i="1"/>
  <c r="Z10" i="1" l="1"/>
  <c r="Z9" i="1"/>
  <c r="Z8" i="1"/>
  <c r="Z7" i="1"/>
  <c r="F45" i="1" l="1"/>
  <c r="Z45" i="1" s="1"/>
  <c r="F44" i="1"/>
  <c r="Z44" i="1" s="1"/>
  <c r="F43" i="1"/>
  <c r="Z43" i="1" s="1"/>
  <c r="F42" i="1"/>
  <c r="Z42" i="1" s="1"/>
  <c r="F35" i="1"/>
  <c r="Z35" i="1" s="1"/>
  <c r="F34" i="1"/>
  <c r="Z34" i="1" s="1"/>
  <c r="F33" i="1"/>
  <c r="Z33" i="1" s="1"/>
  <c r="F32" i="1"/>
  <c r="Z32" i="1" s="1"/>
</calcChain>
</file>

<file path=xl/sharedStrings.xml><?xml version="1.0" encoding="utf-8"?>
<sst xmlns="http://schemas.openxmlformats.org/spreadsheetml/2006/main" count="66" uniqueCount="41">
  <si>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</si>
  <si>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</si>
  <si>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</si>
  <si>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</si>
  <si>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</si>
  <si>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</si>
  <si>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</si>
  <si>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</si>
  <si>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</si>
  <si>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</si>
  <si>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</si>
  <si>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</si>
  <si>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</si>
  <si>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</si>
  <si>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</si>
  <si>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</si>
  <si>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</si>
  <si>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</si>
  <si>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</si>
  <si>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</si>
  <si>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</si>
  <si>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</si>
  <si>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</si>
  <si>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</si>
  <si>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</si>
  <si>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</si>
  <si>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</si>
  <si>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</si>
  <si>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</si>
  <si>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</si>
  <si>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</si>
  <si>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</si>
  <si>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</si>
  <si>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</si>
  <si>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</si>
  <si>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Threads - using mutex and lock guards</t>
  </si>
  <si>
    <t>OpenMP</t>
  </si>
  <si>
    <t>Spheres in image</t>
  </si>
  <si>
    <t>Time Taken (average of 4 samples per pixel):</t>
  </si>
  <si>
    <t>SD of first 10 runs</t>
  </si>
  <si>
    <t>SD of last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</si>
</sst>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0"/>
    <numFmt numFmtId="167" formatCode="0.00000"/>
    <numFmt numFmtId="169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169" fontId="0" fillId="0" borderId="0" xfId="0" applyNumberFormat="1" applyBorder="1"/>
    <xf numFmtId="169" fontId="0" fillId="0" borderId="0" xfId="0" applyNumberForma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013907338822661E-2"/>
                  <c:y val="-4.22322775263952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3.1317281295026284E-2"/>
                  <c:y val="9.049773755656109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0"/>
                  <c:y val="-3.6199095022624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Results'!$Z$7:$Z$10</c:f>
              <c:numCache>
                <c:formatCode>0.000</c:formatCode>
                <c:ptCount val="4"/>
                <c:pt idx="0">
                  <c:v>1.9102193816795552</c:v>
                </c:pt>
                <c:pt idx="1">
                  <c:v>7.5214495213833557</c:v>
                </c:pt>
                <c:pt idx="2">
                  <c:v>30.100779820964995</c:v>
                </c:pt>
                <c:pt idx="3">
                  <c:v>120.84662767098048</c:v>
                </c:pt>
              </c:numCache>
            </c:numRef>
          </c:xVal>
          <c:yVal>
            <c:numRef>
              <c:f>'Complete 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Results'!$F$17:$F$20</c:f>
              <c:numCache>
                <c:formatCode>General</c:formatCode>
                <c:ptCount val="4"/>
                <c:pt idx="0">
                  <c:v>12.592000000000001</c:v>
                </c:pt>
                <c:pt idx="1">
                  <c:v>50.320999999999998</c:v>
                </c:pt>
                <c:pt idx="2">
                  <c:v>200.578</c:v>
                </c:pt>
                <c:pt idx="3">
                  <c:v>801.55399999999997</c:v>
                </c:pt>
              </c:numCache>
            </c:numRef>
          </c:xVal>
          <c:yVal>
            <c:numRef>
              <c:f>[1]initial_result!$A$10:$A$14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-3.1317281295026298E-3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2.8043242846392452E-2"/>
                  <c:y val="-1.65084111321527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Results'!$Z$12:$Z$15</c:f>
              <c:numCache>
                <c:formatCode>0.000</c:formatCode>
                <c:ptCount val="4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</c:numCache>
            </c:numRef>
          </c:xVal>
          <c:y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2.8150290399970985E-2"/>
                  <c:y val="-1.03298423100840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Results'!$Z$22:$Z$25</c:f>
              <c:numCache>
                <c:formatCode>0.000</c:formatCode>
                <c:ptCount val="4"/>
                <c:pt idx="0">
                  <c:v>26.279</c:v>
                </c:pt>
                <c:pt idx="1">
                  <c:v>99.918999999999997</c:v>
                </c:pt>
                <c:pt idx="2">
                  <c:v>401.762</c:v>
                </c:pt>
                <c:pt idx="3">
                  <c:v>1569.08</c:v>
                </c:pt>
              </c:numCache>
            </c:numRef>
          </c:xVal>
          <c:yVal>
            <c:numRef>
              <c:f>'Complete 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Graphs!$D$71:$D$74</c:f>
              <c:numCache>
                <c:formatCode>0.000</c:formatCode>
                <c:ptCount val="4"/>
                <c:pt idx="0">
                  <c:v>1.9096693816795554</c:v>
                </c:pt>
                <c:pt idx="1">
                  <c:v>7.5214495213833557</c:v>
                </c:pt>
                <c:pt idx="2">
                  <c:v>30.100779820964995</c:v>
                </c:pt>
                <c:pt idx="3">
                  <c:v>120.84662767098048</c:v>
                </c:pt>
              </c:numCache>
            </c:numRef>
          </c:xVal>
          <c:yVal>
            <c:numRef>
              <c:f>Graphs!$B$71:$B$74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Graphs!$O$70:$O$71</c:f>
              <c:numCache>
                <c:formatCode>General</c:formatCode>
                <c:ptCount val="2"/>
                <c:pt idx="0">
                  <c:v>400</c:v>
                </c:pt>
                <c:pt idx="1">
                  <c:v>1024</c:v>
                </c:pt>
              </c:numCache>
            </c:numRef>
          </c:xVal>
          <c:yVal>
            <c:numRef>
              <c:f>Graphs!$P$70:$P$71</c:f>
              <c:numCache>
                <c:formatCode>General</c:formatCode>
                <c:ptCount val="2"/>
                <c:pt idx="0" formatCode="0.000">
                  <c:v>1.9096693816795554</c:v>
                </c:pt>
                <c:pt idx="1">
                  <c:v>13.592000000000001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5.7936970395798648E-2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-5.1673514136793393E-2"/>
                  <c:y val="-9.23954381478713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Results'!$F$12:$F$15</c:f>
              <c:numCache>
                <c:formatCode>General</c:formatCode>
                <c:ptCount val="4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</c:numCache>
            </c:numRef>
          </c:xVal>
          <c:y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'Complete 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217299330121036E-2"/>
                  <c:y val="-2.80760712364370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2.0688769625189885E-2"/>
                  <c:y val="7.416386616269239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9.3599216229552085E-3"/>
                  <c:y val="-0.137511149615614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1.6560759316477363E-2"/>
                  <c:y val="0.101420496154551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Results'!$F$32:$F$35</c:f>
              <c:numCache>
                <c:formatCode>General</c:formatCode>
                <c:ptCount val="4"/>
                <c:pt idx="0">
                  <c:v>4.952</c:v>
                </c:pt>
                <c:pt idx="1">
                  <c:v>18.126999999999999</c:v>
                </c:pt>
                <c:pt idx="2">
                  <c:v>69.436999999999998</c:v>
                </c:pt>
                <c:pt idx="3">
                  <c:v>274.37799999999999</c:v>
                </c:pt>
              </c:numCache>
            </c:numRef>
          </c:xVal>
          <c:yVal>
            <c:numRef>
              <c:f>'Complete 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'Complete 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411664337977653E-2"/>
                  <c:y val="-8.13147580154965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2.2080542171034591E-2"/>
                  <c:y val="-5.17377098049080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3.3136374122388929E-2"/>
                  <c:y val="-1.032984231008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6.4918191196249213E-3"/>
                  <c:y val="4.2908844468975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Results'!$F$42:$F$45</c:f>
              <c:numCache>
                <c:formatCode>General</c:formatCode>
                <c:ptCount val="4"/>
                <c:pt idx="0">
                  <c:v>5.4820000000000002</c:v>
                </c:pt>
                <c:pt idx="1">
                  <c:v>20.167000000000002</c:v>
                </c:pt>
                <c:pt idx="2">
                  <c:v>77.358999999999995</c:v>
                </c:pt>
                <c:pt idx="3">
                  <c:v>304.05500000000001</c:v>
                </c:pt>
              </c:numCache>
            </c:numRef>
          </c:xVal>
          <c:yVal>
            <c:numRef>
              <c:f>'Complete 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  <c:majorUnit val="50"/>
      </c:valAx>
      <c:valAx>
        <c:axId val="443786440"/>
        <c:scaling>
          <c:logBase val="4"/>
          <c:orientation val="minMax"/>
          <c:max val="25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Graphs!$D$99:$D$101</c:f>
              <c:numCache>
                <c:formatCode>General</c:formatCode>
                <c:ptCount val="3"/>
                <c:pt idx="0">
                  <c:v>4.6859999999999999</c:v>
                </c:pt>
                <c:pt idx="1">
                  <c:v>4.952</c:v>
                </c:pt>
                <c:pt idx="2">
                  <c:v>5.4820000000000002</c:v>
                </c:pt>
              </c:numCache>
            </c:numRef>
          </c:xVal>
          <c:yVal>
            <c:numRef>
              <c:f>Graphs!$B$99:$B$101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164661</xdr:colOff>
      <xdr:row>23</xdr:row>
      <xdr:rowOff>134242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0</xdr:row>
      <xdr:rowOff>9525</xdr:rowOff>
    </xdr:from>
    <xdr:to>
      <xdr:col>24</xdr:col>
      <xdr:colOff>114301</xdr:colOff>
      <xdr:row>23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95EE899-F5B4-4578-AA8B-FEE530D71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375731</xdr:colOff>
      <xdr:row>66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51</xdr:row>
      <xdr:rowOff>171451</xdr:rowOff>
    </xdr:from>
    <xdr:to>
      <xdr:col>18</xdr:col>
      <xdr:colOff>180975</xdr:colOff>
      <xdr:row>66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228600</xdr:colOff>
      <xdr:row>47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FF3891A0-BF45-4C1A-96D9-CE506C52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375731</xdr:colOff>
      <xdr:row>94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itial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result"/>
    </sheetNames>
    <sheetDataSet>
      <sheetData sheetId="0">
        <row r="3">
          <cell r="A3">
            <v>4</v>
          </cell>
          <cell r="B3">
            <v>2.3639999999999999</v>
          </cell>
          <cell r="D3" t="str">
            <v>400 x 400</v>
          </cell>
        </row>
        <row r="4">
          <cell r="A4">
            <v>16</v>
          </cell>
          <cell r="B4">
            <v>9.1419999999999995</v>
          </cell>
        </row>
        <row r="5">
          <cell r="A5">
            <v>64</v>
          </cell>
          <cell r="B5">
            <v>30.515999999999998</v>
          </cell>
        </row>
        <row r="6">
          <cell r="A6">
            <v>256</v>
          </cell>
          <cell r="B6">
            <v>121.48</v>
          </cell>
        </row>
        <row r="7">
          <cell r="A7">
            <v>1024</v>
          </cell>
          <cell r="B7">
            <v>484.96199999999999</v>
          </cell>
        </row>
        <row r="8">
          <cell r="A8">
            <v>4096</v>
          </cell>
          <cell r="B8">
            <v>1946.1020000000001</v>
          </cell>
        </row>
        <row r="10">
          <cell r="A10">
            <v>4</v>
          </cell>
          <cell r="B10">
            <v>13.592000000000001</v>
          </cell>
          <cell r="D10" t="str">
            <v>1024x1024</v>
          </cell>
        </row>
        <row r="11">
          <cell r="A11">
            <v>16</v>
          </cell>
          <cell r="B11">
            <v>51.320999999999998</v>
          </cell>
        </row>
        <row r="12">
          <cell r="A12">
            <v>64</v>
          </cell>
          <cell r="B12">
            <v>201.578</v>
          </cell>
        </row>
        <row r="13">
          <cell r="A13">
            <v>256</v>
          </cell>
          <cell r="B13">
            <v>827.55399999999997</v>
          </cell>
        </row>
        <row r="14">
          <cell r="A14">
            <v>1024</v>
          </cell>
          <cell r="B14">
            <v>3218.9810000000002</v>
          </cell>
        </row>
        <row r="30">
          <cell r="A30">
            <v>4</v>
          </cell>
          <cell r="B30">
            <v>4.6859999999999999</v>
          </cell>
          <cell r="D30" t="str">
            <v>400 x 400</v>
          </cell>
        </row>
        <row r="31">
          <cell r="A31">
            <v>16</v>
          </cell>
          <cell r="B31">
            <v>15.59</v>
          </cell>
        </row>
        <row r="32">
          <cell r="A32">
            <v>64</v>
          </cell>
          <cell r="B32">
            <v>60.411000000000001</v>
          </cell>
        </row>
        <row r="33">
          <cell r="A33">
            <v>256</v>
          </cell>
          <cell r="B33">
            <v>242.78100000000001</v>
          </cell>
        </row>
        <row r="34">
          <cell r="A34">
            <v>1024</v>
          </cell>
          <cell r="B34">
            <v>966.34400000000005</v>
          </cell>
        </row>
        <row r="35">
          <cell r="A35">
            <v>4096</v>
          </cell>
          <cell r="B35">
            <v>3850.1729999999998</v>
          </cell>
        </row>
        <row r="37">
          <cell r="A37">
            <v>4</v>
          </cell>
          <cell r="B37">
            <v>26.279</v>
          </cell>
        </row>
        <row r="38">
          <cell r="A38">
            <v>16</v>
          </cell>
          <cell r="B38">
            <v>99.918999999999997</v>
          </cell>
        </row>
        <row r="39">
          <cell r="A39">
            <v>64</v>
          </cell>
          <cell r="B39">
            <v>401.762</v>
          </cell>
        </row>
        <row r="40">
          <cell r="A40">
            <v>256</v>
          </cell>
          <cell r="B40">
            <v>1569.08</v>
          </cell>
        </row>
        <row r="41">
          <cell r="A41">
            <v>1024</v>
          </cell>
          <cell r="B41">
            <v>6249.5950000000003</v>
          </cell>
        </row>
        <row r="58">
          <cell r="E58" t="str">
            <v>9 Spheres</v>
          </cell>
        </row>
        <row r="59">
          <cell r="A59">
            <v>4</v>
          </cell>
          <cell r="B59">
            <v>4.6859999999999999</v>
          </cell>
        </row>
        <row r="60">
          <cell r="A60">
            <v>16</v>
          </cell>
          <cell r="B60">
            <v>15.59</v>
          </cell>
        </row>
        <row r="61">
          <cell r="A61">
            <v>64</v>
          </cell>
          <cell r="B61">
            <v>60.411000000000001</v>
          </cell>
        </row>
        <row r="62">
          <cell r="A62">
            <v>256</v>
          </cell>
          <cell r="B62">
            <v>242.78100000000001</v>
          </cell>
        </row>
        <row r="63">
          <cell r="A63">
            <v>1024</v>
          </cell>
          <cell r="B63">
            <v>966.34400000000005</v>
          </cell>
        </row>
        <row r="65">
          <cell r="A65">
            <v>4</v>
          </cell>
          <cell r="B65">
            <v>4.952</v>
          </cell>
          <cell r="E65" t="str">
            <v>14 Spheres</v>
          </cell>
        </row>
        <row r="66">
          <cell r="A66">
            <v>16</v>
          </cell>
          <cell r="B66">
            <v>18.126999999999999</v>
          </cell>
        </row>
        <row r="67">
          <cell r="A67">
            <v>64</v>
          </cell>
          <cell r="B67">
            <v>69.436999999999998</v>
          </cell>
        </row>
        <row r="68">
          <cell r="A68">
            <v>256</v>
          </cell>
          <cell r="B68">
            <v>274.37799999999999</v>
          </cell>
        </row>
        <row r="69">
          <cell r="A69">
            <v>1024</v>
          </cell>
          <cell r="B69">
            <v>1088.4590000000001</v>
          </cell>
        </row>
        <row r="71">
          <cell r="A71">
            <v>4</v>
          </cell>
          <cell r="B71">
            <v>5.4820000000000002</v>
          </cell>
          <cell r="E71" t="str">
            <v>20 Spheres</v>
          </cell>
        </row>
        <row r="72">
          <cell r="A72">
            <v>16</v>
          </cell>
          <cell r="B72">
            <v>20.167000000000002</v>
          </cell>
        </row>
        <row r="73">
          <cell r="A73">
            <v>64</v>
          </cell>
          <cell r="B73">
            <v>77.358999999999995</v>
          </cell>
        </row>
        <row r="74">
          <cell r="A74">
            <v>256</v>
          </cell>
          <cell r="B74">
            <v>304.05500000000001</v>
          </cell>
        </row>
        <row r="75">
          <cell r="A75">
            <v>1024</v>
          </cell>
          <cell r="B75">
            <v>1236.1279999999999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zoomScale="94" zoomScaleNormal="94" workbookViewId="0">
      <selection activeCell="K26" sqref="K26"/>
    </sheetView>
  </sheetViews>
  <sheetFormatPr defaultRowHeight="15" x14ac:dyDescent="0.25"/>
  <cols>
    <col min="1" max="1" width="10.85546875" bestFit="1" customWidth="1"/>
    <col min="3" max="3" width="11.42578125" bestFit="1" customWidth="1"/>
    <col min="4" max="4" width="17" bestFit="1" customWidth="1"/>
    <col min="5" max="5" width="16" bestFit="1" customWidth="1"/>
    <col min="6" max="6" width="9.5703125" bestFit="1" customWidth="1"/>
    <col min="7" max="7" width="10" bestFit="1" customWidth="1"/>
    <col min="8" max="8" width="9.7109375" bestFit="1" customWidth="1"/>
    <col min="9" max="9" width="11.140625" customWidth="1"/>
    <col min="10" max="11" width="9.85546875" customWidth="1"/>
    <col min="12" max="12" width="10" customWidth="1"/>
    <col min="13" max="14" width="9.5703125" customWidth="1"/>
    <col min="15" max="15" width="9" customWidth="1"/>
    <col min="16" max="16" width="10.7109375" customWidth="1"/>
    <col min="17" max="17" width="9.28515625" customWidth="1"/>
    <col min="18" max="18" width="9.7109375" customWidth="1"/>
    <col min="19" max="19" width="10" customWidth="1"/>
    <col min="20" max="20" width="10.140625" customWidth="1"/>
    <col min="21" max="21" width="9.7109375" customWidth="1"/>
    <col min="22" max="24" width="10" customWidth="1"/>
    <col min="25" max="25" width="10.140625" customWidth="1"/>
    <col min="26" max="26" width="10.5703125" customWidth="1"/>
    <col min="27" max="28" width="16.42578125" bestFit="1" customWidth="1"/>
  </cols>
  <sheetData>
    <row r="1" spans="1:30" s="2" customFormat="1" ht="27" thickBot="1" x14ac:dyDescent="0.4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  <c r="AD1" s="1"/>
    </row>
    <row r="5" spans="1:30" x14ac:dyDescent="0.25">
      <c r="F5" s="5" t="s">
        <v>27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30" x14ac:dyDescent="0.25">
      <c r="A6" t="s">
        <v>28</v>
      </c>
      <c r="B6" t="s">
        <v>5</v>
      </c>
      <c r="C6" t="s">
        <v>1</v>
      </c>
      <c r="D6" t="s">
        <v>4</v>
      </c>
      <c r="E6" t="s">
        <v>0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s="17" t="s">
        <v>30</v>
      </c>
      <c r="AA6" s="14" t="s">
        <v>39</v>
      </c>
      <c r="AB6" s="14" t="s">
        <v>40</v>
      </c>
    </row>
    <row r="7" spans="1:30" ht="15" customHeight="1" x14ac:dyDescent="0.25">
      <c r="A7" s="11" t="s">
        <v>29</v>
      </c>
      <c r="B7" s="7">
        <v>9</v>
      </c>
      <c r="C7" s="7">
        <v>400</v>
      </c>
      <c r="D7" s="6" t="s">
        <v>3</v>
      </c>
      <c r="E7">
        <v>4</v>
      </c>
      <c r="F7">
        <v>1.9219999999999999</v>
      </c>
      <c r="G7">
        <v>1.9039999999999999</v>
      </c>
      <c r="H7">
        <v>1.883</v>
      </c>
      <c r="I7">
        <v>1.8839999999999999</v>
      </c>
      <c r="J7">
        <v>1.9</v>
      </c>
      <c r="K7">
        <v>1.91</v>
      </c>
      <c r="L7">
        <v>1.9119999999999999</v>
      </c>
      <c r="M7">
        <v>1.901</v>
      </c>
      <c r="N7">
        <v>1.913</v>
      </c>
      <c r="O7">
        <v>1.907</v>
      </c>
      <c r="P7">
        <v>1.903</v>
      </c>
      <c r="Q7" s="14">
        <v>1.9028212045174</v>
      </c>
      <c r="R7" s="14">
        <v>1.9114295084827999</v>
      </c>
      <c r="S7" s="14">
        <v>1.9197329185812999</v>
      </c>
      <c r="T7" s="14">
        <v>1.9309968341859001</v>
      </c>
      <c r="U7" s="14">
        <v>1.9462168211602999</v>
      </c>
      <c r="V7" s="14">
        <v>1.9030676241247</v>
      </c>
      <c r="W7" s="14">
        <v>1.9197329185812999</v>
      </c>
      <c r="X7" s="14">
        <v>1.9015911281824001</v>
      </c>
      <c r="Y7" s="14">
        <v>1.9297986757750001</v>
      </c>
      <c r="Z7" s="14">
        <f>AVERAGE(F7:Y7)</f>
        <v>1.9102193816795552</v>
      </c>
      <c r="AA7" s="13">
        <f>_xlfn.STDEV.P(F7:O7)</f>
        <v>1.1740528097151337E-2</v>
      </c>
      <c r="AB7" s="13">
        <f>_xlfn.STDEV.P(P7:Y7)</f>
        <v>1.4448636157911032E-2</v>
      </c>
    </row>
    <row r="8" spans="1:30" x14ac:dyDescent="0.25">
      <c r="A8" s="11"/>
      <c r="B8" s="7"/>
      <c r="C8" s="7"/>
      <c r="D8" s="6"/>
      <c r="E8">
        <v>16</v>
      </c>
      <c r="F8">
        <v>7.67</v>
      </c>
      <c r="G8">
        <v>7.54</v>
      </c>
      <c r="H8">
        <v>7.4980000000000002</v>
      </c>
      <c r="I8">
        <v>7.5289999999999999</v>
      </c>
      <c r="J8">
        <v>7.4690000000000003</v>
      </c>
      <c r="K8">
        <v>7.4939999999999998</v>
      </c>
      <c r="L8">
        <v>7.5010000000000003</v>
      </c>
      <c r="M8">
        <v>7.4349999999999996</v>
      </c>
      <c r="N8">
        <v>7.5830000000000002</v>
      </c>
      <c r="O8">
        <v>7.6230000000000002</v>
      </c>
      <c r="P8">
        <v>7.5780000000000003</v>
      </c>
      <c r="Q8" s="14">
        <v>7.5211994519905003</v>
      </c>
      <c r="R8" s="14">
        <v>7.4585342917002002</v>
      </c>
      <c r="S8" s="14">
        <v>7.5065208097065002</v>
      </c>
      <c r="T8" s="14">
        <v>7.4733920412783004</v>
      </c>
      <c r="U8" s="14">
        <v>7.4976453817228998</v>
      </c>
      <c r="V8" s="14">
        <v>7.4757768451192996</v>
      </c>
      <c r="W8" s="14">
        <v>7.5442491390692004</v>
      </c>
      <c r="X8" s="14">
        <v>7.4703411059012996</v>
      </c>
      <c r="Y8" s="14">
        <v>7.5613313611789001</v>
      </c>
      <c r="Z8" s="14">
        <f>AVERAGE(F8:Y8)</f>
        <v>7.5214495213833557</v>
      </c>
      <c r="AA8" s="13"/>
      <c r="AB8" s="13"/>
    </row>
    <row r="9" spans="1:30" x14ac:dyDescent="0.25">
      <c r="A9" s="11"/>
      <c r="B9" s="7"/>
      <c r="C9" s="7"/>
      <c r="D9" s="6"/>
      <c r="E9">
        <v>64</v>
      </c>
      <c r="F9">
        <v>30.478999999999999</v>
      </c>
      <c r="G9">
        <v>30.087</v>
      </c>
      <c r="H9">
        <v>30.969000000000001</v>
      </c>
      <c r="I9">
        <v>29.923999999999999</v>
      </c>
      <c r="J9">
        <v>30.196999999999999</v>
      </c>
      <c r="K9">
        <v>29.99</v>
      </c>
      <c r="L9">
        <v>29.873999999999999</v>
      </c>
      <c r="M9">
        <v>29.710999999999999</v>
      </c>
      <c r="N9">
        <v>30.187999999999999</v>
      </c>
      <c r="O9">
        <v>30.289000000000001</v>
      </c>
      <c r="P9">
        <v>29.981999999999999</v>
      </c>
      <c r="Q9" s="14">
        <v>29.892309636711001</v>
      </c>
      <c r="R9" s="14">
        <v>29.758668383012001</v>
      </c>
      <c r="S9" s="14">
        <v>30.078790642510999</v>
      </c>
      <c r="T9" s="14">
        <v>29.731582697078998</v>
      </c>
      <c r="U9" s="14">
        <v>30.280222693626001</v>
      </c>
      <c r="V9" s="14">
        <v>30.483216700054999</v>
      </c>
      <c r="W9" s="14">
        <v>29.775592327186001</v>
      </c>
      <c r="X9" s="14">
        <v>29.822450803875</v>
      </c>
      <c r="Y9" s="14">
        <v>30.502762535245001</v>
      </c>
      <c r="Z9" s="14">
        <f>AVERAGE(F9:Y9)</f>
        <v>30.100779820964995</v>
      </c>
      <c r="AA9" s="13"/>
      <c r="AB9" s="13"/>
    </row>
    <row r="10" spans="1:30" x14ac:dyDescent="0.25">
      <c r="A10" s="11"/>
      <c r="B10" s="7"/>
      <c r="C10" s="7"/>
      <c r="D10" s="6"/>
      <c r="E10">
        <v>256</v>
      </c>
      <c r="F10">
        <v>122.761</v>
      </c>
      <c r="G10">
        <v>122.208</v>
      </c>
      <c r="H10">
        <v>120.15</v>
      </c>
      <c r="I10">
        <v>119.988</v>
      </c>
      <c r="J10">
        <v>120.464</v>
      </c>
      <c r="K10">
        <v>120.544</v>
      </c>
      <c r="L10">
        <v>120.294</v>
      </c>
      <c r="M10">
        <v>119.557</v>
      </c>
      <c r="N10">
        <v>121.006</v>
      </c>
      <c r="O10">
        <v>120.172</v>
      </c>
      <c r="P10">
        <v>120.986</v>
      </c>
      <c r="Q10" s="14">
        <v>120.13052177274</v>
      </c>
      <c r="R10" s="14">
        <v>121.47574318224</v>
      </c>
      <c r="S10" s="14">
        <v>121.92009786333</v>
      </c>
      <c r="T10" s="14">
        <v>121.8022117125</v>
      </c>
      <c r="U10" s="14">
        <v>121.50770262864</v>
      </c>
      <c r="V10" s="14">
        <v>119.86073002708</v>
      </c>
      <c r="W10" s="14">
        <v>120.58490509962</v>
      </c>
      <c r="X10" s="14">
        <v>119.70405091334</v>
      </c>
      <c r="Y10" s="14">
        <v>121.81659022012001</v>
      </c>
      <c r="Z10" s="14">
        <f>AVERAGE(F10:Y10)</f>
        <v>120.84662767098048</v>
      </c>
      <c r="AA10" s="13"/>
      <c r="AB10" s="13"/>
    </row>
    <row r="11" spans="1:30" x14ac:dyDescent="0.25">
      <c r="A11" s="11"/>
      <c r="B11" s="7"/>
      <c r="C11" s="7"/>
      <c r="D11" s="4"/>
      <c r="Q11" s="14"/>
      <c r="R11" s="14"/>
      <c r="S11" s="14"/>
      <c r="T11" s="14"/>
      <c r="U11" s="14"/>
      <c r="V11" s="14"/>
      <c r="W11" s="14"/>
      <c r="X11" s="14"/>
      <c r="Y11" s="14"/>
      <c r="AA11" s="13"/>
      <c r="AB11" s="13"/>
    </row>
    <row r="12" spans="1:30" x14ac:dyDescent="0.25">
      <c r="A12" s="11"/>
      <c r="B12" s="7"/>
      <c r="C12" s="7"/>
      <c r="D12" s="6" t="s">
        <v>26</v>
      </c>
      <c r="E12">
        <v>4</v>
      </c>
      <c r="F12">
        <v>4.6859999999999999</v>
      </c>
      <c r="Q12" s="14"/>
      <c r="R12" s="14"/>
      <c r="S12" s="14"/>
      <c r="T12" s="14"/>
      <c r="U12" s="14"/>
      <c r="V12" s="14"/>
      <c r="W12" s="14"/>
      <c r="X12" s="14"/>
      <c r="Y12" s="14"/>
      <c r="Z12" s="14">
        <f>AVERAGE(F12:Y12)</f>
        <v>4.6859999999999999</v>
      </c>
      <c r="AA12" s="13"/>
      <c r="AB12" s="13"/>
    </row>
    <row r="13" spans="1:30" x14ac:dyDescent="0.25">
      <c r="A13" s="11"/>
      <c r="B13" s="7"/>
      <c r="C13" s="7"/>
      <c r="D13" s="6"/>
      <c r="E13">
        <v>16</v>
      </c>
      <c r="F13">
        <v>15.59</v>
      </c>
      <c r="Q13" s="14"/>
      <c r="R13" s="14"/>
      <c r="S13" s="14"/>
      <c r="T13" s="14"/>
      <c r="U13" s="14"/>
      <c r="V13" s="14"/>
      <c r="W13" s="14"/>
      <c r="X13" s="14"/>
      <c r="Y13" s="14"/>
      <c r="Z13" s="14">
        <f t="shared" ref="Z13:Z15" si="0">AVERAGE(F13:Y13)</f>
        <v>15.59</v>
      </c>
      <c r="AA13" s="13"/>
      <c r="AB13" s="13"/>
    </row>
    <row r="14" spans="1:30" x14ac:dyDescent="0.25">
      <c r="A14" s="11"/>
      <c r="B14" s="7"/>
      <c r="C14" s="7"/>
      <c r="D14" s="6"/>
      <c r="E14">
        <v>64</v>
      </c>
      <c r="F14">
        <v>60.411000000000001</v>
      </c>
      <c r="Q14" s="14"/>
      <c r="R14" s="14"/>
      <c r="S14" s="14"/>
      <c r="T14" s="14"/>
      <c r="U14" s="14"/>
      <c r="V14" s="14"/>
      <c r="W14" s="14"/>
      <c r="X14" s="14"/>
      <c r="Y14" s="14"/>
      <c r="Z14" s="14">
        <f t="shared" si="0"/>
        <v>60.411000000000001</v>
      </c>
      <c r="AA14" s="13"/>
      <c r="AB14" s="13"/>
    </row>
    <row r="15" spans="1:30" x14ac:dyDescent="0.25">
      <c r="A15" s="11"/>
      <c r="B15" s="7"/>
      <c r="C15" s="7"/>
      <c r="D15" s="6"/>
      <c r="E15">
        <v>256</v>
      </c>
      <c r="F15">
        <v>242.78100000000001</v>
      </c>
      <c r="Q15" s="14"/>
      <c r="R15" s="14"/>
      <c r="S15" s="14"/>
      <c r="T15" s="14"/>
      <c r="U15" s="14"/>
      <c r="V15" s="14"/>
      <c r="W15" s="14"/>
      <c r="X15" s="14"/>
      <c r="Y15" s="14"/>
      <c r="Z15" s="14">
        <f t="shared" si="0"/>
        <v>242.78100000000001</v>
      </c>
      <c r="AA15" s="13"/>
      <c r="AB15" s="13"/>
    </row>
    <row r="16" spans="1:30" x14ac:dyDescent="0.25">
      <c r="A16" s="11"/>
      <c r="B16" s="7"/>
      <c r="D16" s="4"/>
      <c r="Q16" s="14"/>
      <c r="R16" s="14"/>
      <c r="S16" s="14"/>
      <c r="T16" s="14"/>
      <c r="U16" s="14"/>
      <c r="V16" s="14"/>
      <c r="W16" s="14"/>
      <c r="X16" s="14"/>
      <c r="Y16" s="14"/>
      <c r="AA16" s="13"/>
      <c r="AB16" s="13"/>
    </row>
    <row r="17" spans="1:28" x14ac:dyDescent="0.25">
      <c r="A17" s="11"/>
      <c r="B17" s="7"/>
      <c r="C17" s="7">
        <v>1024</v>
      </c>
      <c r="D17" s="6" t="s">
        <v>3</v>
      </c>
      <c r="E17">
        <v>4</v>
      </c>
      <c r="F17">
        <v>12.592000000000001</v>
      </c>
      <c r="G17" s="14">
        <v>12.650447564319</v>
      </c>
      <c r="H17" s="14">
        <v>12.624502694347999</v>
      </c>
      <c r="I17">
        <v>12.613</v>
      </c>
      <c r="J17" s="14">
        <v>12.647748077929</v>
      </c>
      <c r="K17" s="14">
        <v>12.7146439334</v>
      </c>
      <c r="L17" s="14">
        <v>12.656531199045</v>
      </c>
      <c r="M17" s="14">
        <v>12.615971972438</v>
      </c>
      <c r="N17" s="14">
        <v>12.616419842403999</v>
      </c>
      <c r="O17" s="14">
        <v>12.620098927233</v>
      </c>
      <c r="P17" s="14">
        <v>12.685569792560999</v>
      </c>
      <c r="Q17" s="14">
        <v>12.698793768679</v>
      </c>
      <c r="R17" s="14">
        <v>12.71767747725</v>
      </c>
      <c r="S17" s="14">
        <v>12.664260761058999</v>
      </c>
      <c r="T17">
        <v>12.721</v>
      </c>
      <c r="U17">
        <v>12.564</v>
      </c>
      <c r="V17" s="14">
        <v>12.705999613375999</v>
      </c>
      <c r="W17" s="14">
        <v>12.720890782692001</v>
      </c>
      <c r="X17" s="14">
        <v>12.705426817237999</v>
      </c>
      <c r="Y17" s="14">
        <v>12.696792660689001</v>
      </c>
      <c r="Z17" s="14">
        <f>AVERAGE(F17:Y17)</f>
        <v>12.661588794233001</v>
      </c>
      <c r="AA17" s="13">
        <f>_xlfn.STDEV.P(F17:O17)</f>
        <v>3.2527260523393241E-2</v>
      </c>
      <c r="AB17" s="13">
        <f>_xlfn.STDEV.P(P17:Y17)</f>
        <v>4.4517966073508115E-2</v>
      </c>
    </row>
    <row r="18" spans="1:28" x14ac:dyDescent="0.25">
      <c r="A18" s="11"/>
      <c r="B18" s="7"/>
      <c r="C18" s="7"/>
      <c r="D18" s="6"/>
      <c r="E18">
        <v>16</v>
      </c>
      <c r="F18">
        <v>50.320999999999998</v>
      </c>
      <c r="G18">
        <v>50.225000000000001</v>
      </c>
      <c r="H18">
        <v>50.591000000000001</v>
      </c>
      <c r="I18">
        <v>49.552999999999997</v>
      </c>
      <c r="J18" s="14">
        <v>50.547789003136998</v>
      </c>
      <c r="K18" s="14">
        <v>50.570895323967001</v>
      </c>
      <c r="L18" s="14">
        <v>49.598543162570998</v>
      </c>
      <c r="M18" s="14">
        <v>50.566192360289001</v>
      </c>
      <c r="N18" s="14">
        <v>50.049301561173998</v>
      </c>
      <c r="O18" s="14">
        <v>50.208320432279002</v>
      </c>
      <c r="P18" s="14">
        <v>49.678097343151997</v>
      </c>
      <c r="Q18" s="14">
        <v>50.522462236701003</v>
      </c>
      <c r="R18" s="14">
        <v>49.635740709205997</v>
      </c>
      <c r="S18" s="14">
        <v>50.212758491989</v>
      </c>
      <c r="T18" s="14">
        <v>50.371794409141003</v>
      </c>
      <c r="U18" s="14">
        <v>49.903001133383</v>
      </c>
      <c r="V18" s="14">
        <v>50.300942390423003</v>
      </c>
      <c r="W18" s="14">
        <v>50.357332459115</v>
      </c>
      <c r="X18" s="14">
        <v>49.814596899827002</v>
      </c>
      <c r="Y18" s="14">
        <v>50.571850245802999</v>
      </c>
      <c r="Z18" s="14">
        <f t="shared" ref="Z18:Z20" si="1">AVERAGE(F18:Y18)</f>
        <v>50.179980908107851</v>
      </c>
      <c r="AA18" s="13"/>
      <c r="AB18" s="13"/>
    </row>
    <row r="19" spans="1:28" x14ac:dyDescent="0.25">
      <c r="A19" s="11"/>
      <c r="B19" s="7"/>
      <c r="C19" s="7"/>
      <c r="D19" s="6"/>
      <c r="E19">
        <v>64</v>
      </c>
      <c r="F19">
        <v>200.578</v>
      </c>
      <c r="G19">
        <v>200.011</v>
      </c>
      <c r="H19">
        <v>201.447</v>
      </c>
      <c r="I19">
        <v>198.67</v>
      </c>
      <c r="J19" s="14">
        <v>200.02292356140001</v>
      </c>
      <c r="K19" s="14">
        <v>200.31389728708001</v>
      </c>
      <c r="L19" s="14">
        <v>200.23530415921999</v>
      </c>
      <c r="M19" s="14">
        <v>200.18193283613999</v>
      </c>
      <c r="N19" s="14">
        <v>199.11553749711999</v>
      </c>
      <c r="O19" s="14">
        <v>199.81433314419999</v>
      </c>
      <c r="P19" s="14">
        <v>201.39539362354</v>
      </c>
      <c r="Q19" s="14">
        <v>198.8401181184</v>
      </c>
      <c r="R19" s="14">
        <v>199.06859605066001</v>
      </c>
      <c r="S19" s="14">
        <v>200.22087526941999</v>
      </c>
      <c r="T19" s="14">
        <v>201.14625675012999</v>
      </c>
      <c r="U19" s="14">
        <v>200.33460264166001</v>
      </c>
      <c r="V19" s="14">
        <v>199.71587051991</v>
      </c>
      <c r="W19" s="14">
        <v>200.58255441822999</v>
      </c>
      <c r="X19" s="14">
        <v>200.80348575317001</v>
      </c>
      <c r="Y19" s="14">
        <v>200.57752363783999</v>
      </c>
      <c r="Z19" s="14">
        <f t="shared" si="1"/>
        <v>200.15376026340599</v>
      </c>
      <c r="AA19" s="13"/>
      <c r="AB19" s="13"/>
    </row>
    <row r="20" spans="1:28" x14ac:dyDescent="0.25">
      <c r="A20" s="11"/>
      <c r="B20" s="7"/>
      <c r="C20" s="7"/>
      <c r="D20" s="6"/>
      <c r="E20">
        <v>256</v>
      </c>
      <c r="F20">
        <v>801.55399999999997</v>
      </c>
      <c r="G20">
        <v>793.75300000000004</v>
      </c>
      <c r="H20">
        <v>804.23800000000006</v>
      </c>
      <c r="I20">
        <v>796.40599999999995</v>
      </c>
      <c r="J20" s="14">
        <v>795.61370595860001</v>
      </c>
      <c r="K20" s="14">
        <v>798.77758577332997</v>
      </c>
      <c r="L20" s="14">
        <v>797.60890411202001</v>
      </c>
      <c r="M20" s="14">
        <v>800.94561514924999</v>
      </c>
      <c r="N20" s="14">
        <v>799.83727041818997</v>
      </c>
      <c r="O20" s="14">
        <v>801.20896242308004</v>
      </c>
      <c r="P20" s="14">
        <v>801.22345688027997</v>
      </c>
      <c r="Q20" s="14">
        <v>800.71591485549004</v>
      </c>
      <c r="R20" s="14">
        <v>800.78846499226995</v>
      </c>
      <c r="S20" s="14">
        <v>793.99555414232998</v>
      </c>
      <c r="T20" s="14">
        <v>804.19078851485006</v>
      </c>
      <c r="U20" s="14">
        <v>798.45218483821998</v>
      </c>
      <c r="V20" s="14">
        <v>802.56363410406004</v>
      </c>
      <c r="W20" s="14">
        <v>802.28207382909</v>
      </c>
      <c r="X20" s="14">
        <v>794.06222544742002</v>
      </c>
      <c r="Y20" s="14">
        <v>798.62542522051001</v>
      </c>
      <c r="Z20" s="14">
        <f t="shared" si="1"/>
        <v>799.3421383329495</v>
      </c>
      <c r="AA20" s="13"/>
      <c r="AB20" s="13"/>
    </row>
    <row r="21" spans="1:28" x14ac:dyDescent="0.25">
      <c r="A21" s="11"/>
      <c r="B21" s="7"/>
      <c r="C21" s="7"/>
      <c r="D21" s="4"/>
      <c r="Q21" s="14"/>
      <c r="R21" s="14"/>
      <c r="S21" s="14"/>
      <c r="T21" s="14"/>
      <c r="U21" s="14"/>
      <c r="V21" s="14"/>
      <c r="W21" s="14"/>
      <c r="X21" s="14"/>
      <c r="Y21" s="14"/>
      <c r="AA21" s="13"/>
      <c r="AB21" s="13"/>
    </row>
    <row r="22" spans="1:28" x14ac:dyDescent="0.25">
      <c r="A22" s="11"/>
      <c r="B22" s="7"/>
      <c r="C22" s="7"/>
      <c r="D22" s="6" t="s">
        <v>26</v>
      </c>
      <c r="E22">
        <v>4</v>
      </c>
      <c r="F22">
        <v>26.279</v>
      </c>
      <c r="Q22" s="14"/>
      <c r="R22" s="14"/>
      <c r="S22" s="14"/>
      <c r="T22" s="14"/>
      <c r="U22" s="14"/>
      <c r="V22" s="14"/>
      <c r="W22" s="14"/>
      <c r="X22" s="14"/>
      <c r="Y22" s="14"/>
      <c r="Z22" s="14">
        <f>AVERAGE(F22:Y22)</f>
        <v>26.279</v>
      </c>
      <c r="AA22" s="13"/>
      <c r="AB22" s="13"/>
    </row>
    <row r="23" spans="1:28" x14ac:dyDescent="0.25">
      <c r="A23" s="11"/>
      <c r="B23" s="7"/>
      <c r="C23" s="7"/>
      <c r="D23" s="6"/>
      <c r="E23">
        <v>16</v>
      </c>
      <c r="F23">
        <v>99.918999999999997</v>
      </c>
      <c r="Q23" s="14"/>
      <c r="R23" s="14"/>
      <c r="S23" s="14"/>
      <c r="T23" s="14"/>
      <c r="U23" s="14"/>
      <c r="V23" s="14"/>
      <c r="W23" s="14"/>
      <c r="X23" s="14"/>
      <c r="Y23" s="14"/>
      <c r="Z23" s="14">
        <f t="shared" ref="Z23:Z25" si="2">AVERAGE(F23:Y23)</f>
        <v>99.918999999999997</v>
      </c>
      <c r="AA23" s="13"/>
      <c r="AB23" s="13"/>
    </row>
    <row r="24" spans="1:28" x14ac:dyDescent="0.25">
      <c r="A24" s="11"/>
      <c r="B24" s="7"/>
      <c r="C24" s="7"/>
      <c r="D24" s="6"/>
      <c r="E24">
        <v>64</v>
      </c>
      <c r="F24">
        <v>401.762</v>
      </c>
      <c r="Q24" s="14"/>
      <c r="R24" s="14"/>
      <c r="S24" s="14"/>
      <c r="T24" s="14"/>
      <c r="U24" s="14"/>
      <c r="V24" s="14"/>
      <c r="W24" s="14"/>
      <c r="X24" s="14"/>
      <c r="Y24" s="14"/>
      <c r="Z24" s="14">
        <f t="shared" si="2"/>
        <v>401.762</v>
      </c>
      <c r="AA24" s="13"/>
      <c r="AB24" s="13"/>
    </row>
    <row r="25" spans="1:28" x14ac:dyDescent="0.25">
      <c r="A25" s="11"/>
      <c r="B25" s="7"/>
      <c r="C25" s="7"/>
      <c r="D25" s="6"/>
      <c r="E25">
        <v>256</v>
      </c>
      <c r="F25">
        <v>1569.08</v>
      </c>
      <c r="Q25" s="14"/>
      <c r="R25" s="14"/>
      <c r="S25" s="14"/>
      <c r="T25" s="14"/>
      <c r="U25" s="14"/>
      <c r="V25" s="14"/>
      <c r="W25" s="14"/>
      <c r="X25" s="14"/>
      <c r="Y25" s="14"/>
      <c r="Z25" s="14">
        <f t="shared" si="2"/>
        <v>1569.08</v>
      </c>
      <c r="AA25" s="13"/>
      <c r="AB25" s="13"/>
    </row>
    <row r="26" spans="1:28" x14ac:dyDescent="0.25">
      <c r="A26" s="11"/>
      <c r="D26" s="3"/>
      <c r="AA26" s="13"/>
      <c r="AB26" s="13"/>
    </row>
    <row r="27" spans="1:28" x14ac:dyDescent="0.25">
      <c r="A27" s="11"/>
      <c r="B27" s="7">
        <v>14</v>
      </c>
      <c r="C27" s="7">
        <v>400</v>
      </c>
      <c r="D27" s="6" t="s">
        <v>3</v>
      </c>
      <c r="E27">
        <v>4</v>
      </c>
      <c r="Q27" s="14"/>
      <c r="R27" s="14"/>
      <c r="S27" s="14"/>
      <c r="T27" s="14"/>
      <c r="U27" s="14"/>
      <c r="V27" s="14"/>
      <c r="W27" s="14"/>
      <c r="X27" s="14"/>
      <c r="Y27" s="14"/>
      <c r="Z27" s="14" t="e">
        <f>AVERAGE(F27:Y27)</f>
        <v>#DIV/0!</v>
      </c>
      <c r="AA27" s="13"/>
      <c r="AB27" s="13"/>
    </row>
    <row r="28" spans="1:28" x14ac:dyDescent="0.25">
      <c r="A28" s="11"/>
      <c r="B28" s="7"/>
      <c r="C28" s="7"/>
      <c r="D28" s="6"/>
      <c r="E28">
        <v>16</v>
      </c>
      <c r="J28" s="12"/>
      <c r="Z28" s="14" t="e">
        <f t="shared" ref="Z28:Z30" si="3">AVERAGE(F28:Y28)</f>
        <v>#DIV/0!</v>
      </c>
      <c r="AA28" s="13"/>
      <c r="AB28" s="13"/>
    </row>
    <row r="29" spans="1:28" x14ac:dyDescent="0.25">
      <c r="A29" s="11"/>
      <c r="B29" s="7"/>
      <c r="C29" s="7"/>
      <c r="D29" s="6"/>
      <c r="E29">
        <v>64</v>
      </c>
      <c r="Z29" s="14" t="e">
        <f t="shared" si="3"/>
        <v>#DIV/0!</v>
      </c>
      <c r="AA29" s="13"/>
      <c r="AB29" s="13"/>
    </row>
    <row r="30" spans="1:28" x14ac:dyDescent="0.25">
      <c r="A30" s="11"/>
      <c r="B30" s="7"/>
      <c r="C30" s="7"/>
      <c r="D30" s="6"/>
      <c r="E30">
        <v>256</v>
      </c>
      <c r="Z30" s="14" t="e">
        <f t="shared" si="3"/>
        <v>#DIV/0!</v>
      </c>
      <c r="AA30" s="13"/>
      <c r="AB30" s="13"/>
    </row>
    <row r="31" spans="1:28" x14ac:dyDescent="0.25">
      <c r="A31" s="11"/>
      <c r="B31" s="7"/>
      <c r="C31" s="7"/>
      <c r="D31" s="4"/>
      <c r="AA31" s="13"/>
      <c r="AB31" s="13"/>
    </row>
    <row r="32" spans="1:28" x14ac:dyDescent="0.25">
      <c r="A32" s="11"/>
      <c r="B32" s="7"/>
      <c r="C32" s="7"/>
      <c r="D32" s="6" t="s">
        <v>26</v>
      </c>
      <c r="E32">
        <v>4</v>
      </c>
      <c r="F32">
        <f>4952/1000</f>
        <v>4.952</v>
      </c>
      <c r="Z32" s="14">
        <f>AVERAGE(F32:Y32)</f>
        <v>4.952</v>
      </c>
      <c r="AA32" s="13"/>
      <c r="AB32" s="13"/>
    </row>
    <row r="33" spans="1:28" x14ac:dyDescent="0.25">
      <c r="A33" s="11"/>
      <c r="B33" s="7"/>
      <c r="C33" s="7"/>
      <c r="D33" s="6"/>
      <c r="E33">
        <v>16</v>
      </c>
      <c r="F33">
        <f>18127/1000</f>
        <v>18.126999999999999</v>
      </c>
      <c r="Z33" s="14">
        <f>AVERAGE(F33:Y33)</f>
        <v>18.126999999999999</v>
      </c>
      <c r="AA33" s="13"/>
      <c r="AB33" s="13"/>
    </row>
    <row r="34" spans="1:28" x14ac:dyDescent="0.25">
      <c r="A34" s="11"/>
      <c r="B34" s="7"/>
      <c r="C34" s="7"/>
      <c r="D34" s="6"/>
      <c r="E34">
        <v>64</v>
      </c>
      <c r="F34">
        <f>69437/1000</f>
        <v>69.436999999999998</v>
      </c>
      <c r="Z34" s="14">
        <f>AVERAGE(F34:Y34)</f>
        <v>69.436999999999998</v>
      </c>
      <c r="AA34" s="13"/>
      <c r="AB34" s="13"/>
    </row>
    <row r="35" spans="1:28" x14ac:dyDescent="0.25">
      <c r="A35" s="11"/>
      <c r="B35" s="7"/>
      <c r="C35" s="7"/>
      <c r="D35" s="6"/>
      <c r="E35">
        <v>256</v>
      </c>
      <c r="F35">
        <f>274378/1000</f>
        <v>274.37799999999999</v>
      </c>
      <c r="Z35" s="14">
        <f>AVERAGE(F35:Y35)</f>
        <v>274.37799999999999</v>
      </c>
      <c r="AA35" s="13"/>
      <c r="AB35" s="13"/>
    </row>
    <row r="36" spans="1:28" x14ac:dyDescent="0.25">
      <c r="A36" s="11"/>
      <c r="B36" s="15"/>
      <c r="D36" s="4"/>
      <c r="AA36" s="13"/>
      <c r="AB36" s="13"/>
    </row>
    <row r="37" spans="1:28" x14ac:dyDescent="0.25">
      <c r="A37" s="11"/>
      <c r="B37" s="7">
        <v>20</v>
      </c>
      <c r="C37" s="7">
        <v>400</v>
      </c>
      <c r="D37" s="6" t="s">
        <v>3</v>
      </c>
      <c r="E37">
        <v>4</v>
      </c>
      <c r="Q37" s="14"/>
      <c r="R37" s="14"/>
      <c r="S37" s="14"/>
      <c r="T37" s="14"/>
      <c r="U37" s="14"/>
      <c r="V37" s="14"/>
      <c r="W37" s="14"/>
      <c r="X37" s="14"/>
      <c r="Y37" s="14"/>
      <c r="Z37" s="14" t="e">
        <f>AVERAGE(F37:Y37)</f>
        <v>#DIV/0!</v>
      </c>
      <c r="AA37" s="13"/>
      <c r="AB37" s="13"/>
    </row>
    <row r="38" spans="1:28" x14ac:dyDescent="0.25">
      <c r="A38" s="11"/>
      <c r="B38" s="7"/>
      <c r="C38" s="7"/>
      <c r="D38" s="6"/>
      <c r="E38">
        <v>16</v>
      </c>
      <c r="Z38" s="14" t="e">
        <f t="shared" ref="Z38:Z40" si="4">AVERAGE(F38:Y38)</f>
        <v>#DIV/0!</v>
      </c>
      <c r="AA38" s="13"/>
      <c r="AB38" s="13"/>
    </row>
    <row r="39" spans="1:28" x14ac:dyDescent="0.25">
      <c r="A39" s="11"/>
      <c r="B39" s="7"/>
      <c r="C39" s="7"/>
      <c r="D39" s="6"/>
      <c r="E39">
        <v>64</v>
      </c>
      <c r="Z39" s="14" t="e">
        <f t="shared" si="4"/>
        <v>#DIV/0!</v>
      </c>
      <c r="AA39" s="13"/>
      <c r="AB39" s="13"/>
    </row>
    <row r="40" spans="1:28" x14ac:dyDescent="0.25">
      <c r="A40" s="11"/>
      <c r="B40" s="7"/>
      <c r="C40" s="7"/>
      <c r="D40" s="6"/>
      <c r="E40">
        <v>256</v>
      </c>
      <c r="Z40" s="14" t="e">
        <f t="shared" si="4"/>
        <v>#DIV/0!</v>
      </c>
      <c r="AA40" s="13"/>
      <c r="AB40" s="13"/>
    </row>
    <row r="41" spans="1:28" x14ac:dyDescent="0.25">
      <c r="A41" s="11"/>
      <c r="B41" s="7"/>
      <c r="C41" s="7"/>
      <c r="D41" s="4"/>
      <c r="AA41" s="13"/>
      <c r="AB41" s="13"/>
    </row>
    <row r="42" spans="1:28" x14ac:dyDescent="0.25">
      <c r="A42" s="11"/>
      <c r="B42" s="7"/>
      <c r="C42" s="7"/>
      <c r="D42" s="6" t="s">
        <v>26</v>
      </c>
      <c r="E42">
        <v>4</v>
      </c>
      <c r="F42">
        <f>5482/1000</f>
        <v>5.4820000000000002</v>
      </c>
      <c r="Z42" s="14">
        <f>AVERAGE(F42:Y42)</f>
        <v>5.4820000000000002</v>
      </c>
      <c r="AA42" s="13"/>
      <c r="AB42" s="13"/>
    </row>
    <row r="43" spans="1:28" x14ac:dyDescent="0.25">
      <c r="A43" s="11"/>
      <c r="B43" s="7"/>
      <c r="C43" s="7"/>
      <c r="D43" s="6"/>
      <c r="E43">
        <v>16</v>
      </c>
      <c r="F43">
        <f>20167/1000</f>
        <v>20.167000000000002</v>
      </c>
      <c r="Z43" s="14">
        <f>AVERAGE(F43:Y43)</f>
        <v>20.167000000000002</v>
      </c>
      <c r="AA43" s="13"/>
      <c r="AB43" s="13"/>
    </row>
    <row r="44" spans="1:28" x14ac:dyDescent="0.25">
      <c r="A44" s="11"/>
      <c r="B44" s="7"/>
      <c r="C44" s="7"/>
      <c r="D44" s="6"/>
      <c r="E44">
        <v>64</v>
      </c>
      <c r="F44">
        <f>77359/1000</f>
        <v>77.358999999999995</v>
      </c>
      <c r="Z44" s="14">
        <f>AVERAGE(F44:Y44)</f>
        <v>77.358999999999995</v>
      </c>
      <c r="AA44" s="13"/>
      <c r="AB44" s="13"/>
    </row>
    <row r="45" spans="1:28" x14ac:dyDescent="0.25">
      <c r="A45" s="11"/>
      <c r="B45" s="7"/>
      <c r="C45" s="7"/>
      <c r="D45" s="6"/>
      <c r="E45">
        <v>256</v>
      </c>
      <c r="F45">
        <f>304055/1000</f>
        <v>304.05500000000001</v>
      </c>
      <c r="Z45" s="14">
        <f>AVERAGE(F45:Y45)</f>
        <v>304.05500000000001</v>
      </c>
      <c r="AA45" s="13"/>
      <c r="AB45" s="13"/>
    </row>
    <row r="46" spans="1:28" x14ac:dyDescent="0.25">
      <c r="AA46" s="13"/>
      <c r="AB46" s="13"/>
    </row>
    <row r="47" spans="1:28" x14ac:dyDescent="0.25">
      <c r="A47" s="11" t="s">
        <v>35</v>
      </c>
      <c r="B47" s="7">
        <v>9</v>
      </c>
      <c r="C47" s="7">
        <v>400</v>
      </c>
      <c r="D47" s="6" t="s">
        <v>3</v>
      </c>
      <c r="E47">
        <v>4</v>
      </c>
      <c r="Q47" s="14"/>
      <c r="R47" s="14"/>
      <c r="S47" s="14"/>
      <c r="T47" s="14"/>
      <c r="U47" s="14"/>
      <c r="V47" s="14"/>
      <c r="W47" s="14"/>
      <c r="X47" s="14"/>
      <c r="Y47" s="14"/>
      <c r="Z47" s="14" t="e">
        <f>AVERAGE(F47:Y47)</f>
        <v>#DIV/0!</v>
      </c>
      <c r="AA47" s="13"/>
      <c r="AB47" s="13"/>
    </row>
    <row r="48" spans="1:28" x14ac:dyDescent="0.25">
      <c r="A48" s="11"/>
      <c r="B48" s="7"/>
      <c r="C48" s="7"/>
      <c r="D48" s="6"/>
      <c r="E48">
        <v>16</v>
      </c>
      <c r="Q48" s="14"/>
      <c r="R48" s="14"/>
      <c r="S48" s="14"/>
      <c r="T48" s="14"/>
      <c r="U48" s="14"/>
      <c r="V48" s="14"/>
      <c r="W48" s="14"/>
      <c r="X48" s="14"/>
      <c r="Y48" s="14"/>
      <c r="Z48" s="14" t="e">
        <f>AVERAGE(F48:Y48)</f>
        <v>#DIV/0!</v>
      </c>
      <c r="AA48" s="13"/>
      <c r="AB48" s="13"/>
    </row>
    <row r="49" spans="1:28" x14ac:dyDescent="0.25">
      <c r="A49" s="11"/>
      <c r="B49" s="7"/>
      <c r="C49" s="7"/>
      <c r="D49" s="6"/>
      <c r="E49">
        <v>64</v>
      </c>
      <c r="W49" s="14"/>
      <c r="Z49" s="14" t="e">
        <f>AVERAGE(F49:Y49)</f>
        <v>#DIV/0!</v>
      </c>
      <c r="AA49" s="13"/>
      <c r="AB49" s="13"/>
    </row>
    <row r="50" spans="1:28" x14ac:dyDescent="0.25">
      <c r="A50" s="11"/>
      <c r="B50" s="7"/>
      <c r="C50" s="7"/>
      <c r="D50" s="6"/>
      <c r="E50">
        <v>256</v>
      </c>
      <c r="W50" s="14"/>
      <c r="Z50" s="14" t="e">
        <f>AVERAGE(F50:Y50)</f>
        <v>#DIV/0!</v>
      </c>
      <c r="AA50" s="13"/>
      <c r="AB50" s="13"/>
    </row>
    <row r="51" spans="1:28" x14ac:dyDescent="0.25">
      <c r="A51" s="11"/>
      <c r="B51" s="7"/>
      <c r="C51" s="7"/>
      <c r="D51" s="4"/>
      <c r="Q51" s="14"/>
      <c r="R51" s="14"/>
      <c r="S51" s="14"/>
      <c r="T51" s="14"/>
      <c r="U51" s="14"/>
      <c r="V51" s="14"/>
      <c r="W51" s="14"/>
      <c r="X51" s="14"/>
      <c r="Y51" s="14"/>
      <c r="AA51" s="13"/>
      <c r="AB51" s="13"/>
    </row>
    <row r="52" spans="1:28" x14ac:dyDescent="0.25">
      <c r="A52" s="11"/>
      <c r="B52" s="7"/>
      <c r="C52" s="7"/>
      <c r="D52" s="6" t="s">
        <v>26</v>
      </c>
      <c r="E52">
        <v>4</v>
      </c>
      <c r="Q52" s="14"/>
      <c r="R52" s="14"/>
      <c r="S52" s="14"/>
      <c r="T52" s="14"/>
      <c r="U52" s="14"/>
      <c r="V52" s="14"/>
      <c r="W52" s="14"/>
      <c r="X52" s="14"/>
      <c r="Y52" s="14"/>
      <c r="Z52" s="14" t="e">
        <f>AVERAGE(F52:Y52)</f>
        <v>#DIV/0!</v>
      </c>
      <c r="AA52" s="13"/>
      <c r="AB52" s="13"/>
    </row>
    <row r="53" spans="1:28" x14ac:dyDescent="0.25">
      <c r="A53" s="11"/>
      <c r="B53" s="7"/>
      <c r="C53" s="7"/>
      <c r="D53" s="6"/>
      <c r="E53">
        <v>16</v>
      </c>
      <c r="Q53" s="14"/>
      <c r="R53" s="14"/>
      <c r="S53" s="14"/>
      <c r="T53" s="14"/>
      <c r="U53" s="14"/>
      <c r="V53" s="14"/>
      <c r="W53" s="14"/>
      <c r="X53" s="14"/>
      <c r="Y53" s="14"/>
      <c r="Z53" s="14" t="e">
        <f t="shared" ref="Z53:Z55" si="5">AVERAGE(F53:Y53)</f>
        <v>#DIV/0!</v>
      </c>
      <c r="AA53" s="13"/>
      <c r="AB53" s="13"/>
    </row>
    <row r="54" spans="1:28" x14ac:dyDescent="0.25">
      <c r="A54" s="11"/>
      <c r="B54" s="7"/>
      <c r="C54" s="7"/>
      <c r="D54" s="6"/>
      <c r="E54">
        <v>64</v>
      </c>
      <c r="Q54" s="14"/>
      <c r="R54" s="14"/>
      <c r="S54" s="14"/>
      <c r="T54" s="14"/>
      <c r="U54" s="14"/>
      <c r="V54" s="14"/>
      <c r="W54" s="14"/>
      <c r="X54" s="14"/>
      <c r="Y54" s="14"/>
      <c r="Z54" s="14" t="e">
        <f t="shared" si="5"/>
        <v>#DIV/0!</v>
      </c>
      <c r="AA54" s="13"/>
      <c r="AB54" s="13"/>
    </row>
    <row r="55" spans="1:28" x14ac:dyDescent="0.25">
      <c r="A55" s="11"/>
      <c r="B55" s="7"/>
      <c r="C55" s="7"/>
      <c r="D55" s="6"/>
      <c r="E55">
        <v>256</v>
      </c>
      <c r="Q55" s="14"/>
      <c r="R55" s="14"/>
      <c r="S55" s="14"/>
      <c r="T55" s="14"/>
      <c r="U55" s="14"/>
      <c r="V55" s="14"/>
      <c r="W55" s="14"/>
      <c r="X55" s="14"/>
      <c r="Y55" s="14"/>
      <c r="Z55" s="14" t="e">
        <f t="shared" si="5"/>
        <v>#DIV/0!</v>
      </c>
      <c r="AA55" s="13"/>
      <c r="AB55" s="13"/>
    </row>
    <row r="56" spans="1:28" x14ac:dyDescent="0.25">
      <c r="A56" s="11"/>
      <c r="B56" s="7"/>
      <c r="D56" s="4"/>
      <c r="Q56" s="14"/>
      <c r="R56" s="14"/>
      <c r="S56" s="14"/>
      <c r="T56" s="14"/>
      <c r="U56" s="14"/>
      <c r="V56" s="14"/>
      <c r="W56" s="14"/>
      <c r="X56" s="14"/>
      <c r="Y56" s="14"/>
      <c r="AA56" s="13"/>
      <c r="AB56" s="13"/>
    </row>
    <row r="57" spans="1:28" x14ac:dyDescent="0.25">
      <c r="A57" s="11"/>
      <c r="B57" s="7"/>
      <c r="C57" s="7">
        <v>1024</v>
      </c>
      <c r="D57" s="6" t="s">
        <v>3</v>
      </c>
      <c r="E57">
        <v>4</v>
      </c>
      <c r="Q57" s="14"/>
      <c r="R57" s="14"/>
      <c r="S57" s="14"/>
      <c r="T57" s="14"/>
      <c r="U57" s="14"/>
      <c r="V57" s="14"/>
      <c r="W57" s="14"/>
      <c r="X57" s="14"/>
      <c r="Y57" s="14"/>
      <c r="Z57" s="14" t="e">
        <f>AVERAGE(F57:Y57)</f>
        <v>#DIV/0!</v>
      </c>
      <c r="AA57" s="13"/>
      <c r="AB57" s="13"/>
    </row>
    <row r="58" spans="1:28" x14ac:dyDescent="0.25">
      <c r="A58" s="11"/>
      <c r="B58" s="7"/>
      <c r="C58" s="7"/>
      <c r="D58" s="6"/>
      <c r="E58">
        <v>16</v>
      </c>
      <c r="Q58" s="14"/>
      <c r="R58" s="14"/>
      <c r="S58" s="14"/>
      <c r="T58" s="14"/>
      <c r="U58" s="14"/>
      <c r="V58" s="14"/>
      <c r="W58" s="14"/>
      <c r="X58" s="14"/>
      <c r="Y58" s="14"/>
      <c r="Z58" s="14" t="e">
        <f t="shared" ref="Z58:Z60" si="6">AVERAGE(F58:Y58)</f>
        <v>#DIV/0!</v>
      </c>
      <c r="AA58" s="13"/>
      <c r="AB58" s="13"/>
    </row>
    <row r="59" spans="1:28" x14ac:dyDescent="0.25">
      <c r="A59" s="11"/>
      <c r="B59" s="7"/>
      <c r="C59" s="7"/>
      <c r="D59" s="6"/>
      <c r="E59">
        <v>64</v>
      </c>
      <c r="Q59" s="14"/>
      <c r="R59" s="14"/>
      <c r="S59" s="14"/>
      <c r="T59" s="14"/>
      <c r="U59" s="14"/>
      <c r="V59" s="14"/>
      <c r="W59" s="14"/>
      <c r="X59" s="14"/>
      <c r="Y59" s="14"/>
      <c r="Z59" s="14" t="e">
        <f t="shared" si="6"/>
        <v>#DIV/0!</v>
      </c>
      <c r="AA59" s="13"/>
      <c r="AB59" s="13"/>
    </row>
    <row r="60" spans="1:28" x14ac:dyDescent="0.25">
      <c r="A60" s="11"/>
      <c r="B60" s="7"/>
      <c r="C60" s="7"/>
      <c r="D60" s="6"/>
      <c r="E60">
        <v>256</v>
      </c>
      <c r="Q60" s="14"/>
      <c r="R60" s="14"/>
      <c r="S60" s="14"/>
      <c r="T60" s="14"/>
      <c r="U60" s="14"/>
      <c r="V60" s="14"/>
      <c r="W60" s="14"/>
      <c r="X60" s="14"/>
      <c r="Y60" s="14"/>
      <c r="Z60" s="14" t="e">
        <f t="shared" si="6"/>
        <v>#DIV/0!</v>
      </c>
      <c r="AA60" s="13"/>
      <c r="AB60" s="13"/>
    </row>
    <row r="61" spans="1:28" x14ac:dyDescent="0.25">
      <c r="A61" s="11"/>
      <c r="B61" s="7"/>
      <c r="C61" s="7"/>
      <c r="D61" s="4"/>
      <c r="Q61" s="14"/>
      <c r="R61" s="14"/>
      <c r="S61" s="14"/>
      <c r="T61" s="14"/>
      <c r="U61" s="14"/>
      <c r="V61" s="14"/>
      <c r="W61" s="14"/>
      <c r="X61" s="14"/>
      <c r="Y61" s="14"/>
      <c r="AA61" s="13"/>
      <c r="AB61" s="13"/>
    </row>
    <row r="62" spans="1:28" x14ac:dyDescent="0.25">
      <c r="A62" s="11"/>
      <c r="B62" s="7"/>
      <c r="C62" s="7"/>
      <c r="D62" s="6" t="s">
        <v>26</v>
      </c>
      <c r="E62">
        <v>4</v>
      </c>
      <c r="Q62" s="14"/>
      <c r="R62" s="14"/>
      <c r="S62" s="14"/>
      <c r="T62" s="14"/>
      <c r="U62" s="14"/>
      <c r="V62" s="14"/>
      <c r="W62" s="14"/>
      <c r="X62" s="14"/>
      <c r="Y62" s="14"/>
      <c r="Z62" s="14" t="e">
        <f>AVERAGE(F62:Y62)</f>
        <v>#DIV/0!</v>
      </c>
      <c r="AA62" s="13"/>
      <c r="AB62" s="13"/>
    </row>
    <row r="63" spans="1:28" x14ac:dyDescent="0.25">
      <c r="A63" s="11"/>
      <c r="B63" s="7"/>
      <c r="C63" s="7"/>
      <c r="D63" s="6"/>
      <c r="E63">
        <v>16</v>
      </c>
      <c r="Q63" s="14"/>
      <c r="R63" s="14"/>
      <c r="S63" s="14"/>
      <c r="T63" s="14"/>
      <c r="U63" s="14"/>
      <c r="V63" s="14"/>
      <c r="W63" s="14"/>
      <c r="X63" s="14"/>
      <c r="Y63" s="14"/>
      <c r="Z63" s="14" t="e">
        <f t="shared" ref="Z63:Z65" si="7">AVERAGE(F63:Y63)</f>
        <v>#DIV/0!</v>
      </c>
      <c r="AA63" s="13"/>
      <c r="AB63" s="13"/>
    </row>
    <row r="64" spans="1:28" x14ac:dyDescent="0.25">
      <c r="A64" s="11"/>
      <c r="B64" s="7"/>
      <c r="C64" s="7"/>
      <c r="D64" s="6"/>
      <c r="E64">
        <v>64</v>
      </c>
      <c r="Q64" s="14"/>
      <c r="R64" s="14"/>
      <c r="S64" s="14"/>
      <c r="T64" s="14"/>
      <c r="U64" s="14"/>
      <c r="V64" s="14"/>
      <c r="W64" s="14"/>
      <c r="X64" s="14"/>
      <c r="Y64" s="14"/>
      <c r="Z64" s="14" t="e">
        <f t="shared" si="7"/>
        <v>#DIV/0!</v>
      </c>
      <c r="AA64" s="13"/>
      <c r="AB64" s="13"/>
    </row>
    <row r="65" spans="1:28" x14ac:dyDescent="0.25">
      <c r="A65" s="11"/>
      <c r="B65" s="7"/>
      <c r="C65" s="7"/>
      <c r="D65" s="6"/>
      <c r="E65">
        <v>256</v>
      </c>
      <c r="Q65" s="14"/>
      <c r="R65" s="14"/>
      <c r="S65" s="14"/>
      <c r="T65" s="14"/>
      <c r="U65" s="14"/>
      <c r="V65" s="14"/>
      <c r="W65" s="14"/>
      <c r="X65" s="14"/>
      <c r="Y65" s="14"/>
      <c r="Z65" s="14" t="e">
        <f t="shared" si="7"/>
        <v>#DIV/0!</v>
      </c>
      <c r="AA65" s="13"/>
      <c r="AB65" s="13"/>
    </row>
    <row r="66" spans="1:28" x14ac:dyDescent="0.25">
      <c r="A66" s="11"/>
      <c r="D66" s="3"/>
      <c r="AA66" s="13"/>
      <c r="AB66" s="13"/>
    </row>
    <row r="67" spans="1:28" x14ac:dyDescent="0.25">
      <c r="A67" s="11"/>
      <c r="B67" s="7">
        <v>14</v>
      </c>
      <c r="C67" s="7">
        <v>400</v>
      </c>
      <c r="D67" s="6" t="s">
        <v>3</v>
      </c>
      <c r="E67">
        <v>4</v>
      </c>
      <c r="Q67" s="14"/>
      <c r="R67" s="14"/>
      <c r="S67" s="14"/>
      <c r="T67" s="14"/>
      <c r="U67" s="14"/>
      <c r="V67" s="14"/>
      <c r="W67" s="14"/>
      <c r="X67" s="14"/>
      <c r="Y67" s="14"/>
      <c r="Z67" s="14" t="e">
        <f>AVERAGE(F67:Y67)</f>
        <v>#DIV/0!</v>
      </c>
      <c r="AA67" s="13"/>
      <c r="AB67" s="13"/>
    </row>
    <row r="68" spans="1:28" x14ac:dyDescent="0.25">
      <c r="A68" s="11"/>
      <c r="B68" s="7"/>
      <c r="C68" s="7"/>
      <c r="D68" s="6"/>
      <c r="E68">
        <v>16</v>
      </c>
      <c r="J68" s="12"/>
      <c r="Z68" s="14" t="e">
        <f t="shared" ref="Z68:Z70" si="8">AVERAGE(F68:Y68)</f>
        <v>#DIV/0!</v>
      </c>
      <c r="AA68" s="13"/>
      <c r="AB68" s="13"/>
    </row>
    <row r="69" spans="1:28" x14ac:dyDescent="0.25">
      <c r="A69" s="11"/>
      <c r="B69" s="7"/>
      <c r="C69" s="7"/>
      <c r="D69" s="6"/>
      <c r="E69">
        <v>64</v>
      </c>
      <c r="Z69" s="14" t="e">
        <f t="shared" si="8"/>
        <v>#DIV/0!</v>
      </c>
      <c r="AA69" s="13"/>
      <c r="AB69" s="13"/>
    </row>
    <row r="70" spans="1:28" x14ac:dyDescent="0.25">
      <c r="A70" s="11"/>
      <c r="B70" s="7"/>
      <c r="C70" s="7"/>
      <c r="D70" s="6"/>
      <c r="E70">
        <v>256</v>
      </c>
      <c r="Z70" s="14" t="e">
        <f t="shared" si="8"/>
        <v>#DIV/0!</v>
      </c>
      <c r="AA70" s="13"/>
      <c r="AB70" s="13"/>
    </row>
    <row r="71" spans="1:28" x14ac:dyDescent="0.25">
      <c r="A71" s="11"/>
      <c r="B71" s="7"/>
      <c r="C71" s="7"/>
      <c r="D71" s="4"/>
      <c r="AA71" s="13"/>
      <c r="AB71" s="13"/>
    </row>
    <row r="72" spans="1:28" x14ac:dyDescent="0.25">
      <c r="A72" s="11"/>
      <c r="B72" s="7"/>
      <c r="C72" s="7"/>
      <c r="D72" s="6" t="s">
        <v>26</v>
      </c>
      <c r="E72">
        <v>4</v>
      </c>
      <c r="Z72" s="14" t="e">
        <f>AVERAGE(F72:Y72)</f>
        <v>#DIV/0!</v>
      </c>
      <c r="AA72" s="13"/>
      <c r="AB72" s="13"/>
    </row>
    <row r="73" spans="1:28" x14ac:dyDescent="0.25">
      <c r="A73" s="11"/>
      <c r="B73" s="7"/>
      <c r="C73" s="7"/>
      <c r="D73" s="6"/>
      <c r="E73">
        <v>16</v>
      </c>
      <c r="Z73" s="14" t="e">
        <f>AVERAGE(F73:Y73)</f>
        <v>#DIV/0!</v>
      </c>
      <c r="AA73" s="13"/>
      <c r="AB73" s="13"/>
    </row>
    <row r="74" spans="1:28" x14ac:dyDescent="0.25">
      <c r="A74" s="11"/>
      <c r="B74" s="7"/>
      <c r="C74" s="7"/>
      <c r="D74" s="6"/>
      <c r="E74">
        <v>64</v>
      </c>
      <c r="Z74" s="14" t="e">
        <f>AVERAGE(F74:Y74)</f>
        <v>#DIV/0!</v>
      </c>
      <c r="AA74" s="13"/>
      <c r="AB74" s="13"/>
    </row>
    <row r="75" spans="1:28" x14ac:dyDescent="0.25">
      <c r="A75" s="11"/>
      <c r="B75" s="7"/>
      <c r="C75" s="7"/>
      <c r="D75" s="6"/>
      <c r="E75">
        <v>256</v>
      </c>
      <c r="Z75" s="14" t="e">
        <f>AVERAGE(F75:Y75)</f>
        <v>#DIV/0!</v>
      </c>
      <c r="AA75" s="13"/>
      <c r="AB75" s="13"/>
    </row>
    <row r="76" spans="1:28" x14ac:dyDescent="0.25">
      <c r="A76" s="11"/>
      <c r="B76" s="15"/>
      <c r="D76" s="4"/>
      <c r="AA76" s="13"/>
      <c r="AB76" s="13"/>
    </row>
    <row r="77" spans="1:28" x14ac:dyDescent="0.25">
      <c r="A77" s="11"/>
      <c r="B77" s="7">
        <v>20</v>
      </c>
      <c r="C77" s="7">
        <v>400</v>
      </c>
      <c r="D77" s="6" t="s">
        <v>3</v>
      </c>
      <c r="E77">
        <v>4</v>
      </c>
      <c r="Q77" s="14"/>
      <c r="R77" s="14"/>
      <c r="S77" s="14"/>
      <c r="T77" s="14"/>
      <c r="U77" s="14"/>
      <c r="V77" s="14"/>
      <c r="W77" s="14"/>
      <c r="X77" s="14"/>
      <c r="Y77" s="14"/>
      <c r="Z77" s="14" t="e">
        <f>AVERAGE(F77:Y77)</f>
        <v>#DIV/0!</v>
      </c>
      <c r="AA77" s="13"/>
      <c r="AB77" s="13"/>
    </row>
    <row r="78" spans="1:28" x14ac:dyDescent="0.25">
      <c r="A78" s="11"/>
      <c r="B78" s="7"/>
      <c r="C78" s="7"/>
      <c r="D78" s="6"/>
      <c r="E78">
        <v>16</v>
      </c>
      <c r="Z78" s="14" t="e">
        <f t="shared" ref="Z78:Z80" si="9">AVERAGE(F78:Y78)</f>
        <v>#DIV/0!</v>
      </c>
      <c r="AA78" s="13"/>
      <c r="AB78" s="13"/>
    </row>
    <row r="79" spans="1:28" x14ac:dyDescent="0.25">
      <c r="A79" s="11"/>
      <c r="B79" s="7"/>
      <c r="C79" s="7"/>
      <c r="D79" s="6"/>
      <c r="E79">
        <v>64</v>
      </c>
      <c r="Z79" s="14" t="e">
        <f t="shared" si="9"/>
        <v>#DIV/0!</v>
      </c>
      <c r="AA79" s="13"/>
      <c r="AB79" s="13"/>
    </row>
    <row r="80" spans="1:28" x14ac:dyDescent="0.25">
      <c r="A80" s="11"/>
      <c r="B80" s="7"/>
      <c r="C80" s="7"/>
      <c r="D80" s="6"/>
      <c r="E80">
        <v>256</v>
      </c>
      <c r="Z80" s="14" t="e">
        <f t="shared" si="9"/>
        <v>#DIV/0!</v>
      </c>
      <c r="AA80" s="13"/>
      <c r="AB80" s="13"/>
    </row>
    <row r="81" spans="1:28" x14ac:dyDescent="0.25">
      <c r="A81" s="11"/>
      <c r="B81" s="7"/>
      <c r="C81" s="7"/>
      <c r="D81" s="4"/>
      <c r="AA81" s="13"/>
      <c r="AB81" s="13"/>
    </row>
    <row r="82" spans="1:28" x14ac:dyDescent="0.25">
      <c r="A82" s="11"/>
      <c r="B82" s="7"/>
      <c r="C82" s="7"/>
      <c r="D82" s="6" t="s">
        <v>26</v>
      </c>
      <c r="E82">
        <v>4</v>
      </c>
      <c r="Z82" s="14" t="e">
        <f>AVERAGE(F82:Y82)</f>
        <v>#DIV/0!</v>
      </c>
      <c r="AA82" s="13"/>
      <c r="AB82" s="13"/>
    </row>
    <row r="83" spans="1:28" x14ac:dyDescent="0.25">
      <c r="A83" s="11"/>
      <c r="B83" s="7"/>
      <c r="C83" s="7"/>
      <c r="D83" s="6"/>
      <c r="E83">
        <v>16</v>
      </c>
      <c r="Z83" s="14" t="e">
        <f>AVERAGE(F83:Y83)</f>
        <v>#DIV/0!</v>
      </c>
      <c r="AA83" s="13"/>
      <c r="AB83" s="13"/>
    </row>
    <row r="84" spans="1:28" x14ac:dyDescent="0.25">
      <c r="A84" s="11"/>
      <c r="B84" s="7"/>
      <c r="C84" s="7"/>
      <c r="D84" s="6"/>
      <c r="E84">
        <v>64</v>
      </c>
      <c r="Z84" s="14" t="e">
        <f>AVERAGE(F84:Y84)</f>
        <v>#DIV/0!</v>
      </c>
      <c r="AA84" s="13"/>
      <c r="AB84" s="13"/>
    </row>
    <row r="85" spans="1:28" x14ac:dyDescent="0.25">
      <c r="A85" s="11"/>
      <c r="B85" s="7"/>
      <c r="C85" s="7"/>
      <c r="D85" s="6"/>
      <c r="E85">
        <v>256</v>
      </c>
      <c r="Z85" s="14" t="e">
        <f>AVERAGE(F85:Y85)</f>
        <v>#DIV/0!</v>
      </c>
      <c r="AA85" s="13"/>
      <c r="AB85" s="13"/>
    </row>
    <row r="86" spans="1:28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AA86" s="13"/>
      <c r="AB86" s="13"/>
    </row>
    <row r="87" spans="1:28" x14ac:dyDescent="0.25">
      <c r="A87" s="11" t="s">
        <v>36</v>
      </c>
      <c r="B87" s="7">
        <v>9</v>
      </c>
      <c r="C87" s="7">
        <v>400</v>
      </c>
      <c r="D87" s="6" t="s">
        <v>3</v>
      </c>
      <c r="E87">
        <v>4</v>
      </c>
      <c r="F87">
        <v>0.67500000000000004</v>
      </c>
      <c r="G87">
        <v>0.60599999999999998</v>
      </c>
      <c r="H87">
        <v>0.60799999999999998</v>
      </c>
      <c r="I87">
        <v>0.60499999999999998</v>
      </c>
      <c r="J87">
        <v>0.59899999999999998</v>
      </c>
      <c r="K87">
        <v>0.69299999999999995</v>
      </c>
      <c r="L87">
        <v>0.6</v>
      </c>
      <c r="M87">
        <v>0.59399999999999997</v>
      </c>
      <c r="N87">
        <v>0.59899999999999998</v>
      </c>
      <c r="O87">
        <v>0.58499999999999996</v>
      </c>
      <c r="P87" s="14">
        <v>0.62092290481362999</v>
      </c>
      <c r="Q87" s="14">
        <v>0.62002337103478</v>
      </c>
      <c r="R87" s="14">
        <v>0.59667269699352998</v>
      </c>
      <c r="S87" s="14">
        <v>0.5923813594167</v>
      </c>
      <c r="T87" s="14">
        <v>0.58752293672064004</v>
      </c>
      <c r="U87" s="14">
        <v>0.66868850213647002</v>
      </c>
      <c r="V87" s="14">
        <v>0.58674910261377</v>
      </c>
      <c r="W87" s="14">
        <v>0.66388382445503002</v>
      </c>
      <c r="X87" s="14">
        <v>0.66937908956985004</v>
      </c>
      <c r="Y87" s="14">
        <v>0.60028826495878995</v>
      </c>
      <c r="Z87" s="14">
        <f>AVERAGE(F87:Y87)</f>
        <v>0.61852560263565948</v>
      </c>
      <c r="AA87" s="13">
        <f>_xlfn.STDEV.P(F87:O87)</f>
        <v>3.4601156050051284E-2</v>
      </c>
      <c r="AB87" s="13">
        <f>_xlfn.STDEV.P(P87:Y87)</f>
        <v>3.2537905710244702E-2</v>
      </c>
    </row>
    <row r="88" spans="1:28" x14ac:dyDescent="0.25">
      <c r="A88" s="11"/>
      <c r="B88" s="7"/>
      <c r="C88" s="7"/>
      <c r="D88" s="6"/>
      <c r="E88">
        <v>16</v>
      </c>
      <c r="F88">
        <v>2.387</v>
      </c>
      <c r="G88">
        <v>2.3370000000000002</v>
      </c>
      <c r="H88">
        <v>2.3090000000000002</v>
      </c>
      <c r="I88">
        <v>2.31</v>
      </c>
      <c r="J88">
        <v>2.3090000000000002</v>
      </c>
      <c r="K88">
        <v>2.359</v>
      </c>
      <c r="L88">
        <v>2.3029999999999999</v>
      </c>
      <c r="M88">
        <v>2.3029999999999999</v>
      </c>
      <c r="N88">
        <v>2.2930000000000001</v>
      </c>
      <c r="O88">
        <v>2.2650000000000001</v>
      </c>
      <c r="P88" s="14">
        <v>2.2801380997324001</v>
      </c>
      <c r="Q88" s="14">
        <v>2.3387215133689998</v>
      </c>
      <c r="R88" s="14">
        <v>2.3677229691263002</v>
      </c>
      <c r="S88" s="14">
        <v>2.3601430536215999</v>
      </c>
      <c r="T88" s="14">
        <v>2.2986644507943002</v>
      </c>
      <c r="U88" s="14">
        <v>2.2874872151010002</v>
      </c>
      <c r="V88" s="14">
        <v>2.3731575958095998</v>
      </c>
      <c r="W88" s="14">
        <v>2.2757707524583002</v>
      </c>
      <c r="X88" s="14">
        <v>2.3139331495244999</v>
      </c>
      <c r="Y88" s="14">
        <v>2.3033128912199001</v>
      </c>
      <c r="Z88" s="14">
        <f>AVERAGE(F88:Y88)</f>
        <v>2.3187025845378453</v>
      </c>
      <c r="AA88" s="13"/>
      <c r="AB88" s="13"/>
    </row>
    <row r="89" spans="1:28" x14ac:dyDescent="0.25">
      <c r="A89" s="11"/>
      <c r="B89" s="7"/>
      <c r="C89" s="7"/>
      <c r="D89" s="6"/>
      <c r="E89">
        <v>64</v>
      </c>
      <c r="F89">
        <v>9.2100000000000009</v>
      </c>
      <c r="G89">
        <v>9.2539999999999996</v>
      </c>
      <c r="H89">
        <v>9.0719999999999992</v>
      </c>
      <c r="I89">
        <v>9.0389999999999997</v>
      </c>
      <c r="J89">
        <v>9.0540000000000003</v>
      </c>
      <c r="K89">
        <v>9.0589999999999993</v>
      </c>
      <c r="L89">
        <v>9.0760000000000005</v>
      </c>
      <c r="M89">
        <v>9.1</v>
      </c>
      <c r="N89">
        <v>8.9629999999999992</v>
      </c>
      <c r="O89">
        <v>9.0749999999999993</v>
      </c>
      <c r="P89" s="14">
        <v>9.2179207231425</v>
      </c>
      <c r="Q89" s="14">
        <v>9.0119029604685004</v>
      </c>
      <c r="R89" s="14">
        <v>9.0714280610584996</v>
      </c>
      <c r="S89" s="14">
        <v>8.9818927763666991</v>
      </c>
      <c r="T89" s="14">
        <v>8.9831218279860998</v>
      </c>
      <c r="U89" s="14">
        <v>9.1700120609426001</v>
      </c>
      <c r="V89" s="14">
        <v>9.0218564642225001</v>
      </c>
      <c r="W89" s="14">
        <v>9.0552573175227007</v>
      </c>
      <c r="X89" s="14">
        <v>9.0456295161864997</v>
      </c>
      <c r="Y89" s="14">
        <v>9.1093151007301003</v>
      </c>
      <c r="Z89" s="14">
        <f>AVERAGE(F89:Y89)</f>
        <v>9.0785168404313357</v>
      </c>
      <c r="AA89" s="13"/>
      <c r="AB89" s="13"/>
    </row>
    <row r="90" spans="1:28" x14ac:dyDescent="0.25">
      <c r="A90" s="11"/>
      <c r="B90" s="7"/>
      <c r="C90" s="7"/>
      <c r="D90" s="6"/>
      <c r="E90">
        <v>256</v>
      </c>
      <c r="F90">
        <v>36.625</v>
      </c>
      <c r="G90">
        <v>36.628</v>
      </c>
      <c r="H90">
        <v>36.046999999999997</v>
      </c>
      <c r="I90">
        <v>36.01</v>
      </c>
      <c r="J90">
        <v>36.052999999999997</v>
      </c>
      <c r="K90">
        <v>36.372999999999998</v>
      </c>
      <c r="L90">
        <v>36.021000000000001</v>
      </c>
      <c r="M90">
        <v>36.06</v>
      </c>
      <c r="N90">
        <v>36.049999999999997</v>
      </c>
      <c r="O90">
        <v>36.148000000000003</v>
      </c>
      <c r="P90" s="14">
        <v>36.037288465004004</v>
      </c>
      <c r="Q90" s="14">
        <v>36.186345955047997</v>
      </c>
      <c r="R90" s="14">
        <v>36.324341798859002</v>
      </c>
      <c r="S90" s="14">
        <v>36.548531856322001</v>
      </c>
      <c r="T90" s="14">
        <v>36.535033371631997</v>
      </c>
      <c r="U90" s="14">
        <v>36.377357840351998</v>
      </c>
      <c r="V90" s="14">
        <v>36.149523874331997</v>
      </c>
      <c r="W90" s="14">
        <v>36.052557412741002</v>
      </c>
      <c r="X90" s="14">
        <v>36.593299187703003</v>
      </c>
      <c r="Y90" s="14">
        <v>36.376352542241001</v>
      </c>
      <c r="Z90" s="14">
        <f>AVERAGE(F90:Y90)</f>
        <v>36.259781615211701</v>
      </c>
      <c r="AA90" s="13"/>
      <c r="AB90" s="13"/>
    </row>
    <row r="91" spans="1:28" x14ac:dyDescent="0.25">
      <c r="A91" s="11"/>
      <c r="B91" s="7"/>
      <c r="C91" s="7"/>
      <c r="D91" s="4"/>
      <c r="P91" s="14"/>
      <c r="Q91" s="14"/>
      <c r="R91" s="14"/>
      <c r="S91" s="14"/>
      <c r="T91" s="14"/>
      <c r="U91" s="14"/>
      <c r="V91" s="14"/>
      <c r="W91" s="14"/>
      <c r="X91" s="14"/>
      <c r="Y91" s="14"/>
      <c r="AA91" s="13"/>
      <c r="AB91" s="13"/>
    </row>
    <row r="92" spans="1:28" x14ac:dyDescent="0.25">
      <c r="A92" s="11"/>
      <c r="B92" s="7"/>
      <c r="C92" s="7"/>
      <c r="D92" s="6" t="s">
        <v>26</v>
      </c>
      <c r="E92">
        <v>4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 t="e">
        <f>AVERAGE(F92:Y92)</f>
        <v>#DIV/0!</v>
      </c>
      <c r="AA92" s="13"/>
      <c r="AB92" s="13"/>
    </row>
    <row r="93" spans="1:28" x14ac:dyDescent="0.25">
      <c r="A93" s="11"/>
      <c r="B93" s="7"/>
      <c r="C93" s="7"/>
      <c r="D93" s="6"/>
      <c r="E93">
        <v>16</v>
      </c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 t="e">
        <f t="shared" ref="Z93:Z95" si="10">AVERAGE(F93:Y93)</f>
        <v>#DIV/0!</v>
      </c>
      <c r="AA93" s="13"/>
      <c r="AB93" s="13"/>
    </row>
    <row r="94" spans="1:28" x14ac:dyDescent="0.25">
      <c r="A94" s="11"/>
      <c r="B94" s="7"/>
      <c r="C94" s="7"/>
      <c r="D94" s="6"/>
      <c r="E94">
        <v>64</v>
      </c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 t="e">
        <f t="shared" si="10"/>
        <v>#DIV/0!</v>
      </c>
      <c r="AA94" s="13"/>
      <c r="AB94" s="13"/>
    </row>
    <row r="95" spans="1:28" x14ac:dyDescent="0.25">
      <c r="A95" s="11"/>
      <c r="B95" s="7"/>
      <c r="C95" s="7"/>
      <c r="D95" s="6"/>
      <c r="E95">
        <v>256</v>
      </c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 t="e">
        <f t="shared" si="10"/>
        <v>#DIV/0!</v>
      </c>
      <c r="AA95" s="13"/>
      <c r="AB95" s="13"/>
    </row>
    <row r="96" spans="1:28" x14ac:dyDescent="0.25">
      <c r="A96" s="11"/>
      <c r="B96" s="7"/>
      <c r="D96" s="4"/>
      <c r="P96" s="14"/>
      <c r="Q96" s="14"/>
      <c r="R96" s="14"/>
      <c r="S96" s="14"/>
      <c r="T96" s="14"/>
      <c r="U96" s="14"/>
      <c r="V96" s="14"/>
      <c r="W96" s="14"/>
      <c r="X96" s="14"/>
      <c r="Y96" s="14"/>
      <c r="AA96" s="13"/>
      <c r="AB96" s="13"/>
    </row>
    <row r="97" spans="1:28" x14ac:dyDescent="0.25">
      <c r="A97" s="11"/>
      <c r="B97" s="7"/>
      <c r="C97" s="7">
        <v>1024</v>
      </c>
      <c r="D97" s="6" t="s">
        <v>3</v>
      </c>
      <c r="E97">
        <v>4</v>
      </c>
      <c r="F97">
        <v>3.831</v>
      </c>
      <c r="G97">
        <v>3.7810000000000001</v>
      </c>
      <c r="H97">
        <v>3.9660000000000002</v>
      </c>
      <c r="I97">
        <v>3.75</v>
      </c>
      <c r="J97">
        <v>3.8010000000000002</v>
      </c>
      <c r="K97">
        <v>3.766</v>
      </c>
      <c r="L97">
        <v>3.7240000000000002</v>
      </c>
      <c r="M97">
        <v>3.806</v>
      </c>
      <c r="N97">
        <v>3.7440000000000002</v>
      </c>
      <c r="O97">
        <v>3.7010000000000001</v>
      </c>
      <c r="P97" s="14">
        <v>3.7306711650955</v>
      </c>
      <c r="Q97" s="14">
        <v>3.8654451530298002</v>
      </c>
      <c r="R97" s="14">
        <v>3.8346527690587999</v>
      </c>
      <c r="S97" s="14">
        <v>3.8532532049810002</v>
      </c>
      <c r="T97" s="14">
        <v>3.7101004512920999</v>
      </c>
      <c r="U97" s="14">
        <v>3.9165891772339001</v>
      </c>
      <c r="V97" s="14">
        <v>3.9006674956146998</v>
      </c>
      <c r="W97" s="14">
        <v>3.7617341092222998</v>
      </c>
      <c r="X97" s="14">
        <v>3.8930916994252001</v>
      </c>
      <c r="Y97" s="14">
        <v>3.7900060825920998</v>
      </c>
      <c r="Z97" s="14">
        <f>AVERAGE(F97:Y97)</f>
        <v>3.8063105653772702</v>
      </c>
      <c r="AA97" s="13">
        <f>_xlfn.STDEV.P(F97:O97)</f>
        <v>7.0423007604049417E-2</v>
      </c>
      <c r="AB97" s="13">
        <f>_xlfn.STDEV.P(P97:Y97)</f>
        <v>6.9714404035625288E-2</v>
      </c>
    </row>
    <row r="98" spans="1:28" x14ac:dyDescent="0.25">
      <c r="A98" s="11"/>
      <c r="B98" s="7"/>
      <c r="C98" s="7"/>
      <c r="D98" s="6"/>
      <c r="E98">
        <v>16</v>
      </c>
      <c r="F98">
        <v>14.813000000000001</v>
      </c>
      <c r="G98">
        <v>15.022</v>
      </c>
      <c r="H98">
        <v>15.058</v>
      </c>
      <c r="I98">
        <v>14.885</v>
      </c>
      <c r="J98">
        <v>14.968999999999999</v>
      </c>
      <c r="K98">
        <v>14.948</v>
      </c>
      <c r="L98">
        <v>14.949</v>
      </c>
      <c r="M98">
        <v>14.849</v>
      </c>
      <c r="N98">
        <v>14.759</v>
      </c>
      <c r="O98">
        <v>14.726000000000001</v>
      </c>
      <c r="P98" s="14">
        <v>14.897601218827001</v>
      </c>
      <c r="Q98" s="14">
        <v>15.000464352696</v>
      </c>
      <c r="R98" s="14">
        <v>14.82514456054</v>
      </c>
      <c r="S98" s="14">
        <v>14.869834068418999</v>
      </c>
      <c r="T98" s="14">
        <v>14.827465456099</v>
      </c>
      <c r="U98" s="14">
        <v>14.96089867918</v>
      </c>
      <c r="V98" s="14">
        <v>14.904338620724999</v>
      </c>
      <c r="W98" s="14">
        <v>15.00249620956</v>
      </c>
      <c r="X98" s="14">
        <v>14.842054896351</v>
      </c>
      <c r="Y98" s="14">
        <v>14.885315948318</v>
      </c>
      <c r="Z98" s="14">
        <f t="shared" ref="Z98:Z100" si="11">AVERAGE(F98:Y98)</f>
        <v>14.899680700535749</v>
      </c>
      <c r="AA98" s="13"/>
      <c r="AB98" s="13"/>
    </row>
    <row r="99" spans="1:28" x14ac:dyDescent="0.25">
      <c r="A99" s="11"/>
      <c r="B99" s="7"/>
      <c r="C99" s="7"/>
      <c r="D99" s="6"/>
      <c r="E99">
        <v>64</v>
      </c>
      <c r="F99">
        <v>59.061</v>
      </c>
      <c r="G99">
        <v>59.228000000000002</v>
      </c>
      <c r="H99">
        <v>60.161999999999999</v>
      </c>
      <c r="I99">
        <v>59.506</v>
      </c>
      <c r="J99">
        <v>60.002000000000002</v>
      </c>
      <c r="K99">
        <v>59.002000000000002</v>
      </c>
      <c r="L99">
        <v>59.546999999999997</v>
      </c>
      <c r="M99">
        <v>59.137999999999998</v>
      </c>
      <c r="N99">
        <v>59.859000000000002</v>
      </c>
      <c r="O99">
        <v>58.918999999999997</v>
      </c>
      <c r="P99" s="14">
        <v>59.328347408302001</v>
      </c>
      <c r="Q99" s="14">
        <v>60.074475468338001</v>
      </c>
      <c r="R99" s="14">
        <v>59.470741927650998</v>
      </c>
      <c r="S99" s="14">
        <v>60.066334732116999</v>
      </c>
      <c r="T99" s="14">
        <v>59.427133723799002</v>
      </c>
      <c r="U99" s="14">
        <v>59.028250393450001</v>
      </c>
      <c r="V99" s="14">
        <v>58.950350317667997</v>
      </c>
      <c r="W99" s="14">
        <v>59.008112650332997</v>
      </c>
      <c r="X99" s="14">
        <v>59.707293433487997</v>
      </c>
      <c r="Y99" s="14">
        <v>59.015297245622001</v>
      </c>
      <c r="Z99" s="14">
        <f t="shared" si="11"/>
        <v>59.425016865038401</v>
      </c>
      <c r="AA99" s="13"/>
      <c r="AB99" s="13"/>
    </row>
    <row r="100" spans="1:28" x14ac:dyDescent="0.25">
      <c r="A100" s="11"/>
      <c r="B100" s="7"/>
      <c r="C100" s="7"/>
      <c r="D100" s="6"/>
      <c r="E100">
        <v>256</v>
      </c>
      <c r="F100">
        <v>238.37700000000001</v>
      </c>
      <c r="G100">
        <v>239.25200000000001</v>
      </c>
      <c r="H100">
        <v>239.19399999999999</v>
      </c>
      <c r="I100">
        <v>238.958</v>
      </c>
      <c r="J100">
        <v>237.93600000000001</v>
      </c>
      <c r="K100">
        <v>237.29499999999999</v>
      </c>
      <c r="L100">
        <v>238.15600000000001</v>
      </c>
      <c r="M100">
        <v>238.667</v>
      </c>
      <c r="N100">
        <v>236.315</v>
      </c>
      <c r="O100">
        <v>236.60499999999999</v>
      </c>
      <c r="P100" s="14">
        <v>237.25873898021999</v>
      </c>
      <c r="Q100" s="14">
        <v>238.85242697974999</v>
      </c>
      <c r="R100" s="14">
        <v>238.85974804386001</v>
      </c>
      <c r="S100" s="14">
        <v>238.00289602542</v>
      </c>
      <c r="T100" s="14">
        <v>238.17257927106999</v>
      </c>
      <c r="U100" s="14">
        <v>237.86365751732001</v>
      </c>
      <c r="V100" s="14">
        <v>237.06182883564</v>
      </c>
      <c r="W100" s="14">
        <v>238.26161719589001</v>
      </c>
      <c r="X100" s="14">
        <v>236.73563705805</v>
      </c>
      <c r="Y100" s="14">
        <v>238.58430696921999</v>
      </c>
      <c r="Z100" s="14">
        <f t="shared" si="11"/>
        <v>238.02042184382199</v>
      </c>
      <c r="AA100" s="13"/>
      <c r="AB100" s="13"/>
    </row>
    <row r="101" spans="1:28" x14ac:dyDescent="0.25">
      <c r="A101" s="11"/>
      <c r="B101" s="7"/>
      <c r="C101" s="7"/>
      <c r="D101" s="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AA101" s="13"/>
      <c r="AB101" s="13"/>
    </row>
    <row r="102" spans="1:28" x14ac:dyDescent="0.25">
      <c r="A102" s="11"/>
      <c r="B102" s="7"/>
      <c r="C102" s="7"/>
      <c r="D102" s="6" t="s">
        <v>26</v>
      </c>
      <c r="E102">
        <v>4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 t="e">
        <f>AVERAGE(F102:Y102)</f>
        <v>#DIV/0!</v>
      </c>
      <c r="AA102" s="13"/>
      <c r="AB102" s="13"/>
    </row>
    <row r="103" spans="1:28" x14ac:dyDescent="0.25">
      <c r="A103" s="11"/>
      <c r="B103" s="7"/>
      <c r="C103" s="7"/>
      <c r="D103" s="6"/>
      <c r="E103">
        <v>16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 t="e">
        <f t="shared" ref="Z103:Z105" si="12">AVERAGE(F103:Y103)</f>
        <v>#DIV/0!</v>
      </c>
      <c r="AA103" s="13"/>
      <c r="AB103" s="13"/>
    </row>
    <row r="104" spans="1:28" x14ac:dyDescent="0.25">
      <c r="A104" s="11"/>
      <c r="B104" s="7"/>
      <c r="C104" s="7"/>
      <c r="D104" s="6"/>
      <c r="E104">
        <v>64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 t="e">
        <f t="shared" si="12"/>
        <v>#DIV/0!</v>
      </c>
      <c r="AA104" s="13"/>
      <c r="AB104" s="13"/>
    </row>
    <row r="105" spans="1:28" x14ac:dyDescent="0.25">
      <c r="A105" s="11"/>
      <c r="B105" s="7"/>
      <c r="C105" s="7"/>
      <c r="D105" s="6"/>
      <c r="E105">
        <v>256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 t="e">
        <f t="shared" si="12"/>
        <v>#DIV/0!</v>
      </c>
      <c r="AA105" s="13"/>
      <c r="AB105" s="13"/>
    </row>
    <row r="106" spans="1:28" x14ac:dyDescent="0.25">
      <c r="A106" s="11"/>
      <c r="D106" s="3"/>
      <c r="AA106" s="13"/>
      <c r="AB106" s="13"/>
    </row>
    <row r="107" spans="1:28" x14ac:dyDescent="0.25">
      <c r="A107" s="11"/>
      <c r="B107" s="7">
        <v>14</v>
      </c>
      <c r="C107" s="7">
        <v>400</v>
      </c>
      <c r="D107" s="6" t="s">
        <v>3</v>
      </c>
      <c r="E107">
        <v>4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 t="e">
        <f>AVERAGE(F107:Y107)</f>
        <v>#DIV/0!</v>
      </c>
      <c r="AA107" s="13"/>
      <c r="AB107" s="13"/>
    </row>
    <row r="108" spans="1:28" x14ac:dyDescent="0.25">
      <c r="A108" s="11"/>
      <c r="B108" s="7"/>
      <c r="C108" s="7"/>
      <c r="D108" s="6"/>
      <c r="E108">
        <v>16</v>
      </c>
      <c r="J108" s="12"/>
      <c r="Z108" s="14" t="e">
        <f t="shared" ref="Z108:Z110" si="13">AVERAGE(F108:Y108)</f>
        <v>#DIV/0!</v>
      </c>
      <c r="AA108" s="13"/>
      <c r="AB108" s="13"/>
    </row>
    <row r="109" spans="1:28" x14ac:dyDescent="0.25">
      <c r="A109" s="11"/>
      <c r="B109" s="7"/>
      <c r="C109" s="7"/>
      <c r="D109" s="6"/>
      <c r="E109">
        <v>64</v>
      </c>
      <c r="Z109" s="14" t="e">
        <f t="shared" si="13"/>
        <v>#DIV/0!</v>
      </c>
      <c r="AA109" s="13"/>
      <c r="AB109" s="13"/>
    </row>
    <row r="110" spans="1:28" x14ac:dyDescent="0.25">
      <c r="A110" s="11"/>
      <c r="B110" s="7"/>
      <c r="C110" s="7"/>
      <c r="D110" s="6"/>
      <c r="E110">
        <v>256</v>
      </c>
      <c r="Z110" s="14" t="e">
        <f t="shared" si="13"/>
        <v>#DIV/0!</v>
      </c>
      <c r="AA110" s="13"/>
      <c r="AB110" s="13"/>
    </row>
    <row r="111" spans="1:28" x14ac:dyDescent="0.25">
      <c r="A111" s="11"/>
      <c r="B111" s="7"/>
      <c r="C111" s="7"/>
      <c r="D111" s="4"/>
      <c r="AA111" s="13"/>
      <c r="AB111" s="13"/>
    </row>
    <row r="112" spans="1:28" x14ac:dyDescent="0.25">
      <c r="A112" s="11"/>
      <c r="B112" s="7"/>
      <c r="C112" s="7"/>
      <c r="D112" s="6" t="s">
        <v>26</v>
      </c>
      <c r="E112">
        <v>4</v>
      </c>
      <c r="Z112" s="14" t="e">
        <f>AVERAGE(F112:Y112)</f>
        <v>#DIV/0!</v>
      </c>
      <c r="AA112" s="13"/>
      <c r="AB112" s="13"/>
    </row>
    <row r="113" spans="1:28" x14ac:dyDescent="0.25">
      <c r="A113" s="11"/>
      <c r="B113" s="7"/>
      <c r="C113" s="7"/>
      <c r="D113" s="6"/>
      <c r="E113">
        <v>16</v>
      </c>
      <c r="Z113" s="14" t="e">
        <f>AVERAGE(F113:Y113)</f>
        <v>#DIV/0!</v>
      </c>
      <c r="AA113" s="13"/>
      <c r="AB113" s="13"/>
    </row>
    <row r="114" spans="1:28" x14ac:dyDescent="0.25">
      <c r="A114" s="11"/>
      <c r="B114" s="7"/>
      <c r="C114" s="7"/>
      <c r="D114" s="6"/>
      <c r="E114">
        <v>64</v>
      </c>
      <c r="Z114" s="14" t="e">
        <f>AVERAGE(F114:Y114)</f>
        <v>#DIV/0!</v>
      </c>
      <c r="AA114" s="13"/>
      <c r="AB114" s="13"/>
    </row>
    <row r="115" spans="1:28" x14ac:dyDescent="0.25">
      <c r="A115" s="11"/>
      <c r="B115" s="7"/>
      <c r="C115" s="7"/>
      <c r="D115" s="6"/>
      <c r="E115">
        <v>256</v>
      </c>
      <c r="Z115" s="14" t="e">
        <f>AVERAGE(F115:Y115)</f>
        <v>#DIV/0!</v>
      </c>
      <c r="AA115" s="13"/>
      <c r="AB115" s="13"/>
    </row>
    <row r="116" spans="1:28" x14ac:dyDescent="0.25">
      <c r="A116" s="11"/>
      <c r="B116" s="15"/>
      <c r="D116" s="4"/>
      <c r="AA116" s="13"/>
      <c r="AB116" s="13"/>
    </row>
    <row r="117" spans="1:28" x14ac:dyDescent="0.25">
      <c r="A117" s="11"/>
      <c r="B117" s="7">
        <v>20</v>
      </c>
      <c r="C117" s="7">
        <v>400</v>
      </c>
      <c r="D117" s="6" t="s">
        <v>3</v>
      </c>
      <c r="E117">
        <v>4</v>
      </c>
      <c r="Q117" s="14"/>
      <c r="R117" s="14"/>
      <c r="S117" s="14"/>
      <c r="T117" s="14"/>
      <c r="U117" s="14"/>
      <c r="V117" s="14"/>
      <c r="W117" s="14"/>
      <c r="X117" s="14"/>
      <c r="Y117" s="14"/>
      <c r="Z117" s="14" t="e">
        <f>AVERAGE(F117:Y117)</f>
        <v>#DIV/0!</v>
      </c>
      <c r="AA117" s="13"/>
      <c r="AB117" s="13"/>
    </row>
    <row r="118" spans="1:28" x14ac:dyDescent="0.25">
      <c r="A118" s="11"/>
      <c r="B118" s="7"/>
      <c r="C118" s="7"/>
      <c r="D118" s="6"/>
      <c r="E118">
        <v>16</v>
      </c>
      <c r="Z118" s="14" t="e">
        <f t="shared" ref="Z118:Z120" si="14">AVERAGE(F118:Y118)</f>
        <v>#DIV/0!</v>
      </c>
      <c r="AA118" s="13"/>
      <c r="AB118" s="13"/>
    </row>
    <row r="119" spans="1:28" x14ac:dyDescent="0.25">
      <c r="A119" s="11"/>
      <c r="B119" s="7"/>
      <c r="C119" s="7"/>
      <c r="D119" s="6"/>
      <c r="E119">
        <v>64</v>
      </c>
      <c r="Z119" s="14" t="e">
        <f t="shared" si="14"/>
        <v>#DIV/0!</v>
      </c>
      <c r="AA119" s="13"/>
      <c r="AB119" s="13"/>
    </row>
    <row r="120" spans="1:28" x14ac:dyDescent="0.25">
      <c r="A120" s="11"/>
      <c r="B120" s="7"/>
      <c r="C120" s="7"/>
      <c r="D120" s="6"/>
      <c r="E120">
        <v>256</v>
      </c>
      <c r="Z120" s="14" t="e">
        <f t="shared" si="14"/>
        <v>#DIV/0!</v>
      </c>
      <c r="AA120" s="13"/>
      <c r="AB120" s="13"/>
    </row>
    <row r="121" spans="1:28" x14ac:dyDescent="0.25">
      <c r="A121" s="11"/>
      <c r="B121" s="7"/>
      <c r="C121" s="7"/>
      <c r="D121" s="4"/>
      <c r="AA121" s="13"/>
      <c r="AB121" s="13"/>
    </row>
    <row r="122" spans="1:28" x14ac:dyDescent="0.25">
      <c r="A122" s="11"/>
      <c r="B122" s="7"/>
      <c r="C122" s="7"/>
      <c r="D122" s="6" t="s">
        <v>26</v>
      </c>
      <c r="E122">
        <v>4</v>
      </c>
      <c r="Z122" s="14" t="e">
        <f>AVERAGE(F122:Y122)</f>
        <v>#DIV/0!</v>
      </c>
      <c r="AA122" s="13"/>
      <c r="AB122" s="13"/>
    </row>
    <row r="123" spans="1:28" x14ac:dyDescent="0.25">
      <c r="A123" s="11"/>
      <c r="B123" s="7"/>
      <c r="C123" s="7"/>
      <c r="D123" s="6"/>
      <c r="E123">
        <v>16</v>
      </c>
      <c r="Z123" s="14" t="e">
        <f>AVERAGE(F123:Y123)</f>
        <v>#DIV/0!</v>
      </c>
      <c r="AA123" s="13"/>
      <c r="AB123" s="13"/>
    </row>
    <row r="124" spans="1:28" x14ac:dyDescent="0.25">
      <c r="A124" s="11"/>
      <c r="B124" s="7"/>
      <c r="C124" s="7"/>
      <c r="D124" s="6"/>
      <c r="E124">
        <v>64</v>
      </c>
      <c r="Z124" s="14" t="e">
        <f>AVERAGE(F124:Y124)</f>
        <v>#DIV/0!</v>
      </c>
      <c r="AA124" s="13"/>
      <c r="AB124" s="13"/>
    </row>
    <row r="125" spans="1:28" x14ac:dyDescent="0.25">
      <c r="A125" s="11"/>
      <c r="B125" s="7"/>
      <c r="C125" s="7"/>
      <c r="D125" s="6"/>
      <c r="E125">
        <v>256</v>
      </c>
      <c r="Z125" s="14" t="e">
        <f>AVERAGE(F125:Y125)</f>
        <v>#DIV/0!</v>
      </c>
      <c r="AA125" s="13"/>
      <c r="AB125" s="13"/>
    </row>
  </sheetData>
  <mergeCells count="50"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B87:B105"/>
    <mergeCell ref="C87:C95"/>
    <mergeCell ref="D87:D90"/>
    <mergeCell ref="D92:D95"/>
    <mergeCell ref="C97:C105"/>
    <mergeCell ref="D97:D100"/>
    <mergeCell ref="D102:D105"/>
    <mergeCell ref="C27:C35"/>
    <mergeCell ref="D27:D30"/>
    <mergeCell ref="D32:D35"/>
    <mergeCell ref="C37:C45"/>
    <mergeCell ref="D37:D40"/>
    <mergeCell ref="D42:D45"/>
    <mergeCell ref="B27:B35"/>
    <mergeCell ref="B37:B45"/>
    <mergeCell ref="B47:B65"/>
    <mergeCell ref="C47:C55"/>
    <mergeCell ref="D47:D50"/>
    <mergeCell ref="D52:D55"/>
    <mergeCell ref="C57:C65"/>
    <mergeCell ref="D57:D60"/>
    <mergeCell ref="D62:D65"/>
    <mergeCell ref="A1:AC1"/>
    <mergeCell ref="C17:C25"/>
    <mergeCell ref="D17:D20"/>
    <mergeCell ref="D22:D25"/>
    <mergeCell ref="B7:B25"/>
    <mergeCell ref="A7:A45"/>
    <mergeCell ref="D7:D10"/>
    <mergeCell ref="D12:D15"/>
    <mergeCell ref="C7:C15"/>
    <mergeCell ref="F5:AC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A87:A125"/>
  </mergeCells>
  <conditionalFormatting sqref="F6:Z6">
    <cfRule type="duplicateValues" dxfId="0" priority="1"/>
  </conditionalFormatting>
  <pageMargins left="0.7" right="0.7" top="0.75" bottom="0.75" header="0.3" footer="0.3"/>
  <pageSetup paperSize="9" orientation="portrait" horizontalDpi="4294967294" r:id="rId1"/>
  <ignoredErrors>
    <ignoredError sqref="Z7:Z10 Z12:Z15 Z41:Z45 Z36:Z40 Z31:Z35 Z26:Z30 Z21:Z25 Z16:Z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0:U104"/>
  <sheetViews>
    <sheetView topLeftCell="A70" workbookViewId="0">
      <selection activeCell="T79" sqref="T79"/>
    </sheetView>
  </sheetViews>
  <sheetFormatPr defaultRowHeight="15" x14ac:dyDescent="0.25"/>
  <cols>
    <col min="4" max="4" width="31.140625" customWidth="1"/>
    <col min="5" max="5" width="11.28515625" customWidth="1"/>
    <col min="15" max="15" width="17.28515625" bestFit="1" customWidth="1"/>
    <col min="16" max="16" width="30.42578125" bestFit="1" customWidth="1"/>
  </cols>
  <sheetData>
    <row r="50" spans="1:21" x14ac:dyDescent="0.25">
      <c r="O50" s="15"/>
    </row>
    <row r="51" spans="1:21" ht="15.75" thickBot="1" x14ac:dyDescent="0.3"/>
    <row r="52" spans="1:21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20"/>
      <c r="N52" s="18"/>
      <c r="O52" s="19"/>
      <c r="P52" s="19"/>
      <c r="Q52" s="19"/>
      <c r="R52" s="19"/>
      <c r="S52" s="19"/>
      <c r="T52" s="19"/>
      <c r="U52" s="20"/>
    </row>
    <row r="53" spans="1:21" x14ac:dyDescent="0.25">
      <c r="A53" s="21"/>
      <c r="B53" s="22"/>
      <c r="C53" s="22"/>
      <c r="D53" s="22"/>
      <c r="E53" s="22"/>
      <c r="F53" s="22"/>
      <c r="G53" s="22"/>
      <c r="H53" s="22"/>
      <c r="I53" s="22"/>
      <c r="J53" s="23"/>
      <c r="N53" s="21"/>
      <c r="O53" s="22"/>
      <c r="P53" s="22"/>
      <c r="Q53" s="22"/>
      <c r="R53" s="22"/>
      <c r="S53" s="22"/>
      <c r="T53" s="22"/>
      <c r="U53" s="23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22"/>
      <c r="J54" s="23"/>
      <c r="N54" s="21"/>
      <c r="O54" s="22"/>
      <c r="P54" s="22"/>
      <c r="Q54" s="22"/>
      <c r="R54" s="22"/>
      <c r="S54" s="22"/>
      <c r="T54" s="22"/>
      <c r="U54" s="23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22"/>
      <c r="J55" s="23"/>
      <c r="N55" s="21"/>
      <c r="O55" s="22"/>
      <c r="P55" s="22"/>
      <c r="Q55" s="22"/>
      <c r="R55" s="22"/>
      <c r="S55" s="22"/>
      <c r="T55" s="22"/>
      <c r="U55" s="23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22"/>
      <c r="J56" s="23"/>
      <c r="N56" s="21"/>
      <c r="O56" s="22"/>
      <c r="P56" s="22"/>
      <c r="Q56" s="22"/>
      <c r="R56" s="22"/>
      <c r="S56" s="22"/>
      <c r="T56" s="22"/>
      <c r="U56" s="23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22"/>
      <c r="J57" s="23"/>
      <c r="N57" s="21"/>
      <c r="O57" s="22"/>
      <c r="P57" s="22"/>
      <c r="Q57" s="22"/>
      <c r="R57" s="22"/>
      <c r="S57" s="22"/>
      <c r="T57" s="22"/>
      <c r="U57" s="23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22"/>
      <c r="J58" s="23"/>
      <c r="N58" s="21"/>
      <c r="O58" s="22"/>
      <c r="P58" s="22"/>
      <c r="Q58" s="22"/>
      <c r="R58" s="22"/>
      <c r="S58" s="22"/>
      <c r="T58" s="22"/>
      <c r="U58" s="23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22"/>
      <c r="J59" s="23"/>
      <c r="N59" s="21"/>
      <c r="O59" s="22"/>
      <c r="P59" s="22"/>
      <c r="Q59" s="22"/>
      <c r="R59" s="22"/>
      <c r="S59" s="22"/>
      <c r="T59" s="22"/>
      <c r="U59" s="23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22"/>
      <c r="J60" s="23"/>
      <c r="N60" s="21"/>
      <c r="O60" s="22"/>
      <c r="P60" s="22"/>
      <c r="Q60" s="22"/>
      <c r="R60" s="22"/>
      <c r="S60" s="22"/>
      <c r="T60" s="22"/>
      <c r="U60" s="23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22"/>
      <c r="J61" s="23"/>
      <c r="N61" s="21"/>
      <c r="O61" s="22"/>
      <c r="P61" s="22"/>
      <c r="Q61" s="22"/>
      <c r="R61" s="22"/>
      <c r="S61" s="22"/>
      <c r="T61" s="22"/>
      <c r="U61" s="23"/>
    </row>
    <row r="62" spans="1:21" x14ac:dyDescent="0.25">
      <c r="A62" s="21"/>
      <c r="B62" s="22"/>
      <c r="C62" s="22"/>
      <c r="D62" s="22"/>
      <c r="E62" s="22"/>
      <c r="F62" s="22"/>
      <c r="G62" s="22"/>
      <c r="H62" s="22"/>
      <c r="I62" s="22"/>
      <c r="J62" s="23"/>
      <c r="N62" s="21"/>
      <c r="O62" s="22"/>
      <c r="P62" s="22"/>
      <c r="Q62" s="22"/>
      <c r="R62" s="22"/>
      <c r="S62" s="22"/>
      <c r="T62" s="22"/>
      <c r="U62" s="23"/>
    </row>
    <row r="63" spans="1:21" x14ac:dyDescent="0.25">
      <c r="A63" s="21"/>
      <c r="B63" s="22"/>
      <c r="C63" s="22"/>
      <c r="D63" s="22"/>
      <c r="E63" s="22"/>
      <c r="F63" s="22"/>
      <c r="G63" s="22"/>
      <c r="H63" s="22"/>
      <c r="I63" s="22"/>
      <c r="J63" s="23"/>
      <c r="N63" s="21"/>
      <c r="O63" s="22"/>
      <c r="P63" s="22"/>
      <c r="Q63" s="22"/>
      <c r="R63" s="22"/>
      <c r="S63" s="22"/>
      <c r="T63" s="22"/>
      <c r="U63" s="23"/>
    </row>
    <row r="64" spans="1:21" x14ac:dyDescent="0.25">
      <c r="A64" s="21"/>
      <c r="B64" s="22"/>
      <c r="C64" s="22"/>
      <c r="D64" s="22"/>
      <c r="E64" s="22"/>
      <c r="F64" s="22"/>
      <c r="G64" s="22"/>
      <c r="H64" s="22"/>
      <c r="I64" s="22"/>
      <c r="J64" s="23"/>
      <c r="N64" s="21"/>
      <c r="O64" s="22"/>
      <c r="P64" s="22"/>
      <c r="Q64" s="22"/>
      <c r="R64" s="22"/>
      <c r="S64" s="22"/>
      <c r="T64" s="22"/>
      <c r="U64" s="23"/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3"/>
      <c r="N65" s="21"/>
      <c r="O65" s="22"/>
      <c r="P65" s="22"/>
      <c r="Q65" s="22"/>
      <c r="R65" s="22"/>
      <c r="S65" s="22"/>
      <c r="T65" s="22"/>
      <c r="U65" s="23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3"/>
      <c r="N66" s="21"/>
      <c r="O66" s="22"/>
      <c r="P66" s="22"/>
      <c r="Q66" s="22"/>
      <c r="R66" s="22"/>
      <c r="S66" s="22"/>
      <c r="T66" s="22"/>
      <c r="U66" s="23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3"/>
      <c r="N67" s="21"/>
      <c r="O67" s="22"/>
      <c r="P67" s="22"/>
      <c r="Q67" s="22"/>
      <c r="R67" s="22"/>
      <c r="S67" s="22"/>
      <c r="T67" s="22"/>
      <c r="U67" s="23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22"/>
      <c r="J68" s="23"/>
      <c r="N68" s="21"/>
      <c r="O68" s="22"/>
      <c r="P68" s="22"/>
      <c r="Q68" s="22"/>
      <c r="R68" s="22"/>
      <c r="S68" s="22"/>
      <c r="T68" s="22"/>
      <c r="U68" s="23"/>
    </row>
    <row r="69" spans="1:21" x14ac:dyDescent="0.25">
      <c r="A69" s="21"/>
      <c r="B69" s="22"/>
      <c r="C69" s="22"/>
      <c r="D69" s="22"/>
      <c r="E69" s="22"/>
      <c r="F69" s="22"/>
      <c r="G69" s="22"/>
      <c r="H69" s="22"/>
      <c r="I69" s="22"/>
      <c r="J69" s="23"/>
      <c r="N69" s="21"/>
      <c r="O69" s="22" t="s">
        <v>31</v>
      </c>
      <c r="P69" s="22" t="s">
        <v>32</v>
      </c>
      <c r="Q69" s="22"/>
      <c r="R69" s="24" t="s">
        <v>33</v>
      </c>
      <c r="S69" s="24"/>
      <c r="T69" s="24"/>
      <c r="U69" s="23"/>
    </row>
    <row r="70" spans="1:21" x14ac:dyDescent="0.25">
      <c r="A70" s="21"/>
      <c r="B70" s="22" t="s">
        <v>0</v>
      </c>
      <c r="C70" s="22"/>
      <c r="D70" s="22" t="s">
        <v>34</v>
      </c>
      <c r="E70" s="22"/>
      <c r="F70" s="22"/>
      <c r="G70" s="24" t="s">
        <v>33</v>
      </c>
      <c r="H70" s="24"/>
      <c r="I70" s="24"/>
      <c r="J70" s="23"/>
      <c r="N70" s="21"/>
      <c r="O70" s="30">
        <v>400</v>
      </c>
      <c r="P70" s="25">
        <v>1.9096693816795554</v>
      </c>
      <c r="Q70" s="22"/>
      <c r="R70" s="26">
        <f>CORREL(O70:O71,P70:P71)</f>
        <v>0.99999999999999989</v>
      </c>
      <c r="S70" s="26"/>
      <c r="T70" s="26"/>
      <c r="U70" s="23"/>
    </row>
    <row r="71" spans="1:21" x14ac:dyDescent="0.25">
      <c r="A71" s="21"/>
      <c r="B71" s="22">
        <v>4</v>
      </c>
      <c r="C71" s="22"/>
      <c r="D71" s="25">
        <v>1.9096693816795554</v>
      </c>
      <c r="E71" s="22"/>
      <c r="F71" s="22"/>
      <c r="G71" s="26">
        <f>CORREL(B71:B74,D71:D74)</f>
        <v>0.99999945824928782</v>
      </c>
      <c r="H71" s="26"/>
      <c r="I71" s="26"/>
      <c r="J71" s="23"/>
      <c r="N71" s="21"/>
      <c r="O71" s="30">
        <v>1024</v>
      </c>
      <c r="P71" s="22">
        <v>13.592000000000001</v>
      </c>
      <c r="Q71" s="22"/>
      <c r="R71" s="26"/>
      <c r="S71" s="26"/>
      <c r="T71" s="26"/>
      <c r="U71" s="23"/>
    </row>
    <row r="72" spans="1:21" x14ac:dyDescent="0.25">
      <c r="A72" s="21"/>
      <c r="B72" s="22">
        <v>16</v>
      </c>
      <c r="C72" s="22"/>
      <c r="D72" s="25">
        <v>7.5214495213833557</v>
      </c>
      <c r="E72" s="22"/>
      <c r="F72" s="22"/>
      <c r="G72" s="26"/>
      <c r="H72" s="26"/>
      <c r="I72" s="26"/>
      <c r="J72" s="23"/>
      <c r="N72" s="21"/>
      <c r="O72" s="22"/>
      <c r="P72" s="22"/>
      <c r="Q72" s="22"/>
      <c r="R72" s="22"/>
      <c r="S72" s="22"/>
      <c r="T72" s="22"/>
      <c r="U72" s="23"/>
    </row>
    <row r="73" spans="1:21" x14ac:dyDescent="0.25">
      <c r="A73" s="21"/>
      <c r="B73" s="22">
        <v>64</v>
      </c>
      <c r="C73" s="22"/>
      <c r="D73" s="25">
        <v>30.100779820964995</v>
      </c>
      <c r="E73" s="22"/>
      <c r="F73" s="22"/>
      <c r="G73" s="22"/>
      <c r="H73" s="22"/>
      <c r="I73" s="22"/>
      <c r="J73" s="23"/>
      <c r="N73" s="21"/>
      <c r="O73" s="22"/>
      <c r="P73" s="22"/>
      <c r="Q73" s="22"/>
      <c r="R73" s="22"/>
      <c r="S73" s="22"/>
      <c r="T73" s="22"/>
      <c r="U73" s="23"/>
    </row>
    <row r="74" spans="1:21" x14ac:dyDescent="0.25">
      <c r="A74" s="21"/>
      <c r="B74" s="22">
        <v>256</v>
      </c>
      <c r="C74" s="22"/>
      <c r="D74" s="25">
        <v>120.84662767098048</v>
      </c>
      <c r="E74" s="22"/>
      <c r="F74" s="22"/>
      <c r="G74" s="22"/>
      <c r="H74" s="22"/>
      <c r="I74" s="22"/>
      <c r="J74" s="23"/>
      <c r="N74" s="21"/>
      <c r="O74" s="22"/>
      <c r="P74" s="22"/>
      <c r="Q74" s="22"/>
      <c r="R74" s="22"/>
      <c r="S74" s="22"/>
      <c r="T74" s="22"/>
      <c r="U74" s="23"/>
    </row>
    <row r="75" spans="1:21" x14ac:dyDescent="0.25">
      <c r="A75" s="21"/>
      <c r="B75" s="22"/>
      <c r="C75" s="22"/>
      <c r="D75" s="22"/>
      <c r="E75" s="22"/>
      <c r="F75" s="22"/>
      <c r="G75" s="22"/>
      <c r="H75" s="22"/>
      <c r="I75" s="22"/>
      <c r="J75" s="23"/>
      <c r="N75" s="21"/>
      <c r="O75" s="22"/>
      <c r="P75" s="22"/>
      <c r="Q75" s="22"/>
      <c r="R75" s="22"/>
      <c r="S75" s="22"/>
      <c r="T75" s="22"/>
      <c r="U75" s="23"/>
    </row>
    <row r="76" spans="1:21" ht="15.75" thickBot="1" x14ac:dyDescent="0.3">
      <c r="A76" s="27"/>
      <c r="B76" s="28"/>
      <c r="C76" s="28"/>
      <c r="D76" s="28"/>
      <c r="E76" s="28"/>
      <c r="F76" s="28"/>
      <c r="G76" s="28"/>
      <c r="H76" s="28"/>
      <c r="I76" s="28"/>
      <c r="J76" s="29"/>
      <c r="N76" s="27"/>
      <c r="O76" s="28"/>
      <c r="P76" s="28"/>
      <c r="Q76" s="28"/>
      <c r="R76" s="28"/>
      <c r="S76" s="28"/>
      <c r="T76" s="28"/>
      <c r="U76" s="29"/>
    </row>
    <row r="77" spans="1:21" x14ac:dyDescent="0.25">
      <c r="O77" s="15"/>
    </row>
    <row r="79" spans="1:21" ht="15.75" thickBot="1" x14ac:dyDescent="0.3"/>
    <row r="80" spans="1:21" x14ac:dyDescent="0.25">
      <c r="A80" s="18"/>
      <c r="B80" s="19"/>
      <c r="C80" s="19"/>
      <c r="D80" s="19"/>
      <c r="E80" s="19"/>
      <c r="F80" s="19"/>
      <c r="G80" s="19"/>
      <c r="H80" s="19"/>
      <c r="I80" s="19"/>
      <c r="J80" s="20"/>
    </row>
    <row r="81" spans="1:10" x14ac:dyDescent="0.25">
      <c r="A81" s="21"/>
      <c r="B81" s="22"/>
      <c r="C81" s="22"/>
      <c r="D81" s="22"/>
      <c r="E81" s="22"/>
      <c r="F81" s="22"/>
      <c r="G81" s="22"/>
      <c r="H81" s="22"/>
      <c r="I81" s="22"/>
      <c r="J81" s="23"/>
    </row>
    <row r="82" spans="1:10" x14ac:dyDescent="0.25">
      <c r="A82" s="21"/>
      <c r="B82" s="22"/>
      <c r="C82" s="22"/>
      <c r="D82" s="22"/>
      <c r="E82" s="22"/>
      <c r="F82" s="22"/>
      <c r="G82" s="22"/>
      <c r="H82" s="22"/>
      <c r="I82" s="22"/>
      <c r="J82" s="23"/>
    </row>
    <row r="83" spans="1:10" x14ac:dyDescent="0.25">
      <c r="A83" s="21"/>
      <c r="B83" s="22"/>
      <c r="C83" s="22"/>
      <c r="D83" s="22"/>
      <c r="E83" s="22"/>
      <c r="F83" s="22"/>
      <c r="G83" s="22"/>
      <c r="H83" s="22"/>
      <c r="I83" s="22"/>
      <c r="J83" s="23"/>
    </row>
    <row r="84" spans="1:10" x14ac:dyDescent="0.25">
      <c r="A84" s="21"/>
      <c r="B84" s="22"/>
      <c r="C84" s="22"/>
      <c r="D84" s="22"/>
      <c r="E84" s="22"/>
      <c r="F84" s="22"/>
      <c r="G84" s="22"/>
      <c r="H84" s="22"/>
      <c r="I84" s="22"/>
      <c r="J84" s="23"/>
    </row>
    <row r="85" spans="1:10" x14ac:dyDescent="0.25">
      <c r="A85" s="21"/>
      <c r="B85" s="22"/>
      <c r="C85" s="22"/>
      <c r="D85" s="22"/>
      <c r="E85" s="22"/>
      <c r="F85" s="22"/>
      <c r="G85" s="22"/>
      <c r="H85" s="22"/>
      <c r="I85" s="22"/>
      <c r="J85" s="23"/>
    </row>
    <row r="86" spans="1:10" x14ac:dyDescent="0.25">
      <c r="A86" s="21"/>
      <c r="B86" s="22"/>
      <c r="C86" s="22"/>
      <c r="D86" s="22"/>
      <c r="E86" s="22"/>
      <c r="F86" s="22"/>
      <c r="G86" s="22"/>
      <c r="H86" s="22"/>
      <c r="I86" s="22"/>
      <c r="J86" s="23"/>
    </row>
    <row r="87" spans="1:10" x14ac:dyDescent="0.25">
      <c r="A87" s="21"/>
      <c r="B87" s="22"/>
      <c r="C87" s="22"/>
      <c r="D87" s="22"/>
      <c r="E87" s="22"/>
      <c r="F87" s="22"/>
      <c r="G87" s="22"/>
      <c r="H87" s="22"/>
      <c r="I87" s="22"/>
      <c r="J87" s="23"/>
    </row>
    <row r="88" spans="1:10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3"/>
    </row>
    <row r="89" spans="1:10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3"/>
    </row>
    <row r="90" spans="1:10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3"/>
    </row>
    <row r="91" spans="1:10" x14ac:dyDescent="0.25">
      <c r="A91" s="21"/>
      <c r="B91" s="22"/>
      <c r="C91" s="22"/>
      <c r="D91" s="22"/>
      <c r="E91" s="22"/>
      <c r="F91" s="22"/>
      <c r="G91" s="22"/>
      <c r="H91" s="22"/>
      <c r="I91" s="22"/>
      <c r="J91" s="23"/>
    </row>
    <row r="92" spans="1:10" x14ac:dyDescent="0.25">
      <c r="A92" s="21"/>
      <c r="B92" s="22"/>
      <c r="C92" s="22"/>
      <c r="D92" s="22"/>
      <c r="E92" s="22"/>
      <c r="F92" s="22"/>
      <c r="G92" s="22"/>
      <c r="H92" s="22"/>
      <c r="I92" s="22"/>
      <c r="J92" s="23"/>
    </row>
    <row r="93" spans="1:10" x14ac:dyDescent="0.25">
      <c r="A93" s="21"/>
      <c r="B93" s="22"/>
      <c r="C93" s="22"/>
      <c r="D93" s="22"/>
      <c r="E93" s="22"/>
      <c r="F93" s="22"/>
      <c r="G93" s="22"/>
      <c r="H93" s="22"/>
      <c r="I93" s="22"/>
      <c r="J93" s="23"/>
    </row>
    <row r="94" spans="1:10" x14ac:dyDescent="0.25">
      <c r="A94" s="21"/>
      <c r="B94" s="22"/>
      <c r="C94" s="22"/>
      <c r="D94" s="22"/>
      <c r="E94" s="22"/>
      <c r="F94" s="22"/>
      <c r="G94" s="22"/>
      <c r="H94" s="22"/>
      <c r="I94" s="22"/>
      <c r="J94" s="23"/>
    </row>
    <row r="95" spans="1:10" x14ac:dyDescent="0.25">
      <c r="A95" s="21"/>
      <c r="B95" s="22"/>
      <c r="C95" s="22"/>
      <c r="D95" s="22"/>
      <c r="E95" s="22"/>
      <c r="F95" s="22"/>
      <c r="G95" s="22"/>
      <c r="H95" s="22"/>
      <c r="I95" s="22"/>
      <c r="J95" s="23"/>
    </row>
    <row r="96" spans="1:10" x14ac:dyDescent="0.25">
      <c r="A96" s="21"/>
      <c r="B96" s="22"/>
      <c r="C96" s="22"/>
      <c r="D96" s="22"/>
      <c r="E96" s="22"/>
      <c r="F96" s="22"/>
      <c r="G96" s="22"/>
      <c r="H96" s="22"/>
      <c r="I96" s="22"/>
      <c r="J96" s="23"/>
    </row>
    <row r="97" spans="1:10" x14ac:dyDescent="0.25">
      <c r="A97" s="21"/>
      <c r="B97" s="22"/>
      <c r="C97" s="22"/>
      <c r="D97" s="22"/>
      <c r="E97" s="22"/>
      <c r="F97" s="22"/>
      <c r="G97" s="22"/>
      <c r="H97" s="22"/>
      <c r="I97" s="22"/>
      <c r="J97" s="23"/>
    </row>
    <row r="98" spans="1:10" x14ac:dyDescent="0.25">
      <c r="A98" s="21"/>
      <c r="B98" s="22" t="s">
        <v>37</v>
      </c>
      <c r="C98" s="22"/>
      <c r="D98" s="24" t="s">
        <v>38</v>
      </c>
      <c r="E98" s="24"/>
      <c r="F98" s="22"/>
      <c r="G98" s="24" t="s">
        <v>33</v>
      </c>
      <c r="H98" s="24"/>
      <c r="I98" s="24"/>
      <c r="J98" s="23"/>
    </row>
    <row r="99" spans="1:10" x14ac:dyDescent="0.25">
      <c r="A99" s="21"/>
      <c r="B99" s="22">
        <v>9</v>
      </c>
      <c r="C99" s="22"/>
      <c r="D99">
        <v>4.6859999999999999</v>
      </c>
      <c r="E99" s="22"/>
      <c r="F99" s="22"/>
      <c r="G99" s="26">
        <f>CORREL(B99:B102,D99:D102)</f>
        <v>0.99066365135604784</v>
      </c>
      <c r="H99" s="26"/>
      <c r="I99" s="26"/>
      <c r="J99" s="23"/>
    </row>
    <row r="100" spans="1:10" x14ac:dyDescent="0.25">
      <c r="A100" s="21"/>
      <c r="B100" s="22">
        <v>14</v>
      </c>
      <c r="C100" s="22"/>
      <c r="D100">
        <f>4952/1000</f>
        <v>4.952</v>
      </c>
      <c r="E100" s="22"/>
      <c r="F100" s="22"/>
      <c r="G100" s="26"/>
      <c r="H100" s="26"/>
      <c r="I100" s="26"/>
      <c r="J100" s="23"/>
    </row>
    <row r="101" spans="1:10" x14ac:dyDescent="0.25">
      <c r="A101" s="21"/>
      <c r="B101" s="22">
        <v>20</v>
      </c>
      <c r="C101" s="22"/>
      <c r="D101">
        <f>5482/1000</f>
        <v>5.4820000000000002</v>
      </c>
      <c r="E101" s="22"/>
      <c r="F101" s="22"/>
      <c r="G101" s="22"/>
      <c r="H101" s="22"/>
      <c r="I101" s="22"/>
      <c r="J101" s="23"/>
    </row>
    <row r="102" spans="1:10" x14ac:dyDescent="0.25">
      <c r="A102" s="21"/>
      <c r="B102" s="22"/>
      <c r="C102" s="22"/>
      <c r="D102" s="25"/>
      <c r="E102" s="22"/>
      <c r="F102" s="22"/>
      <c r="G102" s="22"/>
      <c r="H102" s="22"/>
      <c r="I102" s="22"/>
      <c r="J102" s="23"/>
    </row>
    <row r="103" spans="1:10" x14ac:dyDescent="0.25">
      <c r="A103" s="21"/>
      <c r="B103" s="22"/>
      <c r="C103" s="22"/>
      <c r="D103" s="22"/>
      <c r="E103" s="22"/>
      <c r="F103" s="22"/>
      <c r="G103" s="22"/>
      <c r="H103" s="22"/>
      <c r="I103" s="22"/>
      <c r="J103" s="23"/>
    </row>
    <row r="104" spans="1:10" ht="15.75" thickBot="1" x14ac:dyDescent="0.3">
      <c r="A104" s="27"/>
      <c r="B104" s="28"/>
      <c r="C104" s="28"/>
      <c r="D104" s="28"/>
      <c r="E104" s="28"/>
      <c r="F104" s="28"/>
      <c r="G104" s="28"/>
      <c r="H104" s="28"/>
      <c r="I104" s="28"/>
      <c r="J104" s="29"/>
    </row>
  </sheetData>
  <mergeCells count="7">
    <mergeCell ref="G98:I98"/>
    <mergeCell ref="G99:I100"/>
    <mergeCell ref="D98:E98"/>
    <mergeCell ref="R69:T69"/>
    <mergeCell ref="R70:T71"/>
    <mergeCell ref="G70:I70"/>
    <mergeCell ref="G71:I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2017-11-02T18:43:28Z</dcterms:modified>
</cp:coreProperties>
</file>