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F:\Desktop\Università\Year 4\Concurrent of Parrallel Systems\Coursework1\CPS-Coursework\"/>
    </mc:Choice>
  </mc:AlternateContent>
  <bookViews>
    <workbookView xWindow="0" yWindow="0" windowWidth="28800" windowHeight="12300" xr2:uid="{00000000-000D-0000-FFFF-FFFF00000000}"/>
  </bookViews>
  <sheets>
    <sheet name="initial_result" sheetId="1" r:id="rId1"/>
  </sheets>
  <definedNames>
    <definedName name="_xlnm._FilterDatabase" localSheetId="0" hidden="1">initial_result!$A$2:$B$7</definedName>
  </definedNames>
  <calcPr calcId="171027"/>
</workbook>
</file>

<file path=xl/calcChain.xml><?xml version="1.0" encoding="utf-8"?>
<calcChain xmlns="http://schemas.openxmlformats.org/spreadsheetml/2006/main">
  <c r="B75" i="1" l="1"/>
  <c r="B74" i="1"/>
  <c r="B73" i="1"/>
  <c r="B72" i="1"/>
  <c r="B71" i="1"/>
  <c r="B69" i="1"/>
  <c r="B68" i="1"/>
  <c r="B67" i="1"/>
  <c r="B66" i="1"/>
  <c r="B65" i="1"/>
  <c r="B63" i="1"/>
  <c r="B62" i="1"/>
  <c r="B61" i="1"/>
  <c r="B60" i="1"/>
  <c r="B59" i="1"/>
  <c r="B41" i="1" l="1"/>
  <c r="B40" i="1"/>
  <c r="B39" i="1"/>
  <c r="B38" i="1"/>
  <c r="B37" i="1"/>
  <c r="B35" i="1"/>
  <c r="B34" i="1"/>
  <c r="B33" i="1"/>
  <c r="B32" i="1"/>
  <c r="B31" i="1"/>
  <c r="B30" i="1"/>
  <c r="B14" i="1"/>
  <c r="B13" i="1"/>
  <c r="B12" i="1"/>
  <c r="B11" i="1"/>
  <c r="B10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<sst xmlns="http://schemas.openxmlformats.org/spreadsheetml/2006/main" count="22" uniqueCount="12">
  <si>
    <t xml:space="preserve">Sample per pixel: </t>
  </si>
  <si>
    <t xml:space="preserve">Time taken(ms): </t>
  </si>
  <si>
    <t>400 x 400</t>
  </si>
  <si>
    <t>1024x1024</t>
  </si>
  <si>
    <t>Dimension:</t>
  </si>
  <si>
    <t>Games Lab</t>
  </si>
  <si>
    <t>Home</t>
  </si>
  <si>
    <t xml:space="preserve">Time taken(s): </t>
  </si>
  <si>
    <t>Home - changing spheres number</t>
  </si>
  <si>
    <t>9 Spheres</t>
  </si>
  <si>
    <t>14 Spheres</t>
  </si>
  <si>
    <t>20 Spheres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</si>
</sst>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(Games Lab)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initial_result!$D$3</c:f>
              <c:strCache>
                <c:ptCount val="1"/>
                <c:pt idx="0">
                  <c:v>400 x 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013907338822661E-2"/>
                  <c:y val="-4.223227752639528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BE-4564-AC4A-053F8C24221B}"/>
                </c:ext>
              </c:extLst>
            </c:dLbl>
            <c:dLbl>
              <c:idx val="1"/>
              <c:layout>
                <c:manualLayout>
                  <c:x val="3.1317281295026284E-2"/>
                  <c:y val="9.0497737556561094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CC-431B-B395-13B302501094}"/>
                </c:ext>
              </c:extLst>
            </c:dLbl>
            <c:dLbl>
              <c:idx val="2"/>
              <c:layout>
                <c:manualLayout>
                  <c:x val="0"/>
                  <c:y val="-3.619909502262449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CC-431B-B395-13B302501094}"/>
                </c:ext>
              </c:extLst>
            </c:dLbl>
            <c:dLbl>
              <c:idx val="3"/>
              <c:layout>
                <c:manualLayout>
                  <c:x val="8.9335561485727761E-3"/>
                  <c:y val="1.508295625942684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BE-4564-AC4A-053F8C24221B}"/>
                </c:ext>
              </c:extLst>
            </c:dLbl>
            <c:dLbl>
              <c:idx val="4"/>
              <c:layout>
                <c:manualLayout>
                  <c:x val="-4.466778074286388E-3"/>
                  <c:y val="2.714932126696832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BE-4564-AC4A-053F8C24221B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CC-431B-B395-13B3025010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initial_result!$B$3:$B$8</c:f>
              <c:numCache>
                <c:formatCode>General</c:formatCode>
                <c:ptCount val="6"/>
                <c:pt idx="0">
                  <c:v>2.3639999999999999</c:v>
                </c:pt>
                <c:pt idx="1">
                  <c:v>9.1419999999999995</c:v>
                </c:pt>
                <c:pt idx="2">
                  <c:v>30.515999999999998</c:v>
                </c:pt>
                <c:pt idx="3">
                  <c:v>121.48</c:v>
                </c:pt>
                <c:pt idx="4">
                  <c:v>484.96199999999999</c:v>
                </c:pt>
                <c:pt idx="5">
                  <c:v>1946.1020000000001</c:v>
                </c:pt>
              </c:numCache>
            </c:numRef>
          </c:xVal>
          <c:yVal>
            <c:numRef>
              <c:f>initial_result!$A$3:$A$8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D-41D2-82BD-9D1FDA603821}"/>
            </c:ext>
          </c:extLst>
        </c:ser>
        <c:ser>
          <c:idx val="1"/>
          <c:order val="1"/>
          <c:tx>
            <c:strRef>
              <c:f>initial_result!$D$10</c:f>
              <c:strCache>
                <c:ptCount val="1"/>
                <c:pt idx="0">
                  <c:v>1024x1024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117634859734335E-2"/>
                  <c:y val="-3.768482559589553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CC-431B-B395-13B302501094}"/>
                </c:ext>
              </c:extLst>
            </c:dLbl>
            <c:dLbl>
              <c:idx val="2"/>
              <c:layout>
                <c:manualLayout>
                  <c:x val="3.1035425763371063E-2"/>
                  <c:y val="1.963040818992648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CC-431B-B395-13B3025010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initial_result!$B$10:$B$14</c:f>
              <c:numCache>
                <c:formatCode>General</c:formatCode>
                <c:ptCount val="5"/>
                <c:pt idx="0">
                  <c:v>13.592000000000001</c:v>
                </c:pt>
                <c:pt idx="1">
                  <c:v>51.320999999999998</c:v>
                </c:pt>
                <c:pt idx="2">
                  <c:v>201.578</c:v>
                </c:pt>
                <c:pt idx="3">
                  <c:v>827.55399999999997</c:v>
                </c:pt>
                <c:pt idx="4">
                  <c:v>3218.9810000000002</c:v>
                </c:pt>
              </c:numCache>
            </c:numRef>
          </c:xVal>
          <c:yVal>
            <c:numRef>
              <c:f>initial_result!$A$10:$A$14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CC-431B-B395-13B3025010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orientation val="minMax"/>
          <c:max val="3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440"/>
        <c:crosses val="autoZero"/>
        <c:crossBetween val="midCat"/>
      </c:valAx>
      <c:valAx>
        <c:axId val="443786440"/>
        <c:scaling>
          <c:logBase val="4"/>
          <c:orientation val="minMax"/>
          <c:max val="409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</a:t>
                </a:r>
                <a:r>
                  <a:rPr lang="en-GB" baseline="0"/>
                  <a:t> pixel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11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(Home)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initial_result!$D$30</c:f>
              <c:strCache>
                <c:ptCount val="1"/>
                <c:pt idx="0">
                  <c:v>400 x 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145635468325285E-2"/>
                  <c:y val="-7.180934681301483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68-4B7F-B893-57F96A8D8205}"/>
                </c:ext>
              </c:extLst>
            </c:dLbl>
            <c:dLbl>
              <c:idx val="1"/>
              <c:layout>
                <c:manualLayout>
                  <c:x val="-3.1317281295026298E-3"/>
                  <c:y val="-7.376585690763809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68-4B7F-B893-57F96A8D8205}"/>
                </c:ext>
              </c:extLst>
            </c:dLbl>
            <c:dLbl>
              <c:idx val="2"/>
              <c:layout>
                <c:manualLayout>
                  <c:x val="9.3951843885078899E-3"/>
                  <c:y val="-3.61990465477529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68-4B7F-B893-57F96A8D8205}"/>
                </c:ext>
              </c:extLst>
            </c:dLbl>
            <c:dLbl>
              <c:idx val="3"/>
              <c:layout>
                <c:manualLayout>
                  <c:x val="8.9335561485727761E-3"/>
                  <c:y val="1.508295625942684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68-4B7F-B893-57F96A8D8205}"/>
                </c:ext>
              </c:extLst>
            </c:dLbl>
            <c:dLbl>
              <c:idx val="4"/>
              <c:layout>
                <c:manualLayout>
                  <c:x val="-2.9009173004306251E-3"/>
                  <c:y val="3.602251581906293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68-4B7F-B893-57F96A8D8205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68-4B7F-B893-57F96A8D8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initial_result!$B$30:$B$35</c:f>
              <c:numCache>
                <c:formatCode>General</c:formatCode>
                <c:ptCount val="6"/>
                <c:pt idx="0">
                  <c:v>4.6859999999999999</c:v>
                </c:pt>
                <c:pt idx="1">
                  <c:v>15.59</c:v>
                </c:pt>
                <c:pt idx="2">
                  <c:v>60.411000000000001</c:v>
                </c:pt>
                <c:pt idx="3">
                  <c:v>242.78100000000001</c:v>
                </c:pt>
                <c:pt idx="4">
                  <c:v>966.34400000000005</c:v>
                </c:pt>
                <c:pt idx="5">
                  <c:v>3850.1729999999998</c:v>
                </c:pt>
              </c:numCache>
            </c:numRef>
          </c:xVal>
          <c:yVal>
            <c:numRef>
              <c:f>initial_result!$A$30:$A$35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68-4B7F-B893-57F96A8D8205}"/>
            </c:ext>
          </c:extLst>
        </c:ser>
        <c:ser>
          <c:idx val="1"/>
          <c:order val="1"/>
          <c:tx>
            <c:strRef>
              <c:f>initial_result!$D$10</c:f>
              <c:strCache>
                <c:ptCount val="1"/>
                <c:pt idx="0">
                  <c:v>1024x1024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117634859734335E-2"/>
                  <c:y val="-3.768482559589553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68-4B7F-B893-57F96A8D8205}"/>
                </c:ext>
              </c:extLst>
            </c:dLbl>
            <c:dLbl>
              <c:idx val="1"/>
              <c:layout>
                <c:manualLayout>
                  <c:x val="2.8150290399970985E-2"/>
                  <c:y val="-1.032984231008401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B68-4B7F-B893-57F96A8D8205}"/>
                </c:ext>
              </c:extLst>
            </c:dLbl>
            <c:dLbl>
              <c:idx val="2"/>
              <c:layout>
                <c:manualLayout>
                  <c:x val="3.1035425763371063E-2"/>
                  <c:y val="1.963040818992648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B68-4B7F-B893-57F96A8D8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initial_result!$B$37:$B$41</c:f>
              <c:numCache>
                <c:formatCode>General</c:formatCode>
                <c:ptCount val="5"/>
                <c:pt idx="0">
                  <c:v>26.279</c:v>
                </c:pt>
                <c:pt idx="1">
                  <c:v>99.918999999999997</c:v>
                </c:pt>
                <c:pt idx="2">
                  <c:v>401.762</c:v>
                </c:pt>
                <c:pt idx="3">
                  <c:v>1569.08</c:v>
                </c:pt>
                <c:pt idx="4">
                  <c:v>6249.5950000000003</c:v>
                </c:pt>
              </c:numCache>
            </c:numRef>
          </c:xVal>
          <c:yVal>
            <c:numRef>
              <c:f>initial_result!$A$37:$A$41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68-4B7F-B893-57F96A8D82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orientation val="minMax"/>
          <c:max val="6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440"/>
        <c:crosses val="autoZero"/>
        <c:crossBetween val="midCat"/>
      </c:valAx>
      <c:valAx>
        <c:axId val="443786440"/>
        <c:scaling>
          <c:logBase val="4"/>
          <c:orientation val="minMax"/>
          <c:max val="409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</a:t>
                </a:r>
                <a:r>
                  <a:rPr lang="en-GB" baseline="0"/>
                  <a:t> pixel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11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based on number of spheres of a 400x400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initial_result!$E$58</c:f>
              <c:strCache>
                <c:ptCount val="1"/>
                <c:pt idx="0">
                  <c:v>9 Spheres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145635468325285E-2"/>
                  <c:y val="-7.180934681301483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05-43CD-A7D6-63E039099BD0}"/>
                </c:ext>
              </c:extLst>
            </c:dLbl>
            <c:dLbl>
              <c:idx val="1"/>
              <c:layout>
                <c:manualLayout>
                  <c:x val="-5.7936970395798648E-2"/>
                  <c:y val="-7.376585690763809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05-43CD-A7D6-63E039099BD0}"/>
                </c:ext>
              </c:extLst>
            </c:dLbl>
            <c:dLbl>
              <c:idx val="2"/>
              <c:layout>
                <c:manualLayout>
                  <c:x val="-5.1673514136793393E-2"/>
                  <c:y val="-9.239543814787132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05-43CD-A7D6-63E039099BD0}"/>
                </c:ext>
              </c:extLst>
            </c:dLbl>
            <c:dLbl>
              <c:idx val="3"/>
              <c:layout>
                <c:manualLayout>
                  <c:x val="-5.839859205394269E-2"/>
                  <c:y val="-7.956365702734363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05-43CD-A7D6-63E039099BD0}"/>
                </c:ext>
              </c:extLst>
            </c:dLbl>
            <c:dLbl>
              <c:idx val="4"/>
              <c:layout>
                <c:manualLayout>
                  <c:x val="-5.4574431437224132E-2"/>
                  <c:y val="-6.453944809693822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05-43CD-A7D6-63E039099BD0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05-43CD-A7D6-63E039099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initial_result!$B$59:$B$63</c:f>
              <c:numCache>
                <c:formatCode>General</c:formatCode>
                <c:ptCount val="5"/>
                <c:pt idx="0">
                  <c:v>4.6859999999999999</c:v>
                </c:pt>
                <c:pt idx="1">
                  <c:v>15.59</c:v>
                </c:pt>
                <c:pt idx="2">
                  <c:v>60.411000000000001</c:v>
                </c:pt>
                <c:pt idx="3">
                  <c:v>242.78100000000001</c:v>
                </c:pt>
                <c:pt idx="4">
                  <c:v>966.34400000000005</c:v>
                </c:pt>
              </c:numCache>
            </c:numRef>
          </c:xVal>
          <c:yVal>
            <c:numRef>
              <c:f>initial_result!$A$59:$A$63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05-43CD-A7D6-63E039099BD0}"/>
            </c:ext>
          </c:extLst>
        </c:ser>
        <c:ser>
          <c:idx val="1"/>
          <c:order val="1"/>
          <c:tx>
            <c:strRef>
              <c:f>initial_result!$E$65</c:f>
              <c:strCache>
                <c:ptCount val="1"/>
                <c:pt idx="0">
                  <c:v>14 Spheres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4217299330121036E-2"/>
                  <c:y val="-2.807607123643706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A05-43CD-A7D6-63E039099BD0}"/>
                </c:ext>
              </c:extLst>
            </c:dLbl>
            <c:dLbl>
              <c:idx val="1"/>
              <c:layout>
                <c:manualLayout>
                  <c:x val="2.0688769625189885E-2"/>
                  <c:y val="7.4163866162692393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A05-43CD-A7D6-63E039099BD0}"/>
                </c:ext>
              </c:extLst>
            </c:dLbl>
            <c:dLbl>
              <c:idx val="2"/>
              <c:layout>
                <c:manualLayout>
                  <c:x val="9.3599216229552085E-3"/>
                  <c:y val="-0.1375111496156148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05-43CD-A7D6-63E039099BD0}"/>
                </c:ext>
              </c:extLst>
            </c:dLbl>
            <c:dLbl>
              <c:idx val="3"/>
              <c:layout>
                <c:manualLayout>
                  <c:x val="4.2238874905709094E-3"/>
                  <c:y val="-9.610328212079086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05-43CD-A7D6-63E039099BD0}"/>
                </c:ext>
              </c:extLst>
            </c:dLbl>
            <c:dLbl>
              <c:idx val="4"/>
              <c:layout>
                <c:manualLayout>
                  <c:x val="-3.07222529504208E-2"/>
                  <c:y val="-9.9060986941849685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05-43CD-A7D6-63E039099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initial_result!$B$65:$B$69</c:f>
              <c:numCache>
                <c:formatCode>General</c:formatCode>
                <c:ptCount val="5"/>
                <c:pt idx="0">
                  <c:v>4.952</c:v>
                </c:pt>
                <c:pt idx="1">
                  <c:v>18.126999999999999</c:v>
                </c:pt>
                <c:pt idx="2">
                  <c:v>69.436999999999998</c:v>
                </c:pt>
                <c:pt idx="3">
                  <c:v>274.37799999999999</c:v>
                </c:pt>
                <c:pt idx="4">
                  <c:v>1088.4590000000001</c:v>
                </c:pt>
              </c:numCache>
            </c:numRef>
          </c:xVal>
          <c:yVal>
            <c:numRef>
              <c:f>initial_result!$A$65:$A$69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A05-43CD-A7D6-63E039099BD0}"/>
            </c:ext>
          </c:extLst>
        </c:ser>
        <c:ser>
          <c:idx val="2"/>
          <c:order val="2"/>
          <c:tx>
            <c:strRef>
              <c:f>initial_result!$E$71</c:f>
              <c:strCache>
                <c:ptCount val="1"/>
                <c:pt idx="0">
                  <c:v>20 Spheres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411664337977653E-2"/>
                  <c:y val="-8.131475801549650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A05-43CD-A7D6-63E039099BD0}"/>
                </c:ext>
              </c:extLst>
            </c:dLbl>
            <c:dLbl>
              <c:idx val="1"/>
              <c:layout>
                <c:manualLayout>
                  <c:x val="2.2080542171034591E-2"/>
                  <c:y val="-5.173770980490803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05-43CD-A7D6-63E039099BD0}"/>
                </c:ext>
              </c:extLst>
            </c:dLbl>
            <c:dLbl>
              <c:idx val="2"/>
              <c:layout>
                <c:manualLayout>
                  <c:x val="3.3136374122388929E-2"/>
                  <c:y val="-1.03298423100839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A05-43CD-A7D6-63E039099BD0}"/>
                </c:ext>
              </c:extLst>
            </c:dLbl>
            <c:dLbl>
              <c:idx val="3"/>
              <c:layout>
                <c:manualLayout>
                  <c:x val="6.4918191196249213E-3"/>
                  <c:y val="4.29088444689755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A05-43CD-A7D6-63E039099BD0}"/>
                </c:ext>
              </c:extLst>
            </c:dLbl>
            <c:dLbl>
              <c:idx val="4"/>
              <c:layout>
                <c:manualLayout>
                  <c:x val="-2.4727303987499279E-2"/>
                  <c:y val="-6.06108242680845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A05-43CD-A7D6-63E039099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initial_result!$B$71:$B$75</c:f>
              <c:numCache>
                <c:formatCode>General</c:formatCode>
                <c:ptCount val="5"/>
                <c:pt idx="0">
                  <c:v>5.4820000000000002</c:v>
                </c:pt>
                <c:pt idx="1">
                  <c:v>20.167000000000002</c:v>
                </c:pt>
                <c:pt idx="2">
                  <c:v>77.358999999999995</c:v>
                </c:pt>
                <c:pt idx="3">
                  <c:v>304.05500000000001</c:v>
                </c:pt>
                <c:pt idx="4">
                  <c:v>1236.1279999999999</c:v>
                </c:pt>
              </c:numCache>
            </c:numRef>
          </c:xVal>
          <c:yVal>
            <c:numRef>
              <c:f>initial_result!$A$71:$A$75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A05-43CD-A7D6-63E039099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orientation val="minMax"/>
          <c:max val="1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440"/>
        <c:crosses val="autoZero"/>
        <c:crossBetween val="midCat"/>
        <c:majorUnit val="100"/>
      </c:valAx>
      <c:valAx>
        <c:axId val="443786440"/>
        <c:scaling>
          <c:logBase val="4"/>
          <c:orientation val="minMax"/>
          <c:max val="409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11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</xdr:colOff>
      <xdr:row>0</xdr:row>
      <xdr:rowOff>11430</xdr:rowOff>
    </xdr:from>
    <xdr:to>
      <xdr:col>19</xdr:col>
      <xdr:colOff>192405</xdr:colOff>
      <xdr:row>23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19</xdr:col>
      <xdr:colOff>185738</xdr:colOff>
      <xdr:row>50</xdr:row>
      <xdr:rowOff>137160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395EE899-F5B4-4578-AA8B-FEE530D71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56</xdr:row>
      <xdr:rowOff>0</xdr:rowOff>
    </xdr:from>
    <xdr:to>
      <xdr:col>21</xdr:col>
      <xdr:colOff>53340</xdr:colOff>
      <xdr:row>81</xdr:row>
      <xdr:rowOff>68580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F3891A0-BF45-4C1A-96D9-CE506C52A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tabSelected="1" zoomScale="94" zoomScaleNormal="94" workbookViewId="0">
      <selection activeCell="U64" sqref="U64"/>
    </sheetView>
  </sheetViews>
  <sheetFormatPr defaultRowHeight="14.4" x14ac:dyDescent="0.3"/>
  <cols>
    <col min="1" max="1" width="17" bestFit="1" customWidth="1"/>
    <col min="2" max="2" width="16" bestFit="1" customWidth="1"/>
    <col min="4" max="4" width="10" bestFit="1" customWidth="1"/>
    <col min="5" max="5" width="9.77734375" bestFit="1" customWidth="1"/>
  </cols>
  <sheetData>
    <row r="1" spans="1:4" x14ac:dyDescent="0.3">
      <c r="A1" s="1" t="s">
        <v>5</v>
      </c>
      <c r="B1" s="1"/>
      <c r="C1" s="1"/>
      <c r="D1" s="1"/>
    </row>
    <row r="2" spans="1:4" x14ac:dyDescent="0.3">
      <c r="A2" t="s">
        <v>0</v>
      </c>
      <c r="B2" t="s">
        <v>7</v>
      </c>
      <c r="D2" t="s">
        <v>4</v>
      </c>
    </row>
    <row r="3" spans="1:4" x14ac:dyDescent="0.3">
      <c r="A3">
        <v>4</v>
      </c>
      <c r="B3">
        <f>2364/1000</f>
        <v>2.3639999999999999</v>
      </c>
      <c r="D3" t="s">
        <v>2</v>
      </c>
    </row>
    <row r="4" spans="1:4" x14ac:dyDescent="0.3">
      <c r="A4">
        <v>16</v>
      </c>
      <c r="B4">
        <f>9142/1000</f>
        <v>9.1419999999999995</v>
      </c>
    </row>
    <row r="5" spans="1:4" x14ac:dyDescent="0.3">
      <c r="A5">
        <v>64</v>
      </c>
      <c r="B5">
        <f>30516/1000</f>
        <v>30.515999999999998</v>
      </c>
    </row>
    <row r="6" spans="1:4" x14ac:dyDescent="0.3">
      <c r="A6">
        <v>256</v>
      </c>
      <c r="B6">
        <f>121480/1000</f>
        <v>121.48</v>
      </c>
    </row>
    <row r="7" spans="1:4" x14ac:dyDescent="0.3">
      <c r="A7">
        <v>1024</v>
      </c>
      <c r="B7">
        <f>484962/1000</f>
        <v>484.96199999999999</v>
      </c>
    </row>
    <row r="8" spans="1:4" x14ac:dyDescent="0.3">
      <c r="A8">
        <v>4096</v>
      </c>
      <c r="B8">
        <f>1946102/1000</f>
        <v>1946.1020000000001</v>
      </c>
    </row>
    <row r="10" spans="1:4" x14ac:dyDescent="0.3">
      <c r="A10">
        <v>4</v>
      </c>
      <c r="B10">
        <f>13592/1000</f>
        <v>13.592000000000001</v>
      </c>
      <c r="D10" t="s">
        <v>3</v>
      </c>
    </row>
    <row r="11" spans="1:4" x14ac:dyDescent="0.3">
      <c r="A11">
        <v>16</v>
      </c>
      <c r="B11">
        <f>51321/1000</f>
        <v>51.320999999999998</v>
      </c>
    </row>
    <row r="12" spans="1:4" x14ac:dyDescent="0.3">
      <c r="A12">
        <v>64</v>
      </c>
      <c r="B12">
        <f>201578/1000</f>
        <v>201.578</v>
      </c>
    </row>
    <row r="13" spans="1:4" x14ac:dyDescent="0.3">
      <c r="A13">
        <v>256</v>
      </c>
      <c r="B13">
        <f>827554/1000</f>
        <v>827.55399999999997</v>
      </c>
    </row>
    <row r="14" spans="1:4" x14ac:dyDescent="0.3">
      <c r="A14">
        <v>1024</v>
      </c>
      <c r="B14">
        <f>3218981/1000</f>
        <v>3218.9810000000002</v>
      </c>
    </row>
    <row r="28" spans="1:4" x14ac:dyDescent="0.3">
      <c r="A28" s="1" t="s">
        <v>6</v>
      </c>
      <c r="B28" s="1"/>
      <c r="C28" s="1"/>
      <c r="D28" s="1"/>
    </row>
    <row r="29" spans="1:4" x14ac:dyDescent="0.3">
      <c r="A29" t="s">
        <v>0</v>
      </c>
      <c r="B29" t="s">
        <v>1</v>
      </c>
      <c r="D29" t="s">
        <v>4</v>
      </c>
    </row>
    <row r="30" spans="1:4" x14ac:dyDescent="0.3">
      <c r="A30">
        <v>4</v>
      </c>
      <c r="B30">
        <f>4686/1000</f>
        <v>4.6859999999999999</v>
      </c>
      <c r="D30" t="s">
        <v>2</v>
      </c>
    </row>
    <row r="31" spans="1:4" x14ac:dyDescent="0.3">
      <c r="A31">
        <v>16</v>
      </c>
      <c r="B31">
        <f>15590/1000</f>
        <v>15.59</v>
      </c>
    </row>
    <row r="32" spans="1:4" x14ac:dyDescent="0.3">
      <c r="A32">
        <v>64</v>
      </c>
      <c r="B32">
        <f>60411/1000</f>
        <v>60.411000000000001</v>
      </c>
    </row>
    <row r="33" spans="1:4" x14ac:dyDescent="0.3">
      <c r="A33">
        <v>256</v>
      </c>
      <c r="B33">
        <f>242781/1000</f>
        <v>242.78100000000001</v>
      </c>
    </row>
    <row r="34" spans="1:4" x14ac:dyDescent="0.3">
      <c r="A34">
        <v>1024</v>
      </c>
      <c r="B34">
        <f>966344/1000</f>
        <v>966.34400000000005</v>
      </c>
    </row>
    <row r="35" spans="1:4" x14ac:dyDescent="0.3">
      <c r="A35">
        <v>4096</v>
      </c>
      <c r="B35">
        <f>3850173/1000</f>
        <v>3850.1729999999998</v>
      </c>
    </row>
    <row r="37" spans="1:4" x14ac:dyDescent="0.3">
      <c r="A37">
        <v>4</v>
      </c>
      <c r="B37">
        <f>26279/1000</f>
        <v>26.279</v>
      </c>
      <c r="D37" t="s">
        <v>3</v>
      </c>
    </row>
    <row r="38" spans="1:4" x14ac:dyDescent="0.3">
      <c r="A38">
        <v>16</v>
      </c>
      <c r="B38">
        <f>99919/1000</f>
        <v>99.918999999999997</v>
      </c>
    </row>
    <row r="39" spans="1:4" x14ac:dyDescent="0.3">
      <c r="A39">
        <v>64</v>
      </c>
      <c r="B39">
        <f>401762/1000</f>
        <v>401.762</v>
      </c>
    </row>
    <row r="40" spans="1:4" x14ac:dyDescent="0.3">
      <c r="A40">
        <v>256</v>
      </c>
      <c r="B40">
        <f>1569080/1000</f>
        <v>1569.08</v>
      </c>
    </row>
    <row r="41" spans="1:4" x14ac:dyDescent="0.3">
      <c r="A41">
        <v>1024</v>
      </c>
      <c r="B41">
        <f>6249595/1000</f>
        <v>6249.5950000000003</v>
      </c>
    </row>
    <row r="57" spans="1:5" x14ac:dyDescent="0.3">
      <c r="A57" s="1" t="s">
        <v>8</v>
      </c>
      <c r="B57" s="1"/>
      <c r="C57" s="1"/>
      <c r="D57" s="1"/>
    </row>
    <row r="58" spans="1:5" x14ac:dyDescent="0.3">
      <c r="A58" t="s">
        <v>0</v>
      </c>
      <c r="B58" t="s">
        <v>1</v>
      </c>
      <c r="D58" t="s">
        <v>4</v>
      </c>
      <c r="E58" t="s">
        <v>9</v>
      </c>
    </row>
    <row r="59" spans="1:5" x14ac:dyDescent="0.3">
      <c r="A59">
        <v>4</v>
      </c>
      <c r="B59">
        <f>4686/1000</f>
        <v>4.6859999999999999</v>
      </c>
      <c r="D59" t="s">
        <v>2</v>
      </c>
    </row>
    <row r="60" spans="1:5" x14ac:dyDescent="0.3">
      <c r="A60">
        <v>16</v>
      </c>
      <c r="B60">
        <f>15590/1000</f>
        <v>15.59</v>
      </c>
    </row>
    <row r="61" spans="1:5" x14ac:dyDescent="0.3">
      <c r="A61">
        <v>64</v>
      </c>
      <c r="B61">
        <f>60411/1000</f>
        <v>60.411000000000001</v>
      </c>
    </row>
    <row r="62" spans="1:5" x14ac:dyDescent="0.3">
      <c r="A62">
        <v>256</v>
      </c>
      <c r="B62">
        <f>242781/1000</f>
        <v>242.78100000000001</v>
      </c>
    </row>
    <row r="63" spans="1:5" x14ac:dyDescent="0.3">
      <c r="A63">
        <v>1024</v>
      </c>
      <c r="B63">
        <f>966344/1000</f>
        <v>966.34400000000005</v>
      </c>
    </row>
    <row r="65" spans="1:5" x14ac:dyDescent="0.3">
      <c r="A65">
        <v>4</v>
      </c>
      <c r="B65">
        <f>4952/1000</f>
        <v>4.952</v>
      </c>
      <c r="D65" t="s">
        <v>2</v>
      </c>
      <c r="E65" t="s">
        <v>10</v>
      </c>
    </row>
    <row r="66" spans="1:5" x14ac:dyDescent="0.3">
      <c r="A66">
        <v>16</v>
      </c>
      <c r="B66">
        <f>18127/1000</f>
        <v>18.126999999999999</v>
      </c>
    </row>
    <row r="67" spans="1:5" x14ac:dyDescent="0.3">
      <c r="A67">
        <v>64</v>
      </c>
      <c r="B67">
        <f>69437/1000</f>
        <v>69.436999999999998</v>
      </c>
    </row>
    <row r="68" spans="1:5" x14ac:dyDescent="0.3">
      <c r="A68">
        <v>256</v>
      </c>
      <c r="B68">
        <f>274378/1000</f>
        <v>274.37799999999999</v>
      </c>
    </row>
    <row r="69" spans="1:5" x14ac:dyDescent="0.3">
      <c r="A69">
        <v>1024</v>
      </c>
      <c r="B69">
        <f>1088459/1000</f>
        <v>1088.4590000000001</v>
      </c>
    </row>
    <row r="71" spans="1:5" x14ac:dyDescent="0.3">
      <c r="A71">
        <v>4</v>
      </c>
      <c r="B71">
        <f>5482/1000</f>
        <v>5.4820000000000002</v>
      </c>
      <c r="D71" t="s">
        <v>2</v>
      </c>
      <c r="E71" t="s">
        <v>11</v>
      </c>
    </row>
    <row r="72" spans="1:5" x14ac:dyDescent="0.3">
      <c r="A72">
        <v>16</v>
      </c>
      <c r="B72">
        <f>20167/1000</f>
        <v>20.167000000000002</v>
      </c>
    </row>
    <row r="73" spans="1:5" x14ac:dyDescent="0.3">
      <c r="A73">
        <v>64</v>
      </c>
      <c r="B73">
        <f>77359/1000</f>
        <v>77.358999999999995</v>
      </c>
    </row>
    <row r="74" spans="1:5" x14ac:dyDescent="0.3">
      <c r="A74">
        <v>256</v>
      </c>
      <c r="B74">
        <f>304055/1000</f>
        <v>304.05500000000001</v>
      </c>
    </row>
    <row r="75" spans="1:5" x14ac:dyDescent="0.3">
      <c r="A75">
        <v>1024</v>
      </c>
      <c r="B75">
        <f>1236128/1000</f>
        <v>1236.1279999999999</v>
      </c>
    </row>
  </sheetData>
  <mergeCells count="3">
    <mergeCell ref="A1:D1"/>
    <mergeCell ref="A28:D28"/>
    <mergeCell ref="A57:D57"/>
  </mergeCells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initial_result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Scarfi, Valentina</dc:creator>
  <cp:lastModifiedBy>Valentina Scarfi</cp:lastModifiedBy>
  <dcterms:created xsi:type="dcterms:W3CDTF">2017-10-19T13:18:16Z</dcterms:created>
  <dcterms:modified xsi:type="dcterms:W3CDTF">2017-10-30T23:01:35Z</dcterms:modified>
</cp:coreProperties>
</file>