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xr2:uid="{00000000-000D-0000-FFFF-FFFF00000000}"/>
  </bookViews>
  <sheets>
    <sheet name="Complete Table Of Results" sheetId="1" r:id="rId1"/>
    <sheet name="Graphs" sheetId="2" r:id="rId2"/>
    <sheet name="Quick results comparison" sheetId="3" r:id="rId3"/>
  </sheets>
  <definedNames>
    <definedName name="_xlnm._FilterDatabase" localSheetId="0" hidden="1">'Complete Table Of Results'!$D$28:$E$32</definedName>
  </definedNames>
  <calcPr calcId="171027"/>
</workbook>
</file>

<file path=xl/calcChain.xml><?xml version="1.0" encoding="utf-8"?>
<calcChain xmlns="http://schemas.openxmlformats.org/spreadsheetml/2006/main">
  <c r="G99" i="2" l="1"/>
  <c r="Q165" i="1"/>
  <c r="Q164" i="1"/>
  <c r="Q163" i="1"/>
  <c r="Q162" i="1"/>
  <c r="Q160" i="1"/>
  <c r="Q159" i="1"/>
  <c r="Q158" i="1"/>
  <c r="Q157" i="1"/>
  <c r="Q155" i="1"/>
  <c r="Q154" i="1"/>
  <c r="Q153" i="1"/>
  <c r="Q152" i="1"/>
  <c r="Q150" i="1"/>
  <c r="Q149" i="1"/>
  <c r="Q148" i="1"/>
  <c r="Q147" i="1"/>
  <c r="Q145" i="1"/>
  <c r="Q144" i="1"/>
  <c r="Q143" i="1"/>
  <c r="Q142" i="1"/>
  <c r="Q135" i="1"/>
  <c r="Q134" i="1"/>
  <c r="Q133" i="1"/>
  <c r="Q132" i="1"/>
  <c r="Q55" i="1"/>
  <c r="Q54" i="1"/>
  <c r="Q53" i="1"/>
  <c r="Q52" i="1"/>
  <c r="Q65" i="1"/>
  <c r="Q64" i="1"/>
  <c r="Q63" i="1"/>
  <c r="Q62" i="1"/>
  <c r="Q85" i="1"/>
  <c r="Q84" i="1"/>
  <c r="Q83" i="1"/>
  <c r="Q82" i="1"/>
  <c r="Q80" i="1"/>
  <c r="Q79" i="1"/>
  <c r="Q78" i="1"/>
  <c r="Q77" i="1"/>
  <c r="Q75" i="1"/>
  <c r="Q74" i="1"/>
  <c r="Q73" i="1"/>
  <c r="Q72" i="1"/>
  <c r="Q125" i="1"/>
  <c r="Q124" i="1"/>
  <c r="Q123" i="1"/>
  <c r="Q122" i="1"/>
  <c r="Q120" i="1"/>
  <c r="Q119" i="1"/>
  <c r="Q118" i="1"/>
  <c r="Q117" i="1"/>
  <c r="Q115" i="1"/>
  <c r="Q114" i="1"/>
  <c r="Q113" i="1"/>
  <c r="Q112" i="1"/>
  <c r="P7" i="1"/>
  <c r="Q110" i="1"/>
  <c r="Q109" i="1"/>
  <c r="Q108" i="1"/>
  <c r="Q107" i="1"/>
  <c r="Q40" i="1"/>
  <c r="Q39" i="1"/>
  <c r="Q38" i="1"/>
  <c r="Q37" i="1"/>
  <c r="Q70" i="1"/>
  <c r="Q69" i="1"/>
  <c r="Q68" i="1"/>
  <c r="Q67" i="1"/>
  <c r="Q30" i="1"/>
  <c r="Q29" i="1"/>
  <c r="Q28" i="1"/>
  <c r="Q27" i="1"/>
  <c r="Q60" i="1"/>
  <c r="Q59" i="1"/>
  <c r="Q58" i="1"/>
  <c r="Q57" i="1"/>
  <c r="Q50" i="1"/>
  <c r="Q49" i="1"/>
  <c r="Q48" i="1"/>
  <c r="Q47" i="1"/>
  <c r="Q105" i="1"/>
  <c r="Q104" i="1"/>
  <c r="Q103" i="1"/>
  <c r="Q102" i="1"/>
  <c r="Q95" i="1"/>
  <c r="Q94" i="1"/>
  <c r="Q93" i="1"/>
  <c r="Q92" i="1"/>
  <c r="R70" i="2"/>
  <c r="Q140" i="1"/>
  <c r="Q139" i="1"/>
  <c r="Q138" i="1"/>
  <c r="Q137" i="1"/>
  <c r="Q130" i="1"/>
  <c r="Q129" i="1"/>
  <c r="Q128" i="1"/>
  <c r="Q127" i="1"/>
  <c r="Q100" i="1"/>
  <c r="Q99" i="1"/>
  <c r="Q98" i="1"/>
  <c r="Q97" i="1"/>
  <c r="Q90" i="1"/>
  <c r="Q89" i="1"/>
  <c r="Q88" i="1"/>
  <c r="Q87" i="1"/>
  <c r="Q25" i="1"/>
  <c r="Q24" i="1"/>
  <c r="Q23" i="1"/>
  <c r="Q22" i="1"/>
  <c r="Q20" i="1"/>
  <c r="Q19" i="1"/>
  <c r="Q18" i="1"/>
  <c r="Q17" i="1"/>
  <c r="Q15" i="1"/>
  <c r="Q14" i="1"/>
  <c r="Q13" i="1"/>
  <c r="Q12" i="1"/>
  <c r="Q10" i="1"/>
  <c r="Q9" i="1"/>
  <c r="Q8" i="1"/>
  <c r="Q7" i="1"/>
  <c r="P10" i="1"/>
  <c r="P165" i="1"/>
  <c r="P164" i="1"/>
  <c r="P163" i="1"/>
  <c r="P162" i="1"/>
  <c r="P160" i="1"/>
  <c r="P159" i="1"/>
  <c r="P158" i="1"/>
  <c r="P157" i="1"/>
  <c r="P155" i="1"/>
  <c r="P154" i="1"/>
  <c r="P153" i="1"/>
  <c r="P152" i="1"/>
  <c r="P150" i="1"/>
  <c r="P149" i="1"/>
  <c r="P148" i="1"/>
  <c r="P147" i="1"/>
  <c r="P145" i="1"/>
  <c r="P144" i="1"/>
  <c r="P143" i="1"/>
  <c r="P142" i="1"/>
  <c r="P140" i="1"/>
  <c r="P139" i="1"/>
  <c r="P138" i="1"/>
  <c r="P137" i="1"/>
  <c r="P135" i="1"/>
  <c r="P134" i="1"/>
  <c r="P133" i="1"/>
  <c r="P132" i="1"/>
  <c r="P130" i="1"/>
  <c r="P129" i="1"/>
  <c r="P128" i="1"/>
  <c r="P127" i="1"/>
  <c r="P23" i="1"/>
  <c r="P105" i="1" l="1"/>
  <c r="P125" i="1"/>
  <c r="P124" i="1"/>
  <c r="P123" i="1"/>
  <c r="P122" i="1"/>
  <c r="P120" i="1"/>
  <c r="P119" i="1"/>
  <c r="P118" i="1"/>
  <c r="P117" i="1"/>
  <c r="P115" i="1"/>
  <c r="P114" i="1"/>
  <c r="P113" i="1"/>
  <c r="P112" i="1"/>
  <c r="P110" i="1"/>
  <c r="P109" i="1"/>
  <c r="P108" i="1"/>
  <c r="P107" i="1"/>
  <c r="P104" i="1"/>
  <c r="P103" i="1"/>
  <c r="P102" i="1"/>
  <c r="P100" i="1"/>
  <c r="P99" i="1"/>
  <c r="P98" i="1"/>
  <c r="P97" i="1"/>
  <c r="P95" i="1"/>
  <c r="P94" i="1"/>
  <c r="P93" i="1"/>
  <c r="P92" i="1"/>
  <c r="P90" i="1"/>
  <c r="P89" i="1"/>
  <c r="P88" i="1"/>
  <c r="P87" i="1"/>
  <c r="P85" i="1"/>
  <c r="P84" i="1"/>
  <c r="P83" i="1"/>
  <c r="P82" i="1"/>
  <c r="P80" i="1"/>
  <c r="P79" i="1"/>
  <c r="P78" i="1"/>
  <c r="P77" i="1"/>
  <c r="P75" i="1"/>
  <c r="P74" i="1"/>
  <c r="P73" i="1"/>
  <c r="P72" i="1"/>
  <c r="P70" i="1"/>
  <c r="P69" i="1"/>
  <c r="P68" i="1"/>
  <c r="P67" i="1"/>
  <c r="P65" i="1"/>
  <c r="P64" i="1"/>
  <c r="P63" i="1"/>
  <c r="P62" i="1"/>
  <c r="P60" i="1"/>
  <c r="P59" i="1"/>
  <c r="P58" i="1"/>
  <c r="P57" i="1"/>
  <c r="P55" i="1"/>
  <c r="P54" i="1"/>
  <c r="P53" i="1"/>
  <c r="P52" i="1"/>
  <c r="P50" i="1"/>
  <c r="P49" i="1"/>
  <c r="P48" i="1"/>
  <c r="P47" i="1"/>
  <c r="G71" i="2"/>
  <c r="P28" i="1"/>
  <c r="P14" i="1"/>
  <c r="P25" i="1"/>
  <c r="P24" i="1"/>
  <c r="P22" i="1"/>
  <c r="P20" i="1"/>
  <c r="P19" i="1"/>
  <c r="P18" i="1"/>
  <c r="P17" i="1"/>
  <c r="P15" i="1"/>
  <c r="P13" i="1"/>
  <c r="P12" i="1"/>
  <c r="P40" i="1"/>
  <c r="P39" i="1"/>
  <c r="P38" i="1"/>
  <c r="P37" i="1"/>
  <c r="P30" i="1"/>
  <c r="P29" i="1"/>
  <c r="P27" i="1"/>
  <c r="P9" i="1" l="1"/>
  <c r="P8" i="1"/>
  <c r="F45" i="1" l="1"/>
  <c r="F44" i="1"/>
  <c r="F43" i="1"/>
  <c r="F42" i="1"/>
  <c r="F35" i="1"/>
  <c r="F34" i="1"/>
  <c r="F33" i="1"/>
  <c r="F32" i="1"/>
  <c r="P33" i="1" l="1"/>
  <c r="Q33" i="1"/>
  <c r="P35" i="1"/>
  <c r="Q35" i="1"/>
  <c r="P43" i="1"/>
  <c r="Q43" i="1"/>
  <c r="P32" i="1"/>
  <c r="Q32" i="1"/>
  <c r="P34" i="1"/>
  <c r="Q34" i="1"/>
  <c r="P42" i="1"/>
  <c r="Q42" i="1"/>
  <c r="P44" i="1"/>
  <c r="Q44" i="1"/>
  <c r="P45" i="1"/>
  <c r="Q45" i="1"/>
</calcChain>
</file>

<file path=xl/sharedStrings.xml><?xml version="1.0" encoding="utf-8"?>
<sst xmlns="http://schemas.openxmlformats.org/spreadsheetml/2006/main" count="89" uniqueCount="33">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</sst>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2" xfId="0" applyBorder="1"/>
    <xf numFmtId="0" fontId="0" fillId="0" borderId="24" xfId="0" applyBorder="1"/>
    <xf numFmtId="0" fontId="0" fillId="0" borderId="24" xfId="0" applyBorder="1" applyAlignment="1"/>
    <xf numFmtId="0" fontId="0" fillId="0" borderId="25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0" fontId="16" fillId="0" borderId="23" xfId="0" applyFon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5" fontId="16" fillId="0" borderId="23" xfId="0" applyNumberFormat="1" applyFont="1" applyBorder="1"/>
    <xf numFmtId="0" fontId="0" fillId="0" borderId="23" xfId="0" applyBorder="1"/>
    <xf numFmtId="165" fontId="0" fillId="0" borderId="15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0" fontId="16" fillId="18" borderId="12" xfId="27" applyFont="1" applyBorder="1" applyAlignment="1">
      <alignment horizontal="center" vertical="center"/>
    </xf>
    <xf numFmtId="0" fontId="0" fillId="0" borderId="22" xfId="0" applyBorder="1"/>
    <xf numFmtId="165" fontId="0" fillId="0" borderId="26" xfId="0" applyNumberFormat="1" applyBorder="1"/>
    <xf numFmtId="0" fontId="0" fillId="0" borderId="27" xfId="0" applyBorder="1"/>
    <xf numFmtId="164" fontId="0" fillId="0" borderId="24" xfId="0" applyNumberFormat="1" applyBorder="1"/>
    <xf numFmtId="0" fontId="19" fillId="0" borderId="28" xfId="0" applyFont="1" applyBorder="1" applyAlignment="1">
      <alignment horizontal="center" vertical="center"/>
    </xf>
    <xf numFmtId="0" fontId="22" fillId="29" borderId="13" xfId="38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22" fillId="13" borderId="22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2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7" xfId="0" applyFont="1" applyBorder="1"/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22" fillId="9" borderId="25" xfId="18" applyFont="1" applyBorder="1" applyAlignment="1">
      <alignment horizontal="center" vertical="center" wrapText="1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13" borderId="25" xfId="22" applyFont="1" applyBorder="1" applyAlignment="1">
      <alignment horizontal="center" vertical="center"/>
    </xf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22" fillId="29" borderId="25" xfId="38" applyFont="1" applyBorder="1" applyAlignment="1">
      <alignment horizontal="center" vertical="center"/>
    </xf>
    <xf numFmtId="0" fontId="16" fillId="18" borderId="14" xfId="27" applyFont="1" applyBorder="1" applyAlignment="1">
      <alignment horizontal="center" vertical="center"/>
    </xf>
    <xf numFmtId="0" fontId="16" fillId="18" borderId="17" xfId="27" applyFont="1" applyBorder="1" applyAlignment="1">
      <alignment horizontal="center" vertical="center"/>
    </xf>
    <xf numFmtId="0" fontId="16" fillId="18" borderId="19" xfId="27" applyFont="1" applyBorder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Results'!$P$7:$P$10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41.470066666666661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Results'!$P$17:$P$20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Results'!$P$12:$P$15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Results'!$P$22:$P$25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Graphs!$B$71:$B$74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Graphs!$D$71:$D$74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Graphs!$O$70:$O$73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Graphs!$P$70:$P$73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Results'!$P$12:$P$15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'Complete 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Results'!$P$32:$P$35</c:f>
              <c:numCache>
                <c:formatCode>0.000</c:formatCode>
                <c:ptCount val="4"/>
                <c:pt idx="0">
                  <c:v>4.952</c:v>
                </c:pt>
                <c:pt idx="1">
                  <c:v>18.126999999999999</c:v>
                </c:pt>
                <c:pt idx="2">
                  <c:v>69.436999999999998</c:v>
                </c:pt>
                <c:pt idx="3">
                  <c:v>274.37799999999999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'Complete 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Results'!$P$42:$P$45</c:f>
              <c:numCache>
                <c:formatCode>0.000</c:formatCode>
                <c:ptCount val="4"/>
                <c:pt idx="0">
                  <c:v>5.4820000000000002</c:v>
                </c:pt>
                <c:pt idx="1">
                  <c:v>20.167000000000002</c:v>
                </c:pt>
                <c:pt idx="2">
                  <c:v>77.358999999999995</c:v>
                </c:pt>
                <c:pt idx="3">
                  <c:v>304.05500000000001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Graphs!$D$99:$D$103</c:f>
              <c:numCache>
                <c:formatCode>0.000</c:formatCode>
                <c:ptCount val="5"/>
                <c:pt idx="0">
                  <c:v>1.9036000000000002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Graphs!$B$99:$B$103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164661</xdr:colOff>
      <xdr:row>23</xdr:row>
      <xdr:rowOff>134242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0</xdr:row>
      <xdr:rowOff>9525</xdr:rowOff>
    </xdr:from>
    <xdr:to>
      <xdr:col>25</xdr:col>
      <xdr:colOff>381000</xdr:colOff>
      <xdr:row>23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375731</xdr:colOff>
      <xdr:row>66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51</xdr:row>
      <xdr:rowOff>171451</xdr:rowOff>
    </xdr:from>
    <xdr:to>
      <xdr:col>18</xdr:col>
      <xdr:colOff>180975</xdr:colOff>
      <xdr:row>66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228600</xdr:colOff>
      <xdr:row>47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375731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topLeftCell="A10" zoomScaleNormal="100" workbookViewId="0">
      <selection activeCell="F5" sqref="F5:Q5"/>
    </sheetView>
  </sheetViews>
  <sheetFormatPr defaultRowHeight="14.4" x14ac:dyDescent="0.3"/>
  <cols>
    <col min="1" max="1" width="10.88671875" style="20" bestFit="1" customWidth="1"/>
    <col min="2" max="2" width="9.109375" style="20"/>
    <col min="3" max="3" width="11.44140625" bestFit="1" customWidth="1"/>
    <col min="4" max="4" width="17" bestFit="1" customWidth="1"/>
    <col min="5" max="5" width="16" bestFit="1" customWidth="1"/>
    <col min="6" max="6" width="9.5546875" bestFit="1" customWidth="1"/>
    <col min="7" max="7" width="10" bestFit="1" customWidth="1"/>
    <col min="8" max="8" width="9.6640625" bestFit="1" customWidth="1"/>
    <col min="9" max="9" width="11.109375" customWidth="1"/>
    <col min="10" max="11" width="9.88671875" customWidth="1"/>
    <col min="12" max="12" width="10" customWidth="1"/>
    <col min="13" max="13" width="9.5546875" customWidth="1"/>
    <col min="14" max="15" width="9.5546875" bestFit="1" customWidth="1"/>
    <col min="16" max="16" width="10.5546875" customWidth="1"/>
    <col min="17" max="17" width="23.44140625" bestFit="1" customWidth="1"/>
  </cols>
  <sheetData>
    <row r="1" spans="1:18" s="2" customFormat="1" ht="26.4" thickBot="1" x14ac:dyDescent="0.55000000000000004">
      <c r="A1" s="72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  <c r="R1" s="1"/>
    </row>
    <row r="5" spans="1:18" ht="18.600000000000001" thickBot="1" x14ac:dyDescent="0.4">
      <c r="F5" s="75" t="s">
        <v>17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8" s="27" customFormat="1" ht="15" thickBot="1" x14ac:dyDescent="0.35">
      <c r="A6" s="25" t="s">
        <v>18</v>
      </c>
      <c r="B6" s="26" t="s">
        <v>5</v>
      </c>
      <c r="C6" s="26" t="s">
        <v>1</v>
      </c>
      <c r="D6" s="26" t="s">
        <v>4</v>
      </c>
      <c r="E6" s="35" t="s">
        <v>0</v>
      </c>
      <c r="F6" s="36" t="s">
        <v>6</v>
      </c>
      <c r="G6" s="36" t="s">
        <v>7</v>
      </c>
      <c r="H6" s="36" t="s">
        <v>8</v>
      </c>
      <c r="I6" s="36" t="s">
        <v>9</v>
      </c>
      <c r="J6" s="36" t="s">
        <v>10</v>
      </c>
      <c r="K6" s="36" t="s">
        <v>11</v>
      </c>
      <c r="L6" s="36" t="s">
        <v>12</v>
      </c>
      <c r="M6" s="36" t="s">
        <v>13</v>
      </c>
      <c r="N6" s="36" t="s">
        <v>14</v>
      </c>
      <c r="O6" s="36" t="s">
        <v>15</v>
      </c>
      <c r="P6" s="37" t="s">
        <v>20</v>
      </c>
      <c r="Q6" s="38" t="s">
        <v>30</v>
      </c>
    </row>
    <row r="7" spans="1:18" ht="15" customHeight="1" x14ac:dyDescent="0.3">
      <c r="A7" s="60" t="s">
        <v>19</v>
      </c>
      <c r="B7" s="63">
        <v>9</v>
      </c>
      <c r="C7" s="66">
        <v>400</v>
      </c>
      <c r="D7" s="69" t="s">
        <v>3</v>
      </c>
      <c r="E7" s="39">
        <v>4</v>
      </c>
      <c r="F7" s="9">
        <v>1.9219999999999999</v>
      </c>
      <c r="G7" s="9">
        <v>1.9039999999999999</v>
      </c>
      <c r="H7" s="9">
        <v>1.883</v>
      </c>
      <c r="I7" s="9">
        <v>1.8839999999999999</v>
      </c>
      <c r="J7" s="9">
        <v>1.9</v>
      </c>
      <c r="K7" s="9">
        <v>1.91</v>
      </c>
      <c r="L7" s="9">
        <v>1.9119999999999999</v>
      </c>
      <c r="M7" s="9">
        <v>1.901</v>
      </c>
      <c r="N7" s="9">
        <v>1.913</v>
      </c>
      <c r="O7" s="9">
        <v>1.907</v>
      </c>
      <c r="P7" s="31">
        <f>AVERAGE(F7:O7)</f>
        <v>1.9036000000000002</v>
      </c>
      <c r="Q7" s="31">
        <f>_xlfn.STDEV.P(F7:O7)</f>
        <v>1.1740528097151337E-2</v>
      </c>
    </row>
    <row r="8" spans="1:18" x14ac:dyDescent="0.3">
      <c r="A8" s="61"/>
      <c r="B8" s="64"/>
      <c r="C8" s="67"/>
      <c r="D8" s="70"/>
      <c r="E8" s="28">
        <v>16</v>
      </c>
      <c r="F8" s="12">
        <v>7.67</v>
      </c>
      <c r="G8" s="12">
        <v>7.54</v>
      </c>
      <c r="H8" s="12">
        <v>7.4980000000000002</v>
      </c>
      <c r="I8" s="12">
        <v>7.5289999999999999</v>
      </c>
      <c r="J8" s="12">
        <v>7.4690000000000003</v>
      </c>
      <c r="K8" s="12">
        <v>7.4939999999999998</v>
      </c>
      <c r="L8" s="12">
        <v>7.5010000000000003</v>
      </c>
      <c r="M8" s="12">
        <v>7.4349999999999996</v>
      </c>
      <c r="N8" s="12">
        <v>7.5830000000000002</v>
      </c>
      <c r="O8" s="12">
        <v>7.6230000000000002</v>
      </c>
      <c r="P8" s="32">
        <f>AVERAGE(F8:O8)</f>
        <v>7.5342000000000011</v>
      </c>
      <c r="Q8" s="32">
        <f>_xlfn.STDEV.P(F8:O8)</f>
        <v>6.8475981190487548E-2</v>
      </c>
    </row>
    <row r="9" spans="1:18" x14ac:dyDescent="0.3">
      <c r="A9" s="61"/>
      <c r="B9" s="64"/>
      <c r="C9" s="67"/>
      <c r="D9" s="70"/>
      <c r="E9" s="28">
        <v>64</v>
      </c>
      <c r="F9" s="12">
        <v>30.478999999999999</v>
      </c>
      <c r="G9" s="12">
        <v>30.087</v>
      </c>
      <c r="H9" s="12">
        <v>30.969000000000001</v>
      </c>
      <c r="I9" s="12">
        <v>29.923999999999999</v>
      </c>
      <c r="J9" s="12">
        <v>30.196999999999999</v>
      </c>
      <c r="K9" s="12">
        <v>29.99</v>
      </c>
      <c r="L9" s="12">
        <v>29.873999999999999</v>
      </c>
      <c r="M9" s="12">
        <v>29.710999999999999</v>
      </c>
      <c r="N9" s="12">
        <v>30.187999999999999</v>
      </c>
      <c r="O9" s="12">
        <v>30.289000000000001</v>
      </c>
      <c r="P9" s="32">
        <f>AVERAGE(F9:O9)</f>
        <v>30.170799999999996</v>
      </c>
      <c r="Q9" s="32">
        <f>_xlfn.STDEV.P(F9:O9)</f>
        <v>0.33870217005505071</v>
      </c>
    </row>
    <row r="10" spans="1:18" ht="15" thickBot="1" x14ac:dyDescent="0.35">
      <c r="A10" s="61"/>
      <c r="B10" s="64"/>
      <c r="C10" s="67"/>
      <c r="D10" s="71"/>
      <c r="E10" s="30">
        <v>256</v>
      </c>
      <c r="F10" s="16">
        <v>41.914000000000001</v>
      </c>
      <c r="G10" s="16">
        <v>41.36</v>
      </c>
      <c r="H10" s="16">
        <v>42.536000000000001</v>
      </c>
      <c r="I10" s="42">
        <v>41.152333333333303</v>
      </c>
      <c r="J10" s="42">
        <v>41.485666666666702</v>
      </c>
      <c r="K10" s="42">
        <v>41.2113333333333</v>
      </c>
      <c r="L10" s="42">
        <v>41.057666666666698</v>
      </c>
      <c r="M10" s="42">
        <v>40.825666666666699</v>
      </c>
      <c r="N10" s="42">
        <v>41.503</v>
      </c>
      <c r="O10" s="42">
        <v>41.655000000000001</v>
      </c>
      <c r="P10" s="33">
        <f>AVERAGE(F10:O10)</f>
        <v>41.470066666666661</v>
      </c>
      <c r="Q10" s="33">
        <f>_xlfn.STDEV.P(F10:O10)</f>
        <v>0.46196928228809253</v>
      </c>
    </row>
    <row r="11" spans="1:18" ht="15" thickBot="1" x14ac:dyDescent="0.35">
      <c r="A11" s="61"/>
      <c r="B11" s="64"/>
      <c r="C11" s="67"/>
      <c r="D11" s="4"/>
      <c r="E11" s="28"/>
      <c r="P11" s="11"/>
      <c r="Q11" s="32"/>
    </row>
    <row r="12" spans="1:18" x14ac:dyDescent="0.3">
      <c r="A12" s="61"/>
      <c r="B12" s="64"/>
      <c r="C12" s="67"/>
      <c r="D12" s="69" t="s">
        <v>16</v>
      </c>
      <c r="E12" s="39">
        <v>4</v>
      </c>
      <c r="F12" s="9">
        <v>4.3860000000000001</v>
      </c>
      <c r="G12" s="9">
        <v>4.2889999999999997</v>
      </c>
      <c r="H12" s="9">
        <v>4.2772580725565996</v>
      </c>
      <c r="I12" s="9">
        <v>3.7869999999999999</v>
      </c>
      <c r="J12" s="9">
        <v>3.7869999999999999</v>
      </c>
      <c r="K12" s="9">
        <v>3.7890000000000001</v>
      </c>
      <c r="L12" s="40">
        <v>4.2432912833473004</v>
      </c>
      <c r="M12" s="40">
        <v>3.8644682250862998</v>
      </c>
      <c r="N12" s="40">
        <v>3.9859495550487001</v>
      </c>
      <c r="O12" s="40">
        <v>4.2924262509907001</v>
      </c>
      <c r="P12" s="41">
        <f>AVERAGE(F12:O12)</f>
        <v>4.0701393387029601</v>
      </c>
      <c r="Q12" s="31">
        <f>_xlfn.STDEV.P(F12:O12)</f>
        <v>0.23637318128263937</v>
      </c>
    </row>
    <row r="13" spans="1:18" x14ac:dyDescent="0.3">
      <c r="A13" s="61"/>
      <c r="B13" s="64"/>
      <c r="C13" s="67"/>
      <c r="D13" s="70"/>
      <c r="E13" s="28">
        <v>16</v>
      </c>
      <c r="F13" s="12">
        <v>15.29</v>
      </c>
      <c r="G13" s="12">
        <v>15.073</v>
      </c>
      <c r="H13" s="12">
        <v>15.066000000000001</v>
      </c>
      <c r="I13" s="12">
        <v>15.153</v>
      </c>
      <c r="J13" s="12">
        <v>15.055999999999999</v>
      </c>
      <c r="K13" s="12">
        <v>15.032999999999999</v>
      </c>
      <c r="L13" s="14">
        <v>15.617681729246</v>
      </c>
      <c r="M13" s="14">
        <v>15.152188009453001</v>
      </c>
      <c r="N13" s="14">
        <v>15.657560968386001</v>
      </c>
      <c r="O13" s="14">
        <v>15.053620203493001</v>
      </c>
      <c r="P13" s="34">
        <f>AVERAGE(F13:O13)</f>
        <v>15.215205091057802</v>
      </c>
      <c r="Q13" s="32">
        <f>_xlfn.STDEV.P(F13:O13)</f>
        <v>0.2232129364667291</v>
      </c>
    </row>
    <row r="14" spans="1:18" x14ac:dyDescent="0.3">
      <c r="A14" s="61"/>
      <c r="B14" s="64"/>
      <c r="C14" s="67"/>
      <c r="D14" s="70"/>
      <c r="E14" s="28">
        <v>64</v>
      </c>
      <c r="F14" s="12">
        <v>60.110999999999997</v>
      </c>
      <c r="G14" s="12">
        <v>60.298000000000002</v>
      </c>
      <c r="H14" s="12">
        <v>60.223999999999997</v>
      </c>
      <c r="I14" s="12">
        <v>60.115000000000002</v>
      </c>
      <c r="J14" s="12">
        <v>60.183999999999997</v>
      </c>
      <c r="K14" s="12">
        <v>60.082000000000001</v>
      </c>
      <c r="L14" s="14">
        <v>60.167137782117997</v>
      </c>
      <c r="M14" s="14">
        <v>60.236412640334002</v>
      </c>
      <c r="N14" s="14">
        <v>60.137656988764</v>
      </c>
      <c r="O14" s="14">
        <v>60.341847975935003</v>
      </c>
      <c r="P14" s="34">
        <f>AVERAGE(F14:O14)</f>
        <v>60.189705538715103</v>
      </c>
      <c r="Q14" s="32">
        <f>_xlfn.STDEV.P(F14:O14)</f>
        <v>8.0535424339593667E-2</v>
      </c>
    </row>
    <row r="15" spans="1:18" ht="15" thickBot="1" x14ac:dyDescent="0.35">
      <c r="A15" s="61"/>
      <c r="B15" s="64"/>
      <c r="C15" s="68"/>
      <c r="D15" s="71"/>
      <c r="E15" s="30">
        <v>256</v>
      </c>
      <c r="F15" s="16">
        <v>242.75810000000001</v>
      </c>
      <c r="G15" s="16">
        <v>241.41800000000001</v>
      </c>
      <c r="H15" s="16">
        <v>241.13399999999999</v>
      </c>
      <c r="I15" s="16">
        <v>240.869</v>
      </c>
      <c r="J15" s="16">
        <v>241.42</v>
      </c>
      <c r="K15" s="16">
        <v>240.59200000000001</v>
      </c>
      <c r="L15" s="42">
        <v>242.55634376303999</v>
      </c>
      <c r="M15" s="42">
        <v>240.96544424621999</v>
      </c>
      <c r="N15" s="42">
        <v>241.87729561134</v>
      </c>
      <c r="O15" s="42">
        <v>240.76978280342999</v>
      </c>
      <c r="P15" s="43">
        <f>AVERAGE(F15:O15)</f>
        <v>241.43599664240304</v>
      </c>
      <c r="Q15" s="33">
        <f>_xlfn.STDEV.P(F15:O15)</f>
        <v>0.70630994926299306</v>
      </c>
    </row>
    <row r="16" spans="1:18" ht="16.2" thickBot="1" x14ac:dyDescent="0.35">
      <c r="A16" s="61"/>
      <c r="B16" s="64"/>
      <c r="C16" s="21"/>
      <c r="D16" s="4"/>
      <c r="E16" s="28"/>
      <c r="P16" s="11"/>
      <c r="Q16" s="32"/>
    </row>
    <row r="17" spans="1:17" x14ac:dyDescent="0.3">
      <c r="A17" s="61"/>
      <c r="B17" s="64"/>
      <c r="C17" s="66">
        <v>1024</v>
      </c>
      <c r="D17" s="69" t="s">
        <v>3</v>
      </c>
      <c r="E17" s="39">
        <v>4</v>
      </c>
      <c r="F17" s="9">
        <v>12.592000000000001</v>
      </c>
      <c r="G17" s="40">
        <v>12.650447564319</v>
      </c>
      <c r="H17" s="40">
        <v>12.624502694347999</v>
      </c>
      <c r="I17" s="9">
        <v>12.613</v>
      </c>
      <c r="J17" s="40">
        <v>12.647748077929</v>
      </c>
      <c r="K17" s="40">
        <v>12.7146439334</v>
      </c>
      <c r="L17" s="40">
        <v>12.656531199045</v>
      </c>
      <c r="M17" s="40">
        <v>12.615971972438</v>
      </c>
      <c r="N17" s="40">
        <v>12.616419842403999</v>
      </c>
      <c r="O17" s="40">
        <v>12.620098927233</v>
      </c>
      <c r="P17" s="41">
        <f>AVERAGE(F17:O17)</f>
        <v>12.635136421111602</v>
      </c>
      <c r="Q17" s="31">
        <f>_xlfn.STDEV.P(F17:O17)</f>
        <v>3.2527260523393241E-2</v>
      </c>
    </row>
    <row r="18" spans="1:17" x14ac:dyDescent="0.3">
      <c r="A18" s="61"/>
      <c r="B18" s="64"/>
      <c r="C18" s="67"/>
      <c r="D18" s="70"/>
      <c r="E18" s="28">
        <v>16</v>
      </c>
      <c r="F18" s="12">
        <v>50.320999999999998</v>
      </c>
      <c r="G18" s="12">
        <v>50.225000000000001</v>
      </c>
      <c r="H18" s="12">
        <v>50.591000000000001</v>
      </c>
      <c r="I18" s="12">
        <v>49.552999999999997</v>
      </c>
      <c r="J18" s="14">
        <v>50.547789003136998</v>
      </c>
      <c r="K18" s="14">
        <v>50.570895323967001</v>
      </c>
      <c r="L18" s="14">
        <v>49.598543162570998</v>
      </c>
      <c r="M18" s="14">
        <v>50.566192360289001</v>
      </c>
      <c r="N18" s="14">
        <v>50.049301561173998</v>
      </c>
      <c r="O18" s="14">
        <v>50.208320432279002</v>
      </c>
      <c r="P18" s="34">
        <f>AVERAGE(F18:O18)</f>
        <v>50.223104184341693</v>
      </c>
      <c r="Q18" s="32">
        <f>_xlfn.STDEV.P(F18:O18)</f>
        <v>0.36858715655658647</v>
      </c>
    </row>
    <row r="19" spans="1:17" x14ac:dyDescent="0.3">
      <c r="A19" s="61"/>
      <c r="B19" s="64"/>
      <c r="C19" s="67"/>
      <c r="D19" s="70"/>
      <c r="E19" s="28">
        <v>64</v>
      </c>
      <c r="F19" s="12">
        <v>200.578</v>
      </c>
      <c r="G19" s="12">
        <v>200.011</v>
      </c>
      <c r="H19" s="12">
        <v>201.447</v>
      </c>
      <c r="I19" s="12">
        <v>198.67</v>
      </c>
      <c r="J19" s="14">
        <v>200.02292356140001</v>
      </c>
      <c r="K19" s="14">
        <v>200.31389728708001</v>
      </c>
      <c r="L19" s="14">
        <v>200.23530415921999</v>
      </c>
      <c r="M19" s="14">
        <v>200.18193283613999</v>
      </c>
      <c r="N19" s="14">
        <v>199.11553749711999</v>
      </c>
      <c r="O19" s="14">
        <v>199.81433314419999</v>
      </c>
      <c r="P19" s="34">
        <f>AVERAGE(F19:O19)</f>
        <v>200.03899284851599</v>
      </c>
      <c r="Q19" s="32">
        <f>_xlfn.STDEV.P(F19:O19)</f>
        <v>0.72013750622399775</v>
      </c>
    </row>
    <row r="20" spans="1:17" ht="15" thickBot="1" x14ac:dyDescent="0.35">
      <c r="A20" s="61"/>
      <c r="B20" s="64"/>
      <c r="C20" s="67"/>
      <c r="D20" s="71"/>
      <c r="E20" s="30">
        <v>256</v>
      </c>
      <c r="F20" s="16">
        <v>801.55399999999997</v>
      </c>
      <c r="G20" s="16">
        <v>793.75300000000004</v>
      </c>
      <c r="H20" s="16">
        <v>804.23800000000006</v>
      </c>
      <c r="I20" s="16">
        <v>796.40599999999995</v>
      </c>
      <c r="J20" s="42">
        <v>795.61370595860001</v>
      </c>
      <c r="K20" s="42">
        <v>798.77758577332997</v>
      </c>
      <c r="L20" s="42">
        <v>797.60890411202001</v>
      </c>
      <c r="M20" s="42">
        <v>800.94561514924999</v>
      </c>
      <c r="N20" s="42">
        <v>799.83727041818997</v>
      </c>
      <c r="O20" s="42">
        <v>801.20896242308004</v>
      </c>
      <c r="P20" s="43">
        <f>AVERAGE(F20:O20)</f>
        <v>798.994304383447</v>
      </c>
      <c r="Q20" s="33">
        <f>_xlfn.STDEV.P(F20:O20)</f>
        <v>3.0172278475592287</v>
      </c>
    </row>
    <row r="21" spans="1:17" ht="15" thickBot="1" x14ac:dyDescent="0.35">
      <c r="A21" s="61"/>
      <c r="B21" s="64"/>
      <c r="C21" s="67"/>
      <c r="D21" s="4"/>
      <c r="E21" s="28"/>
      <c r="P21" s="11"/>
      <c r="Q21" s="32"/>
    </row>
    <row r="22" spans="1:17" x14ac:dyDescent="0.3">
      <c r="A22" s="61"/>
      <c r="B22" s="64"/>
      <c r="C22" s="67"/>
      <c r="D22" s="69" t="s">
        <v>16</v>
      </c>
      <c r="E22" s="39">
        <v>4</v>
      </c>
      <c r="F22" s="9">
        <v>24.71</v>
      </c>
      <c r="G22" s="9">
        <v>24.783000000000001</v>
      </c>
      <c r="H22" s="9">
        <v>25.228999999999999</v>
      </c>
      <c r="I22" s="9">
        <v>24.725999999999999</v>
      </c>
      <c r="J22" s="9">
        <v>24.719000000000001</v>
      </c>
      <c r="K22" s="40">
        <v>25.134616172998001</v>
      </c>
      <c r="L22" s="40">
        <v>25.060343042622002</v>
      </c>
      <c r="M22" s="40">
        <v>25.292921303490999</v>
      </c>
      <c r="N22" s="40">
        <v>24.96121290992</v>
      </c>
      <c r="O22" s="40">
        <v>25.097540209596001</v>
      </c>
      <c r="P22" s="41">
        <f>AVERAGE(F22:O22)</f>
        <v>24.9713633638627</v>
      </c>
      <c r="Q22" s="31">
        <f>_xlfn.STDEV.P(F22:O22)</f>
        <v>0.21167206911084846</v>
      </c>
    </row>
    <row r="23" spans="1:17" x14ac:dyDescent="0.3">
      <c r="A23" s="61"/>
      <c r="B23" s="64"/>
      <c r="C23" s="67"/>
      <c r="D23" s="70"/>
      <c r="E23" s="28">
        <v>16</v>
      </c>
      <c r="F23" s="12">
        <v>98.409000000000006</v>
      </c>
      <c r="G23" s="12">
        <v>98.489000000000004</v>
      </c>
      <c r="H23" s="12">
        <v>100.03400000000001</v>
      </c>
      <c r="I23" s="12">
        <v>98.617999999999995</v>
      </c>
      <c r="J23" s="12">
        <v>98.588999999999999</v>
      </c>
      <c r="K23" s="14">
        <v>99.370505884229004</v>
      </c>
      <c r="L23" s="14">
        <v>98.524973977716996</v>
      </c>
      <c r="M23" s="14">
        <v>99.534192664098001</v>
      </c>
      <c r="N23" s="14">
        <v>99.252374652075005</v>
      </c>
      <c r="O23" s="14">
        <v>98.960760036348006</v>
      </c>
      <c r="P23" s="34">
        <f>AVERAGE(F23:O23)</f>
        <v>98.978180721446705</v>
      </c>
      <c r="Q23" s="32">
        <f>_xlfn.STDEV.P(F23:O23)</f>
        <v>0.51991932692120413</v>
      </c>
    </row>
    <row r="24" spans="1:17" x14ac:dyDescent="0.3">
      <c r="A24" s="61"/>
      <c r="B24" s="64"/>
      <c r="C24" s="67"/>
      <c r="D24" s="70"/>
      <c r="E24" s="28">
        <v>64</v>
      </c>
      <c r="F24" s="12">
        <v>393.56200000000001</v>
      </c>
      <c r="G24" s="12">
        <v>393.39400000000001</v>
      </c>
      <c r="H24" s="12">
        <v>394.62200000000001</v>
      </c>
      <c r="I24" s="12">
        <v>393.916</v>
      </c>
      <c r="J24" s="12">
        <v>393.84300000000002</v>
      </c>
      <c r="K24" s="14">
        <v>394.50546464592998</v>
      </c>
      <c r="L24" s="14">
        <v>394.01314976485997</v>
      </c>
      <c r="M24" s="14">
        <v>393.43872518418999</v>
      </c>
      <c r="N24" s="14">
        <v>394.04051264720999</v>
      </c>
      <c r="O24" s="14">
        <v>393.67416190524</v>
      </c>
      <c r="P24" s="34">
        <f>AVERAGE(F24:O24)</f>
        <v>393.90090141474298</v>
      </c>
      <c r="Q24" s="32">
        <f>_xlfn.STDEV.P(F24:O24)</f>
        <v>0.39471157647641142</v>
      </c>
    </row>
    <row r="25" spans="1:17" ht="15" thickBot="1" x14ac:dyDescent="0.35">
      <c r="A25" s="61"/>
      <c r="B25" s="65"/>
      <c r="C25" s="68"/>
      <c r="D25" s="71"/>
      <c r="E25" s="30">
        <v>256</v>
      </c>
      <c r="F25" s="16">
        <v>1573.05</v>
      </c>
      <c r="G25" s="16">
        <v>1577.21</v>
      </c>
      <c r="H25" s="16">
        <v>1575.69</v>
      </c>
      <c r="I25" s="16">
        <v>1574.3</v>
      </c>
      <c r="J25" s="16">
        <v>1575.21</v>
      </c>
      <c r="K25" s="42">
        <v>1573.7595276167001</v>
      </c>
      <c r="L25" s="42">
        <v>1575.7628660463999</v>
      </c>
      <c r="M25" s="42">
        <v>1576.0640430472999</v>
      </c>
      <c r="N25" s="42">
        <v>1573.9601010655001</v>
      </c>
      <c r="O25" s="42">
        <v>1575.9743109528999</v>
      </c>
      <c r="P25" s="43">
        <f>AVERAGE(F25:O25)</f>
        <v>1575.09808487288</v>
      </c>
      <c r="Q25" s="33">
        <f>_xlfn.STDEV.P(F25:O25)</f>
        <v>1.2200077519845274</v>
      </c>
    </row>
    <row r="26" spans="1:17" ht="16.2" thickBot="1" x14ac:dyDescent="0.35">
      <c r="A26" s="61"/>
      <c r="B26" s="21"/>
      <c r="C26" s="21"/>
      <c r="D26" s="3"/>
      <c r="E26" s="28"/>
      <c r="P26" s="11"/>
      <c r="Q26" s="48"/>
    </row>
    <row r="27" spans="1:17" x14ac:dyDescent="0.3">
      <c r="A27" s="61"/>
      <c r="B27" s="63">
        <v>14</v>
      </c>
      <c r="C27" s="66">
        <v>400</v>
      </c>
      <c r="D27" s="69" t="s">
        <v>3</v>
      </c>
      <c r="E27" s="39">
        <v>4</v>
      </c>
      <c r="F27" s="8">
        <v>2.198</v>
      </c>
      <c r="G27" s="9">
        <v>2.1480000000000001</v>
      </c>
      <c r="H27" s="9">
        <v>2.157</v>
      </c>
      <c r="I27" s="9">
        <v>2.1120000000000001</v>
      </c>
      <c r="J27" s="9">
        <v>2.1059999999999999</v>
      </c>
      <c r="K27" s="9">
        <v>2.1120000000000001</v>
      </c>
      <c r="L27" s="9">
        <v>2.113</v>
      </c>
      <c r="M27" s="9">
        <v>2.1040000000000001</v>
      </c>
      <c r="N27" s="9">
        <v>2.117</v>
      </c>
      <c r="O27" s="9">
        <v>2.1989999999999998</v>
      </c>
      <c r="P27" s="41">
        <f>AVERAGE(F27:O27)</f>
        <v>2.1366000000000001</v>
      </c>
      <c r="Q27" s="31">
        <f>_xlfn.STDEV.P(F27:O27)</f>
        <v>3.5157360538015325E-2</v>
      </c>
    </row>
    <row r="28" spans="1:17" x14ac:dyDescent="0.3">
      <c r="A28" s="61"/>
      <c r="B28" s="64"/>
      <c r="C28" s="67"/>
      <c r="D28" s="70"/>
      <c r="E28" s="28">
        <v>16</v>
      </c>
      <c r="F28" s="11">
        <v>8.6259999999999994</v>
      </c>
      <c r="G28" s="12">
        <v>8.532</v>
      </c>
      <c r="H28" s="12">
        <v>8.5489999999999995</v>
      </c>
      <c r="I28" s="12">
        <v>8.3710000000000004</v>
      </c>
      <c r="J28" s="12">
        <v>8.3719999999999999</v>
      </c>
      <c r="K28" s="12">
        <v>8.3810000000000002</v>
      </c>
      <c r="L28" s="12">
        <v>8.4190000000000005</v>
      </c>
      <c r="M28" s="12">
        <v>8.3670000000000009</v>
      </c>
      <c r="N28" s="12">
        <v>8.3759999999999994</v>
      </c>
      <c r="O28" s="12">
        <v>8.3670000000000009</v>
      </c>
      <c r="P28" s="34">
        <f>AVERAGE(F28:O28)</f>
        <v>8.4360000000000017</v>
      </c>
      <c r="Q28" s="32">
        <f>_xlfn.STDEV.P(F28:O28)</f>
        <v>9.1017580719331026E-2</v>
      </c>
    </row>
    <row r="29" spans="1:17" x14ac:dyDescent="0.3">
      <c r="A29" s="61"/>
      <c r="B29" s="64"/>
      <c r="C29" s="67"/>
      <c r="D29" s="70"/>
      <c r="E29" s="28">
        <v>64</v>
      </c>
      <c r="F29" s="11">
        <v>33.975000000000001</v>
      </c>
      <c r="G29" s="12">
        <v>33.957999999999998</v>
      </c>
      <c r="H29" s="12">
        <v>33.988999999999997</v>
      </c>
      <c r="I29" s="12">
        <v>33.389000000000003</v>
      </c>
      <c r="J29" s="12">
        <v>33.533000000000001</v>
      </c>
      <c r="K29" s="12">
        <v>33.5</v>
      </c>
      <c r="L29" s="12">
        <v>33.436</v>
      </c>
      <c r="M29" s="12">
        <v>33.603000000000002</v>
      </c>
      <c r="N29" s="12">
        <v>33.433</v>
      </c>
      <c r="O29" s="12">
        <v>33.465000000000003</v>
      </c>
      <c r="P29" s="34">
        <f>AVERAGE(F29:O29)</f>
        <v>33.628099999999996</v>
      </c>
      <c r="Q29" s="32">
        <f>_xlfn.STDEV.P(F29:O29)</f>
        <v>0.23329014124047232</v>
      </c>
    </row>
    <row r="30" spans="1:17" ht="15" thickBot="1" x14ac:dyDescent="0.35">
      <c r="A30" s="61"/>
      <c r="B30" s="64"/>
      <c r="C30" s="67"/>
      <c r="D30" s="71"/>
      <c r="E30" s="30">
        <v>256</v>
      </c>
      <c r="F30" s="15">
        <v>135.93600000000001</v>
      </c>
      <c r="G30" s="16">
        <v>135.82900000000001</v>
      </c>
      <c r="H30" s="16">
        <v>134.833</v>
      </c>
      <c r="I30" s="16">
        <v>133.84700000000001</v>
      </c>
      <c r="J30" s="16">
        <v>133.83199999999999</v>
      </c>
      <c r="K30" s="16">
        <v>133.82599999999999</v>
      </c>
      <c r="L30" s="16">
        <v>133.65199999999999</v>
      </c>
      <c r="M30" s="16">
        <v>133.76</v>
      </c>
      <c r="N30" s="16">
        <v>133.86699999999999</v>
      </c>
      <c r="O30" s="16">
        <v>133.79900000000001</v>
      </c>
      <c r="P30" s="43">
        <f>AVERAGE(F30:O30)</f>
        <v>134.31809999999999</v>
      </c>
      <c r="Q30" s="33">
        <f>_xlfn.STDEV.P(F30:O30)</f>
        <v>0.8422620079286538</v>
      </c>
    </row>
    <row r="31" spans="1:17" ht="15" thickBot="1" x14ac:dyDescent="0.35">
      <c r="A31" s="61"/>
      <c r="B31" s="64"/>
      <c r="C31" s="67"/>
      <c r="D31" s="4"/>
      <c r="E31" s="28"/>
      <c r="P31" s="11"/>
      <c r="Q31" s="48"/>
    </row>
    <row r="32" spans="1:17" x14ac:dyDescent="0.3">
      <c r="A32" s="61"/>
      <c r="B32" s="64"/>
      <c r="C32" s="67"/>
      <c r="D32" s="69" t="s">
        <v>16</v>
      </c>
      <c r="E32" s="39">
        <v>4</v>
      </c>
      <c r="F32" s="9">
        <f>4952/1000</f>
        <v>4.952</v>
      </c>
      <c r="G32" s="9"/>
      <c r="H32" s="9"/>
      <c r="I32" s="9"/>
      <c r="J32" s="9"/>
      <c r="K32" s="9"/>
      <c r="L32" s="9"/>
      <c r="M32" s="9"/>
      <c r="N32" s="9"/>
      <c r="O32" s="9"/>
      <c r="P32" s="41">
        <f>AVERAGE(F32:O32)</f>
        <v>4.952</v>
      </c>
      <c r="Q32" s="31">
        <f>_xlfn.STDEV.P(F32:O32)</f>
        <v>0</v>
      </c>
    </row>
    <row r="33" spans="1:18" x14ac:dyDescent="0.3">
      <c r="A33" s="61"/>
      <c r="B33" s="64"/>
      <c r="C33" s="67"/>
      <c r="D33" s="70"/>
      <c r="E33" s="28">
        <v>16</v>
      </c>
      <c r="F33" s="12">
        <f>18127/1000</f>
        <v>18.126999999999999</v>
      </c>
      <c r="G33" s="12"/>
      <c r="H33" s="12"/>
      <c r="I33" s="12"/>
      <c r="J33" s="12"/>
      <c r="K33" s="12"/>
      <c r="L33" s="12"/>
      <c r="M33" s="12"/>
      <c r="N33" s="12"/>
      <c r="O33" s="12"/>
      <c r="P33" s="34">
        <f>AVERAGE(F33:O33)</f>
        <v>18.126999999999999</v>
      </c>
      <c r="Q33" s="32">
        <f>_xlfn.STDEV.P(F33:O33)</f>
        <v>0</v>
      </c>
    </row>
    <row r="34" spans="1:18" x14ac:dyDescent="0.3">
      <c r="A34" s="61"/>
      <c r="B34" s="64"/>
      <c r="C34" s="67"/>
      <c r="D34" s="70"/>
      <c r="E34" s="28">
        <v>64</v>
      </c>
      <c r="F34" s="12">
        <f>69437/1000</f>
        <v>69.436999999999998</v>
      </c>
      <c r="G34" s="12"/>
      <c r="H34" s="12"/>
      <c r="I34" s="12"/>
      <c r="J34" s="12"/>
      <c r="K34" s="12"/>
      <c r="L34" s="12"/>
      <c r="M34" s="12"/>
      <c r="N34" s="12"/>
      <c r="O34" s="12"/>
      <c r="P34" s="34">
        <f>AVERAGE(F34:O34)</f>
        <v>69.436999999999998</v>
      </c>
      <c r="Q34" s="32">
        <f>_xlfn.STDEV.P(F34:O34)</f>
        <v>0</v>
      </c>
    </row>
    <row r="35" spans="1:18" ht="15" thickBot="1" x14ac:dyDescent="0.35">
      <c r="A35" s="61"/>
      <c r="B35" s="65"/>
      <c r="C35" s="68"/>
      <c r="D35" s="71"/>
      <c r="E35" s="30">
        <v>256</v>
      </c>
      <c r="F35" s="16">
        <f>274378/1000</f>
        <v>274.37799999999999</v>
      </c>
      <c r="G35" s="16"/>
      <c r="H35" s="16"/>
      <c r="I35" s="16"/>
      <c r="J35" s="16"/>
      <c r="K35" s="16"/>
      <c r="L35" s="16"/>
      <c r="M35" s="16"/>
      <c r="N35" s="16"/>
      <c r="O35" s="16"/>
      <c r="P35" s="43">
        <f>AVERAGE(F35:O35)</f>
        <v>274.37799999999999</v>
      </c>
      <c r="Q35" s="33">
        <f>_xlfn.STDEV.P(F35:O35)</f>
        <v>0</v>
      </c>
    </row>
    <row r="36" spans="1:18" ht="16.2" thickBot="1" x14ac:dyDescent="0.35">
      <c r="A36" s="61"/>
      <c r="B36" s="22"/>
      <c r="C36" s="22"/>
      <c r="D36" s="4"/>
      <c r="E36" s="28"/>
      <c r="P36" s="11"/>
      <c r="Q36" s="48"/>
    </row>
    <row r="37" spans="1:18" x14ac:dyDescent="0.3">
      <c r="A37" s="61"/>
      <c r="B37" s="63">
        <v>20</v>
      </c>
      <c r="C37" s="66">
        <v>400</v>
      </c>
      <c r="D37" s="69" t="s">
        <v>3</v>
      </c>
      <c r="E37" s="39">
        <v>4</v>
      </c>
      <c r="F37" s="8">
        <v>2.4300000000000002</v>
      </c>
      <c r="G37" s="9">
        <v>2.3690000000000002</v>
      </c>
      <c r="H37" s="9">
        <v>2.3730000000000002</v>
      </c>
      <c r="I37" s="9">
        <v>2.4119999999999999</v>
      </c>
      <c r="J37" s="9">
        <v>2.4039999999999999</v>
      </c>
      <c r="K37" s="9"/>
      <c r="L37" s="9"/>
      <c r="M37" s="9"/>
      <c r="N37" s="9"/>
      <c r="O37" s="9"/>
      <c r="P37" s="41">
        <f>AVERAGE(F37:O37)</f>
        <v>2.3975999999999997</v>
      </c>
      <c r="Q37" s="31">
        <f>_xlfn.STDEV.P(F37:O37)</f>
        <v>2.3328951969601993E-2</v>
      </c>
    </row>
    <row r="38" spans="1:18" x14ac:dyDescent="0.3">
      <c r="A38" s="61"/>
      <c r="B38" s="64"/>
      <c r="C38" s="67"/>
      <c r="D38" s="70"/>
      <c r="E38" s="28">
        <v>16</v>
      </c>
      <c r="F38" s="11">
        <v>9.64</v>
      </c>
      <c r="G38" s="12">
        <v>9.4009999999999998</v>
      </c>
      <c r="H38" s="12">
        <v>9.3460000000000001</v>
      </c>
      <c r="I38" s="12">
        <v>9.6630000000000003</v>
      </c>
      <c r="J38" s="12">
        <v>9.5960000000000001</v>
      </c>
      <c r="K38" s="12"/>
      <c r="L38" s="12"/>
      <c r="M38" s="12"/>
      <c r="N38" s="12"/>
      <c r="O38" s="12"/>
      <c r="P38" s="34">
        <f>AVERAGE(F38:O38)</f>
        <v>9.5291999999999994</v>
      </c>
      <c r="Q38" s="32">
        <f>_xlfn.STDEV.P(F38:O38)</f>
        <v>0.13010672542186297</v>
      </c>
    </row>
    <row r="39" spans="1:18" x14ac:dyDescent="0.3">
      <c r="A39" s="61"/>
      <c r="B39" s="64"/>
      <c r="C39" s="67"/>
      <c r="D39" s="70"/>
      <c r="E39" s="28">
        <v>64</v>
      </c>
      <c r="F39" s="11">
        <v>38.087000000000003</v>
      </c>
      <c r="G39" s="12">
        <v>37.469000000000001</v>
      </c>
      <c r="H39" s="12">
        <v>37.35</v>
      </c>
      <c r="I39" s="12">
        <v>38.253</v>
      </c>
      <c r="J39" s="12">
        <v>38.353000000000002</v>
      </c>
      <c r="K39" s="12"/>
      <c r="L39" s="12"/>
      <c r="M39" s="12"/>
      <c r="N39" s="12"/>
      <c r="O39" s="12"/>
      <c r="P39" s="34">
        <f>AVERAGE(F39:O39)</f>
        <v>37.9024</v>
      </c>
      <c r="Q39" s="32">
        <f>_xlfn.STDEV.P(F39:O39)</f>
        <v>0.41304217702312196</v>
      </c>
    </row>
    <row r="40" spans="1:18" ht="15" thickBot="1" x14ac:dyDescent="0.35">
      <c r="A40" s="61"/>
      <c r="B40" s="64"/>
      <c r="C40" s="67"/>
      <c r="D40" s="71"/>
      <c r="E40" s="30">
        <v>256</v>
      </c>
      <c r="F40" s="15">
        <v>149.16399999999999</v>
      </c>
      <c r="G40" s="16">
        <v>154.84399999999999</v>
      </c>
      <c r="H40" s="16">
        <v>149.482</v>
      </c>
      <c r="I40" s="16">
        <v>153.23599999999999</v>
      </c>
      <c r="J40" s="16">
        <v>153.69399999999999</v>
      </c>
      <c r="K40" s="16"/>
      <c r="L40" s="16"/>
      <c r="M40" s="16"/>
      <c r="N40" s="16"/>
      <c r="O40" s="16"/>
      <c r="P40" s="43">
        <f>AVERAGE(F40:O40)</f>
        <v>152.084</v>
      </c>
      <c r="Q40" s="33">
        <f>_xlfn.STDEV.P(F40:O40)</f>
        <v>2.3166185702441386</v>
      </c>
    </row>
    <row r="41" spans="1:18" ht="15" thickBot="1" x14ac:dyDescent="0.35">
      <c r="A41" s="61"/>
      <c r="B41" s="64"/>
      <c r="C41" s="67"/>
      <c r="D41" s="4"/>
      <c r="E41" s="28"/>
      <c r="P41" s="11"/>
      <c r="Q41" s="48"/>
    </row>
    <row r="42" spans="1:18" x14ac:dyDescent="0.3">
      <c r="A42" s="61"/>
      <c r="B42" s="64"/>
      <c r="C42" s="67"/>
      <c r="D42" s="69" t="s">
        <v>16</v>
      </c>
      <c r="E42" s="39">
        <v>4</v>
      </c>
      <c r="F42" s="9">
        <f>5482/1000</f>
        <v>5.4820000000000002</v>
      </c>
      <c r="G42" s="9"/>
      <c r="H42" s="9"/>
      <c r="I42" s="9"/>
      <c r="J42" s="9"/>
      <c r="K42" s="9"/>
      <c r="L42" s="9"/>
      <c r="M42" s="9"/>
      <c r="N42" s="9"/>
      <c r="O42" s="9"/>
      <c r="P42" s="41">
        <f>AVERAGE(F42:O42)</f>
        <v>5.4820000000000002</v>
      </c>
      <c r="Q42" s="31">
        <f>_xlfn.STDEV.P(F42:O42)</f>
        <v>0</v>
      </c>
    </row>
    <row r="43" spans="1:18" x14ac:dyDescent="0.3">
      <c r="A43" s="61"/>
      <c r="B43" s="64"/>
      <c r="C43" s="67"/>
      <c r="D43" s="70"/>
      <c r="E43" s="28">
        <v>16</v>
      </c>
      <c r="F43" s="12">
        <f>20167/1000</f>
        <v>20.167000000000002</v>
      </c>
      <c r="G43" s="12"/>
      <c r="H43" s="12"/>
      <c r="I43" s="12"/>
      <c r="J43" s="12"/>
      <c r="K43" s="12"/>
      <c r="L43" s="12"/>
      <c r="M43" s="12"/>
      <c r="N43" s="12"/>
      <c r="O43" s="12"/>
      <c r="P43" s="34">
        <f>AVERAGE(F43:O43)</f>
        <v>20.167000000000002</v>
      </c>
      <c r="Q43" s="32">
        <f>_xlfn.STDEV.P(F43:O43)</f>
        <v>0</v>
      </c>
    </row>
    <row r="44" spans="1:18" x14ac:dyDescent="0.3">
      <c r="A44" s="61"/>
      <c r="B44" s="64"/>
      <c r="C44" s="67"/>
      <c r="D44" s="70"/>
      <c r="E44" s="28">
        <v>64</v>
      </c>
      <c r="F44" s="12">
        <f>77359/1000</f>
        <v>77.358999999999995</v>
      </c>
      <c r="G44" s="12"/>
      <c r="H44" s="12"/>
      <c r="I44" s="12"/>
      <c r="J44" s="12"/>
      <c r="K44" s="12"/>
      <c r="L44" s="12"/>
      <c r="M44" s="12"/>
      <c r="N44" s="12"/>
      <c r="O44" s="12"/>
      <c r="P44" s="34">
        <f>AVERAGE(F44:O44)</f>
        <v>77.358999999999995</v>
      </c>
      <c r="Q44" s="32">
        <f>_xlfn.STDEV.P(F44:O44)</f>
        <v>0</v>
      </c>
    </row>
    <row r="45" spans="1:18" ht="15" thickBot="1" x14ac:dyDescent="0.35">
      <c r="A45" s="62"/>
      <c r="B45" s="65"/>
      <c r="C45" s="68"/>
      <c r="D45" s="71"/>
      <c r="E45" s="30">
        <v>256</v>
      </c>
      <c r="F45" s="16">
        <f>304055/1000</f>
        <v>304.05500000000001</v>
      </c>
      <c r="G45" s="16"/>
      <c r="H45" s="16"/>
      <c r="I45" s="16"/>
      <c r="J45" s="16"/>
      <c r="K45" s="16"/>
      <c r="L45" s="16"/>
      <c r="M45" s="16"/>
      <c r="N45" s="16"/>
      <c r="O45" s="16"/>
      <c r="P45" s="43">
        <f>AVERAGE(F45:O45)</f>
        <v>304.05500000000001</v>
      </c>
      <c r="Q45" s="33">
        <f>_xlfn.STDEV.P(F45:O45)</f>
        <v>0</v>
      </c>
    </row>
    <row r="46" spans="1:18" ht="16.2" thickBot="1" x14ac:dyDescent="0.35">
      <c r="A46" s="21"/>
      <c r="B46" s="21"/>
      <c r="C46" s="22"/>
      <c r="E46" s="28"/>
      <c r="P46" s="11"/>
      <c r="Q46" s="48"/>
    </row>
    <row r="47" spans="1:18" x14ac:dyDescent="0.3">
      <c r="A47" s="60" t="s">
        <v>27</v>
      </c>
      <c r="B47" s="63">
        <v>9</v>
      </c>
      <c r="C47" s="66">
        <v>400</v>
      </c>
      <c r="D47" s="69" t="s">
        <v>3</v>
      </c>
      <c r="E47" s="39">
        <v>4</v>
      </c>
      <c r="F47" s="9">
        <v>0.61</v>
      </c>
      <c r="G47" s="9">
        <v>0.54700000000000004</v>
      </c>
      <c r="H47" s="9">
        <v>0.54700000000000004</v>
      </c>
      <c r="I47" s="9">
        <v>0.54700000000000004</v>
      </c>
      <c r="J47" s="9">
        <v>0.54800000000000004</v>
      </c>
      <c r="K47" s="9">
        <v>0.54800000000000004</v>
      </c>
      <c r="L47" s="9">
        <v>0.54700000000000004</v>
      </c>
      <c r="M47" s="9">
        <v>0.54800000000000004</v>
      </c>
      <c r="N47" s="9">
        <v>0.55300000000000005</v>
      </c>
      <c r="O47" s="9">
        <v>0.54700000000000004</v>
      </c>
      <c r="P47" s="41">
        <f>AVERAGE(F47:O47)</f>
        <v>0.55420000000000003</v>
      </c>
      <c r="Q47" s="31">
        <f>_xlfn.STDEV.P(F47:O47)</f>
        <v>1.868047108613697E-2</v>
      </c>
      <c r="R47" s="10"/>
    </row>
    <row r="48" spans="1:18" x14ac:dyDescent="0.3">
      <c r="A48" s="61"/>
      <c r="B48" s="64"/>
      <c r="C48" s="67"/>
      <c r="D48" s="70"/>
      <c r="E48" s="28">
        <v>16</v>
      </c>
      <c r="F48" s="12">
        <v>2.2189999999999999</v>
      </c>
      <c r="G48" s="12">
        <v>2.173</v>
      </c>
      <c r="H48" s="12">
        <v>2.1739999999999999</v>
      </c>
      <c r="I48" s="12">
        <v>2.1859999999999999</v>
      </c>
      <c r="J48" s="12">
        <v>2.2389999999999999</v>
      </c>
      <c r="K48" s="12">
        <v>2.1560000000000001</v>
      </c>
      <c r="L48" s="12">
        <v>2.1720000000000002</v>
      </c>
      <c r="M48" s="12">
        <v>2.1480000000000001</v>
      </c>
      <c r="N48" s="12">
        <v>2.1709999999999998</v>
      </c>
      <c r="O48" s="12">
        <v>2.181</v>
      </c>
      <c r="P48" s="34">
        <f>AVERAGE(F48:O48)</f>
        <v>2.1819000000000002</v>
      </c>
      <c r="Q48" s="32">
        <f>_xlfn.STDEV.P(F48:O48)</f>
        <v>2.6139816372729097E-2</v>
      </c>
      <c r="R48" s="13"/>
    </row>
    <row r="49" spans="1:18" x14ac:dyDescent="0.3">
      <c r="A49" s="61"/>
      <c r="B49" s="64"/>
      <c r="C49" s="67"/>
      <c r="D49" s="70"/>
      <c r="E49" s="28">
        <v>64</v>
      </c>
      <c r="F49" s="12">
        <v>8.6639999999999997</v>
      </c>
      <c r="G49" s="12">
        <v>8.5869999999999997</v>
      </c>
      <c r="H49" s="12">
        <v>8.5939999999999994</v>
      </c>
      <c r="I49" s="12">
        <v>8.5549999999999997</v>
      </c>
      <c r="J49" s="12">
        <v>8.5649999999999995</v>
      </c>
      <c r="K49" s="12">
        <v>8.657</v>
      </c>
      <c r="L49" s="12">
        <v>8.548</v>
      </c>
      <c r="M49" s="12">
        <v>8.5950000000000006</v>
      </c>
      <c r="N49" s="12">
        <v>8.5719999999999992</v>
      </c>
      <c r="O49" s="12">
        <v>8.5459999999999994</v>
      </c>
      <c r="P49" s="34">
        <f>AVERAGE(F49:O49)</f>
        <v>8.5883000000000003</v>
      </c>
      <c r="Q49" s="32">
        <f>_xlfn.STDEV.P(F49:O49)</f>
        <v>3.9824741053772192E-2</v>
      </c>
      <c r="R49" s="13"/>
    </row>
    <row r="50" spans="1:18" ht="15" thickBot="1" x14ac:dyDescent="0.35">
      <c r="A50" s="61"/>
      <c r="B50" s="64"/>
      <c r="C50" s="67"/>
      <c r="D50" s="71"/>
      <c r="E50" s="30">
        <v>256</v>
      </c>
      <c r="F50" s="16">
        <v>34.198</v>
      </c>
      <c r="G50" s="16">
        <v>34.002000000000002</v>
      </c>
      <c r="H50" s="16">
        <v>34.043999999999997</v>
      </c>
      <c r="I50" s="16">
        <v>33.920999999999999</v>
      </c>
      <c r="J50" s="16">
        <v>34.165999999999997</v>
      </c>
      <c r="K50" s="16">
        <v>34.030999999999999</v>
      </c>
      <c r="L50" s="16">
        <v>33.923000000000002</v>
      </c>
      <c r="M50" s="16">
        <v>33.985999999999997</v>
      </c>
      <c r="N50" s="16">
        <v>33.953000000000003</v>
      </c>
      <c r="O50" s="16">
        <v>34.014000000000003</v>
      </c>
      <c r="P50" s="43">
        <f>AVERAGE(F50:O50)</f>
        <v>34.023800000000008</v>
      </c>
      <c r="Q50" s="33">
        <f>_xlfn.STDEV.P(F50:O50)</f>
        <v>8.8751112669080645E-2</v>
      </c>
      <c r="R50" s="17"/>
    </row>
    <row r="51" spans="1:18" ht="15" thickBot="1" x14ac:dyDescent="0.35">
      <c r="A51" s="61"/>
      <c r="B51" s="64"/>
      <c r="C51" s="67"/>
      <c r="D51" s="4"/>
      <c r="E51" s="28"/>
      <c r="P51" s="11"/>
      <c r="Q51" s="48"/>
    </row>
    <row r="52" spans="1:18" x14ac:dyDescent="0.3">
      <c r="A52" s="61"/>
      <c r="B52" s="64"/>
      <c r="C52" s="67"/>
      <c r="D52" s="69" t="s">
        <v>16</v>
      </c>
      <c r="E52" s="39">
        <v>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41" t="e">
        <f>AVERAGE(F52:O52)</f>
        <v>#DIV/0!</v>
      </c>
      <c r="Q52" s="31" t="e">
        <f>_xlfn.STDEV.P(F52:O52)</f>
        <v>#DIV/0!</v>
      </c>
    </row>
    <row r="53" spans="1:18" x14ac:dyDescent="0.3">
      <c r="A53" s="61"/>
      <c r="B53" s="64"/>
      <c r="C53" s="67"/>
      <c r="D53" s="70"/>
      <c r="E53" s="28">
        <v>16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34" t="e">
        <f>AVERAGE(F53:O53)</f>
        <v>#DIV/0!</v>
      </c>
      <c r="Q53" s="32" t="e">
        <f>_xlfn.STDEV.P(F53:O53)</f>
        <v>#DIV/0!</v>
      </c>
    </row>
    <row r="54" spans="1:18" x14ac:dyDescent="0.3">
      <c r="A54" s="61"/>
      <c r="B54" s="64"/>
      <c r="C54" s="67"/>
      <c r="D54" s="70"/>
      <c r="E54" s="28">
        <v>64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34" t="e">
        <f>AVERAGE(F54:O54)</f>
        <v>#DIV/0!</v>
      </c>
      <c r="Q54" s="32" t="e">
        <f>_xlfn.STDEV.P(F54:O54)</f>
        <v>#DIV/0!</v>
      </c>
    </row>
    <row r="55" spans="1:18" ht="15" thickBot="1" x14ac:dyDescent="0.35">
      <c r="A55" s="61"/>
      <c r="B55" s="64"/>
      <c r="C55" s="68"/>
      <c r="D55" s="71"/>
      <c r="E55" s="30">
        <v>256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43" t="e">
        <f>AVERAGE(F55:O55)</f>
        <v>#DIV/0!</v>
      </c>
      <c r="Q55" s="33" t="e">
        <f>_xlfn.STDEV.P(F55:O55)</f>
        <v>#DIV/0!</v>
      </c>
    </row>
    <row r="56" spans="1:18" ht="16.2" thickBot="1" x14ac:dyDescent="0.35">
      <c r="A56" s="61"/>
      <c r="B56" s="64"/>
      <c r="C56" s="22"/>
      <c r="D56" s="4"/>
      <c r="E56" s="28"/>
      <c r="P56" s="11"/>
      <c r="Q56" s="48"/>
    </row>
    <row r="57" spans="1:18" x14ac:dyDescent="0.3">
      <c r="A57" s="61"/>
      <c r="B57" s="64"/>
      <c r="C57" s="66">
        <v>1024</v>
      </c>
      <c r="D57" s="69" t="s">
        <v>3</v>
      </c>
      <c r="E57" s="39">
        <v>4</v>
      </c>
      <c r="F57" s="9">
        <v>3.5750000000000002</v>
      </c>
      <c r="G57" s="9">
        <v>3.5379999999999998</v>
      </c>
      <c r="H57" s="9">
        <v>3.5489999999999999</v>
      </c>
      <c r="I57" s="9">
        <v>3.5590000000000002</v>
      </c>
      <c r="J57" s="9">
        <v>3.6070000000000002</v>
      </c>
      <c r="K57" s="9">
        <v>3.601</v>
      </c>
      <c r="L57" s="9">
        <v>3.5609999999999999</v>
      </c>
      <c r="M57" s="9">
        <v>3.5579999999999998</v>
      </c>
      <c r="N57" s="9">
        <v>3.5529999999999999</v>
      </c>
      <c r="O57" s="9">
        <v>3.5649999999999999</v>
      </c>
      <c r="P57" s="41">
        <f>AVERAGE(F57:O57)</f>
        <v>3.5665999999999998</v>
      </c>
      <c r="Q57" s="31">
        <f>_xlfn.STDEV.P(F57:O57)</f>
        <v>2.089114645011143E-2</v>
      </c>
    </row>
    <row r="58" spans="1:18" x14ac:dyDescent="0.3">
      <c r="A58" s="61"/>
      <c r="B58" s="64"/>
      <c r="C58" s="67"/>
      <c r="D58" s="70"/>
      <c r="E58" s="28">
        <v>16</v>
      </c>
      <c r="F58" s="12">
        <v>13.999000000000001</v>
      </c>
      <c r="G58" s="12">
        <v>14.000999999999999</v>
      </c>
      <c r="H58" s="12">
        <v>13.981</v>
      </c>
      <c r="I58" s="12">
        <v>14.038</v>
      </c>
      <c r="J58" s="12">
        <v>14.028</v>
      </c>
      <c r="K58" s="12">
        <v>14.025</v>
      </c>
      <c r="L58" s="12">
        <v>13.956</v>
      </c>
      <c r="M58" s="12">
        <v>14.069000000000001</v>
      </c>
      <c r="N58" s="12">
        <v>14.073</v>
      </c>
      <c r="O58" s="12">
        <v>14.084</v>
      </c>
      <c r="P58" s="34">
        <f>AVERAGE(F58:O58)</f>
        <v>14.025400000000001</v>
      </c>
      <c r="Q58" s="32">
        <f>_xlfn.STDEV.P(F58:O58)</f>
        <v>3.9807536974799322E-2</v>
      </c>
    </row>
    <row r="59" spans="1:18" x14ac:dyDescent="0.3">
      <c r="A59" s="61"/>
      <c r="B59" s="64"/>
      <c r="C59" s="67"/>
      <c r="D59" s="70"/>
      <c r="E59" s="28">
        <v>64</v>
      </c>
      <c r="F59" s="12">
        <v>56.194000000000003</v>
      </c>
      <c r="G59" s="12">
        <v>55.805999999999997</v>
      </c>
      <c r="H59" s="12">
        <v>55.765000000000001</v>
      </c>
      <c r="I59" s="12">
        <v>55.767000000000003</v>
      </c>
      <c r="J59" s="12">
        <v>56.003</v>
      </c>
      <c r="K59" s="12">
        <v>55.831000000000003</v>
      </c>
      <c r="L59" s="12">
        <v>55.771000000000001</v>
      </c>
      <c r="M59" s="12">
        <v>55.832000000000001</v>
      </c>
      <c r="N59" s="12">
        <v>56.311999999999998</v>
      </c>
      <c r="O59" s="12">
        <v>55.704000000000001</v>
      </c>
      <c r="P59" s="34">
        <f>AVERAGE(F59:O59)</f>
        <v>55.898499999999999</v>
      </c>
      <c r="Q59" s="32">
        <f>_xlfn.STDEV.P(F59:O59)</f>
        <v>0.19389649300593298</v>
      </c>
    </row>
    <row r="60" spans="1:18" ht="15" thickBot="1" x14ac:dyDescent="0.35">
      <c r="A60" s="61"/>
      <c r="B60" s="64"/>
      <c r="C60" s="67"/>
      <c r="D60" s="71"/>
      <c r="E60" s="30">
        <v>256</v>
      </c>
      <c r="F60" s="16">
        <v>222.36</v>
      </c>
      <c r="G60" s="16">
        <v>222.03100000000001</v>
      </c>
      <c r="H60" s="16">
        <v>222.38</v>
      </c>
      <c r="I60" s="16">
        <v>222.44200000000001</v>
      </c>
      <c r="J60" s="16">
        <v>222.32</v>
      </c>
      <c r="K60" s="16">
        <v>222.68</v>
      </c>
      <c r="L60" s="16">
        <v>222.55799999999999</v>
      </c>
      <c r="M60" s="16">
        <v>222.37299999999999</v>
      </c>
      <c r="N60" s="16">
        <v>222.48400000000001</v>
      </c>
      <c r="O60" s="16">
        <v>222.369</v>
      </c>
      <c r="P60" s="43">
        <f>AVERAGE(F60:O60)</f>
        <v>222.3997</v>
      </c>
      <c r="Q60" s="33">
        <f>_xlfn.STDEV.P(F60:O60)</f>
        <v>0.1607588566767007</v>
      </c>
    </row>
    <row r="61" spans="1:18" ht="15" thickBot="1" x14ac:dyDescent="0.35">
      <c r="A61" s="61"/>
      <c r="B61" s="64"/>
      <c r="C61" s="67"/>
      <c r="D61" s="4"/>
      <c r="E61" s="28"/>
      <c r="P61" s="11"/>
      <c r="Q61" s="48"/>
    </row>
    <row r="62" spans="1:18" x14ac:dyDescent="0.3">
      <c r="A62" s="61"/>
      <c r="B62" s="64"/>
      <c r="C62" s="67"/>
      <c r="D62" s="69" t="s">
        <v>16</v>
      </c>
      <c r="E62" s="39">
        <v>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41" t="e">
        <f>AVERAGE(F62:O62)</f>
        <v>#DIV/0!</v>
      </c>
      <c r="Q62" s="31" t="e">
        <f>_xlfn.STDEV.P(F62:O62)</f>
        <v>#DIV/0!</v>
      </c>
    </row>
    <row r="63" spans="1:18" x14ac:dyDescent="0.3">
      <c r="A63" s="61"/>
      <c r="B63" s="64"/>
      <c r="C63" s="67"/>
      <c r="D63" s="70"/>
      <c r="E63" s="28">
        <v>16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34" t="e">
        <f>AVERAGE(F63:O63)</f>
        <v>#DIV/0!</v>
      </c>
      <c r="Q63" s="32" t="e">
        <f>_xlfn.STDEV.P(F63:O63)</f>
        <v>#DIV/0!</v>
      </c>
    </row>
    <row r="64" spans="1:18" x14ac:dyDescent="0.3">
      <c r="A64" s="61"/>
      <c r="B64" s="64"/>
      <c r="C64" s="67"/>
      <c r="D64" s="70"/>
      <c r="E64" s="28">
        <v>64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34" t="e">
        <f>AVERAGE(F64:O64)</f>
        <v>#DIV/0!</v>
      </c>
      <c r="Q64" s="32" t="e">
        <f>_xlfn.STDEV.P(F64:O64)</f>
        <v>#DIV/0!</v>
      </c>
    </row>
    <row r="65" spans="1:17" ht="15" thickBot="1" x14ac:dyDescent="0.35">
      <c r="A65" s="61"/>
      <c r="B65" s="65"/>
      <c r="C65" s="68"/>
      <c r="D65" s="71"/>
      <c r="E65" s="30">
        <v>256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43" t="e">
        <f>AVERAGE(F65:O65)</f>
        <v>#DIV/0!</v>
      </c>
      <c r="Q65" s="33" t="e">
        <f>_xlfn.STDEV.P(F65:O65)</f>
        <v>#DIV/0!</v>
      </c>
    </row>
    <row r="66" spans="1:17" ht="16.2" thickBot="1" x14ac:dyDescent="0.35">
      <c r="A66" s="61"/>
      <c r="B66" s="21"/>
      <c r="C66" s="22"/>
      <c r="D66" s="3"/>
      <c r="E66" s="28"/>
      <c r="P66" s="11"/>
      <c r="Q66" s="48"/>
    </row>
    <row r="67" spans="1:17" x14ac:dyDescent="0.3">
      <c r="A67" s="61"/>
      <c r="B67" s="63">
        <v>14</v>
      </c>
      <c r="C67" s="66">
        <v>400</v>
      </c>
      <c r="D67" s="69" t="s">
        <v>3</v>
      </c>
      <c r="E67" s="39">
        <v>4</v>
      </c>
      <c r="F67" s="8">
        <v>2.2349999999999999</v>
      </c>
      <c r="G67" s="9">
        <v>2.181</v>
      </c>
      <c r="H67" s="9">
        <v>2.2120000000000002</v>
      </c>
      <c r="I67" s="9">
        <v>2.2360000000000002</v>
      </c>
      <c r="J67" s="9">
        <v>2.2120000000000002</v>
      </c>
      <c r="K67" s="9">
        <v>2.1579999999999999</v>
      </c>
      <c r="L67" s="9"/>
      <c r="M67" s="9"/>
      <c r="N67" s="9"/>
      <c r="O67" s="9"/>
      <c r="P67" s="41">
        <f>AVERAGE(F67:O67)</f>
        <v>2.2056666666666667</v>
      </c>
      <c r="Q67" s="31">
        <f>_xlfn.STDEV.P(F67:O67)</f>
        <v>2.81108915230774E-2</v>
      </c>
    </row>
    <row r="68" spans="1:17" x14ac:dyDescent="0.3">
      <c r="A68" s="61"/>
      <c r="B68" s="64"/>
      <c r="C68" s="67"/>
      <c r="D68" s="70"/>
      <c r="E68" s="28">
        <v>16</v>
      </c>
      <c r="F68" s="11">
        <v>8.7309999999999999</v>
      </c>
      <c r="G68" s="12">
        <v>8.6790000000000003</v>
      </c>
      <c r="H68" s="12">
        <v>8.7539999999999996</v>
      </c>
      <c r="I68" s="12">
        <v>8.7789999999999999</v>
      </c>
      <c r="J68" s="12">
        <v>8.7539999999999996</v>
      </c>
      <c r="K68" s="12">
        <v>8.5549999999999997</v>
      </c>
      <c r="L68" s="12"/>
      <c r="M68" s="12"/>
      <c r="N68" s="12"/>
      <c r="O68" s="12"/>
      <c r="P68" s="34">
        <f>AVERAGE(F68:O68)</f>
        <v>8.7086666666666659</v>
      </c>
      <c r="Q68" s="32">
        <f>_xlfn.STDEV.P(F68:O68)</f>
        <v>7.5331858392640796E-2</v>
      </c>
    </row>
    <row r="69" spans="1:17" x14ac:dyDescent="0.3">
      <c r="A69" s="61"/>
      <c r="B69" s="64"/>
      <c r="C69" s="67"/>
      <c r="D69" s="70"/>
      <c r="E69" s="28">
        <v>64</v>
      </c>
      <c r="F69" s="11">
        <v>34.76</v>
      </c>
      <c r="G69" s="12">
        <v>34.601999999999997</v>
      </c>
      <c r="H69" s="12">
        <v>34.933999999999997</v>
      </c>
      <c r="I69" s="12">
        <v>34.878999999999998</v>
      </c>
      <c r="J69" s="12">
        <v>34.933999999999997</v>
      </c>
      <c r="K69" s="12">
        <v>34.07</v>
      </c>
      <c r="L69" s="12"/>
      <c r="M69" s="12"/>
      <c r="N69" s="12"/>
      <c r="O69" s="12"/>
      <c r="P69" s="34">
        <f>AVERAGE(F69:O69)</f>
        <v>34.696499999999993</v>
      </c>
      <c r="Q69" s="32">
        <f>_xlfn.STDEV.P(F69:O69)</f>
        <v>0.30320056618240804</v>
      </c>
    </row>
    <row r="70" spans="1:17" ht="15" thickBot="1" x14ac:dyDescent="0.35">
      <c r="A70" s="61"/>
      <c r="B70" s="64"/>
      <c r="C70" s="67"/>
      <c r="D70" s="71"/>
      <c r="E70" s="30">
        <v>256</v>
      </c>
      <c r="F70" s="15">
        <v>139.108</v>
      </c>
      <c r="G70" s="16">
        <v>141.506</v>
      </c>
      <c r="H70" s="16">
        <v>139.67599999999999</v>
      </c>
      <c r="I70" s="16">
        <v>137.08600000000001</v>
      </c>
      <c r="J70" s="16">
        <v>139.67599999999999</v>
      </c>
      <c r="K70" s="16">
        <v>136.70699999999999</v>
      </c>
      <c r="L70" s="16"/>
      <c r="M70" s="16"/>
      <c r="N70" s="16"/>
      <c r="O70" s="16"/>
      <c r="P70" s="43">
        <f>AVERAGE(F70:O70)</f>
        <v>138.95983333333331</v>
      </c>
      <c r="Q70" s="33">
        <f>_xlfn.STDEV.P(F70:O70)</f>
        <v>1.6389639427258755</v>
      </c>
    </row>
    <row r="71" spans="1:17" ht="15" thickBot="1" x14ac:dyDescent="0.35">
      <c r="A71" s="61"/>
      <c r="B71" s="64"/>
      <c r="C71" s="67"/>
      <c r="D71" s="4"/>
      <c r="E71" s="28"/>
      <c r="P71" s="11"/>
      <c r="Q71" s="48"/>
    </row>
    <row r="72" spans="1:17" x14ac:dyDescent="0.3">
      <c r="A72" s="61"/>
      <c r="B72" s="64"/>
      <c r="C72" s="67"/>
      <c r="D72" s="69" t="s">
        <v>16</v>
      </c>
      <c r="E72" s="39">
        <v>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41" t="e">
        <f>AVERAGE(F72:O72)</f>
        <v>#DIV/0!</v>
      </c>
      <c r="Q72" s="31" t="e">
        <f>_xlfn.STDEV.P(F72:O72)</f>
        <v>#DIV/0!</v>
      </c>
    </row>
    <row r="73" spans="1:17" x14ac:dyDescent="0.3">
      <c r="A73" s="61"/>
      <c r="B73" s="64"/>
      <c r="C73" s="67"/>
      <c r="D73" s="70"/>
      <c r="E73" s="28">
        <v>16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34" t="e">
        <f>AVERAGE(F73:O73)</f>
        <v>#DIV/0!</v>
      </c>
      <c r="Q73" s="32" t="e">
        <f>_xlfn.STDEV.P(F73:O73)</f>
        <v>#DIV/0!</v>
      </c>
    </row>
    <row r="74" spans="1:17" x14ac:dyDescent="0.3">
      <c r="A74" s="61"/>
      <c r="B74" s="64"/>
      <c r="C74" s="67"/>
      <c r="D74" s="70"/>
      <c r="E74" s="28">
        <v>64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34" t="e">
        <f>AVERAGE(F74:O74)</f>
        <v>#DIV/0!</v>
      </c>
      <c r="Q74" s="32" t="e">
        <f>_xlfn.STDEV.P(F74:O74)</f>
        <v>#DIV/0!</v>
      </c>
    </row>
    <row r="75" spans="1:17" ht="15" thickBot="1" x14ac:dyDescent="0.35">
      <c r="A75" s="61"/>
      <c r="B75" s="65"/>
      <c r="C75" s="68"/>
      <c r="D75" s="71"/>
      <c r="E75" s="30">
        <v>256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43" t="e">
        <f>AVERAGE(F75:O75)</f>
        <v>#DIV/0!</v>
      </c>
      <c r="Q75" s="33" t="e">
        <f>_xlfn.STDEV.P(F75:O75)</f>
        <v>#DIV/0!</v>
      </c>
    </row>
    <row r="76" spans="1:17" ht="16.2" thickBot="1" x14ac:dyDescent="0.35">
      <c r="A76" s="61"/>
      <c r="B76" s="22"/>
      <c r="C76" s="22"/>
      <c r="D76" s="4"/>
      <c r="E76" s="28"/>
      <c r="P76" s="11"/>
      <c r="Q76" s="48"/>
    </row>
    <row r="77" spans="1:17" x14ac:dyDescent="0.3">
      <c r="A77" s="61"/>
      <c r="B77" s="63">
        <v>20</v>
      </c>
      <c r="C77" s="66">
        <v>400</v>
      </c>
      <c r="D77" s="69" t="s">
        <v>3</v>
      </c>
      <c r="E77" s="39">
        <v>4</v>
      </c>
      <c r="F77" s="8">
        <v>2.4969999999999999</v>
      </c>
      <c r="G77" s="9">
        <v>2.4489999999999998</v>
      </c>
      <c r="H77" s="9">
        <v>2.4820000000000002</v>
      </c>
      <c r="I77" s="9">
        <v>2.415</v>
      </c>
      <c r="J77" s="9">
        <v>2.4489999999999998</v>
      </c>
      <c r="K77" s="9"/>
      <c r="L77" s="9"/>
      <c r="M77" s="9"/>
      <c r="N77" s="9"/>
      <c r="O77" s="10"/>
      <c r="P77" s="41">
        <f>AVERAGE(F77:O77)</f>
        <v>2.4584000000000001</v>
      </c>
      <c r="Q77" s="31">
        <f>_xlfn.STDEV.P(F77:O77)</f>
        <v>2.8660774588276584E-2</v>
      </c>
    </row>
    <row r="78" spans="1:17" x14ac:dyDescent="0.3">
      <c r="A78" s="61"/>
      <c r="B78" s="64"/>
      <c r="C78" s="67"/>
      <c r="D78" s="70"/>
      <c r="E78" s="28">
        <v>16</v>
      </c>
      <c r="F78" s="11">
        <v>9.673</v>
      </c>
      <c r="G78" s="12">
        <v>9.6989999999999998</v>
      </c>
      <c r="H78" s="12">
        <v>9.8629999999999995</v>
      </c>
      <c r="I78" s="12">
        <v>9.5269999999999992</v>
      </c>
      <c r="J78" s="12">
        <v>9.7360000000000007</v>
      </c>
      <c r="K78" s="12"/>
      <c r="L78" s="12"/>
      <c r="M78" s="12"/>
      <c r="N78" s="12"/>
      <c r="O78" s="13"/>
      <c r="P78" s="34">
        <f>AVERAGE(F78:O78)</f>
        <v>9.6996000000000002</v>
      </c>
      <c r="Q78" s="32">
        <f>_xlfn.STDEV.P(F78:O78)</f>
        <v>0.10818798454541997</v>
      </c>
    </row>
    <row r="79" spans="1:17" x14ac:dyDescent="0.3">
      <c r="A79" s="61"/>
      <c r="B79" s="64"/>
      <c r="C79" s="67"/>
      <c r="D79" s="70"/>
      <c r="E79" s="28">
        <v>64</v>
      </c>
      <c r="F79" s="11">
        <v>38.628</v>
      </c>
      <c r="G79" s="12">
        <v>38.600999999999999</v>
      </c>
      <c r="H79" s="12">
        <v>39.286000000000001</v>
      </c>
      <c r="I79" s="12">
        <v>38.091000000000001</v>
      </c>
      <c r="J79" s="12">
        <v>38.359000000000002</v>
      </c>
      <c r="K79" s="12"/>
      <c r="L79" s="12"/>
      <c r="M79" s="12"/>
      <c r="N79" s="12"/>
      <c r="O79" s="13"/>
      <c r="P79" s="34">
        <f>AVERAGE(F79:O79)</f>
        <v>38.593000000000004</v>
      </c>
      <c r="Q79" s="32">
        <f>_xlfn.STDEV.P(F79:O79)</f>
        <v>0.39706372284559061</v>
      </c>
    </row>
    <row r="80" spans="1:17" ht="15" thickBot="1" x14ac:dyDescent="0.35">
      <c r="A80" s="61"/>
      <c r="B80" s="64"/>
      <c r="C80" s="67"/>
      <c r="D80" s="71"/>
      <c r="E80" s="30">
        <v>256</v>
      </c>
      <c r="F80" s="15">
        <v>154.274</v>
      </c>
      <c r="G80" s="16">
        <v>155.30099999999999</v>
      </c>
      <c r="H80" s="16">
        <v>153.58799999999999</v>
      </c>
      <c r="I80" s="16">
        <v>155.48099999999999</v>
      </c>
      <c r="J80" s="16">
        <v>154.25299999999999</v>
      </c>
      <c r="K80" s="16"/>
      <c r="L80" s="16"/>
      <c r="M80" s="16"/>
      <c r="N80" s="16"/>
      <c r="O80" s="17"/>
      <c r="P80" s="43">
        <f>AVERAGE(F80:O80)</f>
        <v>154.57939999999999</v>
      </c>
      <c r="Q80" s="33">
        <f>_xlfn.STDEV.P(F80:O80)</f>
        <v>0.70940386240843001</v>
      </c>
    </row>
    <row r="81" spans="1:17" ht="15" thickBot="1" x14ac:dyDescent="0.35">
      <c r="A81" s="61"/>
      <c r="B81" s="64"/>
      <c r="C81" s="67"/>
      <c r="D81" s="4"/>
      <c r="E81" s="28"/>
      <c r="P81" s="11"/>
      <c r="Q81" s="48"/>
    </row>
    <row r="82" spans="1:17" x14ac:dyDescent="0.3">
      <c r="A82" s="61"/>
      <c r="B82" s="64"/>
      <c r="C82" s="67"/>
      <c r="D82" s="69" t="s">
        <v>16</v>
      </c>
      <c r="E82" s="39">
        <v>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41" t="e">
        <f>AVERAGE(F82:O82)</f>
        <v>#DIV/0!</v>
      </c>
      <c r="Q82" s="31" t="e">
        <f>_xlfn.STDEV.P(F82:O82)</f>
        <v>#DIV/0!</v>
      </c>
    </row>
    <row r="83" spans="1:17" x14ac:dyDescent="0.3">
      <c r="A83" s="61"/>
      <c r="B83" s="64"/>
      <c r="C83" s="67"/>
      <c r="D83" s="70"/>
      <c r="E83" s="28">
        <v>16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34" t="e">
        <f>AVERAGE(F83:O83)</f>
        <v>#DIV/0!</v>
      </c>
      <c r="Q83" s="32" t="e">
        <f>_xlfn.STDEV.P(F83:O83)</f>
        <v>#DIV/0!</v>
      </c>
    </row>
    <row r="84" spans="1:17" x14ac:dyDescent="0.3">
      <c r="A84" s="61"/>
      <c r="B84" s="64"/>
      <c r="C84" s="67"/>
      <c r="D84" s="70"/>
      <c r="E84" s="28">
        <v>64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34" t="e">
        <f>AVERAGE(F84:O84)</f>
        <v>#DIV/0!</v>
      </c>
      <c r="Q84" s="32" t="e">
        <f>_xlfn.STDEV.P(F84:O84)</f>
        <v>#DIV/0!</v>
      </c>
    </row>
    <row r="85" spans="1:17" ht="15" thickBot="1" x14ac:dyDescent="0.35">
      <c r="A85" s="62"/>
      <c r="B85" s="65"/>
      <c r="C85" s="68"/>
      <c r="D85" s="71"/>
      <c r="E85" s="30">
        <v>256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43" t="e">
        <f>AVERAGE(F85:O85)</f>
        <v>#DIV/0!</v>
      </c>
      <c r="Q85" s="33" t="e">
        <f>_xlfn.STDEV.P(F85:O85)</f>
        <v>#DIV/0!</v>
      </c>
    </row>
    <row r="86" spans="1:17" ht="16.2" thickBot="1" x14ac:dyDescent="0.35">
      <c r="A86" s="23"/>
      <c r="B86" s="23"/>
      <c r="C86" s="22"/>
      <c r="D86" s="7"/>
      <c r="E86" s="29"/>
      <c r="F86" s="7"/>
      <c r="G86" s="7"/>
      <c r="H86" s="7"/>
      <c r="I86" s="7"/>
      <c r="J86" s="7"/>
      <c r="K86" s="7"/>
      <c r="P86" s="11"/>
      <c r="Q86" s="48"/>
    </row>
    <row r="87" spans="1:17" x14ac:dyDescent="0.3">
      <c r="A87" s="60" t="s">
        <v>28</v>
      </c>
      <c r="B87" s="63">
        <v>9</v>
      </c>
      <c r="C87" s="66">
        <v>400</v>
      </c>
      <c r="D87" s="69" t="s">
        <v>3</v>
      </c>
      <c r="E87" s="39">
        <v>4</v>
      </c>
      <c r="F87" s="9">
        <v>0.67500000000000004</v>
      </c>
      <c r="G87" s="9">
        <v>0.60599999999999998</v>
      </c>
      <c r="H87" s="9">
        <v>0.60799999999999998</v>
      </c>
      <c r="I87" s="9">
        <v>0.60499999999999998</v>
      </c>
      <c r="J87" s="9">
        <v>0.59899999999999998</v>
      </c>
      <c r="K87" s="9">
        <v>0.69299999999999995</v>
      </c>
      <c r="L87" s="9">
        <v>0.6</v>
      </c>
      <c r="M87" s="9">
        <v>0.59399999999999997</v>
      </c>
      <c r="N87" s="9">
        <v>0.59899999999999998</v>
      </c>
      <c r="O87" s="9">
        <v>0.59699999999999998</v>
      </c>
      <c r="P87" s="41">
        <f>AVERAGE(F87:O87)</f>
        <v>0.61760000000000004</v>
      </c>
      <c r="Q87" s="31">
        <f>_xlfn.STDEV.P(F87:O87)</f>
        <v>3.3687386363444705E-2</v>
      </c>
    </row>
    <row r="88" spans="1:17" x14ac:dyDescent="0.3">
      <c r="A88" s="61"/>
      <c r="B88" s="64"/>
      <c r="C88" s="67"/>
      <c r="D88" s="70"/>
      <c r="E88" s="28">
        <v>16</v>
      </c>
      <c r="F88" s="12">
        <v>2.387</v>
      </c>
      <c r="G88" s="12">
        <v>2.3370000000000002</v>
      </c>
      <c r="H88" s="12">
        <v>2.3090000000000002</v>
      </c>
      <c r="I88" s="12">
        <v>2.31</v>
      </c>
      <c r="J88" s="12">
        <v>2.3090000000000002</v>
      </c>
      <c r="K88" s="12">
        <v>2.359</v>
      </c>
      <c r="L88" s="12">
        <v>2.3029999999999999</v>
      </c>
      <c r="M88" s="12">
        <v>2.3029999999999999</v>
      </c>
      <c r="N88" s="12">
        <v>2.2930000000000001</v>
      </c>
      <c r="O88" s="12">
        <v>2.3010000000000002</v>
      </c>
      <c r="P88" s="34">
        <f>AVERAGE(F88:O88)</f>
        <v>2.3210999999999999</v>
      </c>
      <c r="Q88" s="32">
        <f>_xlfn.STDEV.P(F88:O88)</f>
        <v>2.8804339950778229E-2</v>
      </c>
    </row>
    <row r="89" spans="1:17" x14ac:dyDescent="0.3">
      <c r="A89" s="61"/>
      <c r="B89" s="64"/>
      <c r="C89" s="67"/>
      <c r="D89" s="70"/>
      <c r="E89" s="28">
        <v>64</v>
      </c>
      <c r="F89" s="12">
        <v>9.2100000000000009</v>
      </c>
      <c r="G89" s="12">
        <v>9.2539999999999996</v>
      </c>
      <c r="H89" s="12">
        <v>9.0719999999999992</v>
      </c>
      <c r="I89" s="12">
        <v>9.0389999999999997</v>
      </c>
      <c r="J89" s="12">
        <v>9.0540000000000003</v>
      </c>
      <c r="K89" s="12">
        <v>9.0589999999999993</v>
      </c>
      <c r="L89" s="12">
        <v>9.0760000000000005</v>
      </c>
      <c r="M89" s="12">
        <v>9.1</v>
      </c>
      <c r="N89" s="12">
        <v>8.9629999999999992</v>
      </c>
      <c r="O89" s="12">
        <v>9.1300000000000008</v>
      </c>
      <c r="P89" s="34">
        <f>AVERAGE(F89:O89)</f>
        <v>9.0956999999999972</v>
      </c>
      <c r="Q89" s="32">
        <f>_xlfn.STDEV.P(F89:O89)</f>
        <v>8.0111235167110231E-2</v>
      </c>
    </row>
    <row r="90" spans="1:17" ht="15" thickBot="1" x14ac:dyDescent="0.35">
      <c r="A90" s="61"/>
      <c r="B90" s="64"/>
      <c r="C90" s="67"/>
      <c r="D90" s="71"/>
      <c r="E90" s="30">
        <v>256</v>
      </c>
      <c r="F90" s="16">
        <v>36.625</v>
      </c>
      <c r="G90" s="16">
        <v>36.628</v>
      </c>
      <c r="H90" s="16">
        <v>36.046999999999997</v>
      </c>
      <c r="I90" s="16">
        <v>36.01</v>
      </c>
      <c r="J90" s="16">
        <v>36.052999999999997</v>
      </c>
      <c r="K90" s="16">
        <v>36.372999999999998</v>
      </c>
      <c r="L90" s="16">
        <v>36.021000000000001</v>
      </c>
      <c r="M90" s="16">
        <v>36.06</v>
      </c>
      <c r="N90" s="16">
        <v>36.049999999999997</v>
      </c>
      <c r="O90" s="16">
        <v>36.49</v>
      </c>
      <c r="P90" s="43">
        <f>AVERAGE(F90:O90)</f>
        <v>36.235700000000001</v>
      </c>
      <c r="Q90" s="33">
        <f>_xlfn.STDEV.P(F90:O90)</f>
        <v>0.24906868530588172</v>
      </c>
    </row>
    <row r="91" spans="1:17" ht="15" thickBot="1" x14ac:dyDescent="0.35">
      <c r="A91" s="61"/>
      <c r="B91" s="64"/>
      <c r="C91" s="67"/>
      <c r="D91" s="4"/>
      <c r="E91" s="28"/>
      <c r="P91" s="11"/>
      <c r="Q91" s="48"/>
    </row>
    <row r="92" spans="1:17" x14ac:dyDescent="0.3">
      <c r="A92" s="61"/>
      <c r="B92" s="64"/>
      <c r="C92" s="67"/>
      <c r="D92" s="69" t="s">
        <v>16</v>
      </c>
      <c r="E92" s="39">
        <v>4</v>
      </c>
      <c r="F92" s="9">
        <v>2.0059999999999998</v>
      </c>
      <c r="G92" s="9">
        <v>1.601</v>
      </c>
      <c r="H92" s="9">
        <v>1.6160000000000001</v>
      </c>
      <c r="I92" s="9">
        <v>1.8049999999999999</v>
      </c>
      <c r="J92" s="9">
        <v>1.639</v>
      </c>
      <c r="K92" s="9">
        <v>1.6240000000000001</v>
      </c>
      <c r="L92" s="9">
        <v>1.6060000000000001</v>
      </c>
      <c r="M92" s="9">
        <v>1.61</v>
      </c>
      <c r="N92" s="9">
        <v>1.62</v>
      </c>
      <c r="O92" s="9">
        <v>1.698</v>
      </c>
      <c r="P92" s="41">
        <f>AVERAGE(F92:O92)</f>
        <v>1.6824999999999999</v>
      </c>
      <c r="Q92" s="31">
        <f>_xlfn.STDEV.P(F92:O92)</f>
        <v>0.12300101625596424</v>
      </c>
    </row>
    <row r="93" spans="1:17" x14ac:dyDescent="0.3">
      <c r="A93" s="61"/>
      <c r="B93" s="64"/>
      <c r="C93" s="67"/>
      <c r="D93" s="70"/>
      <c r="E93" s="28">
        <v>16</v>
      </c>
      <c r="F93" s="12">
        <v>6.6829999999999998</v>
      </c>
      <c r="G93" s="12">
        <v>6.266</v>
      </c>
      <c r="H93" s="12">
        <v>6.2679999999999998</v>
      </c>
      <c r="I93" s="12">
        <v>6.9470000000000001</v>
      </c>
      <c r="J93" s="12">
        <v>6.2709999999999999</v>
      </c>
      <c r="K93" s="12">
        <v>6.4630000000000001</v>
      </c>
      <c r="L93" s="12">
        <v>6.2690000000000001</v>
      </c>
      <c r="M93" s="12">
        <v>6.2590000000000003</v>
      </c>
      <c r="N93" s="12">
        <v>6.2530000000000001</v>
      </c>
      <c r="O93" s="12">
        <v>6.25</v>
      </c>
      <c r="P93" s="34">
        <f>AVERAGE(F93:O93)</f>
        <v>6.3928999999999991</v>
      </c>
      <c r="Q93" s="32">
        <f>_xlfn.STDEV.P(F93:O93)</f>
        <v>0.22714200404152463</v>
      </c>
    </row>
    <row r="94" spans="1:17" x14ac:dyDescent="0.3">
      <c r="A94" s="61"/>
      <c r="B94" s="64"/>
      <c r="C94" s="67"/>
      <c r="D94" s="70"/>
      <c r="E94" s="28">
        <v>64</v>
      </c>
      <c r="F94" s="12">
        <v>24.91</v>
      </c>
      <c r="G94" s="12">
        <v>24.995000000000001</v>
      </c>
      <c r="H94" s="12">
        <v>25.036999999999999</v>
      </c>
      <c r="I94" s="12">
        <v>24.846</v>
      </c>
      <c r="J94" s="12">
        <v>25.204999999999998</v>
      </c>
      <c r="K94" s="12">
        <v>24.997</v>
      </c>
      <c r="L94" s="12">
        <v>25.004999999999999</v>
      </c>
      <c r="M94" s="12">
        <v>25.093</v>
      </c>
      <c r="N94" s="12">
        <v>24.998000000000001</v>
      </c>
      <c r="O94" s="12">
        <v>25.463999999999999</v>
      </c>
      <c r="P94" s="34">
        <f>AVERAGE(F94:O94)</f>
        <v>25.055</v>
      </c>
      <c r="Q94" s="32">
        <f>_xlfn.STDEV.P(F94:O94)</f>
        <v>0.16400243900625328</v>
      </c>
    </row>
    <row r="95" spans="1:17" ht="15" thickBot="1" x14ac:dyDescent="0.35">
      <c r="A95" s="61"/>
      <c r="B95" s="64"/>
      <c r="C95" s="68"/>
      <c r="D95" s="71"/>
      <c r="E95" s="30">
        <v>256</v>
      </c>
      <c r="F95" s="16">
        <v>102.42700000000001</v>
      </c>
      <c r="G95" s="16">
        <v>102.316</v>
      </c>
      <c r="H95" s="16">
        <v>101.376</v>
      </c>
      <c r="I95" s="16">
        <v>101.14400000000001</v>
      </c>
      <c r="J95" s="16">
        <v>105.828</v>
      </c>
      <c r="K95" s="16">
        <v>100.023</v>
      </c>
      <c r="L95" s="16">
        <v>101.193</v>
      </c>
      <c r="M95" s="16">
        <v>101.675</v>
      </c>
      <c r="N95" s="16">
        <v>101.919</v>
      </c>
      <c r="O95" s="16">
        <v>99.596999999999994</v>
      </c>
      <c r="P95" s="43">
        <f>AVERAGE(F95:O95)</f>
        <v>101.74979999999999</v>
      </c>
      <c r="Q95" s="33">
        <f>_xlfn.STDEV.P(F95:O95)</f>
        <v>1.6086719242903464</v>
      </c>
    </row>
    <row r="96" spans="1:17" ht="16.2" thickBot="1" x14ac:dyDescent="0.35">
      <c r="A96" s="61"/>
      <c r="B96" s="64"/>
      <c r="C96" s="22"/>
      <c r="D96" s="4"/>
      <c r="E96" s="28"/>
      <c r="P96" s="11"/>
      <c r="Q96" s="48"/>
    </row>
    <row r="97" spans="1:17" x14ac:dyDescent="0.3">
      <c r="A97" s="61"/>
      <c r="B97" s="64"/>
      <c r="C97" s="66">
        <v>1024</v>
      </c>
      <c r="D97" s="69" t="s">
        <v>3</v>
      </c>
      <c r="E97" s="39">
        <v>4</v>
      </c>
      <c r="F97" s="9">
        <v>3.831</v>
      </c>
      <c r="G97" s="9">
        <v>3.7810000000000001</v>
      </c>
      <c r="H97" s="9">
        <v>3.9660000000000002</v>
      </c>
      <c r="I97" s="9">
        <v>3.75</v>
      </c>
      <c r="J97" s="9">
        <v>3.8010000000000002</v>
      </c>
      <c r="K97" s="9">
        <v>3.766</v>
      </c>
      <c r="L97" s="9">
        <v>3.7240000000000002</v>
      </c>
      <c r="M97" s="9">
        <v>3.806</v>
      </c>
      <c r="N97" s="9">
        <v>3.7440000000000002</v>
      </c>
      <c r="O97" s="9">
        <v>3.7010000000000001</v>
      </c>
      <c r="P97" s="41">
        <f>AVERAGE(F97:O97)</f>
        <v>3.7869999999999999</v>
      </c>
      <c r="Q97" s="31">
        <f>_xlfn.STDEV.P(F97:O97)</f>
        <v>7.0423007604049417E-2</v>
      </c>
    </row>
    <row r="98" spans="1:17" x14ac:dyDescent="0.3">
      <c r="A98" s="61"/>
      <c r="B98" s="64"/>
      <c r="C98" s="67"/>
      <c r="D98" s="70"/>
      <c r="E98" s="28">
        <v>16</v>
      </c>
      <c r="F98" s="12">
        <v>14.813000000000001</v>
      </c>
      <c r="G98" s="12">
        <v>15.022</v>
      </c>
      <c r="H98" s="12">
        <v>15.058</v>
      </c>
      <c r="I98" s="12">
        <v>14.885</v>
      </c>
      <c r="J98" s="12">
        <v>14.968999999999999</v>
      </c>
      <c r="K98" s="12">
        <v>14.948</v>
      </c>
      <c r="L98" s="12">
        <v>14.949</v>
      </c>
      <c r="M98" s="12">
        <v>14.849</v>
      </c>
      <c r="N98" s="12">
        <v>14.759</v>
      </c>
      <c r="O98" s="12">
        <v>14.726000000000001</v>
      </c>
      <c r="P98" s="34">
        <f>AVERAGE(F98:O98)</f>
        <v>14.8978</v>
      </c>
      <c r="Q98" s="32">
        <f>_xlfn.STDEV.P(F98:O98)</f>
        <v>0.10479389295183161</v>
      </c>
    </row>
    <row r="99" spans="1:17" x14ac:dyDescent="0.3">
      <c r="A99" s="61"/>
      <c r="B99" s="64"/>
      <c r="C99" s="67"/>
      <c r="D99" s="70"/>
      <c r="E99" s="28">
        <v>64</v>
      </c>
      <c r="F99" s="12">
        <v>59.061</v>
      </c>
      <c r="G99" s="12">
        <v>59.228000000000002</v>
      </c>
      <c r="H99" s="12">
        <v>60.161999999999999</v>
      </c>
      <c r="I99" s="12">
        <v>59.506</v>
      </c>
      <c r="J99" s="12">
        <v>60.002000000000002</v>
      </c>
      <c r="K99" s="12">
        <v>59.002000000000002</v>
      </c>
      <c r="L99" s="12">
        <v>59.546999999999997</v>
      </c>
      <c r="M99" s="12">
        <v>59.137999999999998</v>
      </c>
      <c r="N99" s="12">
        <v>59.859000000000002</v>
      </c>
      <c r="O99" s="12">
        <v>58.918999999999997</v>
      </c>
      <c r="P99" s="34">
        <f>AVERAGE(F99:O99)</f>
        <v>59.442399999999999</v>
      </c>
      <c r="Q99" s="32">
        <f>_xlfn.STDEV.P(F99:O99)</f>
        <v>0.42089314558448254</v>
      </c>
    </row>
    <row r="100" spans="1:17" ht="15" thickBot="1" x14ac:dyDescent="0.35">
      <c r="A100" s="61"/>
      <c r="B100" s="64"/>
      <c r="C100" s="67"/>
      <c r="D100" s="71"/>
      <c r="E100" s="30">
        <v>256</v>
      </c>
      <c r="F100" s="16">
        <v>238.37700000000001</v>
      </c>
      <c r="G100" s="16">
        <v>238.25200000000001</v>
      </c>
      <c r="H100" s="16">
        <v>238.19399999999999</v>
      </c>
      <c r="I100" s="16">
        <v>238.958</v>
      </c>
      <c r="J100" s="16">
        <v>237.93600000000001</v>
      </c>
      <c r="K100" s="16">
        <v>237.29499999999999</v>
      </c>
      <c r="L100" s="16">
        <v>238.15600000000001</v>
      </c>
      <c r="M100" s="16">
        <v>238.667</v>
      </c>
      <c r="N100" s="16">
        <v>236.315</v>
      </c>
      <c r="O100" s="16">
        <v>236.60499999999999</v>
      </c>
      <c r="P100" s="43">
        <f>AVERAGE(F100:O100)</f>
        <v>237.87549999999996</v>
      </c>
      <c r="Q100" s="33">
        <f>_xlfn.STDEV.P(F100:O100)</f>
        <v>0.8222910980911845</v>
      </c>
    </row>
    <row r="101" spans="1:17" ht="15" thickBot="1" x14ac:dyDescent="0.35">
      <c r="A101" s="61"/>
      <c r="B101" s="64"/>
      <c r="C101" s="67"/>
      <c r="D101" s="4"/>
      <c r="E101" s="28"/>
      <c r="P101" s="11"/>
      <c r="Q101" s="48"/>
    </row>
    <row r="102" spans="1:17" x14ac:dyDescent="0.3">
      <c r="A102" s="61"/>
      <c r="B102" s="64"/>
      <c r="C102" s="67"/>
      <c r="D102" s="69" t="s">
        <v>16</v>
      </c>
      <c r="E102" s="39">
        <v>4</v>
      </c>
      <c r="F102" s="9">
        <v>10.287000000000001</v>
      </c>
      <c r="G102" s="9">
        <v>10.832000000000001</v>
      </c>
      <c r="H102" s="9">
        <v>10.936</v>
      </c>
      <c r="I102" s="9">
        <v>10.247</v>
      </c>
      <c r="J102" s="9">
        <v>10.775</v>
      </c>
      <c r="K102" s="9">
        <v>11.515000000000001</v>
      </c>
      <c r="L102" s="9">
        <v>10.237</v>
      </c>
      <c r="M102" s="9">
        <v>10.145</v>
      </c>
      <c r="N102" s="9">
        <v>10.484999999999999</v>
      </c>
      <c r="O102" s="9">
        <v>10.207000000000001</v>
      </c>
      <c r="P102" s="41">
        <f>AVERAGE(F102:O102)</f>
        <v>10.566599999999999</v>
      </c>
      <c r="Q102" s="31">
        <f>_xlfn.STDEV.P(F102:O102)</f>
        <v>0.41862398402384937</v>
      </c>
    </row>
    <row r="103" spans="1:17" x14ac:dyDescent="0.3">
      <c r="A103" s="61"/>
      <c r="B103" s="64"/>
      <c r="C103" s="67"/>
      <c r="D103" s="70"/>
      <c r="E103" s="28">
        <v>16</v>
      </c>
      <c r="F103" s="12">
        <v>40.78</v>
      </c>
      <c r="G103" s="12">
        <v>40.695</v>
      </c>
      <c r="H103" s="12">
        <v>40.640999999999998</v>
      </c>
      <c r="I103" s="12">
        <v>40.670999999999999</v>
      </c>
      <c r="J103" s="12">
        <v>40.701999999999998</v>
      </c>
      <c r="K103" s="12">
        <v>40.654000000000003</v>
      </c>
      <c r="L103" s="12">
        <v>40.792000000000002</v>
      </c>
      <c r="M103" s="12">
        <v>41.16</v>
      </c>
      <c r="N103" s="12">
        <v>40.786000000000001</v>
      </c>
      <c r="O103" s="12">
        <v>40.978999999999999</v>
      </c>
      <c r="P103" s="34">
        <f>AVERAGE(F103:O103)</f>
        <v>40.785999999999987</v>
      </c>
      <c r="Q103" s="32">
        <f>_xlfn.STDEV.P(F103:O103)</f>
        <v>0.15627155851273677</v>
      </c>
    </row>
    <row r="104" spans="1:17" x14ac:dyDescent="0.3">
      <c r="A104" s="61"/>
      <c r="B104" s="64"/>
      <c r="C104" s="67"/>
      <c r="D104" s="70"/>
      <c r="E104" s="28">
        <v>64</v>
      </c>
      <c r="F104" s="12">
        <v>165.09100000000001</v>
      </c>
      <c r="G104" s="12">
        <v>163.96100000000001</v>
      </c>
      <c r="H104" s="12">
        <v>165.95599999999999</v>
      </c>
      <c r="I104" s="12">
        <v>165.22900000000001</v>
      </c>
      <c r="J104" s="12">
        <v>164.274</v>
      </c>
      <c r="K104" s="12">
        <v>165.464</v>
      </c>
      <c r="L104" s="12">
        <v>163.53200000000001</v>
      </c>
      <c r="M104" s="12">
        <v>165.09899999999999</v>
      </c>
      <c r="N104" s="12">
        <v>164.36500000000001</v>
      </c>
      <c r="O104" s="12">
        <v>164.82599999999999</v>
      </c>
      <c r="P104" s="34">
        <f>AVERAGE(F104:O104)</f>
        <v>164.77969999999999</v>
      </c>
      <c r="Q104" s="32">
        <f>_xlfn.STDEV.P(F104:O104)</f>
        <v>0.7006822461001796</v>
      </c>
    </row>
    <row r="105" spans="1:17" ht="15" thickBot="1" x14ac:dyDescent="0.35">
      <c r="A105" s="61"/>
      <c r="B105" s="65"/>
      <c r="C105" s="68"/>
      <c r="D105" s="71"/>
      <c r="E105" s="30">
        <v>256</v>
      </c>
      <c r="F105" s="16">
        <v>661.15700000000004</v>
      </c>
      <c r="G105" s="16">
        <v>659.93799999999999</v>
      </c>
      <c r="H105" s="16">
        <v>662.87800000000004</v>
      </c>
      <c r="I105" s="16">
        <v>660.10799999999995</v>
      </c>
      <c r="J105" s="16">
        <v>659.81600000000003</v>
      </c>
      <c r="K105" s="16">
        <v>653.57899999999995</v>
      </c>
      <c r="L105" s="16">
        <v>654.976</v>
      </c>
      <c r="M105" s="16">
        <v>659.34900000000005</v>
      </c>
      <c r="N105" s="16">
        <v>660.66600000000005</v>
      </c>
      <c r="O105" s="16">
        <v>662.32299999999998</v>
      </c>
      <c r="P105" s="43">
        <f>AVERAGE(F105:O105)</f>
        <v>659.47900000000004</v>
      </c>
      <c r="Q105" s="33">
        <f>_xlfn.STDEV.P(F105:O105)</f>
        <v>2.8229415509358486</v>
      </c>
    </row>
    <row r="106" spans="1:17" ht="16.2" thickBot="1" x14ac:dyDescent="0.35">
      <c r="A106" s="61"/>
      <c r="B106" s="21"/>
      <c r="C106" s="22"/>
      <c r="D106" s="3"/>
      <c r="E106" s="28"/>
      <c r="P106" s="11"/>
      <c r="Q106" s="48"/>
    </row>
    <row r="107" spans="1:17" x14ac:dyDescent="0.3">
      <c r="A107" s="61"/>
      <c r="B107" s="63">
        <v>14</v>
      </c>
      <c r="C107" s="66">
        <v>400</v>
      </c>
      <c r="D107" s="69" t="s">
        <v>3</v>
      </c>
      <c r="E107" s="39">
        <v>4</v>
      </c>
      <c r="F107" s="8">
        <v>0.72099999999999997</v>
      </c>
      <c r="G107" s="9">
        <v>0.64500000000000002</v>
      </c>
      <c r="H107" s="9">
        <v>0.63200000000000001</v>
      </c>
      <c r="I107" s="9">
        <v>0.64300000000000002</v>
      </c>
      <c r="J107" s="9">
        <v>0.65200000000000002</v>
      </c>
      <c r="K107" s="9"/>
      <c r="L107" s="9"/>
      <c r="M107" s="9"/>
      <c r="N107" s="9"/>
      <c r="O107" s="9"/>
      <c r="P107" s="41">
        <f>AVERAGE(F107:O107)</f>
        <v>0.65860000000000007</v>
      </c>
      <c r="Q107" s="31">
        <f>_xlfn.STDEV.P(F107:O107)</f>
        <v>3.185341425969905E-2</v>
      </c>
    </row>
    <row r="108" spans="1:17" x14ac:dyDescent="0.3">
      <c r="A108" s="61"/>
      <c r="B108" s="64"/>
      <c r="C108" s="67"/>
      <c r="D108" s="70"/>
      <c r="E108" s="28">
        <v>16</v>
      </c>
      <c r="F108" s="11">
        <v>2.601</v>
      </c>
      <c r="G108" s="12">
        <v>2.4969999999999999</v>
      </c>
      <c r="H108" s="12">
        <v>2.5350000000000001</v>
      </c>
      <c r="I108" s="12">
        <v>2.5049999999999999</v>
      </c>
      <c r="J108" s="12">
        <v>2.492</v>
      </c>
      <c r="K108" s="12"/>
      <c r="L108" s="12"/>
      <c r="M108" s="12"/>
      <c r="N108" s="12"/>
      <c r="O108" s="12"/>
      <c r="P108" s="34">
        <f>AVERAGE(F108:O108)</f>
        <v>2.5259999999999998</v>
      </c>
      <c r="Q108" s="32">
        <f>_xlfn.STDEV.P(F108:O108)</f>
        <v>4.0358394418014233E-2</v>
      </c>
    </row>
    <row r="109" spans="1:17" x14ac:dyDescent="0.3">
      <c r="A109" s="61"/>
      <c r="B109" s="64"/>
      <c r="C109" s="67"/>
      <c r="D109" s="70"/>
      <c r="E109" s="28">
        <v>64</v>
      </c>
      <c r="F109" s="11">
        <v>10.000999999999999</v>
      </c>
      <c r="G109" s="12">
        <v>9.8450000000000006</v>
      </c>
      <c r="H109" s="12">
        <v>9.9260000000000002</v>
      </c>
      <c r="I109" s="12">
        <v>9.8160000000000007</v>
      </c>
      <c r="J109" s="12">
        <v>9.8409999999999993</v>
      </c>
      <c r="K109" s="12"/>
      <c r="L109" s="12"/>
      <c r="M109" s="12"/>
      <c r="N109" s="12"/>
      <c r="O109" s="12"/>
      <c r="P109" s="34">
        <f>AVERAGE(F109:O109)</f>
        <v>9.8857999999999997</v>
      </c>
      <c r="Q109" s="32">
        <f>_xlfn.STDEV.P(F109:O109)</f>
        <v>6.8455533012313607E-2</v>
      </c>
    </row>
    <row r="110" spans="1:17" ht="15" thickBot="1" x14ac:dyDescent="0.35">
      <c r="A110" s="61"/>
      <c r="B110" s="64"/>
      <c r="C110" s="67"/>
      <c r="D110" s="71"/>
      <c r="E110" s="30">
        <v>256</v>
      </c>
      <c r="F110" s="15">
        <v>39.151000000000003</v>
      </c>
      <c r="G110" s="16">
        <v>39.408000000000001</v>
      </c>
      <c r="H110" s="16">
        <v>39.433999999999997</v>
      </c>
      <c r="I110" s="16">
        <v>39.357999999999997</v>
      </c>
      <c r="J110" s="16">
        <v>39.198999999999998</v>
      </c>
      <c r="K110" s="16"/>
      <c r="L110" s="16"/>
      <c r="M110" s="16"/>
      <c r="N110" s="16"/>
      <c r="O110" s="16"/>
      <c r="P110" s="43">
        <f>AVERAGE(F110:O110)</f>
        <v>39.31</v>
      </c>
      <c r="Q110" s="33">
        <f>_xlfn.STDEV.P(F110:O110)</f>
        <v>0.11391751401781791</v>
      </c>
    </row>
    <row r="111" spans="1:17" ht="15" thickBot="1" x14ac:dyDescent="0.35">
      <c r="A111" s="61"/>
      <c r="B111" s="64"/>
      <c r="C111" s="67"/>
      <c r="D111" s="4"/>
      <c r="E111" s="28"/>
      <c r="P111" s="11"/>
      <c r="Q111" s="48"/>
    </row>
    <row r="112" spans="1:17" x14ac:dyDescent="0.3">
      <c r="A112" s="61"/>
      <c r="B112" s="64"/>
      <c r="C112" s="67"/>
      <c r="D112" s="69" t="s">
        <v>16</v>
      </c>
      <c r="E112" s="39">
        <v>4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41" t="e">
        <f>AVERAGE(F112:O112)</f>
        <v>#DIV/0!</v>
      </c>
      <c r="Q112" s="31" t="e">
        <f>_xlfn.STDEV.P(F112:O112)</f>
        <v>#DIV/0!</v>
      </c>
    </row>
    <row r="113" spans="1:17" x14ac:dyDescent="0.3">
      <c r="A113" s="61"/>
      <c r="B113" s="64"/>
      <c r="C113" s="67"/>
      <c r="D113" s="70"/>
      <c r="E113" s="28">
        <v>16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34" t="e">
        <f>AVERAGE(F113:O113)</f>
        <v>#DIV/0!</v>
      </c>
      <c r="Q113" s="32" t="e">
        <f>_xlfn.STDEV.P(F113:O113)</f>
        <v>#DIV/0!</v>
      </c>
    </row>
    <row r="114" spans="1:17" x14ac:dyDescent="0.3">
      <c r="A114" s="61"/>
      <c r="B114" s="64"/>
      <c r="C114" s="67"/>
      <c r="D114" s="70"/>
      <c r="E114" s="28">
        <v>64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34" t="e">
        <f>AVERAGE(F114:O114)</f>
        <v>#DIV/0!</v>
      </c>
      <c r="Q114" s="32" t="e">
        <f>_xlfn.STDEV.P(F114:O114)</f>
        <v>#DIV/0!</v>
      </c>
    </row>
    <row r="115" spans="1:17" ht="15" thickBot="1" x14ac:dyDescent="0.35">
      <c r="A115" s="61"/>
      <c r="B115" s="65"/>
      <c r="C115" s="68"/>
      <c r="D115" s="71"/>
      <c r="E115" s="30">
        <v>256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43" t="e">
        <f>AVERAGE(F115:O115)</f>
        <v>#DIV/0!</v>
      </c>
      <c r="Q115" s="33" t="e">
        <f>_xlfn.STDEV.P(F115:O115)</f>
        <v>#DIV/0!</v>
      </c>
    </row>
    <row r="116" spans="1:17" ht="16.2" thickBot="1" x14ac:dyDescent="0.35">
      <c r="A116" s="61"/>
      <c r="B116" s="22"/>
      <c r="C116" s="22"/>
      <c r="D116" s="4"/>
      <c r="E116" s="28"/>
      <c r="P116" s="11"/>
      <c r="Q116" s="48"/>
    </row>
    <row r="117" spans="1:17" x14ac:dyDescent="0.3">
      <c r="A117" s="61"/>
      <c r="B117" s="63">
        <v>20</v>
      </c>
      <c r="C117" s="66">
        <v>400</v>
      </c>
      <c r="D117" s="69" t="s">
        <v>3</v>
      </c>
      <c r="E117" s="39">
        <v>4</v>
      </c>
      <c r="F117" s="8">
        <v>0.64200000000000002</v>
      </c>
      <c r="G117" s="9">
        <v>0.67300000000000004</v>
      </c>
      <c r="H117" s="9">
        <v>0.69699999999999995</v>
      </c>
      <c r="I117" s="9">
        <v>0.68400000000000005</v>
      </c>
      <c r="J117" s="9">
        <v>0.67800000000000005</v>
      </c>
      <c r="K117" s="9"/>
      <c r="L117" s="9"/>
      <c r="M117" s="9"/>
      <c r="N117" s="9"/>
      <c r="O117" s="10"/>
      <c r="P117" s="41">
        <f>AVERAGE(F117:O117)</f>
        <v>0.67480000000000007</v>
      </c>
      <c r="Q117" s="31">
        <f>_xlfn.STDEV.P(F117:O117)</f>
        <v>1.8258148865643517E-2</v>
      </c>
    </row>
    <row r="118" spans="1:17" x14ac:dyDescent="0.3">
      <c r="A118" s="61"/>
      <c r="B118" s="64"/>
      <c r="C118" s="67"/>
      <c r="D118" s="70"/>
      <c r="E118" s="28">
        <v>16</v>
      </c>
      <c r="F118" s="11">
        <v>2.7090000000000001</v>
      </c>
      <c r="G118" s="12">
        <v>2.665</v>
      </c>
      <c r="H118" s="12">
        <v>2.6709999999999998</v>
      </c>
      <c r="I118" s="12">
        <v>2.6779999999999999</v>
      </c>
      <c r="J118" s="12">
        <v>2.6749999999999998</v>
      </c>
      <c r="K118" s="12"/>
      <c r="L118" s="12"/>
      <c r="M118" s="12"/>
      <c r="N118" s="12"/>
      <c r="O118" s="13"/>
      <c r="P118" s="34">
        <f>AVERAGE(F118:O118)</f>
        <v>2.6795999999999998</v>
      </c>
      <c r="Q118" s="32">
        <f>_xlfn.STDEV.P(F118:O118)</f>
        <v>1.5331014317389495E-2</v>
      </c>
    </row>
    <row r="119" spans="1:17" x14ac:dyDescent="0.3">
      <c r="A119" s="61"/>
      <c r="B119" s="64"/>
      <c r="C119" s="67"/>
      <c r="D119" s="70"/>
      <c r="E119" s="28">
        <v>64</v>
      </c>
      <c r="F119" s="11">
        <v>10.541</v>
      </c>
      <c r="G119" s="12">
        <v>10.536</v>
      </c>
      <c r="H119" s="12">
        <v>10.51</v>
      </c>
      <c r="I119" s="12">
        <v>10.497999999999999</v>
      </c>
      <c r="J119" s="12">
        <v>10.465999999999999</v>
      </c>
      <c r="K119" s="12"/>
      <c r="L119" s="12"/>
      <c r="M119" s="12"/>
      <c r="N119" s="12"/>
      <c r="O119" s="13"/>
      <c r="P119" s="34">
        <f>AVERAGE(F119:O119)</f>
        <v>10.510199999999999</v>
      </c>
      <c r="Q119" s="32">
        <f>_xlfn.STDEV.P(F119:O119)</f>
        <v>2.7264629100723449E-2</v>
      </c>
    </row>
    <row r="120" spans="1:17" ht="15" thickBot="1" x14ac:dyDescent="0.35">
      <c r="A120" s="61"/>
      <c r="B120" s="64"/>
      <c r="C120" s="67"/>
      <c r="D120" s="71"/>
      <c r="E120" s="30">
        <v>256</v>
      </c>
      <c r="F120" s="15">
        <v>41.822000000000003</v>
      </c>
      <c r="G120" s="16">
        <v>41.959000000000003</v>
      </c>
      <c r="H120" s="16">
        <v>41.808</v>
      </c>
      <c r="I120" s="16">
        <v>41.988</v>
      </c>
      <c r="J120" s="16">
        <v>42.052</v>
      </c>
      <c r="K120" s="16"/>
      <c r="L120" s="16"/>
      <c r="M120" s="16"/>
      <c r="N120" s="16"/>
      <c r="O120" s="17"/>
      <c r="P120" s="43">
        <f>AVERAGE(F120:O120)</f>
        <v>41.925799999999995</v>
      </c>
      <c r="Q120" s="33">
        <f>_xlfn.STDEV.P(F120:O120)</f>
        <v>9.5445062732442618E-2</v>
      </c>
    </row>
    <row r="121" spans="1:17" ht="15" thickBot="1" x14ac:dyDescent="0.35">
      <c r="A121" s="61"/>
      <c r="B121" s="64"/>
      <c r="C121" s="67"/>
      <c r="D121" s="4"/>
      <c r="E121" s="28"/>
      <c r="P121" s="11"/>
      <c r="Q121" s="48"/>
    </row>
    <row r="122" spans="1:17" x14ac:dyDescent="0.3">
      <c r="A122" s="61"/>
      <c r="B122" s="64"/>
      <c r="C122" s="67"/>
      <c r="D122" s="69" t="s">
        <v>16</v>
      </c>
      <c r="E122" s="39">
        <v>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41" t="e">
        <f>AVERAGE(F122:O122)</f>
        <v>#DIV/0!</v>
      </c>
      <c r="Q122" s="31" t="e">
        <f>_xlfn.STDEV.P(F122:O122)</f>
        <v>#DIV/0!</v>
      </c>
    </row>
    <row r="123" spans="1:17" x14ac:dyDescent="0.3">
      <c r="A123" s="61"/>
      <c r="B123" s="64"/>
      <c r="C123" s="67"/>
      <c r="D123" s="70"/>
      <c r="E123" s="28">
        <v>16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34" t="e">
        <f>AVERAGE(F123:O123)</f>
        <v>#DIV/0!</v>
      </c>
      <c r="Q123" s="32" t="e">
        <f>_xlfn.STDEV.P(F123:O123)</f>
        <v>#DIV/0!</v>
      </c>
    </row>
    <row r="124" spans="1:17" x14ac:dyDescent="0.3">
      <c r="A124" s="61"/>
      <c r="B124" s="64"/>
      <c r="C124" s="67"/>
      <c r="D124" s="70"/>
      <c r="E124" s="28">
        <v>64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34" t="e">
        <f>AVERAGE(F124:O124)</f>
        <v>#DIV/0!</v>
      </c>
      <c r="Q124" s="32" t="e">
        <f>_xlfn.STDEV.P(F124:O124)</f>
        <v>#DIV/0!</v>
      </c>
    </row>
    <row r="125" spans="1:17" ht="15" thickBot="1" x14ac:dyDescent="0.35">
      <c r="A125" s="62"/>
      <c r="B125" s="65"/>
      <c r="C125" s="68"/>
      <c r="D125" s="71"/>
      <c r="E125" s="30">
        <v>256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43" t="e">
        <f>AVERAGE(F125:O125)</f>
        <v>#DIV/0!</v>
      </c>
      <c r="Q125" s="33" t="e">
        <f>_xlfn.STDEV.P(F125:O125)</f>
        <v>#DIV/0!</v>
      </c>
    </row>
    <row r="126" spans="1:17" ht="16.2" thickBot="1" x14ac:dyDescent="0.35">
      <c r="A126" s="21"/>
      <c r="B126" s="21"/>
      <c r="C126" s="22"/>
      <c r="E126" s="28"/>
      <c r="P126" s="11"/>
      <c r="Q126" s="28"/>
    </row>
    <row r="127" spans="1:17" x14ac:dyDescent="0.3">
      <c r="A127" s="60" t="s">
        <v>29</v>
      </c>
      <c r="B127" s="63">
        <v>9</v>
      </c>
      <c r="C127" s="66">
        <v>400</v>
      </c>
      <c r="D127" s="69" t="s">
        <v>3</v>
      </c>
      <c r="E127" s="39">
        <v>4</v>
      </c>
      <c r="F127" s="9">
        <v>0.57799999999999996</v>
      </c>
      <c r="G127" s="9">
        <v>0.52600000000000002</v>
      </c>
      <c r="H127" s="9">
        <v>0.51900000000000002</v>
      </c>
      <c r="I127" s="9">
        <v>0.52600000000000002</v>
      </c>
      <c r="J127" s="9">
        <v>0.53200000000000003</v>
      </c>
      <c r="K127" s="9">
        <v>0.52800000000000002</v>
      </c>
      <c r="L127" s="9">
        <v>0.52300000000000002</v>
      </c>
      <c r="M127" s="9">
        <v>0.52600000000000002</v>
      </c>
      <c r="N127" s="9">
        <v>0.53700000000000003</v>
      </c>
      <c r="O127" s="9">
        <v>0.53600000000000003</v>
      </c>
      <c r="P127" s="41">
        <f>AVERAGE(F127:O127)</f>
        <v>0.53309999999999991</v>
      </c>
      <c r="Q127" s="31">
        <f>_xlfn.STDEV.P(F127:O127)</f>
        <v>1.5871042813879608E-2</v>
      </c>
    </row>
    <row r="128" spans="1:17" x14ac:dyDescent="0.3">
      <c r="A128" s="61"/>
      <c r="B128" s="64"/>
      <c r="C128" s="67"/>
      <c r="D128" s="70"/>
      <c r="E128" s="28">
        <v>16</v>
      </c>
      <c r="F128" s="12">
        <v>2.1920000000000002</v>
      </c>
      <c r="G128" s="12">
        <v>2.1040000000000001</v>
      </c>
      <c r="H128" s="12">
        <v>2.1419999999999999</v>
      </c>
      <c r="I128" s="12">
        <v>2.0960000000000001</v>
      </c>
      <c r="J128" s="12">
        <v>2.1070000000000002</v>
      </c>
      <c r="K128" s="12">
        <v>2.09</v>
      </c>
      <c r="L128" s="12">
        <v>2.0920000000000001</v>
      </c>
      <c r="M128" s="12">
        <v>2.093</v>
      </c>
      <c r="N128" s="12">
        <v>2.1379999999999999</v>
      </c>
      <c r="O128" s="12">
        <v>2.129</v>
      </c>
      <c r="P128" s="34">
        <f>AVERAGE(F128:O128)</f>
        <v>2.1183000000000005</v>
      </c>
      <c r="Q128" s="32">
        <f>_xlfn.STDEV.P(F128:O128)</f>
        <v>3.0754024126933392E-2</v>
      </c>
    </row>
    <row r="129" spans="1:17" x14ac:dyDescent="0.3">
      <c r="A129" s="61"/>
      <c r="B129" s="64"/>
      <c r="C129" s="67"/>
      <c r="D129" s="70"/>
      <c r="E129" s="28">
        <v>64</v>
      </c>
      <c r="F129" s="12">
        <v>8.343</v>
      </c>
      <c r="G129" s="12">
        <v>8.35</v>
      </c>
      <c r="H129" s="12">
        <v>8.3249999999999993</v>
      </c>
      <c r="I129" s="12">
        <v>8.3659999999999997</v>
      </c>
      <c r="J129" s="12">
        <v>8.36</v>
      </c>
      <c r="K129" s="12">
        <v>8.3490000000000002</v>
      </c>
      <c r="L129" s="12">
        <v>8.3320000000000007</v>
      </c>
      <c r="M129" s="12">
        <v>8.34</v>
      </c>
      <c r="N129" s="12">
        <v>8.452</v>
      </c>
      <c r="O129" s="12">
        <v>8.4160000000000004</v>
      </c>
      <c r="P129" s="34">
        <f>AVERAGE(F129:O129)</f>
        <v>8.3632999999999988</v>
      </c>
      <c r="Q129" s="32">
        <f>_xlfn.STDEV.P(F129:O129)</f>
        <v>3.8008025468314E-2</v>
      </c>
    </row>
    <row r="130" spans="1:17" ht="15" thickBot="1" x14ac:dyDescent="0.35">
      <c r="A130" s="61"/>
      <c r="B130" s="64"/>
      <c r="C130" s="67"/>
      <c r="D130" s="71"/>
      <c r="E130" s="30">
        <v>256</v>
      </c>
      <c r="F130" s="16">
        <v>33.317</v>
      </c>
      <c r="G130" s="16">
        <v>33.283000000000001</v>
      </c>
      <c r="H130" s="16">
        <v>33.258000000000003</v>
      </c>
      <c r="I130" s="16">
        <v>33.302999999999997</v>
      </c>
      <c r="J130" s="16">
        <v>33.249000000000002</v>
      </c>
      <c r="K130" s="16">
        <v>33.253999999999998</v>
      </c>
      <c r="L130" s="16">
        <v>33.316000000000003</v>
      </c>
      <c r="M130" s="16">
        <v>33.595999999999997</v>
      </c>
      <c r="N130" s="16">
        <v>33.398000000000003</v>
      </c>
      <c r="O130" s="16">
        <v>33.750999999999998</v>
      </c>
      <c r="P130" s="43">
        <f>AVERAGE(F130:O130)</f>
        <v>33.372499999999995</v>
      </c>
      <c r="Q130" s="33">
        <f>_xlfn.STDEV.P(F130:O130)</f>
        <v>0.15980691474401101</v>
      </c>
    </row>
    <row r="131" spans="1:17" ht="15" thickBot="1" x14ac:dyDescent="0.35">
      <c r="A131" s="61"/>
      <c r="B131" s="64"/>
      <c r="C131" s="67"/>
      <c r="D131" s="19"/>
      <c r="E131" s="28"/>
      <c r="P131" s="11"/>
      <c r="Q131" s="48"/>
    </row>
    <row r="132" spans="1:17" x14ac:dyDescent="0.3">
      <c r="A132" s="61"/>
      <c r="B132" s="64"/>
      <c r="C132" s="67"/>
      <c r="D132" s="69" t="s">
        <v>16</v>
      </c>
      <c r="E132" s="39">
        <v>4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41" t="e">
        <f>AVERAGE(F132:O132)</f>
        <v>#DIV/0!</v>
      </c>
      <c r="Q132" s="31" t="e">
        <f>_xlfn.STDEV.P(F132:O132)</f>
        <v>#DIV/0!</v>
      </c>
    </row>
    <row r="133" spans="1:17" x14ac:dyDescent="0.3">
      <c r="A133" s="61"/>
      <c r="B133" s="64"/>
      <c r="C133" s="67"/>
      <c r="D133" s="70"/>
      <c r="E133" s="28">
        <v>16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34" t="e">
        <f>AVERAGE(F133:O133)</f>
        <v>#DIV/0!</v>
      </c>
      <c r="Q133" s="32" t="e">
        <f>_xlfn.STDEV.P(F133:O133)</f>
        <v>#DIV/0!</v>
      </c>
    </row>
    <row r="134" spans="1:17" x14ac:dyDescent="0.3">
      <c r="A134" s="61"/>
      <c r="B134" s="64"/>
      <c r="C134" s="67"/>
      <c r="D134" s="70"/>
      <c r="E134" s="28">
        <v>64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34" t="e">
        <f>AVERAGE(F134:O134)</f>
        <v>#DIV/0!</v>
      </c>
      <c r="Q134" s="32" t="e">
        <f>_xlfn.STDEV.P(F134:O134)</f>
        <v>#DIV/0!</v>
      </c>
    </row>
    <row r="135" spans="1:17" ht="15" thickBot="1" x14ac:dyDescent="0.35">
      <c r="A135" s="61"/>
      <c r="B135" s="64"/>
      <c r="C135" s="68"/>
      <c r="D135" s="71"/>
      <c r="E135" s="30">
        <v>256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43" t="e">
        <f>AVERAGE(F135:O135)</f>
        <v>#DIV/0!</v>
      </c>
      <c r="Q135" s="33" t="e">
        <f>_xlfn.STDEV.P(F135:O135)</f>
        <v>#DIV/0!</v>
      </c>
    </row>
    <row r="136" spans="1:17" ht="16.2" thickBot="1" x14ac:dyDescent="0.35">
      <c r="A136" s="61"/>
      <c r="B136" s="64"/>
      <c r="C136" s="22"/>
      <c r="D136" s="19"/>
      <c r="E136" s="28"/>
      <c r="P136" s="11"/>
      <c r="Q136" s="48"/>
    </row>
    <row r="137" spans="1:17" x14ac:dyDescent="0.3">
      <c r="A137" s="61"/>
      <c r="B137" s="64"/>
      <c r="C137" s="66">
        <v>1024</v>
      </c>
      <c r="D137" s="69" t="s">
        <v>3</v>
      </c>
      <c r="E137" s="39">
        <v>4</v>
      </c>
      <c r="F137" s="9">
        <v>3.9049999999999998</v>
      </c>
      <c r="G137" s="9">
        <v>3.7730000000000001</v>
      </c>
      <c r="H137" s="9">
        <v>3.746</v>
      </c>
      <c r="I137" s="9">
        <v>3.8290000000000002</v>
      </c>
      <c r="J137" s="9">
        <v>3.77</v>
      </c>
      <c r="K137" s="9">
        <v>3.7450000000000001</v>
      </c>
      <c r="L137" s="9">
        <v>3.766</v>
      </c>
      <c r="M137" s="9">
        <v>3.8039999999999998</v>
      </c>
      <c r="N137" s="9">
        <v>3.7719999999999998</v>
      </c>
      <c r="O137" s="9">
        <v>3.8039999999999998</v>
      </c>
      <c r="P137" s="41">
        <f>AVERAGE(F137:O137)</f>
        <v>3.7914000000000003</v>
      </c>
      <c r="Q137" s="31">
        <f>_xlfn.STDEV.P(F137:O137)</f>
        <v>4.5462512029143254E-2</v>
      </c>
    </row>
    <row r="138" spans="1:17" x14ac:dyDescent="0.3">
      <c r="A138" s="61"/>
      <c r="B138" s="64"/>
      <c r="C138" s="67"/>
      <c r="D138" s="70"/>
      <c r="E138" s="28">
        <v>16</v>
      </c>
      <c r="F138" s="12">
        <v>14.861000000000001</v>
      </c>
      <c r="G138" s="12">
        <v>15.023999999999999</v>
      </c>
      <c r="H138" s="12">
        <v>14.913</v>
      </c>
      <c r="I138" s="12">
        <v>14.938000000000001</v>
      </c>
      <c r="J138" s="12">
        <v>15.12</v>
      </c>
      <c r="K138" s="12">
        <v>15.042</v>
      </c>
      <c r="L138" s="12">
        <v>14.911</v>
      </c>
      <c r="M138" s="12">
        <v>15.156000000000001</v>
      </c>
      <c r="N138" s="12">
        <v>14.884</v>
      </c>
      <c r="O138" s="12">
        <v>15.186</v>
      </c>
      <c r="P138" s="34">
        <f>AVERAGE(F138:O138)</f>
        <v>15.003500000000003</v>
      </c>
      <c r="Q138" s="32">
        <f>_xlfn.STDEV.P(F138:O138)</f>
        <v>0.11298694614865898</v>
      </c>
    </row>
    <row r="139" spans="1:17" x14ac:dyDescent="0.3">
      <c r="A139" s="61"/>
      <c r="B139" s="64"/>
      <c r="C139" s="67"/>
      <c r="D139" s="70"/>
      <c r="E139" s="28">
        <v>64</v>
      </c>
      <c r="F139" s="12">
        <v>59.301000000000002</v>
      </c>
      <c r="G139" s="12">
        <v>60.741999999999997</v>
      </c>
      <c r="H139" s="12">
        <v>59.877000000000002</v>
      </c>
      <c r="I139" s="12">
        <v>59.988</v>
      </c>
      <c r="J139" s="12">
        <v>60.15</v>
      </c>
      <c r="K139" s="12">
        <v>59.893999999999998</v>
      </c>
      <c r="L139" s="12">
        <v>59.942</v>
      </c>
      <c r="M139" s="12">
        <v>60.18</v>
      </c>
      <c r="N139" s="12">
        <v>59.411999999999999</v>
      </c>
      <c r="O139" s="12">
        <v>59.94</v>
      </c>
      <c r="P139" s="34">
        <f>AVERAGE(F139:O139)</f>
        <v>59.942599999999992</v>
      </c>
      <c r="Q139" s="32">
        <f>_xlfn.STDEV.P(F139:O139)</f>
        <v>0.3795173777312435</v>
      </c>
    </row>
    <row r="140" spans="1:17" ht="15" thickBot="1" x14ac:dyDescent="0.35">
      <c r="A140" s="61"/>
      <c r="B140" s="64"/>
      <c r="C140" s="67"/>
      <c r="D140" s="71"/>
      <c r="E140" s="30">
        <v>256</v>
      </c>
      <c r="F140" s="16">
        <v>237.75399999999999</v>
      </c>
      <c r="G140" s="16">
        <v>241.107</v>
      </c>
      <c r="H140" s="16">
        <v>239.09299999999999</v>
      </c>
      <c r="I140" s="16">
        <v>242.71600000000001</v>
      </c>
      <c r="J140" s="16">
        <v>241.00899999999999</v>
      </c>
      <c r="K140" s="16">
        <v>239.41</v>
      </c>
      <c r="L140" s="16">
        <v>239.73099999999999</v>
      </c>
      <c r="M140" s="16">
        <v>240.53899999999999</v>
      </c>
      <c r="N140" s="16">
        <v>240.15100000000001</v>
      </c>
      <c r="O140" s="16">
        <v>240.77199999999999</v>
      </c>
      <c r="P140" s="43">
        <f>AVERAGE(F140:O140)</f>
        <v>240.22819999999996</v>
      </c>
      <c r="Q140" s="33">
        <f>_xlfn.STDEV.P(F140:O140)</f>
        <v>1.2765721914564832</v>
      </c>
    </row>
    <row r="141" spans="1:17" ht="15" thickBot="1" x14ac:dyDescent="0.35">
      <c r="A141" s="61"/>
      <c r="B141" s="64"/>
      <c r="C141" s="67"/>
      <c r="D141" s="19"/>
      <c r="E141" s="28"/>
      <c r="P141" s="11"/>
      <c r="Q141" s="48"/>
    </row>
    <row r="142" spans="1:17" x14ac:dyDescent="0.3">
      <c r="A142" s="61"/>
      <c r="B142" s="64"/>
      <c r="C142" s="67"/>
      <c r="D142" s="69" t="s">
        <v>16</v>
      </c>
      <c r="E142" s="39">
        <v>4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41" t="e">
        <f>AVERAGE(F142:O142)</f>
        <v>#DIV/0!</v>
      </c>
      <c r="Q142" s="31" t="e">
        <f>_xlfn.STDEV.P(F142:O142)</f>
        <v>#DIV/0!</v>
      </c>
    </row>
    <row r="143" spans="1:17" x14ac:dyDescent="0.3">
      <c r="A143" s="61"/>
      <c r="B143" s="64"/>
      <c r="C143" s="67"/>
      <c r="D143" s="70"/>
      <c r="E143" s="28">
        <v>16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34" t="e">
        <f>AVERAGE(F143:O143)</f>
        <v>#DIV/0!</v>
      </c>
      <c r="Q143" s="32" t="e">
        <f>_xlfn.STDEV.P(F143:O143)</f>
        <v>#DIV/0!</v>
      </c>
    </row>
    <row r="144" spans="1:17" x14ac:dyDescent="0.3">
      <c r="A144" s="61"/>
      <c r="B144" s="64"/>
      <c r="C144" s="67"/>
      <c r="D144" s="70"/>
      <c r="E144" s="28">
        <v>64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34" t="e">
        <f>AVERAGE(F144:O144)</f>
        <v>#DIV/0!</v>
      </c>
      <c r="Q144" s="32" t="e">
        <f>_xlfn.STDEV.P(F144:O144)</f>
        <v>#DIV/0!</v>
      </c>
    </row>
    <row r="145" spans="1:17" ht="15" thickBot="1" x14ac:dyDescent="0.35">
      <c r="A145" s="61"/>
      <c r="B145" s="65"/>
      <c r="C145" s="68"/>
      <c r="D145" s="71"/>
      <c r="E145" s="30">
        <v>256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43" t="e">
        <f>AVERAGE(F145:O145)</f>
        <v>#DIV/0!</v>
      </c>
      <c r="Q145" s="33" t="e">
        <f>_xlfn.STDEV.P(F145:O145)</f>
        <v>#DIV/0!</v>
      </c>
    </row>
    <row r="146" spans="1:17" ht="16.2" thickBot="1" x14ac:dyDescent="0.35">
      <c r="A146" s="61"/>
      <c r="B146" s="21"/>
      <c r="C146" s="22"/>
      <c r="D146" s="3"/>
      <c r="E146" s="28"/>
      <c r="P146" s="11"/>
      <c r="Q146" s="48"/>
    </row>
    <row r="147" spans="1:17" x14ac:dyDescent="0.3">
      <c r="A147" s="61"/>
      <c r="B147" s="63">
        <v>14</v>
      </c>
      <c r="C147" s="66">
        <v>400</v>
      </c>
      <c r="D147" s="69" t="s">
        <v>3</v>
      </c>
      <c r="E147" s="39">
        <v>4</v>
      </c>
      <c r="F147" s="8">
        <v>0.56899999999999995</v>
      </c>
      <c r="G147" s="9">
        <v>0.56799999999999995</v>
      </c>
      <c r="H147" s="9">
        <v>0.56599999999999995</v>
      </c>
      <c r="I147" s="9">
        <v>0.56799999999999995</v>
      </c>
      <c r="J147" s="9">
        <v>0.56499999999999995</v>
      </c>
      <c r="K147" s="9"/>
      <c r="L147" s="9"/>
      <c r="M147" s="9"/>
      <c r="N147" s="9"/>
      <c r="O147" s="10"/>
      <c r="P147" s="41">
        <f>AVERAGE(F147:O147)</f>
        <v>0.56719999999999993</v>
      </c>
      <c r="Q147" s="31">
        <f>_xlfn.STDEV.P(F147:O147)</f>
        <v>1.4696938456699082E-3</v>
      </c>
    </row>
    <row r="148" spans="1:17" x14ac:dyDescent="0.3">
      <c r="A148" s="61"/>
      <c r="B148" s="64"/>
      <c r="C148" s="67"/>
      <c r="D148" s="70"/>
      <c r="E148" s="28">
        <v>16</v>
      </c>
      <c r="F148" s="11">
        <v>2.238</v>
      </c>
      <c r="G148" s="12">
        <v>2.2789999999999999</v>
      </c>
      <c r="H148" s="12">
        <v>2.2749999999999999</v>
      </c>
      <c r="I148" s="12">
        <v>2.2690000000000001</v>
      </c>
      <c r="J148" s="12">
        <v>2.2719999999999998</v>
      </c>
      <c r="K148" s="12"/>
      <c r="L148" s="12"/>
      <c r="M148" s="12"/>
      <c r="N148" s="12"/>
      <c r="O148" s="13"/>
      <c r="P148" s="34">
        <f>AVERAGE(F148:O148)</f>
        <v>2.2665999999999999</v>
      </c>
      <c r="Q148" s="32">
        <f>_xlfn.STDEV.P(F148:O148)</f>
        <v>1.4677874505526987E-2</v>
      </c>
    </row>
    <row r="149" spans="1:17" x14ac:dyDescent="0.3">
      <c r="A149" s="61"/>
      <c r="B149" s="64"/>
      <c r="C149" s="67"/>
      <c r="D149" s="70"/>
      <c r="E149" s="28">
        <v>64</v>
      </c>
      <c r="F149" s="11">
        <v>9.1199999999999992</v>
      </c>
      <c r="G149" s="12">
        <v>9.0640000000000001</v>
      </c>
      <c r="H149" s="12">
        <v>9.06</v>
      </c>
      <c r="I149" s="12">
        <v>9.048</v>
      </c>
      <c r="J149" s="12">
        <v>9.048</v>
      </c>
      <c r="K149" s="12"/>
      <c r="L149" s="12"/>
      <c r="M149" s="12"/>
      <c r="N149" s="12"/>
      <c r="O149" s="13"/>
      <c r="P149" s="34">
        <f>AVERAGE(F149:O149)</f>
        <v>9.0680000000000014</v>
      </c>
      <c r="Q149" s="32">
        <f>_xlfn.STDEV.P(F149:O149)</f>
        <v>2.677312084909007E-2</v>
      </c>
    </row>
    <row r="150" spans="1:17" ht="15" thickBot="1" x14ac:dyDescent="0.35">
      <c r="A150" s="61"/>
      <c r="B150" s="64"/>
      <c r="C150" s="67"/>
      <c r="D150" s="71"/>
      <c r="E150" s="30">
        <v>256</v>
      </c>
      <c r="F150" s="15">
        <v>36.207000000000001</v>
      </c>
      <c r="G150" s="16">
        <v>36.134</v>
      </c>
      <c r="H150" s="16">
        <v>36.15</v>
      </c>
      <c r="I150" s="16">
        <v>36.161000000000001</v>
      </c>
      <c r="J150" s="16">
        <v>36.100999999999999</v>
      </c>
      <c r="K150" s="16"/>
      <c r="L150" s="16"/>
      <c r="M150" s="16"/>
      <c r="N150" s="16"/>
      <c r="O150" s="17"/>
      <c r="P150" s="43">
        <f>AVERAGE(F150:O150)</f>
        <v>36.150600000000004</v>
      </c>
      <c r="Q150" s="33">
        <f>_xlfn.STDEV.P(F150:O150)</f>
        <v>3.4713686061840776E-2</v>
      </c>
    </row>
    <row r="151" spans="1:17" ht="15" thickBot="1" x14ac:dyDescent="0.35">
      <c r="A151" s="61"/>
      <c r="B151" s="64"/>
      <c r="C151" s="67"/>
      <c r="D151" s="19"/>
      <c r="E151" s="28"/>
      <c r="P151" s="11"/>
      <c r="Q151" s="48"/>
    </row>
    <row r="152" spans="1:17" x14ac:dyDescent="0.3">
      <c r="A152" s="61"/>
      <c r="B152" s="64"/>
      <c r="C152" s="67"/>
      <c r="D152" s="69" t="s">
        <v>16</v>
      </c>
      <c r="E152" s="39">
        <v>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41" t="e">
        <f>AVERAGE(F152:O152)</f>
        <v>#DIV/0!</v>
      </c>
      <c r="Q152" s="31" t="e">
        <f>_xlfn.STDEV.P(F152:O152)</f>
        <v>#DIV/0!</v>
      </c>
    </row>
    <row r="153" spans="1:17" x14ac:dyDescent="0.3">
      <c r="A153" s="61"/>
      <c r="B153" s="64"/>
      <c r="C153" s="67"/>
      <c r="D153" s="70"/>
      <c r="E153" s="28">
        <v>16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34" t="e">
        <f>AVERAGE(F153:O153)</f>
        <v>#DIV/0!</v>
      </c>
      <c r="Q153" s="32" t="e">
        <f>_xlfn.STDEV.P(F153:O153)</f>
        <v>#DIV/0!</v>
      </c>
    </row>
    <row r="154" spans="1:17" x14ac:dyDescent="0.3">
      <c r="A154" s="61"/>
      <c r="B154" s="64"/>
      <c r="C154" s="67"/>
      <c r="D154" s="70"/>
      <c r="E154" s="28">
        <v>64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34" t="e">
        <f>AVERAGE(F154:O154)</f>
        <v>#DIV/0!</v>
      </c>
      <c r="Q154" s="32" t="e">
        <f>_xlfn.STDEV.P(F154:O154)</f>
        <v>#DIV/0!</v>
      </c>
    </row>
    <row r="155" spans="1:17" ht="15" thickBot="1" x14ac:dyDescent="0.35">
      <c r="A155" s="61"/>
      <c r="B155" s="65"/>
      <c r="C155" s="68"/>
      <c r="D155" s="71"/>
      <c r="E155" s="30">
        <v>256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43" t="e">
        <f>AVERAGE(F155:O155)</f>
        <v>#DIV/0!</v>
      </c>
      <c r="Q155" s="33" t="e">
        <f>_xlfn.STDEV.P(F155:O155)</f>
        <v>#DIV/0!</v>
      </c>
    </row>
    <row r="156" spans="1:17" ht="16.2" thickBot="1" x14ac:dyDescent="0.35">
      <c r="A156" s="61"/>
      <c r="B156" s="22"/>
      <c r="C156" s="22"/>
      <c r="D156" s="19"/>
      <c r="E156" s="28"/>
      <c r="P156" s="11"/>
      <c r="Q156" s="48"/>
    </row>
    <row r="157" spans="1:17" x14ac:dyDescent="0.3">
      <c r="A157" s="61"/>
      <c r="B157" s="63">
        <v>20</v>
      </c>
      <c r="C157" s="66">
        <v>400</v>
      </c>
      <c r="D157" s="69" t="s">
        <v>3</v>
      </c>
      <c r="E157" s="39">
        <v>4</v>
      </c>
      <c r="F157" s="8">
        <v>0.66900000000000004</v>
      </c>
      <c r="G157" s="9">
        <v>0.60499999999999998</v>
      </c>
      <c r="H157" s="9">
        <v>0.60699999999999998</v>
      </c>
      <c r="I157" s="9">
        <v>0.60699999999999998</v>
      </c>
      <c r="J157" s="9">
        <v>0.60699999999999998</v>
      </c>
      <c r="K157" s="9"/>
      <c r="L157" s="9"/>
      <c r="M157" s="9"/>
      <c r="N157" s="9"/>
      <c r="O157" s="10"/>
      <c r="P157" s="41">
        <f>AVERAGE(F157:O157)</f>
        <v>0.61899999999999999</v>
      </c>
      <c r="Q157" s="31">
        <f>_xlfn.STDEV.P(F157:O157)</f>
        <v>2.501199712138159E-2</v>
      </c>
    </row>
    <row r="158" spans="1:17" x14ac:dyDescent="0.3">
      <c r="A158" s="61"/>
      <c r="B158" s="64"/>
      <c r="C158" s="67"/>
      <c r="D158" s="70"/>
      <c r="E158" s="28">
        <v>16</v>
      </c>
      <c r="F158" s="11">
        <v>2.5350000000000001</v>
      </c>
      <c r="G158" s="12">
        <v>2.4369999999999998</v>
      </c>
      <c r="H158" s="12">
        <v>2.4279999999999999</v>
      </c>
      <c r="I158" s="12">
        <v>2.44</v>
      </c>
      <c r="J158" s="12">
        <v>2.4449999999999998</v>
      </c>
      <c r="K158" s="12"/>
      <c r="L158" s="12"/>
      <c r="M158" s="12"/>
      <c r="N158" s="12"/>
      <c r="O158" s="13"/>
      <c r="P158" s="34">
        <f>AVERAGE(F158:O158)</f>
        <v>2.4569999999999999</v>
      </c>
      <c r="Q158" s="32">
        <f>_xlfn.STDEV.P(F158:O158)</f>
        <v>3.9390354149207739E-2</v>
      </c>
    </row>
    <row r="159" spans="1:17" x14ac:dyDescent="0.3">
      <c r="A159" s="61"/>
      <c r="B159" s="64"/>
      <c r="C159" s="67"/>
      <c r="D159" s="70"/>
      <c r="E159" s="28">
        <v>64</v>
      </c>
      <c r="F159" s="11">
        <v>9.7040000000000006</v>
      </c>
      <c r="G159" s="12">
        <v>9.6760000000000002</v>
      </c>
      <c r="H159" s="12">
        <v>9.6679999999999993</v>
      </c>
      <c r="I159" s="12">
        <v>9.6820000000000004</v>
      </c>
      <c r="J159" s="12">
        <v>9.6850000000000005</v>
      </c>
      <c r="K159" s="12"/>
      <c r="L159" s="12"/>
      <c r="M159" s="12"/>
      <c r="N159" s="12"/>
      <c r="O159" s="13"/>
      <c r="P159" s="34">
        <f>AVERAGE(F159:O159)</f>
        <v>9.6830000000000016</v>
      </c>
      <c r="Q159" s="32">
        <f>_xlfn.STDEV.P(F159:O159)</f>
        <v>1.2000000000000396E-2</v>
      </c>
    </row>
    <row r="160" spans="1:17" ht="15" thickBot="1" x14ac:dyDescent="0.35">
      <c r="A160" s="61"/>
      <c r="B160" s="64"/>
      <c r="C160" s="67"/>
      <c r="D160" s="71"/>
      <c r="E160" s="30">
        <v>256</v>
      </c>
      <c r="F160" s="15">
        <v>38.631</v>
      </c>
      <c r="G160" s="16">
        <v>38.741999999999997</v>
      </c>
      <c r="H160" s="16">
        <v>38.691000000000003</v>
      </c>
      <c r="I160" s="16">
        <v>38.655999999999999</v>
      </c>
      <c r="J160" s="16">
        <v>38.677999999999997</v>
      </c>
      <c r="K160" s="16"/>
      <c r="L160" s="16"/>
      <c r="M160" s="16"/>
      <c r="N160" s="16"/>
      <c r="O160" s="17"/>
      <c r="P160" s="43">
        <f>AVERAGE(F160:O160)</f>
        <v>38.679600000000001</v>
      </c>
      <c r="Q160" s="33">
        <f>_xlfn.STDEV.P(F160:O160)</f>
        <v>3.7269826938154053E-2</v>
      </c>
    </row>
    <row r="161" spans="1:17" ht="15" thickBot="1" x14ac:dyDescent="0.35">
      <c r="A161" s="61"/>
      <c r="B161" s="64"/>
      <c r="C161" s="67"/>
      <c r="D161" s="19"/>
      <c r="E161" s="28"/>
      <c r="P161" s="11"/>
      <c r="Q161" s="48"/>
    </row>
    <row r="162" spans="1:17" x14ac:dyDescent="0.3">
      <c r="A162" s="61"/>
      <c r="B162" s="64"/>
      <c r="C162" s="67"/>
      <c r="D162" s="69" t="s">
        <v>16</v>
      </c>
      <c r="E162" s="39">
        <v>4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41" t="e">
        <f>AVERAGE(F162:O162)</f>
        <v>#DIV/0!</v>
      </c>
      <c r="Q162" s="31" t="e">
        <f>_xlfn.STDEV.P(F162:O162)</f>
        <v>#DIV/0!</v>
      </c>
    </row>
    <row r="163" spans="1:17" x14ac:dyDescent="0.3">
      <c r="A163" s="61"/>
      <c r="B163" s="64"/>
      <c r="C163" s="67"/>
      <c r="D163" s="70"/>
      <c r="E163" s="28">
        <v>16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34" t="e">
        <f>AVERAGE(F163:O163)</f>
        <v>#DIV/0!</v>
      </c>
      <c r="Q163" s="32" t="e">
        <f>_xlfn.STDEV.P(F163:O163)</f>
        <v>#DIV/0!</v>
      </c>
    </row>
    <row r="164" spans="1:17" x14ac:dyDescent="0.3">
      <c r="A164" s="61"/>
      <c r="B164" s="64"/>
      <c r="C164" s="67"/>
      <c r="D164" s="70"/>
      <c r="E164" s="28">
        <v>64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34" t="e">
        <f>AVERAGE(F164:O164)</f>
        <v>#DIV/0!</v>
      </c>
      <c r="Q164" s="32" t="e">
        <f>_xlfn.STDEV.P(F164:O164)</f>
        <v>#DIV/0!</v>
      </c>
    </row>
    <row r="165" spans="1:17" ht="15" thickBot="1" x14ac:dyDescent="0.35">
      <c r="A165" s="62"/>
      <c r="B165" s="65"/>
      <c r="C165" s="68"/>
      <c r="D165" s="71"/>
      <c r="E165" s="30">
        <v>256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43" t="e">
        <f>AVERAGE(F165:O165)</f>
        <v>#DIV/0!</v>
      </c>
      <c r="Q165" s="33" t="e">
        <f>_xlfn.STDEV.P(F165:O165)</f>
        <v>#DIV/0!</v>
      </c>
    </row>
  </sheetData>
  <mergeCells count="66">
    <mergeCell ref="A87:A12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B47:B65"/>
    <mergeCell ref="C47:C55"/>
    <mergeCell ref="D47:D50"/>
    <mergeCell ref="D52:D55"/>
    <mergeCell ref="C57:C65"/>
    <mergeCell ref="D57:D60"/>
    <mergeCell ref="A1:Q1"/>
    <mergeCell ref="C17:C25"/>
    <mergeCell ref="D17:D20"/>
    <mergeCell ref="D22:D25"/>
    <mergeCell ref="B7:B25"/>
    <mergeCell ref="A7:A45"/>
    <mergeCell ref="D7:D10"/>
    <mergeCell ref="D12:D15"/>
    <mergeCell ref="C7:C15"/>
    <mergeCell ref="F5:Q5"/>
    <mergeCell ref="B27:B35"/>
    <mergeCell ref="B37:B45"/>
    <mergeCell ref="D62:D65"/>
    <mergeCell ref="C27:C35"/>
    <mergeCell ref="D27:D30"/>
    <mergeCell ref="D32:D35"/>
    <mergeCell ref="C37:C45"/>
    <mergeCell ref="D37:D40"/>
    <mergeCell ref="D42:D4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157:D160"/>
    <mergeCell ref="D162:D165"/>
  </mergeCells>
  <conditionalFormatting sqref="F6:P6">
    <cfRule type="duplicateValues" dxfId="2" priority="3"/>
  </conditionalFormatting>
  <pageMargins left="0.7" right="0.7" top="0.75" bottom="0.75" header="0.3" footer="0.3"/>
  <pageSetup paperSize="9" orientation="portrait" horizontalDpi="4294967294" r:id="rId1"/>
  <ignoredErrors>
    <ignoredError sqref="P8:P9 P12:P15 P41:P45 P36:P40 P31:P35 P26:P30 P21:P25 P16:P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0:U104"/>
  <sheetViews>
    <sheetView topLeftCell="A58" zoomScale="90" zoomScaleNormal="90" workbookViewId="0">
      <selection activeCell="P90" sqref="P90"/>
    </sheetView>
  </sheetViews>
  <sheetFormatPr defaultRowHeight="14.4" x14ac:dyDescent="0.3"/>
  <cols>
    <col min="4" max="4" width="31.109375" customWidth="1"/>
    <col min="5" max="5" width="11.33203125" customWidth="1"/>
    <col min="15" max="15" width="17.33203125" bestFit="1" customWidth="1"/>
    <col min="16" max="16" width="30.44140625" bestFit="1" customWidth="1"/>
  </cols>
  <sheetData>
    <row r="50" spans="1:21" x14ac:dyDescent="0.3">
      <c r="O50" s="6"/>
    </row>
    <row r="51" spans="1:21" ht="15" thickBot="1" x14ac:dyDescent="0.35"/>
    <row r="52" spans="1:21" x14ac:dyDescent="0.3">
      <c r="A52" s="8"/>
      <c r="B52" s="9"/>
      <c r="C52" s="9"/>
      <c r="D52" s="9"/>
      <c r="E52" s="9"/>
      <c r="F52" s="9"/>
      <c r="G52" s="9"/>
      <c r="H52" s="9"/>
      <c r="I52" s="9"/>
      <c r="J52" s="10"/>
      <c r="N52" s="8"/>
      <c r="O52" s="9"/>
      <c r="P52" s="9"/>
      <c r="Q52" s="9"/>
      <c r="R52" s="9"/>
      <c r="S52" s="9"/>
      <c r="T52" s="9"/>
      <c r="U52" s="10"/>
    </row>
    <row r="53" spans="1:2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3"/>
      <c r="N53" s="11"/>
      <c r="O53" s="12"/>
      <c r="P53" s="12"/>
      <c r="Q53" s="12"/>
      <c r="R53" s="12"/>
      <c r="S53" s="12"/>
      <c r="T53" s="12"/>
      <c r="U53" s="13"/>
    </row>
    <row r="54" spans="1:21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3"/>
      <c r="N54" s="11"/>
      <c r="O54" s="12"/>
      <c r="P54" s="12"/>
      <c r="Q54" s="12"/>
      <c r="R54" s="12"/>
      <c r="S54" s="12"/>
      <c r="T54" s="12"/>
      <c r="U54" s="13"/>
    </row>
    <row r="55" spans="1:21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3"/>
      <c r="N55" s="11"/>
      <c r="O55" s="12"/>
      <c r="P55" s="12"/>
      <c r="Q55" s="12"/>
      <c r="R55" s="12"/>
      <c r="S55" s="12"/>
      <c r="T55" s="12"/>
      <c r="U55" s="13"/>
    </row>
    <row r="56" spans="1:21" x14ac:dyDescent="0.3">
      <c r="A56" s="11"/>
      <c r="B56" s="12"/>
      <c r="C56" s="12"/>
      <c r="D56" s="12"/>
      <c r="E56" s="12"/>
      <c r="F56" s="12"/>
      <c r="G56" s="12"/>
      <c r="H56" s="12"/>
      <c r="I56" s="12"/>
      <c r="J56" s="13"/>
      <c r="N56" s="11"/>
      <c r="O56" s="12"/>
      <c r="P56" s="12"/>
      <c r="Q56" s="12"/>
      <c r="R56" s="12"/>
      <c r="S56" s="12"/>
      <c r="T56" s="12"/>
      <c r="U56" s="13"/>
    </row>
    <row r="57" spans="1:21" x14ac:dyDescent="0.3">
      <c r="A57" s="11"/>
      <c r="B57" s="12"/>
      <c r="C57" s="12"/>
      <c r="D57" s="12"/>
      <c r="E57" s="12"/>
      <c r="F57" s="12"/>
      <c r="G57" s="12"/>
      <c r="H57" s="12"/>
      <c r="I57" s="12"/>
      <c r="J57" s="13"/>
      <c r="N57" s="11"/>
      <c r="O57" s="12"/>
      <c r="P57" s="12"/>
      <c r="Q57" s="12"/>
      <c r="R57" s="12"/>
      <c r="S57" s="12"/>
      <c r="T57" s="12"/>
      <c r="U57" s="13"/>
    </row>
    <row r="58" spans="1:21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3"/>
      <c r="N58" s="11"/>
      <c r="O58" s="12"/>
      <c r="P58" s="12"/>
      <c r="Q58" s="12"/>
      <c r="R58" s="12"/>
      <c r="S58" s="12"/>
      <c r="T58" s="12"/>
      <c r="U58" s="13"/>
    </row>
    <row r="59" spans="1:21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3"/>
      <c r="N59" s="11"/>
      <c r="O59" s="12"/>
      <c r="P59" s="12"/>
      <c r="Q59" s="12"/>
      <c r="R59" s="12"/>
      <c r="S59" s="12"/>
      <c r="T59" s="12"/>
      <c r="U59" s="13"/>
    </row>
    <row r="60" spans="1:21" x14ac:dyDescent="0.3">
      <c r="A60" s="11"/>
      <c r="B60" s="12"/>
      <c r="C60" s="12"/>
      <c r="D60" s="12"/>
      <c r="E60" s="12"/>
      <c r="F60" s="12"/>
      <c r="G60" s="12"/>
      <c r="H60" s="12"/>
      <c r="I60" s="12"/>
      <c r="J60" s="13"/>
      <c r="N60" s="11"/>
      <c r="O60" s="12"/>
      <c r="P60" s="12"/>
      <c r="Q60" s="12"/>
      <c r="R60" s="12"/>
      <c r="S60" s="12"/>
      <c r="T60" s="12"/>
      <c r="U60" s="13"/>
    </row>
    <row r="61" spans="1:2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3"/>
      <c r="N61" s="11"/>
      <c r="O61" s="12"/>
      <c r="P61" s="12"/>
      <c r="Q61" s="12"/>
      <c r="R61" s="12"/>
      <c r="S61" s="12"/>
      <c r="T61" s="12"/>
      <c r="U61" s="13"/>
    </row>
    <row r="62" spans="1:21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3"/>
      <c r="N62" s="11"/>
      <c r="O62" s="12"/>
      <c r="P62" s="12"/>
      <c r="Q62" s="12"/>
      <c r="R62" s="12"/>
      <c r="S62" s="12"/>
      <c r="T62" s="12"/>
      <c r="U62" s="13"/>
    </row>
    <row r="63" spans="1:21" x14ac:dyDescent="0.3">
      <c r="A63" s="11"/>
      <c r="B63" s="12"/>
      <c r="C63" s="12"/>
      <c r="D63" s="12"/>
      <c r="E63" s="12"/>
      <c r="F63" s="12"/>
      <c r="G63" s="12"/>
      <c r="H63" s="12"/>
      <c r="I63" s="12"/>
      <c r="J63" s="13"/>
      <c r="N63" s="11"/>
      <c r="O63" s="12"/>
      <c r="P63" s="12"/>
      <c r="Q63" s="12"/>
      <c r="R63" s="12"/>
      <c r="S63" s="12"/>
      <c r="T63" s="12"/>
      <c r="U63" s="13"/>
    </row>
    <row r="64" spans="1:21" x14ac:dyDescent="0.3">
      <c r="A64" s="11"/>
      <c r="B64" s="12"/>
      <c r="C64" s="12"/>
      <c r="D64" s="12"/>
      <c r="E64" s="12"/>
      <c r="F64" s="12"/>
      <c r="G64" s="12"/>
      <c r="H64" s="12"/>
      <c r="I64" s="12"/>
      <c r="J64" s="13"/>
      <c r="N64" s="11"/>
      <c r="O64" s="12"/>
      <c r="P64" s="12"/>
      <c r="Q64" s="12"/>
      <c r="R64" s="12"/>
      <c r="S64" s="12"/>
      <c r="T64" s="12"/>
      <c r="U64" s="13"/>
    </row>
    <row r="65" spans="1:21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3"/>
      <c r="N65" s="11"/>
      <c r="O65" s="12"/>
      <c r="P65" s="12"/>
      <c r="Q65" s="12"/>
      <c r="R65" s="12"/>
      <c r="S65" s="12"/>
      <c r="T65" s="12"/>
      <c r="U65" s="13"/>
    </row>
    <row r="66" spans="1:21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  <c r="N66" s="11"/>
      <c r="O66" s="12"/>
      <c r="P66" s="12"/>
      <c r="Q66" s="12"/>
      <c r="R66" s="12"/>
      <c r="S66" s="12"/>
      <c r="T66" s="12"/>
      <c r="U66" s="13"/>
    </row>
    <row r="67" spans="1:21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3"/>
      <c r="N67" s="11"/>
      <c r="O67" s="12"/>
      <c r="P67" s="12"/>
      <c r="Q67" s="12"/>
      <c r="R67" s="12"/>
      <c r="S67" s="12"/>
      <c r="T67" s="12"/>
      <c r="U67" s="13"/>
    </row>
    <row r="68" spans="1:21" x14ac:dyDescent="0.3">
      <c r="A68" s="11"/>
      <c r="B68" s="12"/>
      <c r="C68" s="12"/>
      <c r="D68" s="12"/>
      <c r="E68" s="12"/>
      <c r="F68" s="12"/>
      <c r="G68" s="12"/>
      <c r="H68" s="12"/>
      <c r="I68" s="12"/>
      <c r="J68" s="13"/>
      <c r="N68" s="11"/>
      <c r="O68" s="12"/>
      <c r="P68" s="12"/>
      <c r="Q68" s="12"/>
      <c r="R68" s="12"/>
      <c r="S68" s="12"/>
      <c r="T68" s="12"/>
      <c r="U68" s="13"/>
    </row>
    <row r="69" spans="1:21" x14ac:dyDescent="0.3">
      <c r="A69" s="11"/>
      <c r="B69" s="12"/>
      <c r="C69" s="12"/>
      <c r="D69" s="12"/>
      <c r="E69" s="12"/>
      <c r="F69" s="12"/>
      <c r="G69" s="12"/>
      <c r="H69" s="12"/>
      <c r="I69" s="12"/>
      <c r="J69" s="13"/>
      <c r="N69" s="11"/>
      <c r="O69" s="12" t="s">
        <v>21</v>
      </c>
      <c r="P69" s="12" t="s">
        <v>22</v>
      </c>
      <c r="Q69" s="12"/>
      <c r="R69" s="76" t="s">
        <v>23</v>
      </c>
      <c r="S69" s="76"/>
      <c r="T69" s="76"/>
      <c r="U69" s="13"/>
    </row>
    <row r="70" spans="1:21" x14ac:dyDescent="0.3">
      <c r="A70" s="11"/>
      <c r="B70" s="12" t="s">
        <v>0</v>
      </c>
      <c r="C70" s="12"/>
      <c r="D70" s="12" t="s">
        <v>24</v>
      </c>
      <c r="E70" s="12"/>
      <c r="F70" s="12"/>
      <c r="G70" s="76" t="s">
        <v>23</v>
      </c>
      <c r="H70" s="76"/>
      <c r="I70" s="76"/>
      <c r="J70" s="13"/>
      <c r="N70" s="11"/>
      <c r="O70" s="18">
        <v>128</v>
      </c>
      <c r="P70" s="12">
        <v>0.2072</v>
      </c>
      <c r="Q70" s="12"/>
      <c r="R70" s="77">
        <f>CORREL(O70:O73,P70:P73)</f>
        <v>0.9754790835694912</v>
      </c>
      <c r="S70" s="77"/>
      <c r="T70" s="77"/>
      <c r="U70" s="13"/>
    </row>
    <row r="71" spans="1:21" x14ac:dyDescent="0.3">
      <c r="A71" s="11"/>
      <c r="B71" s="12">
        <v>4</v>
      </c>
      <c r="C71" s="12"/>
      <c r="D71" s="14">
        <v>12.635136421111602</v>
      </c>
      <c r="E71" s="12"/>
      <c r="F71" s="12"/>
      <c r="G71" s="77">
        <f>CORREL(B71:B74,D71:D74)</f>
        <v>0.99999997325895051</v>
      </c>
      <c r="H71" s="77"/>
      <c r="I71" s="77"/>
      <c r="J71" s="13"/>
      <c r="N71" s="11"/>
      <c r="O71" s="18">
        <v>400</v>
      </c>
      <c r="P71" s="14">
        <v>1.9102193816795552</v>
      </c>
      <c r="Q71" s="12"/>
      <c r="R71" s="77"/>
      <c r="S71" s="77"/>
      <c r="T71" s="77"/>
      <c r="U71" s="13"/>
    </row>
    <row r="72" spans="1:21" x14ac:dyDescent="0.3">
      <c r="A72" s="11"/>
      <c r="B72" s="12">
        <v>16</v>
      </c>
      <c r="C72" s="12"/>
      <c r="D72" s="14">
        <v>50.223104184341693</v>
      </c>
      <c r="E72" s="12"/>
      <c r="F72" s="12"/>
      <c r="G72" s="77"/>
      <c r="H72" s="77"/>
      <c r="I72" s="77"/>
      <c r="J72" s="13"/>
      <c r="N72" s="11"/>
      <c r="O72" s="12">
        <v>700</v>
      </c>
      <c r="P72" s="12">
        <v>6.0108000000000006</v>
      </c>
      <c r="Q72" s="12"/>
      <c r="R72" s="12"/>
      <c r="S72" s="12"/>
      <c r="T72" s="12"/>
      <c r="U72" s="13"/>
    </row>
    <row r="73" spans="1:21" x14ac:dyDescent="0.3">
      <c r="A73" s="11"/>
      <c r="B73" s="12">
        <v>64</v>
      </c>
      <c r="C73" s="12"/>
      <c r="D73" s="14">
        <v>200.03899284851599</v>
      </c>
      <c r="E73" s="12"/>
      <c r="F73" s="12"/>
      <c r="G73" s="12"/>
      <c r="H73" s="12"/>
      <c r="I73" s="12"/>
      <c r="J73" s="13"/>
      <c r="N73" s="11"/>
      <c r="O73" s="12">
        <v>1024</v>
      </c>
      <c r="P73" s="14">
        <v>12.661588794233001</v>
      </c>
      <c r="Q73" s="12"/>
      <c r="R73" s="12"/>
      <c r="S73" s="12"/>
      <c r="T73" s="12"/>
      <c r="U73" s="13"/>
    </row>
    <row r="74" spans="1:21" x14ac:dyDescent="0.3">
      <c r="A74" s="11"/>
      <c r="B74" s="12">
        <v>256</v>
      </c>
      <c r="C74" s="12"/>
      <c r="D74" s="14">
        <v>798.994304383447</v>
      </c>
      <c r="E74" s="12"/>
      <c r="F74" s="12"/>
      <c r="G74" s="12"/>
      <c r="H74" s="12"/>
      <c r="I74" s="12"/>
      <c r="J74" s="13"/>
      <c r="N74" s="11"/>
      <c r="O74" s="12"/>
      <c r="P74" s="12"/>
      <c r="Q74" s="12"/>
      <c r="R74" s="12"/>
      <c r="S74" s="12"/>
      <c r="T74" s="12"/>
      <c r="U74" s="13"/>
    </row>
    <row r="75" spans="1:2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3"/>
      <c r="N75" s="11"/>
      <c r="O75" s="12"/>
      <c r="P75" s="12"/>
      <c r="Q75" s="12"/>
      <c r="R75" s="12"/>
      <c r="S75" s="12"/>
      <c r="T75" s="12"/>
      <c r="U75" s="13"/>
    </row>
    <row r="76" spans="1:21" ht="15" thickBot="1" x14ac:dyDescent="0.35">
      <c r="A76" s="15"/>
      <c r="B76" s="16"/>
      <c r="C76" s="16"/>
      <c r="D76" s="16"/>
      <c r="E76" s="16"/>
      <c r="F76" s="16"/>
      <c r="G76" s="16"/>
      <c r="H76" s="16"/>
      <c r="I76" s="16"/>
      <c r="J76" s="17"/>
      <c r="N76" s="15"/>
      <c r="O76" s="16"/>
      <c r="P76" s="16"/>
      <c r="Q76" s="16"/>
      <c r="R76" s="16"/>
      <c r="S76" s="16"/>
      <c r="T76" s="16"/>
      <c r="U76" s="17"/>
    </row>
    <row r="77" spans="1:21" x14ac:dyDescent="0.3">
      <c r="O77" s="6"/>
    </row>
    <row r="79" spans="1:21" ht="15" thickBot="1" x14ac:dyDescent="0.35"/>
    <row r="80" spans="1:21" x14ac:dyDescent="0.3">
      <c r="A80" s="8"/>
      <c r="B80" s="9"/>
      <c r="C80" s="9"/>
      <c r="D80" s="9"/>
      <c r="E80" s="9"/>
      <c r="F80" s="9"/>
      <c r="G80" s="9"/>
      <c r="H80" s="9"/>
      <c r="I80" s="9"/>
      <c r="J80" s="10"/>
    </row>
    <row r="81" spans="1:10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3"/>
    </row>
    <row r="82" spans="1:10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3"/>
    </row>
    <row r="83" spans="1:10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3"/>
    </row>
    <row r="84" spans="1:10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3"/>
    </row>
    <row r="85" spans="1:10" x14ac:dyDescent="0.3">
      <c r="A85" s="11"/>
      <c r="B85" s="12"/>
      <c r="C85" s="12"/>
      <c r="D85" s="12"/>
      <c r="E85" s="12"/>
      <c r="F85" s="12"/>
      <c r="G85" s="12"/>
      <c r="H85" s="12"/>
      <c r="I85" s="12"/>
      <c r="J85" s="13"/>
    </row>
    <row r="86" spans="1:10" x14ac:dyDescent="0.3">
      <c r="A86" s="11"/>
      <c r="B86" s="12"/>
      <c r="C86" s="12"/>
      <c r="D86" s="12"/>
      <c r="E86" s="12"/>
      <c r="F86" s="12"/>
      <c r="G86" s="12"/>
      <c r="H86" s="12"/>
      <c r="I86" s="12"/>
      <c r="J86" s="13"/>
    </row>
    <row r="87" spans="1:10" x14ac:dyDescent="0.3">
      <c r="A87" s="11"/>
      <c r="B87" s="12"/>
      <c r="C87" s="12"/>
      <c r="D87" s="12"/>
      <c r="E87" s="12"/>
      <c r="F87" s="12"/>
      <c r="G87" s="12"/>
      <c r="H87" s="12"/>
      <c r="I87" s="12"/>
      <c r="J87" s="13"/>
    </row>
    <row r="88" spans="1:10" x14ac:dyDescent="0.3">
      <c r="A88" s="11"/>
      <c r="B88" s="12"/>
      <c r="C88" s="12"/>
      <c r="D88" s="12"/>
      <c r="E88" s="12"/>
      <c r="F88" s="12"/>
      <c r="G88" s="12"/>
      <c r="H88" s="12"/>
      <c r="I88" s="12"/>
      <c r="J88" s="13"/>
    </row>
    <row r="89" spans="1:10" x14ac:dyDescent="0.3">
      <c r="A89" s="11"/>
      <c r="B89" s="12"/>
      <c r="C89" s="12"/>
      <c r="D89" s="12"/>
      <c r="E89" s="12"/>
      <c r="F89" s="12"/>
      <c r="G89" s="12"/>
      <c r="H89" s="12"/>
      <c r="I89" s="12"/>
      <c r="J89" s="13"/>
    </row>
    <row r="90" spans="1:10" x14ac:dyDescent="0.3">
      <c r="A90" s="11"/>
      <c r="B90" s="12"/>
      <c r="C90" s="12"/>
      <c r="D90" s="12"/>
      <c r="E90" s="12"/>
      <c r="F90" s="12"/>
      <c r="G90" s="12"/>
      <c r="H90" s="12"/>
      <c r="I90" s="12"/>
      <c r="J90" s="13"/>
    </row>
    <row r="91" spans="1:10" x14ac:dyDescent="0.3">
      <c r="A91" s="11"/>
      <c r="B91" s="12"/>
      <c r="C91" s="12"/>
      <c r="D91" s="12"/>
      <c r="E91" s="12"/>
      <c r="F91" s="12"/>
      <c r="G91" s="12"/>
      <c r="H91" s="12"/>
      <c r="I91" s="12"/>
      <c r="J91" s="13"/>
    </row>
    <row r="92" spans="1:10" x14ac:dyDescent="0.3">
      <c r="A92" s="11"/>
      <c r="B92" s="12"/>
      <c r="C92" s="12"/>
      <c r="D92" s="12"/>
      <c r="E92" s="12"/>
      <c r="F92" s="12"/>
      <c r="G92" s="12"/>
      <c r="H92" s="12"/>
      <c r="I92" s="12"/>
      <c r="J92" s="13"/>
    </row>
    <row r="93" spans="1:10" x14ac:dyDescent="0.3">
      <c r="A93" s="11"/>
      <c r="B93" s="12"/>
      <c r="C93" s="12"/>
      <c r="D93" s="12"/>
      <c r="E93" s="12"/>
      <c r="F93" s="12"/>
      <c r="G93" s="12"/>
      <c r="H93" s="12"/>
      <c r="I93" s="12"/>
      <c r="J93" s="13"/>
    </row>
    <row r="94" spans="1:10" x14ac:dyDescent="0.3">
      <c r="A94" s="11"/>
      <c r="B94" s="12"/>
      <c r="C94" s="12"/>
      <c r="D94" s="12"/>
      <c r="E94" s="12"/>
      <c r="F94" s="12"/>
      <c r="G94" s="12"/>
      <c r="H94" s="12"/>
      <c r="I94" s="12"/>
      <c r="J94" s="13"/>
    </row>
    <row r="95" spans="1:10" x14ac:dyDescent="0.3">
      <c r="A95" s="11"/>
      <c r="B95" s="12"/>
      <c r="C95" s="12"/>
      <c r="D95" s="12"/>
      <c r="E95" s="12"/>
      <c r="F95" s="12"/>
      <c r="G95" s="12"/>
      <c r="H95" s="12"/>
      <c r="I95" s="12"/>
      <c r="J95" s="13"/>
    </row>
    <row r="96" spans="1:10" x14ac:dyDescent="0.3">
      <c r="A96" s="11"/>
      <c r="B96" s="12"/>
      <c r="C96" s="12"/>
      <c r="D96" s="12"/>
      <c r="E96" s="12"/>
      <c r="F96" s="12"/>
      <c r="G96" s="12"/>
      <c r="H96" s="12"/>
      <c r="I96" s="12"/>
      <c r="J96" s="13"/>
    </row>
    <row r="97" spans="1:10" x14ac:dyDescent="0.3">
      <c r="A97" s="11"/>
      <c r="B97" s="12"/>
      <c r="C97" s="12"/>
      <c r="D97" s="12"/>
      <c r="E97" s="12"/>
      <c r="F97" s="12"/>
      <c r="G97" s="12"/>
      <c r="H97" s="12"/>
      <c r="I97" s="12"/>
      <c r="J97" s="13"/>
    </row>
    <row r="98" spans="1:10" x14ac:dyDescent="0.3">
      <c r="A98" s="11"/>
      <c r="B98" s="12" t="s">
        <v>25</v>
      </c>
      <c r="C98" s="12"/>
      <c r="D98" s="76" t="s">
        <v>26</v>
      </c>
      <c r="E98" s="76"/>
      <c r="F98" s="12"/>
      <c r="G98" s="76" t="s">
        <v>23</v>
      </c>
      <c r="H98" s="76"/>
      <c r="I98" s="76"/>
      <c r="J98" s="13"/>
    </row>
    <row r="99" spans="1:10" x14ac:dyDescent="0.3">
      <c r="A99" s="11"/>
      <c r="B99" s="12">
        <v>9</v>
      </c>
      <c r="C99" s="12"/>
      <c r="D99" s="5">
        <v>1.9036000000000002</v>
      </c>
      <c r="E99" s="12"/>
      <c r="F99" s="12"/>
      <c r="G99" s="77">
        <f>CORREL(B99:B103,D99:D103)</f>
        <v>0.9916735466464186</v>
      </c>
      <c r="H99" s="77"/>
      <c r="I99" s="77"/>
      <c r="J99" s="13"/>
    </row>
    <row r="100" spans="1:10" x14ac:dyDescent="0.3">
      <c r="A100" s="11"/>
      <c r="B100" s="12">
        <v>14</v>
      </c>
      <c r="C100" s="12"/>
      <c r="D100" s="5">
        <v>2.1366000000000001</v>
      </c>
      <c r="E100" s="12"/>
      <c r="F100" s="12"/>
      <c r="G100" s="77"/>
      <c r="H100" s="77"/>
      <c r="I100" s="77"/>
      <c r="J100" s="13"/>
    </row>
    <row r="101" spans="1:10" x14ac:dyDescent="0.3">
      <c r="A101" s="11"/>
      <c r="B101" s="12">
        <v>20</v>
      </c>
      <c r="C101" s="12"/>
      <c r="D101" s="5">
        <v>2.3975999999999997</v>
      </c>
      <c r="E101" s="12"/>
      <c r="F101" s="12"/>
      <c r="G101" s="12"/>
      <c r="H101" s="12"/>
      <c r="I101" s="12"/>
      <c r="J101" s="13"/>
    </row>
    <row r="102" spans="1:10" x14ac:dyDescent="0.3">
      <c r="A102" s="11"/>
      <c r="B102" s="51">
        <v>25</v>
      </c>
      <c r="C102" s="12"/>
      <c r="D102" s="14">
        <v>2.847</v>
      </c>
      <c r="E102" s="12"/>
      <c r="F102" s="12"/>
      <c r="G102" s="12"/>
      <c r="H102" s="12"/>
      <c r="I102" s="12"/>
      <c r="J102" s="13"/>
    </row>
    <row r="103" spans="1:10" x14ac:dyDescent="0.3">
      <c r="A103" s="11"/>
      <c r="B103" s="51">
        <v>30</v>
      </c>
      <c r="C103" s="12"/>
      <c r="D103" s="14">
        <v>3.0651999999999999</v>
      </c>
      <c r="E103" s="12"/>
      <c r="F103" s="12"/>
      <c r="G103" s="12"/>
      <c r="H103" s="12"/>
      <c r="I103" s="12"/>
      <c r="J103" s="13"/>
    </row>
    <row r="104" spans="1:10" ht="15" thickBot="1" x14ac:dyDescent="0.35">
      <c r="A104" s="15"/>
      <c r="B104" s="16"/>
      <c r="C104" s="16"/>
      <c r="D104" s="16"/>
      <c r="E104" s="16"/>
      <c r="F104" s="16"/>
      <c r="G104" s="16"/>
      <c r="H104" s="16"/>
      <c r="I104" s="16"/>
      <c r="J104" s="17"/>
    </row>
  </sheetData>
  <mergeCells count="7">
    <mergeCell ref="G98:I98"/>
    <mergeCell ref="G99:I100"/>
    <mergeCell ref="D98:E98"/>
    <mergeCell ref="R69:T69"/>
    <mergeCell ref="R70:T71"/>
    <mergeCell ref="G70:I70"/>
    <mergeCell ref="G71:I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activeCell="N13" activeCellId="4" sqref="N5 N7 N9 N11 N13"/>
    </sheetView>
  </sheetViews>
  <sheetFormatPr defaultRowHeight="14.4" x14ac:dyDescent="0.3"/>
  <cols>
    <col min="1" max="1" width="10.88671875" bestFit="1" customWidth="1"/>
    <col min="3" max="3" width="11.109375" bestFit="1" customWidth="1"/>
    <col min="4" max="4" width="11.33203125" bestFit="1" customWidth="1"/>
    <col min="5" max="5" width="17" bestFit="1" customWidth="1"/>
    <col min="9" max="9" width="11.5546875" customWidth="1"/>
    <col min="11" max="11" width="11.109375" bestFit="1" customWidth="1"/>
    <col min="12" max="12" width="11.33203125" bestFit="1" customWidth="1"/>
    <col min="13" max="13" width="17" bestFit="1" customWidth="1"/>
  </cols>
  <sheetData>
    <row r="1" spans="1:15" ht="15" customHeight="1" x14ac:dyDescent="0.3">
      <c r="A1" s="8"/>
      <c r="B1" s="9"/>
      <c r="C1" s="9"/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10"/>
    </row>
    <row r="2" spans="1:15" ht="15.6" x14ac:dyDescent="0.3">
      <c r="A2" s="78" t="s">
        <v>31</v>
      </c>
      <c r="B2" s="79"/>
      <c r="C2" s="79"/>
      <c r="D2" s="79"/>
      <c r="E2" s="79"/>
      <c r="F2" s="79"/>
      <c r="G2" s="12"/>
      <c r="H2" s="11"/>
      <c r="I2" s="79" t="s">
        <v>32</v>
      </c>
      <c r="J2" s="79"/>
      <c r="K2" s="79"/>
      <c r="L2" s="79"/>
      <c r="M2" s="79"/>
      <c r="N2" s="79"/>
      <c r="O2" s="13"/>
    </row>
    <row r="3" spans="1:15" ht="15" thickBot="1" x14ac:dyDescent="0.35">
      <c r="A3" s="11"/>
      <c r="B3" s="12"/>
      <c r="C3" s="12"/>
      <c r="D3" s="12"/>
      <c r="E3" s="12"/>
      <c r="F3" s="12"/>
      <c r="G3" s="12"/>
      <c r="H3" s="11"/>
      <c r="I3" s="12"/>
      <c r="J3" s="12"/>
      <c r="K3" s="12"/>
      <c r="L3" s="12"/>
      <c r="M3" s="12"/>
      <c r="N3" s="12"/>
      <c r="O3" s="13"/>
    </row>
    <row r="4" spans="1:15" ht="15" thickBot="1" x14ac:dyDescent="0.35">
      <c r="A4" s="25" t="s">
        <v>18</v>
      </c>
      <c r="B4" s="26" t="s">
        <v>5</v>
      </c>
      <c r="C4" s="26" t="s">
        <v>1</v>
      </c>
      <c r="D4" s="26" t="s">
        <v>4</v>
      </c>
      <c r="E4" s="35" t="s">
        <v>0</v>
      </c>
      <c r="F4" s="49" t="s">
        <v>20</v>
      </c>
      <c r="G4" s="12"/>
      <c r="H4" s="11"/>
      <c r="I4" s="25" t="s">
        <v>18</v>
      </c>
      <c r="J4" s="36" t="s">
        <v>5</v>
      </c>
      <c r="K4" s="26" t="s">
        <v>1</v>
      </c>
      <c r="L4" s="26" t="s">
        <v>4</v>
      </c>
      <c r="M4" s="35" t="s">
        <v>0</v>
      </c>
      <c r="N4" s="57" t="s">
        <v>20</v>
      </c>
      <c r="O4" s="13"/>
    </row>
    <row r="5" spans="1:15" ht="16.5" customHeight="1" thickBot="1" x14ac:dyDescent="0.35">
      <c r="A5" s="60" t="s">
        <v>19</v>
      </c>
      <c r="B5" s="63">
        <v>9</v>
      </c>
      <c r="C5" s="50">
        <v>128</v>
      </c>
      <c r="D5" s="44" t="s">
        <v>3</v>
      </c>
      <c r="E5" s="45">
        <v>4</v>
      </c>
      <c r="F5" s="45">
        <v>0.2072</v>
      </c>
      <c r="G5" s="12"/>
      <c r="H5" s="11"/>
      <c r="I5" s="60" t="s">
        <v>19</v>
      </c>
      <c r="J5" s="53">
        <v>9</v>
      </c>
      <c r="K5" s="66">
        <v>400</v>
      </c>
      <c r="L5" s="56" t="s">
        <v>3</v>
      </c>
      <c r="M5" s="45">
        <v>4</v>
      </c>
      <c r="N5" s="45">
        <v>1.9036000000000002</v>
      </c>
      <c r="O5" s="13"/>
    </row>
    <row r="6" spans="1:15" ht="16.2" thickBot="1" x14ac:dyDescent="0.35">
      <c r="A6" s="61"/>
      <c r="B6" s="64"/>
      <c r="C6" s="24"/>
      <c r="D6" s="52"/>
      <c r="E6" s="12"/>
      <c r="F6" s="47"/>
      <c r="G6" s="12"/>
      <c r="H6" s="11"/>
      <c r="I6" s="61"/>
      <c r="J6" s="58"/>
      <c r="K6" s="67"/>
      <c r="L6" s="52"/>
      <c r="M6" s="12"/>
      <c r="N6" s="12"/>
      <c r="O6" s="13"/>
    </row>
    <row r="7" spans="1:15" ht="16.2" thickBot="1" x14ac:dyDescent="0.35">
      <c r="A7" s="61"/>
      <c r="B7" s="64"/>
      <c r="C7" s="50">
        <v>400</v>
      </c>
      <c r="D7" s="44" t="s">
        <v>3</v>
      </c>
      <c r="E7" s="45">
        <v>4</v>
      </c>
      <c r="F7" s="46">
        <v>1.9102193816795552</v>
      </c>
      <c r="G7" s="12"/>
      <c r="H7" s="11"/>
      <c r="I7" s="61"/>
      <c r="J7" s="53">
        <v>14</v>
      </c>
      <c r="K7" s="67"/>
      <c r="L7" s="56" t="s">
        <v>3</v>
      </c>
      <c r="M7" s="45">
        <v>4</v>
      </c>
      <c r="N7" s="45">
        <v>2.1366000000000001</v>
      </c>
      <c r="O7" s="13"/>
    </row>
    <row r="8" spans="1:15" ht="15.75" customHeight="1" thickBot="1" x14ac:dyDescent="0.35">
      <c r="A8" s="61"/>
      <c r="B8" s="64"/>
      <c r="C8" s="12"/>
      <c r="D8" s="12"/>
      <c r="E8" s="12"/>
      <c r="F8" s="47"/>
      <c r="G8" s="12"/>
      <c r="H8" s="11"/>
      <c r="I8" s="61"/>
      <c r="J8" s="54"/>
      <c r="K8" s="67"/>
      <c r="L8" s="12"/>
      <c r="M8" s="12"/>
      <c r="N8" s="12"/>
      <c r="O8" s="13"/>
    </row>
    <row r="9" spans="1:15" ht="16.2" thickBot="1" x14ac:dyDescent="0.35">
      <c r="A9" s="61"/>
      <c r="B9" s="64"/>
      <c r="C9" s="50">
        <v>700</v>
      </c>
      <c r="D9" s="55" t="s">
        <v>3</v>
      </c>
      <c r="E9" s="45">
        <v>4</v>
      </c>
      <c r="F9" s="45">
        <v>6.0108000000000006</v>
      </c>
      <c r="G9" s="12"/>
      <c r="H9" s="11"/>
      <c r="I9" s="61"/>
      <c r="J9" s="53">
        <v>20</v>
      </c>
      <c r="K9" s="67"/>
      <c r="L9" s="56" t="s">
        <v>3</v>
      </c>
      <c r="M9" s="45">
        <v>4</v>
      </c>
      <c r="N9" s="45">
        <v>2.3975999999999997</v>
      </c>
      <c r="O9" s="13"/>
    </row>
    <row r="10" spans="1:15" ht="15.75" customHeight="1" thickBot="1" x14ac:dyDescent="0.35">
      <c r="A10" s="61"/>
      <c r="B10" s="64"/>
      <c r="C10" s="12"/>
      <c r="D10" s="12"/>
      <c r="E10" s="12"/>
      <c r="F10" s="47"/>
      <c r="G10" s="12"/>
      <c r="H10" s="11"/>
      <c r="I10" s="61"/>
      <c r="J10" s="54"/>
      <c r="K10" s="67"/>
      <c r="L10" s="12"/>
      <c r="M10" s="12"/>
      <c r="N10" s="12"/>
      <c r="O10" s="13"/>
    </row>
    <row r="11" spans="1:15" ht="16.2" thickBot="1" x14ac:dyDescent="0.35">
      <c r="A11" s="62"/>
      <c r="B11" s="65"/>
      <c r="C11" s="50">
        <v>1024</v>
      </c>
      <c r="D11" s="44" t="s">
        <v>3</v>
      </c>
      <c r="E11" s="45">
        <v>4</v>
      </c>
      <c r="F11" s="46">
        <v>12.661588794233001</v>
      </c>
      <c r="G11" s="12"/>
      <c r="H11" s="11"/>
      <c r="I11" s="61"/>
      <c r="J11" s="53">
        <v>25</v>
      </c>
      <c r="K11" s="67"/>
      <c r="L11" s="56" t="s">
        <v>3</v>
      </c>
      <c r="M11" s="45">
        <v>4</v>
      </c>
      <c r="N11" s="45">
        <v>2.847</v>
      </c>
      <c r="O11" s="13"/>
    </row>
    <row r="12" spans="1:15" ht="15.75" customHeight="1" thickBot="1" x14ac:dyDescent="0.35">
      <c r="A12" s="11"/>
      <c r="B12" s="12"/>
      <c r="C12" s="12"/>
      <c r="D12" s="12"/>
      <c r="E12" s="12"/>
      <c r="F12" s="12"/>
      <c r="G12" s="12"/>
      <c r="H12" s="59"/>
      <c r="I12" s="61"/>
      <c r="J12" s="54"/>
      <c r="K12" s="67"/>
      <c r="L12" s="12"/>
      <c r="M12" s="12"/>
      <c r="N12" s="12"/>
      <c r="O12" s="13"/>
    </row>
    <row r="13" spans="1:15" ht="16.2" thickBot="1" x14ac:dyDescent="0.35">
      <c r="A13" s="15"/>
      <c r="B13" s="16"/>
      <c r="C13" s="16"/>
      <c r="D13" s="16"/>
      <c r="E13" s="16"/>
      <c r="F13" s="16"/>
      <c r="G13" s="16"/>
      <c r="H13" s="11"/>
      <c r="I13" s="62"/>
      <c r="J13" s="53">
        <v>30</v>
      </c>
      <c r="K13" s="68"/>
      <c r="L13" s="56" t="s">
        <v>3</v>
      </c>
      <c r="M13" s="45">
        <v>4</v>
      </c>
      <c r="N13" s="45">
        <v>3.0651999999999999</v>
      </c>
      <c r="O13" s="13"/>
    </row>
    <row r="14" spans="1:15" x14ac:dyDescent="0.3">
      <c r="H14" s="11"/>
      <c r="I14" s="12"/>
      <c r="J14" s="12"/>
      <c r="K14" s="12"/>
      <c r="L14" s="12"/>
      <c r="M14" s="12"/>
      <c r="N14" s="12"/>
      <c r="O14" s="13"/>
    </row>
    <row r="15" spans="1:15" ht="15" thickBot="1" x14ac:dyDescent="0.35">
      <c r="H15" s="15"/>
      <c r="I15" s="16"/>
      <c r="J15" s="16"/>
      <c r="K15" s="16"/>
      <c r="L15" s="16"/>
      <c r="M15" s="16"/>
      <c r="N15" s="16"/>
      <c r="O15" s="17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Complete 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2017-11-04T00:12:12Z</dcterms:modified>
</cp:coreProperties>
</file>